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Бутовецкая Софья\ВГУ\Курсы 2021-22\СПЭД и офисное программирование\Python\SP_project\PyScripts\Parsers\Industries\SocialSupport\Response\"/>
    </mc:Choice>
  </mc:AlternateContent>
  <bookViews>
    <workbookView xWindow="360" yWindow="72" windowWidth="11340" windowHeight="6792" tabRatio="820"/>
  </bookViews>
  <sheets>
    <sheet name="табл8План" sheetId="76" r:id="rId1"/>
    <sheet name="табл9Показат" sheetId="53" r:id="rId2"/>
    <sheet name="табл 10" sheetId="82" r:id="rId3"/>
    <sheet name="табл 11" sheetId="74" r:id="rId4"/>
    <sheet name="табл 12" sheetId="56" r:id="rId5"/>
    <sheet name="табл13" sheetId="85" r:id="rId6"/>
    <sheet name="табл 13Продолж1" sheetId="86" r:id="rId7"/>
    <sheet name="табл 13Продолж2" sheetId="87" r:id="rId8"/>
    <sheet name="табл 13Продолж3" sheetId="88" r:id="rId9"/>
  </sheets>
  <externalReferences>
    <externalReference r:id="rId10"/>
  </externalReferences>
  <definedNames>
    <definedName name="wrn.ДинамикаФАИП20022004." localSheetId="2" hidden="1">{#N/A,#N/A,FALSE,"ФАИПпрогНЕпрогЧасть2000-04отрас"}</definedName>
    <definedName name="wrn.ДинамикаФАИП20022004." localSheetId="6" hidden="1">{#N/A,#N/A,FALSE,"ФАИПпрогНЕпрогЧасть2000-04отрас"}</definedName>
    <definedName name="wrn.ДинамикаФАИП20022004." localSheetId="7" hidden="1">{#N/A,#N/A,FALSE,"ФАИПпрогНЕпрогЧасть2000-04отрас"}</definedName>
    <definedName name="wrn.ДинамикаФАИП20022004." localSheetId="8" hidden="1">{#N/A,#N/A,FALSE,"ФАИПпрогНЕпрогЧасть2000-04отрас"}</definedName>
    <definedName name="wrn.ДинамикаФАИП20022004." localSheetId="5" hidden="1">{#N/A,#N/A,FALSE,"ФАИПпрогНЕпрогЧасть2000-04отрас"}</definedName>
    <definedName name="wrn.ДинамикаФАИП20022004." hidden="1">{#N/A,#N/A,FALSE,"ФАИПпрогНЕпрогЧасть2000-04отрас"}</definedName>
    <definedName name="_xlnm.Print_Titles" localSheetId="2">'табл 10'!$5:$9</definedName>
    <definedName name="_xlnm.Print_Titles" localSheetId="3">'табл 11'!$4:$8</definedName>
    <definedName name="_xlnm.Print_Titles" localSheetId="4">'табл 12'!$6:$7</definedName>
    <definedName name="_xlnm.Print_Titles" localSheetId="6">'табл 13Продолж1'!$4:$7</definedName>
    <definedName name="_xlnm.Print_Titles" localSheetId="7">'табл 13Продолж2'!$4:$7</definedName>
    <definedName name="_xlnm.Print_Titles" localSheetId="8">'табл 13Продолж3'!$4:$7</definedName>
    <definedName name="_xlnm.Print_Titles" localSheetId="5">табл13!$4:$7</definedName>
    <definedName name="_xlnm.Print_Titles" localSheetId="0">табл8План!$6:$7</definedName>
    <definedName name="_xlnm.Print_Titles" localSheetId="1">табл9Показат!$5:$8</definedName>
    <definedName name="_xlnm.Print_Area" localSheetId="2">'табл 10'!$A$1:$T$731</definedName>
    <definedName name="_xlnm.Print_Area" localSheetId="3">'табл 11'!$A$1:$O$1662</definedName>
    <definedName name="_xlnm.Print_Area" localSheetId="4">'табл 12'!$A$1:$F$1508</definedName>
    <definedName name="_xlnm.Print_Area" localSheetId="6">'табл 13Продолж1'!$A$1:$V$13</definedName>
    <definedName name="_xlnm.Print_Area" localSheetId="7">'табл 13Продолж2'!$A$1:$V$13</definedName>
    <definedName name="_xlnm.Print_Area" localSheetId="8">'табл 13Продолж3'!$A$1:$V$14</definedName>
    <definedName name="_xlnm.Print_Area" localSheetId="5">табл13!$A$1:$U$14</definedName>
    <definedName name="_xlnm.Print_Area" localSheetId="0">табл8План!$A$1:$D$307</definedName>
    <definedName name="_xlnm.Print_Area" localSheetId="1">табл9Показат!$A$1:$I$67</definedName>
    <definedName name="счет" localSheetId="2">#REF!</definedName>
    <definedName name="счет" localSheetId="3">#REF!</definedName>
    <definedName name="счет" localSheetId="6">#REF!</definedName>
    <definedName name="счет" localSheetId="7">#REF!</definedName>
    <definedName name="счет" localSheetId="8">#REF!</definedName>
    <definedName name="счет" localSheetId="5">#REF!</definedName>
    <definedName name="счет" localSheetId="0">#REF!</definedName>
    <definedName name="счет">#REF!</definedName>
  </definedNames>
  <calcPr calcId="152511"/>
</workbook>
</file>

<file path=xl/calcChain.xml><?xml version="1.0" encoding="utf-8"?>
<calcChain xmlns="http://schemas.openxmlformats.org/spreadsheetml/2006/main">
  <c r="E13" i="88" l="1"/>
  <c r="E13" i="87"/>
  <c r="E13" i="86"/>
  <c r="H13" i="85"/>
  <c r="P195" i="82"/>
  <c r="S195" i="82" s="1"/>
  <c r="M195" i="82"/>
  <c r="J195" i="82" s="1"/>
  <c r="N195" i="82"/>
  <c r="L197" i="82"/>
  <c r="L195" i="82" s="1"/>
  <c r="K195" i="82"/>
  <c r="S196" i="82"/>
  <c r="R196" i="82"/>
  <c r="E555" i="74"/>
  <c r="G555" i="74"/>
  <c r="H555" i="74"/>
  <c r="I555" i="74"/>
  <c r="K555" i="74"/>
  <c r="L555" i="74"/>
  <c r="N555" i="74"/>
  <c r="O555" i="74"/>
  <c r="M567" i="74"/>
  <c r="M555" i="74" s="1"/>
  <c r="D555" i="74"/>
  <c r="G567" i="74"/>
  <c r="S110" i="82"/>
  <c r="S40" i="82" s="1"/>
  <c r="S109" i="82"/>
  <c r="N530" i="82"/>
  <c r="I148" i="82"/>
  <c r="G19" i="74"/>
  <c r="G578" i="74"/>
  <c r="H578" i="74"/>
  <c r="H19" i="74" s="1"/>
  <c r="I578" i="74"/>
  <c r="I19" i="74" s="1"/>
  <c r="J578" i="74"/>
  <c r="J19" i="74" s="1"/>
  <c r="O578" i="74"/>
  <c r="O19" i="74" s="1"/>
  <c r="D578" i="74"/>
  <c r="D19" i="74" s="1"/>
  <c r="E943" i="74"/>
  <c r="E578" i="74" s="1"/>
  <c r="E19" i="74" s="1"/>
  <c r="F943" i="74"/>
  <c r="F578" i="74" s="1"/>
  <c r="F19" i="74" s="1"/>
  <c r="G943" i="74"/>
  <c r="H943" i="74"/>
  <c r="I943" i="74"/>
  <c r="J943" i="74"/>
  <c r="K943" i="74"/>
  <c r="K578" i="74" s="1"/>
  <c r="K19" i="74" s="1"/>
  <c r="L943" i="74"/>
  <c r="L578" i="74" s="1"/>
  <c r="L19" i="74" s="1"/>
  <c r="M943" i="74"/>
  <c r="M578" i="74" s="1"/>
  <c r="M19" i="74" s="1"/>
  <c r="N943" i="74"/>
  <c r="N578" i="74" s="1"/>
  <c r="N19" i="74" s="1"/>
  <c r="O943" i="74"/>
  <c r="D943" i="74"/>
  <c r="N1441" i="74"/>
  <c r="N1429" i="74" s="1"/>
  <c r="E1442" i="74"/>
  <c r="F1442" i="74"/>
  <c r="G1442" i="74"/>
  <c r="H1442" i="74"/>
  <c r="I1442" i="74"/>
  <c r="J1442" i="74"/>
  <c r="K1442" i="74"/>
  <c r="L1442" i="74"/>
  <c r="M1442" i="74"/>
  <c r="N1442" i="74"/>
  <c r="O1442" i="74"/>
  <c r="D1442" i="74"/>
  <c r="I1455" i="74"/>
  <c r="J1455" i="74"/>
  <c r="E1467" i="74"/>
  <c r="E1455" i="74" s="1"/>
  <c r="F1467" i="74"/>
  <c r="F1455" i="74" s="1"/>
  <c r="G1467" i="74"/>
  <c r="G1441" i="74" s="1"/>
  <c r="G1429" i="74" s="1"/>
  <c r="H1467" i="74"/>
  <c r="H1441" i="74" s="1"/>
  <c r="H1429" i="74" s="1"/>
  <c r="I1467" i="74"/>
  <c r="I1441" i="74" s="1"/>
  <c r="I1429" i="74" s="1"/>
  <c r="J1467" i="74"/>
  <c r="J1441" i="74" s="1"/>
  <c r="J1429" i="74" s="1"/>
  <c r="K1467" i="74"/>
  <c r="K1455" i="74" s="1"/>
  <c r="L1467" i="74"/>
  <c r="L1441" i="74" s="1"/>
  <c r="L1429" i="74" s="1"/>
  <c r="M1467" i="74"/>
  <c r="M1441" i="74" s="1"/>
  <c r="M1429" i="74" s="1"/>
  <c r="N1467" i="74"/>
  <c r="N1455" i="74" s="1"/>
  <c r="O1467" i="74"/>
  <c r="O1441" i="74" s="1"/>
  <c r="O1429" i="74" s="1"/>
  <c r="D1467" i="74"/>
  <c r="D1455" i="74" s="1"/>
  <c r="E1468" i="74"/>
  <c r="F1468" i="74"/>
  <c r="G1468" i="74"/>
  <c r="H1468" i="74"/>
  <c r="I1468" i="74"/>
  <c r="J1468" i="74"/>
  <c r="K1468" i="74"/>
  <c r="L1468" i="74"/>
  <c r="M1468" i="74"/>
  <c r="N1468" i="74"/>
  <c r="O1468" i="74"/>
  <c r="D1468" i="74"/>
  <c r="E1481" i="74"/>
  <c r="F1481" i="74"/>
  <c r="G1481" i="74"/>
  <c r="H1481" i="74"/>
  <c r="I1481" i="74"/>
  <c r="J1481" i="74"/>
  <c r="K1481" i="74"/>
  <c r="L1481" i="74"/>
  <c r="M1481" i="74"/>
  <c r="N1481" i="74"/>
  <c r="O1481" i="74"/>
  <c r="D1481" i="74"/>
  <c r="H1455" i="74" l="1"/>
  <c r="D1441" i="74"/>
  <c r="D1429" i="74" s="1"/>
  <c r="F1441" i="74"/>
  <c r="F1429" i="74" s="1"/>
  <c r="E1441" i="74"/>
  <c r="E1429" i="74" s="1"/>
  <c r="G1455" i="74"/>
  <c r="K1441" i="74"/>
  <c r="K1429" i="74" s="1"/>
  <c r="L1455" i="74"/>
  <c r="O1455" i="74"/>
  <c r="M1455" i="74"/>
  <c r="F1090" i="74"/>
  <c r="D1090" i="74" s="1"/>
  <c r="H1090" i="74"/>
  <c r="I1090" i="74"/>
  <c r="K1090" i="74"/>
  <c r="L1090" i="74"/>
  <c r="N1090" i="74"/>
  <c r="O1090" i="74"/>
  <c r="D1091" i="74"/>
  <c r="F1091" i="74"/>
  <c r="H1091" i="74"/>
  <c r="I1091" i="74"/>
  <c r="K1091" i="74"/>
  <c r="L1091" i="74"/>
  <c r="N1091" i="74"/>
  <c r="O1091" i="74"/>
  <c r="F1092" i="74"/>
  <c r="D1092" i="74" s="1"/>
  <c r="H1092" i="74"/>
  <c r="I1092" i="74"/>
  <c r="K1092" i="74"/>
  <c r="L1092" i="74"/>
  <c r="N1092" i="74"/>
  <c r="O1092" i="74"/>
  <c r="F1093" i="74"/>
  <c r="D1093" i="74" s="1"/>
  <c r="H1093" i="74"/>
  <c r="I1093" i="74"/>
  <c r="K1093" i="74"/>
  <c r="L1093" i="74"/>
  <c r="N1093" i="74"/>
  <c r="O1093" i="74"/>
  <c r="F1094" i="74"/>
  <c r="D1094" i="74" s="1"/>
  <c r="H1094" i="74"/>
  <c r="I1094" i="74"/>
  <c r="K1094" i="74"/>
  <c r="L1094" i="74"/>
  <c r="N1094" i="74"/>
  <c r="O1094" i="74"/>
  <c r="F1095" i="74"/>
  <c r="D1095" i="74" s="1"/>
  <c r="H1095" i="74"/>
  <c r="I1095" i="74"/>
  <c r="K1095" i="74"/>
  <c r="L1095" i="74"/>
  <c r="N1095" i="74"/>
  <c r="O1095" i="74"/>
  <c r="D1097" i="74"/>
  <c r="G1097" i="74"/>
  <c r="J1097" i="74"/>
  <c r="F1602" i="74"/>
  <c r="H1602" i="74"/>
  <c r="I1602" i="74"/>
  <c r="K1602" i="74"/>
  <c r="L1602" i="74"/>
  <c r="N1602" i="74"/>
  <c r="O1602" i="74"/>
  <c r="D1602" i="74"/>
  <c r="M1628" i="74"/>
  <c r="M1602" i="74" s="1"/>
  <c r="J1628" i="74"/>
  <c r="J1602" i="74" s="1"/>
  <c r="G1628" i="74"/>
  <c r="G1602" i="74" s="1"/>
  <c r="E1628" i="74"/>
  <c r="E1602" i="74" s="1"/>
  <c r="M1649" i="74"/>
  <c r="J1649" i="74"/>
  <c r="G1649" i="74"/>
  <c r="N1662" i="74" l="1"/>
  <c r="M1650" i="74"/>
  <c r="K1662" i="74"/>
  <c r="K1650" i="74" s="1"/>
  <c r="H1662" i="74"/>
  <c r="H1650" i="74" s="1"/>
  <c r="E1662" i="74"/>
  <c r="E1650" i="74" s="1"/>
  <c r="O1650" i="74"/>
  <c r="N1650" i="74"/>
  <c r="L1650" i="74"/>
  <c r="J1650" i="74"/>
  <c r="I1650" i="74"/>
  <c r="G1650" i="74"/>
  <c r="F1650" i="74"/>
  <c r="D1650" i="74"/>
  <c r="O1648" i="74"/>
  <c r="N1648" i="74"/>
  <c r="M1648" i="74"/>
  <c r="L1648" i="74"/>
  <c r="K1648" i="74"/>
  <c r="J1648" i="74"/>
  <c r="I1648" i="74"/>
  <c r="H1648" i="74"/>
  <c r="G1648" i="74"/>
  <c r="F1648" i="74"/>
  <c r="E1648" i="74"/>
  <c r="D1648" i="74"/>
  <c r="O1647" i="74"/>
  <c r="N1647" i="74"/>
  <c r="M1647" i="74"/>
  <c r="L1647" i="74"/>
  <c r="K1647" i="74"/>
  <c r="J1647" i="74"/>
  <c r="I1647" i="74"/>
  <c r="H1647" i="74"/>
  <c r="G1647" i="74"/>
  <c r="F1647" i="74"/>
  <c r="E1647" i="74"/>
  <c r="D1647" i="74"/>
  <c r="O1640" i="74"/>
  <c r="N1640" i="74"/>
  <c r="M1640" i="74"/>
  <c r="L1640" i="74"/>
  <c r="K1640" i="74"/>
  <c r="J1640" i="74"/>
  <c r="I1640" i="74"/>
  <c r="H1640" i="74"/>
  <c r="G1640" i="74"/>
  <c r="F1640" i="74"/>
  <c r="E1640" i="74"/>
  <c r="D1640" i="74"/>
  <c r="O1638" i="74"/>
  <c r="N1638" i="74"/>
  <c r="M1638" i="74"/>
  <c r="L1638" i="74"/>
  <c r="L1637" i="74" s="1"/>
  <c r="L1610" i="74" s="1"/>
  <c r="K1638" i="74"/>
  <c r="K1637" i="74" s="1"/>
  <c r="J1638" i="74"/>
  <c r="J1637" i="74" s="1"/>
  <c r="I1638" i="74"/>
  <c r="I1637" i="74" s="1"/>
  <c r="I1610" i="74" s="1"/>
  <c r="H1638" i="74"/>
  <c r="G1638" i="74"/>
  <c r="F1638" i="74"/>
  <c r="E1638" i="74"/>
  <c r="D1638" i="74"/>
  <c r="D1637" i="74" s="1"/>
  <c r="O1637" i="74"/>
  <c r="O1610" i="74" s="1"/>
  <c r="O1597" i="74" s="1"/>
  <c r="N1637" i="74"/>
  <c r="M1637" i="74"/>
  <c r="H1637" i="74"/>
  <c r="G1637" i="74"/>
  <c r="F1637" i="74"/>
  <c r="E1637" i="74"/>
  <c r="O1636" i="74"/>
  <c r="N1636" i="74"/>
  <c r="M1636" i="74"/>
  <c r="L1636" i="74"/>
  <c r="K1636" i="74"/>
  <c r="J1636" i="74"/>
  <c r="I1636" i="74"/>
  <c r="H1636" i="74"/>
  <c r="G1636" i="74"/>
  <c r="F1636" i="74"/>
  <c r="E1636" i="74"/>
  <c r="D1636" i="74"/>
  <c r="O1635" i="74"/>
  <c r="N1635" i="74"/>
  <c r="M1635" i="74"/>
  <c r="L1635" i="74"/>
  <c r="K1635" i="74"/>
  <c r="J1635" i="74"/>
  <c r="I1635" i="74"/>
  <c r="H1635" i="74"/>
  <c r="G1635" i="74"/>
  <c r="F1635" i="74"/>
  <c r="E1635" i="74"/>
  <c r="D1635" i="74"/>
  <c r="O1634" i="74"/>
  <c r="N1634" i="74"/>
  <c r="M1634" i="74"/>
  <c r="L1634" i="74"/>
  <c r="K1634" i="74"/>
  <c r="J1634" i="74"/>
  <c r="I1634" i="74"/>
  <c r="H1634" i="74"/>
  <c r="G1634" i="74"/>
  <c r="F1634" i="74"/>
  <c r="E1634" i="74"/>
  <c r="D1634" i="74"/>
  <c r="O1627" i="74"/>
  <c r="O1625" i="74" s="1"/>
  <c r="O1624" i="74" s="1"/>
  <c r="N1627" i="74"/>
  <c r="N1625" i="74" s="1"/>
  <c r="N1624" i="74" s="1"/>
  <c r="M1627" i="74"/>
  <c r="M1625" i="74" s="1"/>
  <c r="M1624" i="74" s="1"/>
  <c r="L1627" i="74"/>
  <c r="K1627" i="74"/>
  <c r="J1627" i="74"/>
  <c r="I1627" i="74"/>
  <c r="I1625" i="74" s="1"/>
  <c r="H1627" i="74"/>
  <c r="H1625" i="74" s="1"/>
  <c r="H1624" i="74" s="1"/>
  <c r="G1627" i="74"/>
  <c r="F1627" i="74"/>
  <c r="F1625" i="74" s="1"/>
  <c r="F1624" i="74" s="1"/>
  <c r="E1627" i="74"/>
  <c r="E1625" i="74" s="1"/>
  <c r="E1624" i="74" s="1"/>
  <c r="D1627" i="74"/>
  <c r="D1625" i="74" s="1"/>
  <c r="L1625" i="74"/>
  <c r="L1624" i="74" s="1"/>
  <c r="K1625" i="74"/>
  <c r="K1624" i="74" s="1"/>
  <c r="J1625" i="74"/>
  <c r="J1624" i="74" s="1"/>
  <c r="G1625" i="74"/>
  <c r="G1624" i="74" s="1"/>
  <c r="O1623" i="74"/>
  <c r="N1623" i="74"/>
  <c r="M1623" i="74"/>
  <c r="L1623" i="74"/>
  <c r="K1623" i="74"/>
  <c r="J1623" i="74"/>
  <c r="I1623" i="74"/>
  <c r="H1623" i="74"/>
  <c r="G1623" i="74"/>
  <c r="F1623" i="74"/>
  <c r="E1623" i="74"/>
  <c r="D1623" i="74"/>
  <c r="O1622" i="74"/>
  <c r="N1622" i="74"/>
  <c r="M1622" i="74"/>
  <c r="L1622" i="74"/>
  <c r="K1622" i="74"/>
  <c r="J1622" i="74"/>
  <c r="I1622" i="74"/>
  <c r="H1622" i="74"/>
  <c r="G1622" i="74"/>
  <c r="F1622" i="74"/>
  <c r="E1622" i="74"/>
  <c r="D1622" i="74"/>
  <c r="O1621" i="74"/>
  <c r="N1621" i="74"/>
  <c r="M1621" i="74"/>
  <c r="L1621" i="74"/>
  <c r="K1621" i="74"/>
  <c r="J1621" i="74"/>
  <c r="I1621" i="74"/>
  <c r="H1621" i="74"/>
  <c r="G1621" i="74"/>
  <c r="F1621" i="74"/>
  <c r="E1621" i="74"/>
  <c r="D1621" i="74"/>
  <c r="O1614" i="74"/>
  <c r="O1612" i="74" s="1"/>
  <c r="O1611" i="74" s="1"/>
  <c r="N1614" i="74"/>
  <c r="N1612" i="74" s="1"/>
  <c r="N1611" i="74" s="1"/>
  <c r="M1614" i="74"/>
  <c r="L1614" i="74"/>
  <c r="K1614" i="74"/>
  <c r="J1614" i="74"/>
  <c r="I1614" i="74"/>
  <c r="I1612" i="74" s="1"/>
  <c r="I1611" i="74" s="1"/>
  <c r="H1614" i="74"/>
  <c r="H1612" i="74" s="1"/>
  <c r="H1611" i="74" s="1"/>
  <c r="G1614" i="74"/>
  <c r="G1612" i="74" s="1"/>
  <c r="G1611" i="74" s="1"/>
  <c r="F1614" i="74"/>
  <c r="F1612" i="74" s="1"/>
  <c r="F1611" i="74" s="1"/>
  <c r="E1614" i="74"/>
  <c r="D1614" i="74"/>
  <c r="M1612" i="74"/>
  <c r="M1611" i="74" s="1"/>
  <c r="L1612" i="74"/>
  <c r="L1611" i="74" s="1"/>
  <c r="K1612" i="74"/>
  <c r="K1611" i="74" s="1"/>
  <c r="J1612" i="74"/>
  <c r="J1611" i="74" s="1"/>
  <c r="E1612" i="74"/>
  <c r="D1612" i="74"/>
  <c r="D1611" i="74" s="1"/>
  <c r="E1611" i="74"/>
  <c r="G1610" i="74"/>
  <c r="O1609" i="74"/>
  <c r="N1609" i="74"/>
  <c r="M1609" i="74"/>
  <c r="L1609" i="74"/>
  <c r="K1609" i="74"/>
  <c r="J1609" i="74"/>
  <c r="I1609" i="74"/>
  <c r="H1609" i="74"/>
  <c r="G1609" i="74"/>
  <c r="F1609" i="74"/>
  <c r="E1609" i="74"/>
  <c r="D1609" i="74"/>
  <c r="O1608" i="74"/>
  <c r="N1608" i="74"/>
  <c r="M1608" i="74"/>
  <c r="L1608" i="74"/>
  <c r="K1608" i="74"/>
  <c r="J1608" i="74"/>
  <c r="I1608" i="74"/>
  <c r="H1608" i="74"/>
  <c r="G1608" i="74"/>
  <c r="F1608" i="74"/>
  <c r="E1608" i="74"/>
  <c r="D1608" i="74"/>
  <c r="O1601" i="74"/>
  <c r="O1599" i="74" s="1"/>
  <c r="N1601" i="74"/>
  <c r="N1599" i="74" s="1"/>
  <c r="M1601" i="74"/>
  <c r="L1601" i="74"/>
  <c r="K1601" i="74"/>
  <c r="K1599" i="74" s="1"/>
  <c r="J1601" i="74"/>
  <c r="I1601" i="74"/>
  <c r="I1599" i="74" s="1"/>
  <c r="H1601" i="74"/>
  <c r="H1599" i="74" s="1"/>
  <c r="G1601" i="74"/>
  <c r="G1599" i="74" s="1"/>
  <c r="F1601" i="74"/>
  <c r="F1599" i="74" s="1"/>
  <c r="E1601" i="74"/>
  <c r="D1601" i="74"/>
  <c r="D1599" i="74" s="1"/>
  <c r="M1599" i="74"/>
  <c r="L1599" i="74"/>
  <c r="J1599" i="74"/>
  <c r="E1599" i="74"/>
  <c r="O1596" i="74"/>
  <c r="N1596" i="74"/>
  <c r="M1596" i="74"/>
  <c r="L1596" i="74"/>
  <c r="K1596" i="74"/>
  <c r="J1596" i="74"/>
  <c r="I1596" i="74"/>
  <c r="H1596" i="74"/>
  <c r="G1596" i="74"/>
  <c r="F1596" i="74"/>
  <c r="E1596" i="74"/>
  <c r="D1596" i="74"/>
  <c r="O1595" i="74"/>
  <c r="N1595" i="74"/>
  <c r="M1595" i="74"/>
  <c r="L1595" i="74"/>
  <c r="K1595" i="74"/>
  <c r="J1595" i="74"/>
  <c r="I1595" i="74"/>
  <c r="H1595" i="74"/>
  <c r="G1595" i="74"/>
  <c r="F1595" i="74"/>
  <c r="E1595" i="74"/>
  <c r="D1595" i="74"/>
  <c r="O1589" i="74"/>
  <c r="N1589" i="74"/>
  <c r="N1588" i="74" s="1"/>
  <c r="N1586" i="74" s="1"/>
  <c r="M1589" i="74"/>
  <c r="L1589" i="74"/>
  <c r="K1589" i="74"/>
  <c r="K1588" i="74" s="1"/>
  <c r="K1586" i="74" s="1"/>
  <c r="J1589" i="74"/>
  <c r="J1588" i="74" s="1"/>
  <c r="J1586" i="74" s="1"/>
  <c r="I1589" i="74"/>
  <c r="I1588" i="74" s="1"/>
  <c r="I1586" i="74" s="1"/>
  <c r="H1589" i="74"/>
  <c r="G1589" i="74"/>
  <c r="F1589" i="74"/>
  <c r="E1589" i="74"/>
  <c r="D1589" i="74"/>
  <c r="O1588" i="74"/>
  <c r="O1586" i="74" s="1"/>
  <c r="M1588" i="74"/>
  <c r="M1586" i="74" s="1"/>
  <c r="L1588" i="74"/>
  <c r="L1586" i="74" s="1"/>
  <c r="H1588" i="74"/>
  <c r="G1588" i="74"/>
  <c r="G1586" i="74" s="1"/>
  <c r="F1588" i="74"/>
  <c r="F1586" i="74" s="1"/>
  <c r="E1588" i="74"/>
  <c r="D1588" i="74"/>
  <c r="D1586" i="74" s="1"/>
  <c r="H1586" i="74"/>
  <c r="E1586" i="74"/>
  <c r="I1624" i="74" l="1"/>
  <c r="D1624" i="74"/>
  <c r="O1585" i="74"/>
  <c r="N1610" i="74"/>
  <c r="N1598" i="74" s="1"/>
  <c r="G1598" i="74"/>
  <c r="E1610" i="74"/>
  <c r="E1597" i="74" s="1"/>
  <c r="E1585" i="74" s="1"/>
  <c r="H1610" i="74"/>
  <c r="H1598" i="74" s="1"/>
  <c r="D1610" i="74"/>
  <c r="D1598" i="74" s="1"/>
  <c r="K1610" i="74"/>
  <c r="K1597" i="74" s="1"/>
  <c r="K1585" i="74" s="1"/>
  <c r="I1598" i="74"/>
  <c r="L1598" i="74"/>
  <c r="O1598" i="74"/>
  <c r="K1598" i="74"/>
  <c r="H1597" i="74"/>
  <c r="H1585" i="74" s="1"/>
  <c r="J1610" i="74"/>
  <c r="J1598" i="74" s="1"/>
  <c r="M1610" i="74"/>
  <c r="M1598" i="74" s="1"/>
  <c r="I1597" i="74"/>
  <c r="I1585" i="74" s="1"/>
  <c r="F1610" i="74"/>
  <c r="F1598" i="74" s="1"/>
  <c r="N1597" i="74"/>
  <c r="N1585" i="74" s="1"/>
  <c r="L1597" i="74"/>
  <c r="L1585" i="74" s="1"/>
  <c r="G1597" i="74"/>
  <c r="G1585" i="74" s="1"/>
  <c r="E1598" i="74" l="1"/>
  <c r="D1597" i="74"/>
  <c r="D1585" i="74" s="1"/>
  <c r="F1597" i="74"/>
  <c r="F1585" i="74" s="1"/>
  <c r="J1597" i="74"/>
  <c r="J1585" i="74" s="1"/>
  <c r="M1597" i="74"/>
  <c r="M1585" i="74" s="1"/>
  <c r="J1584" i="74"/>
  <c r="G1584" i="74"/>
  <c r="D1584" i="74"/>
  <c r="M1576" i="74"/>
  <c r="M1575" i="74" s="1"/>
  <c r="M1573" i="74" s="1"/>
  <c r="M1572" i="74" s="1"/>
  <c r="J1576" i="74"/>
  <c r="J1575" i="74" s="1"/>
  <c r="J1573" i="74" s="1"/>
  <c r="G1576" i="74"/>
  <c r="G1575" i="74" s="1"/>
  <c r="G1573" i="74" s="1"/>
  <c r="D1576" i="74"/>
  <c r="D1575" i="74" s="1"/>
  <c r="D1573" i="74" s="1"/>
  <c r="O1575" i="74"/>
  <c r="O1573" i="74" s="1"/>
  <c r="O1572" i="74" s="1"/>
  <c r="N1575" i="74"/>
  <c r="N1573" i="74" s="1"/>
  <c r="N1572" i="74" s="1"/>
  <c r="L1575" i="74"/>
  <c r="L1573" i="74" s="1"/>
  <c r="L1572" i="74" s="1"/>
  <c r="I1575" i="74"/>
  <c r="I1573" i="74" s="1"/>
  <c r="I1572" i="74" s="1"/>
  <c r="F1575" i="74"/>
  <c r="F1573" i="74" s="1"/>
  <c r="F1572" i="74" s="1"/>
  <c r="K1572" i="74"/>
  <c r="H1572" i="74"/>
  <c r="M1571" i="74"/>
  <c r="M1519" i="74" s="1"/>
  <c r="M1506" i="74" s="1"/>
  <c r="J1571" i="74"/>
  <c r="G1571" i="74"/>
  <c r="D1571" i="74"/>
  <c r="J1560" i="74"/>
  <c r="G1560" i="74"/>
  <c r="D1560" i="74"/>
  <c r="O1559" i="74"/>
  <c r="N1559" i="74"/>
  <c r="L1559" i="74"/>
  <c r="I1559" i="74"/>
  <c r="F1559" i="74"/>
  <c r="J1558" i="74"/>
  <c r="G1558" i="74"/>
  <c r="D1558" i="74"/>
  <c r="J1547" i="74"/>
  <c r="G1547" i="74"/>
  <c r="D1547" i="74"/>
  <c r="D1546" i="74" s="1"/>
  <c r="O1546" i="74"/>
  <c r="N1546" i="74"/>
  <c r="M1546" i="74"/>
  <c r="L1546" i="74"/>
  <c r="I1546" i="74"/>
  <c r="F1546" i="74"/>
  <c r="J1545" i="74"/>
  <c r="G1545" i="74"/>
  <c r="D1545" i="74"/>
  <c r="J1534" i="74"/>
  <c r="G1534" i="74"/>
  <c r="D1534" i="74"/>
  <c r="O1533" i="74"/>
  <c r="N1533" i="74"/>
  <c r="M1533" i="74"/>
  <c r="L1533" i="74"/>
  <c r="I1533" i="74"/>
  <c r="F1533" i="74"/>
  <c r="J1532" i="74"/>
  <c r="G1532" i="74"/>
  <c r="D1532" i="74"/>
  <c r="J1521" i="74"/>
  <c r="G1521" i="74"/>
  <c r="D1521" i="74"/>
  <c r="D1520" i="74" s="1"/>
  <c r="O1520" i="74"/>
  <c r="N1520" i="74"/>
  <c r="M1520" i="74"/>
  <c r="L1520" i="74"/>
  <c r="I1520" i="74"/>
  <c r="F1520" i="74"/>
  <c r="O1519" i="74"/>
  <c r="O1506" i="74" s="1"/>
  <c r="N1519" i="74"/>
  <c r="N1506" i="74" s="1"/>
  <c r="L1519" i="74"/>
  <c r="L1506" i="74" s="1"/>
  <c r="I1519" i="74"/>
  <c r="I1506" i="74" s="1"/>
  <c r="F1519" i="74"/>
  <c r="F1506" i="74" s="1"/>
  <c r="O1511" i="74"/>
  <c r="O1498" i="74" s="1"/>
  <c r="N1511" i="74"/>
  <c r="N1510" i="74" s="1"/>
  <c r="N1508" i="74" s="1"/>
  <c r="L1511" i="74"/>
  <c r="L1498" i="74" s="1"/>
  <c r="K1511" i="74"/>
  <c r="K1498" i="74" s="1"/>
  <c r="I1511" i="74"/>
  <c r="I1510" i="74" s="1"/>
  <c r="I1508" i="74" s="1"/>
  <c r="H1511" i="74"/>
  <c r="H1510" i="74" s="1"/>
  <c r="H1508" i="74" s="1"/>
  <c r="H1507" i="74" s="1"/>
  <c r="F1511" i="74"/>
  <c r="F1510" i="74" s="1"/>
  <c r="F1508" i="74" s="1"/>
  <c r="E1511" i="74"/>
  <c r="E1498" i="74" s="1"/>
  <c r="K1506" i="74"/>
  <c r="H1506" i="74"/>
  <c r="E1506" i="74"/>
  <c r="H1498" i="74"/>
  <c r="E1497" i="74" l="1"/>
  <c r="E1495" i="74" s="1"/>
  <c r="E13" i="74"/>
  <c r="H1497" i="74"/>
  <c r="H1495" i="74" s="1"/>
  <c r="H1494" i="74" s="1"/>
  <c r="H13" i="74"/>
  <c r="K1497" i="74"/>
  <c r="K1495" i="74" s="1"/>
  <c r="K13" i="74"/>
  <c r="L1497" i="74"/>
  <c r="L1495" i="74" s="1"/>
  <c r="L1494" i="74" s="1"/>
  <c r="L13" i="74"/>
  <c r="G1572" i="74"/>
  <c r="F1507" i="74"/>
  <c r="N1507" i="74"/>
  <c r="J1572" i="74"/>
  <c r="L1510" i="74"/>
  <c r="L1508" i="74" s="1"/>
  <c r="L1507" i="74" s="1"/>
  <c r="O1497" i="74"/>
  <c r="O1495" i="74" s="1"/>
  <c r="O13" i="74"/>
  <c r="G1559" i="74"/>
  <c r="I1507" i="74"/>
  <c r="N1498" i="74"/>
  <c r="M1511" i="74"/>
  <c r="K1494" i="74"/>
  <c r="O1494" i="74"/>
  <c r="D1559" i="74"/>
  <c r="J1520" i="74"/>
  <c r="J1519" i="74"/>
  <c r="J1506" i="74" s="1"/>
  <c r="G1520" i="74"/>
  <c r="D1572" i="74"/>
  <c r="D1511" i="74"/>
  <c r="D1519" i="74"/>
  <c r="D1506" i="74" s="1"/>
  <c r="G1511" i="74"/>
  <c r="J1533" i="74"/>
  <c r="G1546" i="74"/>
  <c r="J1546" i="74"/>
  <c r="F1498" i="74"/>
  <c r="I1498" i="74"/>
  <c r="K1510" i="74"/>
  <c r="K1508" i="74" s="1"/>
  <c r="K1507" i="74" s="1"/>
  <c r="O1510" i="74"/>
  <c r="O1508" i="74" s="1"/>
  <c r="O1507" i="74" s="1"/>
  <c r="D1533" i="74"/>
  <c r="G1533" i="74"/>
  <c r="J1559" i="74"/>
  <c r="M1559" i="74"/>
  <c r="J1511" i="74"/>
  <c r="G1519" i="74"/>
  <c r="I1497" i="74" l="1"/>
  <c r="I1495" i="74" s="1"/>
  <c r="I1494" i="74" s="1"/>
  <c r="I13" i="74"/>
  <c r="F1497" i="74"/>
  <c r="F1495" i="74" s="1"/>
  <c r="F1494" i="74" s="1"/>
  <c r="F13" i="74"/>
  <c r="N1497" i="74"/>
  <c r="N1495" i="74" s="1"/>
  <c r="N1494" i="74" s="1"/>
  <c r="N13" i="74"/>
  <c r="M1510" i="74"/>
  <c r="M1508" i="74" s="1"/>
  <c r="M1507" i="74" s="1"/>
  <c r="M1498" i="74"/>
  <c r="G1498" i="74"/>
  <c r="G1510" i="74"/>
  <c r="G1508" i="74" s="1"/>
  <c r="G1507" i="74" s="1"/>
  <c r="D1498" i="74"/>
  <c r="D1510" i="74"/>
  <c r="D1508" i="74" s="1"/>
  <c r="D1507" i="74" s="1"/>
  <c r="J1510" i="74"/>
  <c r="J1508" i="74" s="1"/>
  <c r="J1507" i="74" s="1"/>
  <c r="J1498" i="74"/>
  <c r="G1506" i="74"/>
  <c r="D1497" i="74" l="1"/>
  <c r="D1495" i="74" s="1"/>
  <c r="D1494" i="74" s="1"/>
  <c r="D13" i="74"/>
  <c r="M1497" i="74"/>
  <c r="M1495" i="74" s="1"/>
  <c r="M1494" i="74" s="1"/>
  <c r="M13" i="74"/>
  <c r="J1497" i="74"/>
  <c r="J1495" i="74" s="1"/>
  <c r="J1494" i="74" s="1"/>
  <c r="J13" i="74"/>
  <c r="G1497" i="74"/>
  <c r="G1495" i="74" s="1"/>
  <c r="G1494" i="74" s="1"/>
  <c r="G13" i="74"/>
  <c r="O1413" i="74" l="1"/>
  <c r="N1413" i="74"/>
  <c r="N1401" i="74" s="1"/>
  <c r="M1413" i="74"/>
  <c r="M1401" i="74" s="1"/>
  <c r="L1413" i="74"/>
  <c r="L1401" i="74" s="1"/>
  <c r="K1413" i="74"/>
  <c r="K1401" i="74" s="1"/>
  <c r="J1413" i="74"/>
  <c r="J1401" i="74" s="1"/>
  <c r="I1413" i="74"/>
  <c r="I1401" i="74" s="1"/>
  <c r="H1413" i="74"/>
  <c r="H1401" i="74" s="1"/>
  <c r="G1413" i="74"/>
  <c r="G1401" i="74" s="1"/>
  <c r="F1413" i="74"/>
  <c r="D1413" i="74" s="1"/>
  <c r="D1401" i="74" s="1"/>
  <c r="O1401" i="74"/>
  <c r="E1401" i="74"/>
  <c r="M1400" i="74"/>
  <c r="M1398" i="74" s="1"/>
  <c r="M1386" i="74" s="1"/>
  <c r="J1400" i="74"/>
  <c r="J1398" i="74" s="1"/>
  <c r="J1386" i="74" s="1"/>
  <c r="G1400" i="74"/>
  <c r="D1400" i="74"/>
  <c r="O1398" i="74"/>
  <c r="O1386" i="74" s="1"/>
  <c r="N1398" i="74"/>
  <c r="N1386" i="74" s="1"/>
  <c r="L1398" i="74"/>
  <c r="L1386" i="74" s="1"/>
  <c r="K1398" i="74"/>
  <c r="K1386" i="74" s="1"/>
  <c r="I1398" i="74"/>
  <c r="I1386" i="74" s="1"/>
  <c r="H1398" i="74"/>
  <c r="H1386" i="74" s="1"/>
  <c r="G1398" i="74"/>
  <c r="G1386" i="74" s="1"/>
  <c r="F1398" i="74"/>
  <c r="D1398" i="74" s="1"/>
  <c r="D1386" i="74" s="1"/>
  <c r="E1386" i="74"/>
  <c r="M1385" i="74"/>
  <c r="M1383" i="74" s="1"/>
  <c r="M1371" i="74" s="1"/>
  <c r="M1096" i="74" s="1"/>
  <c r="J1385" i="74"/>
  <c r="G1385" i="74"/>
  <c r="G1383" i="74" s="1"/>
  <c r="G1371" i="74" s="1"/>
  <c r="G1096" i="74" s="1"/>
  <c r="D1385" i="74"/>
  <c r="O1383" i="74"/>
  <c r="N1383" i="74"/>
  <c r="N1371" i="74" s="1"/>
  <c r="N1096" i="74" s="1"/>
  <c r="L1383" i="74"/>
  <c r="K1383" i="74"/>
  <c r="J1383" i="74"/>
  <c r="J1371" i="74" s="1"/>
  <c r="J1096" i="74" s="1"/>
  <c r="I1383" i="74"/>
  <c r="I1371" i="74" s="1"/>
  <c r="I1096" i="74" s="1"/>
  <c r="H1383" i="74"/>
  <c r="H1371" i="74" s="1"/>
  <c r="H1096" i="74" s="1"/>
  <c r="F1383" i="74"/>
  <c r="F1371" i="74" s="1"/>
  <c r="F1096" i="74" s="1"/>
  <c r="D1096" i="74" s="1"/>
  <c r="O1371" i="74"/>
  <c r="O1096" i="74" s="1"/>
  <c r="L1371" i="74"/>
  <c r="L1096" i="74" s="1"/>
  <c r="K1371" i="74"/>
  <c r="K1096" i="74" s="1"/>
  <c r="E1371" i="74"/>
  <c r="E1236" i="74" s="1"/>
  <c r="E1224" i="74" s="1"/>
  <c r="M1370" i="74"/>
  <c r="M1358" i="74" s="1"/>
  <c r="J1370" i="74"/>
  <c r="G1370" i="74"/>
  <c r="G1358" i="74" s="1"/>
  <c r="D1370" i="74"/>
  <c r="D1358" i="74" s="1"/>
  <c r="O1358" i="74"/>
  <c r="N1358" i="74"/>
  <c r="L1358" i="74"/>
  <c r="K1358" i="74"/>
  <c r="J1358" i="74"/>
  <c r="I1358" i="74"/>
  <c r="H1358" i="74"/>
  <c r="F1358" i="74"/>
  <c r="E1358" i="74"/>
  <c r="M1357" i="74"/>
  <c r="M1345" i="74" s="1"/>
  <c r="J1357" i="74"/>
  <c r="J1345" i="74" s="1"/>
  <c r="G1357" i="74"/>
  <c r="G1345" i="74" s="1"/>
  <c r="D1357" i="74"/>
  <c r="D1345" i="74" s="1"/>
  <c r="O1345" i="74"/>
  <c r="N1345" i="74"/>
  <c r="L1345" i="74"/>
  <c r="K1345" i="74"/>
  <c r="I1345" i="74"/>
  <c r="H1345" i="74"/>
  <c r="F1345" i="74"/>
  <c r="E1345" i="74"/>
  <c r="M1344" i="74"/>
  <c r="M1332" i="74" s="1"/>
  <c r="J1344" i="74"/>
  <c r="J1332" i="74" s="1"/>
  <c r="G1344" i="74"/>
  <c r="G1332" i="74" s="1"/>
  <c r="D1344" i="74"/>
  <c r="D1332" i="74" s="1"/>
  <c r="O1332" i="74"/>
  <c r="N1332" i="74"/>
  <c r="L1332" i="74"/>
  <c r="K1332" i="74"/>
  <c r="I1332" i="74"/>
  <c r="H1332" i="74"/>
  <c r="F1332" i="74"/>
  <c r="E1332" i="74"/>
  <c r="M1331" i="74"/>
  <c r="M1303" i="74" s="1"/>
  <c r="M1291" i="74" s="1"/>
  <c r="J1331" i="74"/>
  <c r="J1303" i="74" s="1"/>
  <c r="J1291" i="74" s="1"/>
  <c r="G1331" i="74"/>
  <c r="G1303" i="74" s="1"/>
  <c r="G1291" i="74" s="1"/>
  <c r="D1331" i="74"/>
  <c r="D1303" i="74" s="1"/>
  <c r="D1291" i="74" s="1"/>
  <c r="M1329" i="74"/>
  <c r="M1317" i="74" s="1"/>
  <c r="J1329" i="74"/>
  <c r="J1317" i="74" s="1"/>
  <c r="G1329" i="74"/>
  <c r="G1317" i="74" s="1"/>
  <c r="D1329" i="74"/>
  <c r="D1317" i="74" s="1"/>
  <c r="O1317" i="74"/>
  <c r="N1317" i="74"/>
  <c r="N1223" i="74" s="1"/>
  <c r="N1211" i="74" s="1"/>
  <c r="L1317" i="74"/>
  <c r="L1223" i="74" s="1"/>
  <c r="L1211" i="74" s="1"/>
  <c r="K1317" i="74"/>
  <c r="K1223" i="74" s="1"/>
  <c r="K1211" i="74" s="1"/>
  <c r="I1317" i="74"/>
  <c r="H1317" i="74"/>
  <c r="H1223" i="74" s="1"/>
  <c r="H1211" i="74" s="1"/>
  <c r="F1317" i="74"/>
  <c r="F1223" i="74" s="1"/>
  <c r="F1211" i="74" s="1"/>
  <c r="E1317" i="74"/>
  <c r="O1303" i="74"/>
  <c r="N1303" i="74"/>
  <c r="N1291" i="74" s="1"/>
  <c r="L1303" i="74"/>
  <c r="K1303" i="74"/>
  <c r="K1291" i="74" s="1"/>
  <c r="I1303" i="74"/>
  <c r="H1303" i="74"/>
  <c r="H1291" i="74" s="1"/>
  <c r="F1303" i="74"/>
  <c r="E1303" i="74"/>
  <c r="E1291" i="74"/>
  <c r="O1290" i="74"/>
  <c r="N1290" i="74"/>
  <c r="N1278" i="74" s="1"/>
  <c r="M1290" i="74"/>
  <c r="M1278" i="74" s="1"/>
  <c r="L1290" i="74"/>
  <c r="K1290" i="74"/>
  <c r="J1290" i="74"/>
  <c r="I1290" i="74"/>
  <c r="H1290" i="74"/>
  <c r="H1278" i="74" s="1"/>
  <c r="G1290" i="74"/>
  <c r="G1278" i="74" s="1"/>
  <c r="F1290" i="74"/>
  <c r="E1290" i="74"/>
  <c r="E1278" i="74" s="1"/>
  <c r="D1290" i="74"/>
  <c r="D1278" i="74" s="1"/>
  <c r="K1278" i="74"/>
  <c r="J1278" i="74"/>
  <c r="M1277" i="74"/>
  <c r="M1275" i="74" s="1"/>
  <c r="M1263" i="74" s="1"/>
  <c r="M1210" i="74" s="1"/>
  <c r="M1198" i="74" s="1"/>
  <c r="J1277" i="74"/>
  <c r="J1275" i="74" s="1"/>
  <c r="J1263" i="74" s="1"/>
  <c r="J1210" i="74" s="1"/>
  <c r="J1198" i="74" s="1"/>
  <c r="G1277" i="74"/>
  <c r="G1275" i="74" s="1"/>
  <c r="G1263" i="74" s="1"/>
  <c r="D1277" i="74"/>
  <c r="D1275" i="74" s="1"/>
  <c r="D1263" i="74" s="1"/>
  <c r="D1210" i="74" s="1"/>
  <c r="D1198" i="74" s="1"/>
  <c r="O1275" i="74"/>
  <c r="N1275" i="74"/>
  <c r="N1263" i="74" s="1"/>
  <c r="N1210" i="74" s="1"/>
  <c r="N1198" i="74" s="1"/>
  <c r="L1275" i="74"/>
  <c r="K1275" i="74"/>
  <c r="I1275" i="74"/>
  <c r="H1275" i="74"/>
  <c r="H1263" i="74" s="1"/>
  <c r="F1275" i="74"/>
  <c r="E1275" i="74"/>
  <c r="E1263" i="74" s="1"/>
  <c r="E1210" i="74" s="1"/>
  <c r="E1198" i="74" s="1"/>
  <c r="K1263" i="74"/>
  <c r="K1210" i="74" s="1"/>
  <c r="K1198" i="74" s="1"/>
  <c r="N1262" i="74"/>
  <c r="N1250" i="74" s="1"/>
  <c r="K1262" i="74"/>
  <c r="K1250" i="74" s="1"/>
  <c r="H1250" i="74"/>
  <c r="E1250" i="74"/>
  <c r="K1249" i="74"/>
  <c r="K1237" i="74" s="1"/>
  <c r="H1237" i="74"/>
  <c r="E1237" i="74"/>
  <c r="K1236" i="74"/>
  <c r="K1224" i="74" s="1"/>
  <c r="O1224" i="74"/>
  <c r="M1224" i="74"/>
  <c r="L1224" i="74"/>
  <c r="J1224" i="74"/>
  <c r="I1224" i="74"/>
  <c r="G1224" i="74"/>
  <c r="F1224" i="74"/>
  <c r="D1224" i="74"/>
  <c r="O1223" i="74"/>
  <c r="O1211" i="74" s="1"/>
  <c r="E1223" i="74"/>
  <c r="E1211" i="74" s="1"/>
  <c r="O1210" i="74"/>
  <c r="L1210" i="74"/>
  <c r="L1198" i="74" s="1"/>
  <c r="I1210" i="74"/>
  <c r="I1198" i="74" s="1"/>
  <c r="F1210" i="74"/>
  <c r="F1198" i="74" s="1"/>
  <c r="O1198" i="74"/>
  <c r="J1197" i="74"/>
  <c r="G1197" i="74"/>
  <c r="D1197" i="74"/>
  <c r="J1196" i="74"/>
  <c r="G1196" i="74"/>
  <c r="D1196" i="74"/>
  <c r="M1195" i="74"/>
  <c r="M1193" i="74" s="1"/>
  <c r="M1181" i="74" s="1"/>
  <c r="J1195" i="74"/>
  <c r="G1195" i="74"/>
  <c r="D1195" i="74"/>
  <c r="O1193" i="74"/>
  <c r="O1181" i="74" s="1"/>
  <c r="N1193" i="74"/>
  <c r="N1181" i="74" s="1"/>
  <c r="L1193" i="74"/>
  <c r="L1181" i="74" s="1"/>
  <c r="K1193" i="74"/>
  <c r="K1181" i="74" s="1"/>
  <c r="I1193" i="74"/>
  <c r="I1181" i="74" s="1"/>
  <c r="H1193" i="74"/>
  <c r="H1181" i="74" s="1"/>
  <c r="F1193" i="74"/>
  <c r="F1181" i="74" s="1"/>
  <c r="E1193" i="74"/>
  <c r="E1181" i="74" s="1"/>
  <c r="O1163" i="74"/>
  <c r="N1163" i="74"/>
  <c r="M1163" i="74"/>
  <c r="M1138" i="74" s="1"/>
  <c r="L1163" i="74"/>
  <c r="L1138" i="74" s="1"/>
  <c r="K1163" i="74"/>
  <c r="K1138" i="74" s="1"/>
  <c r="J1163" i="74"/>
  <c r="J1138" i="74" s="1"/>
  <c r="I1163" i="74"/>
  <c r="H1163" i="74"/>
  <c r="H1138" i="74" s="1"/>
  <c r="G1163" i="74"/>
  <c r="G1138" i="74" s="1"/>
  <c r="F1163" i="74"/>
  <c r="F1138" i="74" s="1"/>
  <c r="E1163" i="74"/>
  <c r="E1138" i="74" s="1"/>
  <c r="D1163" i="74"/>
  <c r="O1138" i="74"/>
  <c r="N1138" i="74"/>
  <c r="I1138" i="74"/>
  <c r="D1138" i="74"/>
  <c r="M1137" i="74"/>
  <c r="J1137" i="74"/>
  <c r="G1137" i="74"/>
  <c r="D1137" i="74"/>
  <c r="M1136" i="74"/>
  <c r="J1136" i="74"/>
  <c r="G1136" i="74"/>
  <c r="D1136" i="74"/>
  <c r="M1135" i="74"/>
  <c r="J1135" i="74"/>
  <c r="G1135" i="74"/>
  <c r="D1135" i="74"/>
  <c r="M1134" i="74"/>
  <c r="J1134" i="74"/>
  <c r="G1134" i="74"/>
  <c r="D1134" i="74"/>
  <c r="M1133" i="74"/>
  <c r="J1133" i="74"/>
  <c r="G1133" i="74"/>
  <c r="D1133" i="74"/>
  <c r="M1132" i="74"/>
  <c r="M1130" i="74" s="1"/>
  <c r="M1118" i="74" s="1"/>
  <c r="J1132" i="74"/>
  <c r="G1132" i="74"/>
  <c r="G1130" i="74" s="1"/>
  <c r="G1118" i="74" s="1"/>
  <c r="D1132" i="74"/>
  <c r="O1130" i="74"/>
  <c r="O1118" i="74" s="1"/>
  <c r="N1130" i="74"/>
  <c r="N1118" i="74" s="1"/>
  <c r="L1130" i="74"/>
  <c r="L1118" i="74" s="1"/>
  <c r="K1130" i="74"/>
  <c r="K1118" i="74" s="1"/>
  <c r="I1130" i="74"/>
  <c r="I1118" i="74" s="1"/>
  <c r="H1130" i="74"/>
  <c r="H1118" i="74" s="1"/>
  <c r="F1130" i="74"/>
  <c r="F1118" i="74" s="1"/>
  <c r="E1130" i="74"/>
  <c r="E1118" i="74" s="1"/>
  <c r="M1117" i="74"/>
  <c r="M1095" i="74" s="1"/>
  <c r="J1117" i="74"/>
  <c r="J1095" i="74" s="1"/>
  <c r="G1117" i="74"/>
  <c r="G1095" i="74" s="1"/>
  <c r="D1117" i="74"/>
  <c r="M1116" i="74"/>
  <c r="M1094" i="74" s="1"/>
  <c r="J1116" i="74"/>
  <c r="J1094" i="74" s="1"/>
  <c r="G1116" i="74"/>
  <c r="G1094" i="74" s="1"/>
  <c r="D1116" i="74"/>
  <c r="M1115" i="74"/>
  <c r="M1093" i="74" s="1"/>
  <c r="J1115" i="74"/>
  <c r="J1093" i="74" s="1"/>
  <c r="G1115" i="74"/>
  <c r="G1093" i="74" s="1"/>
  <c r="D1115" i="74"/>
  <c r="M1114" i="74"/>
  <c r="M1092" i="74" s="1"/>
  <c r="J1114" i="74"/>
  <c r="J1092" i="74" s="1"/>
  <c r="G1114" i="74"/>
  <c r="G1092" i="74" s="1"/>
  <c r="D1114" i="74"/>
  <c r="M1113" i="74"/>
  <c r="M1091" i="74" s="1"/>
  <c r="J1113" i="74"/>
  <c r="J1091" i="74" s="1"/>
  <c r="G1113" i="74"/>
  <c r="G1091" i="74" s="1"/>
  <c r="D1113" i="74"/>
  <c r="D1110" i="74" s="1"/>
  <c r="D1098" i="74" s="1"/>
  <c r="M1112" i="74"/>
  <c r="M1090" i="74" s="1"/>
  <c r="J1112" i="74"/>
  <c r="G1112" i="74"/>
  <c r="D1112" i="74"/>
  <c r="O1110" i="74"/>
  <c r="O1098" i="74" s="1"/>
  <c r="N1110" i="74"/>
  <c r="N1098" i="74" s="1"/>
  <c r="L1110" i="74"/>
  <c r="L1098" i="74" s="1"/>
  <c r="K1110" i="74"/>
  <c r="K1098" i="74" s="1"/>
  <c r="I1110" i="74"/>
  <c r="I1098" i="74" s="1"/>
  <c r="H1110" i="74"/>
  <c r="H1098" i="74" s="1"/>
  <c r="F1110" i="74"/>
  <c r="F1098" i="74" s="1"/>
  <c r="E1110" i="74"/>
  <c r="E1098" i="74" s="1"/>
  <c r="K1088" i="74"/>
  <c r="E1088" i="74"/>
  <c r="D1130" i="74" l="1"/>
  <c r="D1118" i="74" s="1"/>
  <c r="N1249" i="74"/>
  <c r="N1237" i="74" s="1"/>
  <c r="J1130" i="74"/>
  <c r="J1118" i="74" s="1"/>
  <c r="G1193" i="74"/>
  <c r="G1181" i="74" s="1"/>
  <c r="F1386" i="74"/>
  <c r="J1110" i="74"/>
  <c r="J1098" i="74" s="1"/>
  <c r="J1076" i="74" s="1"/>
  <c r="J1090" i="74"/>
  <c r="J1088" i="74" s="1"/>
  <c r="G1110" i="74"/>
  <c r="G1098" i="74" s="1"/>
  <c r="G1076" i="74" s="1"/>
  <c r="G1090" i="74"/>
  <c r="G1088" i="74" s="1"/>
  <c r="J1223" i="74"/>
  <c r="J1211" i="74" s="1"/>
  <c r="O1076" i="74"/>
  <c r="D1223" i="74"/>
  <c r="D1211" i="74" s="1"/>
  <c r="M1223" i="74"/>
  <c r="M1211" i="74" s="1"/>
  <c r="O1088" i="74"/>
  <c r="J1193" i="74"/>
  <c r="J1181" i="74" s="1"/>
  <c r="F1401" i="74"/>
  <c r="K1076" i="74"/>
  <c r="H1236" i="74"/>
  <c r="H1224" i="74" s="1"/>
  <c r="H1088" i="74"/>
  <c r="L1076" i="74"/>
  <c r="L1088" i="74"/>
  <c r="I1088" i="74"/>
  <c r="I1076" i="74"/>
  <c r="E1076" i="74"/>
  <c r="D1193" i="74"/>
  <c r="D1181" i="74" s="1"/>
  <c r="I1223" i="74"/>
  <c r="I1211" i="74" s="1"/>
  <c r="G1210" i="74"/>
  <c r="G1198" i="74" s="1"/>
  <c r="H1076" i="74"/>
  <c r="H1210" i="74"/>
  <c r="H1198" i="74" s="1"/>
  <c r="F1076" i="74"/>
  <c r="D1088" i="74"/>
  <c r="N1236" i="74"/>
  <c r="N1224" i="74" s="1"/>
  <c r="N1076" i="74"/>
  <c r="N1088" i="74"/>
  <c r="M1088" i="74"/>
  <c r="D1383" i="74"/>
  <c r="D1371" i="74" s="1"/>
  <c r="M1110" i="74"/>
  <c r="M1098" i="74" s="1"/>
  <c r="M1076" i="74" s="1"/>
  <c r="G1223" i="74"/>
  <c r="G1211" i="74" s="1"/>
  <c r="D1076" i="74" l="1"/>
  <c r="F1088" i="74"/>
  <c r="G302" i="82" l="1"/>
  <c r="L302" i="82"/>
  <c r="L301" i="82" s="1"/>
  <c r="M302" i="82"/>
  <c r="M301" i="82" s="1"/>
  <c r="O302" i="82"/>
  <c r="P302" i="82"/>
  <c r="P301" i="82" s="1"/>
  <c r="Q302" i="82"/>
  <c r="Q301" i="82" s="1"/>
  <c r="G301" i="82"/>
  <c r="O301" i="82"/>
  <c r="F302" i="82"/>
  <c r="E543" i="56"/>
  <c r="F542" i="56"/>
  <c r="E542" i="56"/>
  <c r="S18" i="82" l="1"/>
  <c r="D527" i="56"/>
  <c r="D951" i="56"/>
  <c r="E954" i="56"/>
  <c r="F954" i="56"/>
  <c r="D954" i="56"/>
  <c r="D543" i="56"/>
  <c r="E14" i="56"/>
  <c r="F14" i="56"/>
  <c r="D14" i="56"/>
  <c r="F997" i="56" l="1"/>
  <c r="F985" i="56"/>
  <c r="E970" i="56"/>
  <c r="D970" i="56"/>
  <c r="E17" i="56"/>
  <c r="F17" i="56"/>
  <c r="D17" i="56"/>
  <c r="R305" i="82"/>
  <c r="T305" i="82" s="1"/>
  <c r="N305" i="82"/>
  <c r="N302" i="82" s="1"/>
  <c r="N301" i="82" s="1"/>
  <c r="H305" i="82"/>
  <c r="T304" i="82"/>
  <c r="R304" i="82"/>
  <c r="S303" i="82"/>
  <c r="R303" i="82"/>
  <c r="J303" i="82"/>
  <c r="J302" i="82" s="1"/>
  <c r="J301" i="82" s="1"/>
  <c r="R302" i="82"/>
  <c r="R301" i="82"/>
  <c r="F301" i="82"/>
  <c r="R300" i="82"/>
  <c r="Q300" i="82"/>
  <c r="T300" i="82" s="1"/>
  <c r="H300" i="82"/>
  <c r="I300" i="82" s="1"/>
  <c r="F300" i="82"/>
  <c r="T299" i="82"/>
  <c r="T298" i="82" s="1"/>
  <c r="O299" i="82"/>
  <c r="R299" i="82" s="1"/>
  <c r="H299" i="82"/>
  <c r="H298" i="82" s="1"/>
  <c r="Q298" i="82"/>
  <c r="P298" i="82"/>
  <c r="O298" i="82"/>
  <c r="N298" i="82"/>
  <c r="M298" i="82"/>
  <c r="L298" i="82"/>
  <c r="J298" i="82"/>
  <c r="G298" i="82"/>
  <c r="F298" i="82"/>
  <c r="O297" i="82"/>
  <c r="Q297" i="82" s="1"/>
  <c r="K297" i="82"/>
  <c r="I297" i="82"/>
  <c r="F297" i="82"/>
  <c r="H297" i="82" s="1"/>
  <c r="H146" i="82" s="1"/>
  <c r="T296" i="82"/>
  <c r="T295" i="82" s="1"/>
  <c r="R296" i="82"/>
  <c r="Q296" i="82"/>
  <c r="I296" i="82"/>
  <c r="K296" i="82" s="1"/>
  <c r="H296" i="82"/>
  <c r="H295" i="82" s="1"/>
  <c r="Q295" i="82"/>
  <c r="P295" i="82"/>
  <c r="O295" i="82"/>
  <c r="N295" i="82"/>
  <c r="M295" i="82"/>
  <c r="L295" i="82"/>
  <c r="K295" i="82"/>
  <c r="J295" i="82"/>
  <c r="I295" i="82"/>
  <c r="G295" i="82"/>
  <c r="F295" i="82"/>
  <c r="R294" i="82"/>
  <c r="Q294" i="82"/>
  <c r="N294" i="82"/>
  <c r="F294" i="82"/>
  <c r="H294" i="82" s="1"/>
  <c r="Q293" i="82"/>
  <c r="Q292" i="82" s="1"/>
  <c r="O293" i="82"/>
  <c r="O292" i="82" s="1"/>
  <c r="L293" i="82"/>
  <c r="N293" i="82" s="1"/>
  <c r="H293" i="82"/>
  <c r="I293" i="82" s="1"/>
  <c r="P292" i="82"/>
  <c r="M292" i="82"/>
  <c r="L292" i="82"/>
  <c r="J292" i="82"/>
  <c r="G292" i="82"/>
  <c r="F292" i="82"/>
  <c r="R291" i="82"/>
  <c r="Q291" i="82"/>
  <c r="N291" i="82"/>
  <c r="H291" i="82"/>
  <c r="I291" i="82" s="1"/>
  <c r="R290" i="82"/>
  <c r="Q290" i="82"/>
  <c r="N290" i="82"/>
  <c r="H290" i="82"/>
  <c r="I290" i="82" s="1"/>
  <c r="O289" i="82"/>
  <c r="Q289" i="82" s="1"/>
  <c r="L289" i="82"/>
  <c r="N289" i="82" s="1"/>
  <c r="N288" i="82" s="1"/>
  <c r="F289" i="82"/>
  <c r="H289" i="82" s="1"/>
  <c r="P288" i="82"/>
  <c r="M288" i="82"/>
  <c r="J288" i="82"/>
  <c r="G288" i="82"/>
  <c r="R287" i="82"/>
  <c r="Q287" i="82"/>
  <c r="N287" i="82"/>
  <c r="H287" i="82"/>
  <c r="I287" i="82" s="1"/>
  <c r="R286" i="82"/>
  <c r="Q286" i="82"/>
  <c r="N286" i="82"/>
  <c r="O285" i="82"/>
  <c r="Q285" i="82" s="1"/>
  <c r="L285" i="82"/>
  <c r="L284" i="82" s="1"/>
  <c r="F285" i="82"/>
  <c r="H285" i="82" s="1"/>
  <c r="P284" i="82"/>
  <c r="O284" i="82"/>
  <c r="M284" i="82"/>
  <c r="J284" i="82"/>
  <c r="G284" i="82"/>
  <c r="R283" i="82"/>
  <c r="Q283" i="82"/>
  <c r="N283" i="82"/>
  <c r="N153" i="82" s="1"/>
  <c r="T153" i="82" s="1"/>
  <c r="T84" i="82" s="1"/>
  <c r="I283" i="82"/>
  <c r="K283" i="82" s="1"/>
  <c r="K153" i="82" s="1"/>
  <c r="H283" i="82"/>
  <c r="R282" i="82"/>
  <c r="Q282" i="82"/>
  <c r="N282" i="82"/>
  <c r="O281" i="82"/>
  <c r="L281" i="82"/>
  <c r="N281" i="82" s="1"/>
  <c r="N280" i="82" s="1"/>
  <c r="F281" i="82"/>
  <c r="H281" i="82" s="1"/>
  <c r="P280" i="82"/>
  <c r="O280" i="82"/>
  <c r="M280" i="82"/>
  <c r="J280" i="82"/>
  <c r="G280" i="82"/>
  <c r="R279" i="82"/>
  <c r="P279" i="82"/>
  <c r="P144" i="82" s="1"/>
  <c r="S144" i="82" s="1"/>
  <c r="S75" i="82" s="1"/>
  <c r="M279" i="82"/>
  <c r="O278" i="82"/>
  <c r="P278" i="82" s="1"/>
  <c r="M278" i="82"/>
  <c r="G278" i="82"/>
  <c r="G279" i="82" s="1"/>
  <c r="G144" i="82" s="1"/>
  <c r="Q277" i="82"/>
  <c r="N277" i="82"/>
  <c r="M277" i="82"/>
  <c r="L277" i="82"/>
  <c r="K277" i="82"/>
  <c r="H277" i="82"/>
  <c r="F277" i="82"/>
  <c r="R276" i="82"/>
  <c r="P276" i="82"/>
  <c r="M276" i="82"/>
  <c r="I276" i="82"/>
  <c r="J276" i="82" s="1"/>
  <c r="J143" i="82" s="1"/>
  <c r="G276" i="82"/>
  <c r="G143" i="82" s="1"/>
  <c r="T275" i="82"/>
  <c r="T274" i="82" s="1"/>
  <c r="T273" i="82" s="1"/>
  <c r="T272" i="82" s="1"/>
  <c r="T271" i="82" s="1"/>
  <c r="T270" i="82" s="1"/>
  <c r="T269" i="82" s="1"/>
  <c r="R275" i="82"/>
  <c r="P275" i="82"/>
  <c r="M275" i="82"/>
  <c r="M274" i="82" s="1"/>
  <c r="M273" i="82" s="1"/>
  <c r="I275" i="82"/>
  <c r="J275" i="82" s="1"/>
  <c r="J142" i="82" s="1"/>
  <c r="G275" i="82"/>
  <c r="O274" i="82"/>
  <c r="O273" i="82" s="1"/>
  <c r="L274" i="82"/>
  <c r="F274" i="82"/>
  <c r="G274" i="82" s="1"/>
  <c r="G273" i="82" s="1"/>
  <c r="Q273" i="82"/>
  <c r="N273" i="82"/>
  <c r="K273" i="82"/>
  <c r="H273" i="82"/>
  <c r="R272" i="82"/>
  <c r="P272" i="82"/>
  <c r="P141" i="82" s="1"/>
  <c r="M272" i="82"/>
  <c r="M270" i="82" s="1"/>
  <c r="M269" i="82" s="1"/>
  <c r="R271" i="82"/>
  <c r="P271" i="82"/>
  <c r="S271" i="82" s="1"/>
  <c r="O270" i="82"/>
  <c r="L270" i="82"/>
  <c r="L269" i="82" s="1"/>
  <c r="F270" i="82"/>
  <c r="G270" i="82" s="1"/>
  <c r="Q269" i="82"/>
  <c r="O269" i="82"/>
  <c r="N269" i="82"/>
  <c r="K269" i="82"/>
  <c r="H269" i="82"/>
  <c r="R268" i="82"/>
  <c r="P268" i="82"/>
  <c r="P267" i="82" s="1"/>
  <c r="P266" i="82" s="1"/>
  <c r="M268" i="82"/>
  <c r="M267" i="82" s="1"/>
  <c r="M266" i="82" s="1"/>
  <c r="I268" i="82"/>
  <c r="J268" i="82" s="1"/>
  <c r="F268" i="82"/>
  <c r="H268" i="82" s="1"/>
  <c r="O267" i="82"/>
  <c r="N267" i="82"/>
  <c r="N266" i="82" s="1"/>
  <c r="L267" i="82"/>
  <c r="I267" i="82" s="1"/>
  <c r="K267" i="82"/>
  <c r="K266" i="82" s="1"/>
  <c r="G267" i="82"/>
  <c r="G266" i="82" s="1"/>
  <c r="T266" i="82"/>
  <c r="Q266" i="82"/>
  <c r="F266" i="82"/>
  <c r="R265" i="82"/>
  <c r="Q265" i="82"/>
  <c r="N265" i="82"/>
  <c r="T265" i="82" s="1"/>
  <c r="K265" i="82"/>
  <c r="I265" i="82"/>
  <c r="H265" i="82"/>
  <c r="R264" i="82"/>
  <c r="Q264" i="82"/>
  <c r="T264" i="82" s="1"/>
  <c r="H264" i="82"/>
  <c r="I264" i="82" s="1"/>
  <c r="O263" i="82"/>
  <c r="Q263" i="82" s="1"/>
  <c r="N263" i="82"/>
  <c r="N262" i="82" s="1"/>
  <c r="M263" i="82"/>
  <c r="M262" i="82" s="1"/>
  <c r="L263" i="82"/>
  <c r="I263" i="82" s="1"/>
  <c r="K263" i="82" s="1"/>
  <c r="K262" i="82" s="1"/>
  <c r="F263" i="82"/>
  <c r="H263" i="82" s="1"/>
  <c r="H262" i="82" s="1"/>
  <c r="P262" i="82"/>
  <c r="L262" i="82"/>
  <c r="I262" i="82" s="1"/>
  <c r="J262" i="82"/>
  <c r="G262" i="82"/>
  <c r="O261" i="82"/>
  <c r="R261" i="82" s="1"/>
  <c r="F261" i="82"/>
  <c r="H261" i="82" s="1"/>
  <c r="Q260" i="82"/>
  <c r="L260" i="82"/>
  <c r="N260" i="82" s="1"/>
  <c r="H260" i="82"/>
  <c r="I260" i="82" s="1"/>
  <c r="P259" i="82"/>
  <c r="O259" i="82"/>
  <c r="M259" i="82"/>
  <c r="J259" i="82"/>
  <c r="G259" i="82"/>
  <c r="F259" i="82"/>
  <c r="F258" i="82"/>
  <c r="H258" i="82" s="1"/>
  <c r="I258" i="82" s="1"/>
  <c r="K258" i="82" s="1"/>
  <c r="H257" i="82"/>
  <c r="I257" i="82" s="1"/>
  <c r="T256" i="82"/>
  <c r="Q256" i="82"/>
  <c r="P256" i="82"/>
  <c r="O256" i="82"/>
  <c r="N256" i="82"/>
  <c r="M256" i="82"/>
  <c r="L256" i="82"/>
  <c r="J256" i="82"/>
  <c r="G256" i="82"/>
  <c r="F256" i="82"/>
  <c r="R255" i="82"/>
  <c r="Q255" i="82"/>
  <c r="N255" i="82"/>
  <c r="H255" i="82"/>
  <c r="I255" i="82" s="1"/>
  <c r="R254" i="82"/>
  <c r="Q254" i="82"/>
  <c r="T254" i="82" s="1"/>
  <c r="N254" i="82"/>
  <c r="I254" i="82"/>
  <c r="K254" i="82" s="1"/>
  <c r="K134" i="82" s="1"/>
  <c r="H254" i="82"/>
  <c r="O253" i="82"/>
  <c r="O252" i="82" s="1"/>
  <c r="L253" i="82"/>
  <c r="R253" i="82" s="1"/>
  <c r="F253" i="82"/>
  <c r="H253" i="82" s="1"/>
  <c r="P252" i="82"/>
  <c r="M252" i="82"/>
  <c r="J252" i="82"/>
  <c r="G252" i="82"/>
  <c r="R251" i="82"/>
  <c r="Q251" i="82"/>
  <c r="T251" i="82" s="1"/>
  <c r="N251" i="82"/>
  <c r="F251" i="82"/>
  <c r="H251" i="82" s="1"/>
  <c r="O250" i="82"/>
  <c r="Q250" i="82" s="1"/>
  <c r="N250" i="82"/>
  <c r="H250" i="82"/>
  <c r="I250" i="82" s="1"/>
  <c r="P249" i="82"/>
  <c r="N249" i="82"/>
  <c r="M249" i="82"/>
  <c r="L249" i="82"/>
  <c r="J249" i="82"/>
  <c r="H249" i="82"/>
  <c r="G249" i="82"/>
  <c r="F249" i="82"/>
  <c r="R248" i="82"/>
  <c r="Q248" i="82"/>
  <c r="Q132" i="82" s="1"/>
  <c r="N248" i="82"/>
  <c r="I248" i="82"/>
  <c r="K248" i="82" s="1"/>
  <c r="K132" i="82" s="1"/>
  <c r="F248" i="82"/>
  <c r="H248" i="82" s="1"/>
  <c r="H132" i="82" s="1"/>
  <c r="O247" i="82"/>
  <c r="Q247" i="82" s="1"/>
  <c r="L247" i="82"/>
  <c r="N247" i="82" s="1"/>
  <c r="N246" i="82" s="1"/>
  <c r="I247" i="82"/>
  <c r="H247" i="82"/>
  <c r="H246" i="82" s="1"/>
  <c r="P246" i="82"/>
  <c r="M246" i="82"/>
  <c r="J246" i="82"/>
  <c r="G246" i="82"/>
  <c r="F246" i="82"/>
  <c r="F245" i="82"/>
  <c r="H245" i="82" s="1"/>
  <c r="I245" i="82" s="1"/>
  <c r="K245" i="82" s="1"/>
  <c r="H244" i="82"/>
  <c r="I244" i="82" s="1"/>
  <c r="T243" i="82"/>
  <c r="Q243" i="82"/>
  <c r="P243" i="82"/>
  <c r="O243" i="82"/>
  <c r="N243" i="82"/>
  <c r="M243" i="82"/>
  <c r="L243" i="82"/>
  <c r="J243" i="82"/>
  <c r="G243" i="82"/>
  <c r="F243" i="82"/>
  <c r="R242" i="82"/>
  <c r="P242" i="82"/>
  <c r="M242" i="82"/>
  <c r="M131" i="82" s="1"/>
  <c r="S131" i="82" s="1"/>
  <c r="S62" i="82" s="1"/>
  <c r="I242" i="82"/>
  <c r="G242" i="82"/>
  <c r="J242" i="82" s="1"/>
  <c r="J131" i="82" s="1"/>
  <c r="R241" i="82"/>
  <c r="P241" i="82"/>
  <c r="M241" i="82"/>
  <c r="I241" i="82"/>
  <c r="G241" i="82"/>
  <c r="O240" i="82"/>
  <c r="P240" i="82" s="1"/>
  <c r="L240" i="82"/>
  <c r="M240" i="82" s="1"/>
  <c r="M239" i="82" s="1"/>
  <c r="F240" i="82"/>
  <c r="G240" i="82" s="1"/>
  <c r="T239" i="82"/>
  <c r="Q239" i="82"/>
  <c r="N239" i="82"/>
  <c r="K239" i="82"/>
  <c r="H239" i="82"/>
  <c r="F239" i="82"/>
  <c r="R238" i="82"/>
  <c r="Q238" i="82"/>
  <c r="N238" i="82"/>
  <c r="H238" i="82"/>
  <c r="I238" i="82" s="1"/>
  <c r="R237" i="82"/>
  <c r="Q237" i="82"/>
  <c r="N237" i="82"/>
  <c r="K237" i="82"/>
  <c r="K128" i="82" s="1"/>
  <c r="I237" i="82"/>
  <c r="H237" i="82"/>
  <c r="O236" i="82"/>
  <c r="L236" i="82"/>
  <c r="N236" i="82" s="1"/>
  <c r="N235" i="82" s="1"/>
  <c r="F236" i="82"/>
  <c r="H236" i="82" s="1"/>
  <c r="H235" i="82" s="1"/>
  <c r="P235" i="82"/>
  <c r="M235" i="82"/>
  <c r="L235" i="82"/>
  <c r="J235" i="82"/>
  <c r="G235" i="82"/>
  <c r="R234" i="82"/>
  <c r="Q234" i="82"/>
  <c r="N234" i="82"/>
  <c r="T234" i="82" s="1"/>
  <c r="H234" i="82"/>
  <c r="H127" i="82" s="1"/>
  <c r="R233" i="82"/>
  <c r="Q233" i="82"/>
  <c r="N233" i="82"/>
  <c r="H233" i="82"/>
  <c r="I233" i="82" s="1"/>
  <c r="O232" i="82"/>
  <c r="Q232" i="82" s="1"/>
  <c r="L232" i="82"/>
  <c r="N232" i="82" s="1"/>
  <c r="N231" i="82" s="1"/>
  <c r="F232" i="82"/>
  <c r="H232" i="82" s="1"/>
  <c r="P231" i="82"/>
  <c r="O231" i="82"/>
  <c r="M231" i="82"/>
  <c r="J231" i="82"/>
  <c r="G231" i="82"/>
  <c r="R230" i="82"/>
  <c r="Q230" i="82"/>
  <c r="N230" i="82"/>
  <c r="N125" i="82" s="1"/>
  <c r="T125" i="82" s="1"/>
  <c r="T56" i="82" s="1"/>
  <c r="I230" i="82"/>
  <c r="K230" i="82" s="1"/>
  <c r="K125" i="82" s="1"/>
  <c r="H230" i="82"/>
  <c r="R229" i="82"/>
  <c r="Q229" i="82"/>
  <c r="N229" i="82"/>
  <c r="H229" i="82"/>
  <c r="I229" i="82" s="1"/>
  <c r="O228" i="82"/>
  <c r="O227" i="82" s="1"/>
  <c r="L228" i="82"/>
  <c r="N228" i="82" s="1"/>
  <c r="N227" i="82" s="1"/>
  <c r="F228" i="82"/>
  <c r="H228" i="82" s="1"/>
  <c r="H227" i="82" s="1"/>
  <c r="P227" i="82"/>
  <c r="M227" i="82"/>
  <c r="J227" i="82"/>
  <c r="G227" i="82"/>
  <c r="R226" i="82"/>
  <c r="Q226" i="82"/>
  <c r="N226" i="82"/>
  <c r="I226" i="82"/>
  <c r="K226" i="82" s="1"/>
  <c r="K123" i="82" s="1"/>
  <c r="H226" i="82"/>
  <c r="R225" i="82"/>
  <c r="Q225" i="82"/>
  <c r="N225" i="82"/>
  <c r="N122" i="82" s="1"/>
  <c r="H225" i="82"/>
  <c r="I225" i="82" s="1"/>
  <c r="O224" i="82"/>
  <c r="Q224" i="82" s="1"/>
  <c r="L224" i="82"/>
  <c r="N224" i="82" s="1"/>
  <c r="N223" i="82" s="1"/>
  <c r="F224" i="82"/>
  <c r="H224" i="82" s="1"/>
  <c r="H223" i="82" s="1"/>
  <c r="P223" i="82"/>
  <c r="O223" i="82"/>
  <c r="M223" i="82"/>
  <c r="J223" i="82"/>
  <c r="G223" i="82"/>
  <c r="R222" i="82"/>
  <c r="Q222" i="82"/>
  <c r="N222" i="82"/>
  <c r="I222" i="82"/>
  <c r="K222" i="82" s="1"/>
  <c r="K121" i="82" s="1"/>
  <c r="H222" i="82"/>
  <c r="H121" i="82" s="1"/>
  <c r="R221" i="82"/>
  <c r="Q221" i="82"/>
  <c r="T221" i="82" s="1"/>
  <c r="N221" i="82"/>
  <c r="H221" i="82"/>
  <c r="I221" i="82" s="1"/>
  <c r="O220" i="82"/>
  <c r="L220" i="82"/>
  <c r="N220" i="82" s="1"/>
  <c r="N219" i="82" s="1"/>
  <c r="F220" i="82"/>
  <c r="H220" i="82" s="1"/>
  <c r="H219" i="82" s="1"/>
  <c r="P219" i="82"/>
  <c r="M219" i="82"/>
  <c r="J219" i="82"/>
  <c r="G219" i="82"/>
  <c r="R218" i="82"/>
  <c r="Q218" i="82"/>
  <c r="N218" i="82"/>
  <c r="T218" i="82" s="1"/>
  <c r="I218" i="82"/>
  <c r="K218" i="82" s="1"/>
  <c r="K119" i="82" s="1"/>
  <c r="H218" i="82"/>
  <c r="H119" i="82" s="1"/>
  <c r="R217" i="82"/>
  <c r="Q217" i="82"/>
  <c r="N217" i="82"/>
  <c r="H217" i="82"/>
  <c r="I217" i="82" s="1"/>
  <c r="O216" i="82"/>
  <c r="Q216" i="82" s="1"/>
  <c r="L216" i="82"/>
  <c r="N216" i="82" s="1"/>
  <c r="N215" i="82" s="1"/>
  <c r="I216" i="82"/>
  <c r="K216" i="82" s="1"/>
  <c r="F216" i="82"/>
  <c r="H216" i="82" s="1"/>
  <c r="H215" i="82" s="1"/>
  <c r="P215" i="82"/>
  <c r="M215" i="82"/>
  <c r="J215" i="82"/>
  <c r="G215" i="82"/>
  <c r="O214" i="82"/>
  <c r="Q214" i="82" s="1"/>
  <c r="I214" i="82"/>
  <c r="K214" i="82" s="1"/>
  <c r="K117" i="82" s="1"/>
  <c r="F214" i="82"/>
  <c r="H214" i="82" s="1"/>
  <c r="H117" i="82" s="1"/>
  <c r="R213" i="82"/>
  <c r="Q213" i="82"/>
  <c r="T213" i="82" s="1"/>
  <c r="T212" i="82" s="1"/>
  <c r="K213" i="82"/>
  <c r="K212" i="82" s="1"/>
  <c r="I213" i="82"/>
  <c r="H213" i="82"/>
  <c r="H212" i="82" s="1"/>
  <c r="P212" i="82"/>
  <c r="O212" i="82"/>
  <c r="N212" i="82"/>
  <c r="M212" i="82"/>
  <c r="L212" i="82"/>
  <c r="J212" i="82"/>
  <c r="G212" i="82"/>
  <c r="F212" i="82"/>
  <c r="R211" i="82"/>
  <c r="N211" i="82"/>
  <c r="N116" i="82" s="1"/>
  <c r="F211" i="82"/>
  <c r="H211" i="82" s="1"/>
  <c r="L210" i="82"/>
  <c r="R210" i="82" s="1"/>
  <c r="H210" i="82"/>
  <c r="I210" i="82" s="1"/>
  <c r="T209" i="82"/>
  <c r="Q209" i="82"/>
  <c r="P209" i="82"/>
  <c r="O209" i="82"/>
  <c r="M209" i="82"/>
  <c r="L209" i="82"/>
  <c r="J209" i="82"/>
  <c r="H209" i="82"/>
  <c r="G209" i="82"/>
  <c r="F209" i="82"/>
  <c r="R208" i="82"/>
  <c r="Q208" i="82"/>
  <c r="T208" i="82" s="1"/>
  <c r="N208" i="82"/>
  <c r="H208" i="82"/>
  <c r="I208" i="82" s="1"/>
  <c r="T207" i="82"/>
  <c r="R207" i="82"/>
  <c r="H207" i="82"/>
  <c r="I207" i="82" s="1"/>
  <c r="R206" i="82"/>
  <c r="Q206" i="82"/>
  <c r="T206" i="82" s="1"/>
  <c r="T205" i="82" s="1"/>
  <c r="P206" i="82"/>
  <c r="P205" i="82" s="1"/>
  <c r="O206" i="82"/>
  <c r="N206" i="82"/>
  <c r="N205" i="82" s="1"/>
  <c r="M206" i="82"/>
  <c r="M205" i="82" s="1"/>
  <c r="F206" i="82"/>
  <c r="F205" i="82" s="1"/>
  <c r="O205" i="82"/>
  <c r="R205" i="82" s="1"/>
  <c r="L205" i="82"/>
  <c r="J205" i="82"/>
  <c r="G205" i="82"/>
  <c r="O204" i="82"/>
  <c r="R204" i="82" s="1"/>
  <c r="N204" i="82"/>
  <c r="F204" i="82"/>
  <c r="H204" i="82" s="1"/>
  <c r="R203" i="82"/>
  <c r="N203" i="82"/>
  <c r="N202" i="82" s="1"/>
  <c r="I203" i="82"/>
  <c r="K203" i="82" s="1"/>
  <c r="K202" i="82" s="1"/>
  <c r="H203" i="82"/>
  <c r="P202" i="82"/>
  <c r="O202" i="82"/>
  <c r="M202" i="82"/>
  <c r="L202" i="82"/>
  <c r="J202" i="82"/>
  <c r="H202" i="82"/>
  <c r="G202" i="82"/>
  <c r="F202" i="82"/>
  <c r="R201" i="82"/>
  <c r="Q201" i="82"/>
  <c r="N201" i="82"/>
  <c r="H201" i="82"/>
  <c r="I201" i="82" s="1"/>
  <c r="R200" i="82"/>
  <c r="Q200" i="82"/>
  <c r="T200" i="82" s="1"/>
  <c r="N200" i="82"/>
  <c r="H200" i="82"/>
  <c r="I200" i="82" s="1"/>
  <c r="P199" i="82"/>
  <c r="P198" i="82" s="1"/>
  <c r="O199" i="82"/>
  <c r="M199" i="82"/>
  <c r="M198" i="82" s="1"/>
  <c r="L199" i="82"/>
  <c r="L198" i="82" s="1"/>
  <c r="H199" i="82"/>
  <c r="H198" i="82" s="1"/>
  <c r="F199" i="82"/>
  <c r="O198" i="82"/>
  <c r="J198" i="82"/>
  <c r="G198" i="82"/>
  <c r="F198" i="82"/>
  <c r="Q197" i="82"/>
  <c r="H197" i="82"/>
  <c r="H195" i="82" s="1"/>
  <c r="H194" i="82" s="1"/>
  <c r="N194" i="82"/>
  <c r="G195" i="82"/>
  <c r="F195" i="82"/>
  <c r="J194" i="82"/>
  <c r="I194" i="82"/>
  <c r="G194" i="82"/>
  <c r="F194" i="82"/>
  <c r="T193" i="82"/>
  <c r="R193" i="82"/>
  <c r="F193" i="82"/>
  <c r="H193" i="82" s="1"/>
  <c r="T192" i="82"/>
  <c r="R192" i="82"/>
  <c r="H192" i="82"/>
  <c r="I192" i="82" s="1"/>
  <c r="T191" i="82"/>
  <c r="Q191" i="82"/>
  <c r="P191" i="82"/>
  <c r="O191" i="82"/>
  <c r="N191" i="82"/>
  <c r="M191" i="82"/>
  <c r="L191" i="82"/>
  <c r="J191" i="82"/>
  <c r="G191" i="82"/>
  <c r="F191" i="82"/>
  <c r="T190" i="82"/>
  <c r="R190" i="82"/>
  <c r="Q190" i="82"/>
  <c r="N190" i="82"/>
  <c r="H190" i="82"/>
  <c r="I190" i="82" s="1"/>
  <c r="R189" i="82"/>
  <c r="Q189" i="82"/>
  <c r="Q106" i="82" s="1"/>
  <c r="N189" i="82"/>
  <c r="N106" i="82" s="1"/>
  <c r="T106" i="82" s="1"/>
  <c r="T37" i="82" s="1"/>
  <c r="I189" i="82"/>
  <c r="K189" i="82" s="1"/>
  <c r="K106" i="82" s="1"/>
  <c r="H189" i="82"/>
  <c r="R188" i="82"/>
  <c r="Q188" i="82"/>
  <c r="N188" i="82"/>
  <c r="H188" i="82"/>
  <c r="I188" i="82" s="1"/>
  <c r="O187" i="82"/>
  <c r="R187" i="82" s="1"/>
  <c r="N187" i="82"/>
  <c r="K187" i="82" s="1"/>
  <c r="L187" i="82"/>
  <c r="L186" i="82" s="1"/>
  <c r="F187" i="82"/>
  <c r="H187" i="82" s="1"/>
  <c r="H186" i="82" s="1"/>
  <c r="P186" i="82"/>
  <c r="M186" i="82"/>
  <c r="J186" i="82"/>
  <c r="G186" i="82"/>
  <c r="O185" i="82"/>
  <c r="Q185" i="82" s="1"/>
  <c r="L185" i="82"/>
  <c r="N185" i="82" s="1"/>
  <c r="N104" i="82" s="1"/>
  <c r="F185" i="82"/>
  <c r="H185" i="82" s="1"/>
  <c r="R184" i="82"/>
  <c r="Q184" i="82"/>
  <c r="Q183" i="82" s="1"/>
  <c r="N184" i="82"/>
  <c r="N183" i="82" s="1"/>
  <c r="H184" i="82"/>
  <c r="I184" i="82" s="1"/>
  <c r="P183" i="82"/>
  <c r="O183" i="82"/>
  <c r="R183" i="82" s="1"/>
  <c r="M183" i="82"/>
  <c r="L183" i="82"/>
  <c r="J183" i="82"/>
  <c r="G183" i="82"/>
  <c r="F183" i="82"/>
  <c r="S182" i="82"/>
  <c r="R182" i="82"/>
  <c r="P182" i="82"/>
  <c r="M182" i="82"/>
  <c r="I182" i="82"/>
  <c r="J182" i="82" s="1"/>
  <c r="R181" i="82"/>
  <c r="S181" i="82" s="1"/>
  <c r="Q181" i="82"/>
  <c r="N181" i="82"/>
  <c r="N103" i="82" s="1"/>
  <c r="J181" i="82"/>
  <c r="H181" i="82"/>
  <c r="I181" i="82" s="1"/>
  <c r="F181" i="82"/>
  <c r="T180" i="82"/>
  <c r="O180" i="82"/>
  <c r="R180" i="82" s="1"/>
  <c r="L180" i="82"/>
  <c r="K180" i="82"/>
  <c r="J180" i="82"/>
  <c r="I180" i="82"/>
  <c r="H180" i="82"/>
  <c r="T179" i="82"/>
  <c r="P179" i="82"/>
  <c r="M179" i="82"/>
  <c r="J179" i="82" s="1"/>
  <c r="L179" i="82"/>
  <c r="I179" i="82" s="1"/>
  <c r="K179" i="82"/>
  <c r="H179" i="82"/>
  <c r="G179" i="82"/>
  <c r="F179" i="82"/>
  <c r="R178" i="82"/>
  <c r="Q178" i="82"/>
  <c r="N178" i="82"/>
  <c r="I178" i="82"/>
  <c r="K178" i="82" s="1"/>
  <c r="K101" i="82" s="1"/>
  <c r="H178" i="82"/>
  <c r="R177" i="82"/>
  <c r="Q177" i="82"/>
  <c r="Q176" i="82" s="1"/>
  <c r="N177" i="82"/>
  <c r="H177" i="82"/>
  <c r="I177" i="82" s="1"/>
  <c r="P176" i="82"/>
  <c r="P175" i="82" s="1"/>
  <c r="O176" i="82"/>
  <c r="R176" i="82" s="1"/>
  <c r="M176" i="82"/>
  <c r="L176" i="82"/>
  <c r="I176" i="82" s="1"/>
  <c r="K176" i="82" s="1"/>
  <c r="K175" i="82" s="1"/>
  <c r="F176" i="82"/>
  <c r="H176" i="82" s="1"/>
  <c r="H175" i="82" s="1"/>
  <c r="M175" i="82"/>
  <c r="J175" i="82"/>
  <c r="G175" i="82"/>
  <c r="R174" i="82"/>
  <c r="Q174" i="82"/>
  <c r="N174" i="82"/>
  <c r="I174" i="82"/>
  <c r="I99" i="82" s="1"/>
  <c r="H174" i="82"/>
  <c r="H99" i="82" s="1"/>
  <c r="R173" i="82"/>
  <c r="Q173" i="82"/>
  <c r="N173" i="82"/>
  <c r="I173" i="82"/>
  <c r="K173" i="82" s="1"/>
  <c r="H173" i="82"/>
  <c r="Q172" i="82"/>
  <c r="Q171" i="82" s="1"/>
  <c r="O172" i="82"/>
  <c r="R172" i="82" s="1"/>
  <c r="M172" i="82"/>
  <c r="M171" i="82" s="1"/>
  <c r="L172" i="82"/>
  <c r="I172" i="82" s="1"/>
  <c r="I171" i="82" s="1"/>
  <c r="F172" i="82"/>
  <c r="H172" i="82" s="1"/>
  <c r="H171" i="82" s="1"/>
  <c r="P171" i="82"/>
  <c r="J171" i="82"/>
  <c r="G171" i="82"/>
  <c r="R170" i="82"/>
  <c r="Q170" i="82"/>
  <c r="T170" i="82" s="1"/>
  <c r="K170" i="82"/>
  <c r="I170" i="82"/>
  <c r="H170" i="82"/>
  <c r="R169" i="82"/>
  <c r="Q169" i="82"/>
  <c r="T169" i="82" s="1"/>
  <c r="K169" i="82"/>
  <c r="I169" i="82"/>
  <c r="I96" i="82" s="1"/>
  <c r="H169" i="82"/>
  <c r="P168" i="82"/>
  <c r="P167" i="82" s="1"/>
  <c r="O168" i="82"/>
  <c r="O167" i="82" s="1"/>
  <c r="N168" i="82"/>
  <c r="N167" i="82" s="1"/>
  <c r="L168" i="82"/>
  <c r="I168" i="82"/>
  <c r="K168" i="82" s="1"/>
  <c r="K167" i="82" s="1"/>
  <c r="F168" i="82"/>
  <c r="F167" i="82" s="1"/>
  <c r="M167" i="82"/>
  <c r="L167" i="82"/>
  <c r="J167" i="82"/>
  <c r="I167" i="82"/>
  <c r="G167" i="82"/>
  <c r="R166" i="82"/>
  <c r="Q166" i="82"/>
  <c r="T166" i="82" s="1"/>
  <c r="N166" i="82"/>
  <c r="H166" i="82"/>
  <c r="I166" i="82" s="1"/>
  <c r="R165" i="82"/>
  <c r="Q165" i="82"/>
  <c r="N165" i="82"/>
  <c r="K165" i="82"/>
  <c r="I165" i="82"/>
  <c r="I94" i="82" s="1"/>
  <c r="H165" i="82"/>
  <c r="H94" i="82" s="1"/>
  <c r="R164" i="82"/>
  <c r="Q164" i="82"/>
  <c r="N164" i="82"/>
  <c r="K164" i="82"/>
  <c r="I164" i="82"/>
  <c r="H164" i="82"/>
  <c r="O163" i="82"/>
  <c r="R163" i="82" s="1"/>
  <c r="M163" i="82"/>
  <c r="M162" i="82" s="1"/>
  <c r="L163" i="82"/>
  <c r="L162" i="82" s="1"/>
  <c r="F163" i="82"/>
  <c r="F162" i="82" s="1"/>
  <c r="P162" i="82"/>
  <c r="J162" i="82"/>
  <c r="G162" i="82"/>
  <c r="Q161" i="82"/>
  <c r="T161" i="82" s="1"/>
  <c r="O161" i="82"/>
  <c r="O92" i="82" s="1"/>
  <c r="R92" i="82" s="1"/>
  <c r="R23" i="82" s="1"/>
  <c r="L161" i="82"/>
  <c r="F161" i="82"/>
  <c r="R160" i="82"/>
  <c r="Q160" i="82"/>
  <c r="N160" i="82"/>
  <c r="N161" i="82" s="1"/>
  <c r="N92" i="82" s="1"/>
  <c r="H160" i="82"/>
  <c r="H161" i="82" s="1"/>
  <c r="H92" i="82" s="1"/>
  <c r="Q159" i="82"/>
  <c r="P159" i="82"/>
  <c r="O159" i="82"/>
  <c r="N159" i="82"/>
  <c r="M159" i="82"/>
  <c r="L159" i="82"/>
  <c r="J159" i="82"/>
  <c r="G159" i="82"/>
  <c r="F159" i="82"/>
  <c r="Q157" i="82"/>
  <c r="P157" i="82"/>
  <c r="O157" i="82"/>
  <c r="N157" i="82"/>
  <c r="M157" i="82"/>
  <c r="L157" i="82"/>
  <c r="J157" i="82"/>
  <c r="H157" i="82"/>
  <c r="G157" i="82"/>
  <c r="F157" i="82"/>
  <c r="Q156" i="82"/>
  <c r="P156" i="82"/>
  <c r="O156" i="82"/>
  <c r="N156" i="82"/>
  <c r="M156" i="82"/>
  <c r="L156" i="82"/>
  <c r="J156" i="82"/>
  <c r="H156" i="82"/>
  <c r="G156" i="82"/>
  <c r="F156" i="82"/>
  <c r="Q155" i="82"/>
  <c r="P155" i="82"/>
  <c r="O155" i="82"/>
  <c r="R155" i="82" s="1"/>
  <c r="R86" i="82" s="1"/>
  <c r="N155" i="82"/>
  <c r="M155" i="82"/>
  <c r="L155" i="82"/>
  <c r="J155" i="82"/>
  <c r="G155" i="82"/>
  <c r="F155" i="82"/>
  <c r="Q154" i="82"/>
  <c r="T154" i="82" s="1"/>
  <c r="T85" i="82" s="1"/>
  <c r="P154" i="82"/>
  <c r="O154" i="82"/>
  <c r="N154" i="82"/>
  <c r="M154" i="82"/>
  <c r="L154" i="82"/>
  <c r="K154" i="82"/>
  <c r="J154" i="82"/>
  <c r="I154" i="82"/>
  <c r="H154" i="82"/>
  <c r="G154" i="82"/>
  <c r="F154" i="82"/>
  <c r="Q153" i="82"/>
  <c r="P153" i="82"/>
  <c r="O153" i="82"/>
  <c r="M153" i="82"/>
  <c r="L153" i="82"/>
  <c r="J153" i="82"/>
  <c r="H153" i="82"/>
  <c r="G153" i="82"/>
  <c r="F153" i="82"/>
  <c r="Q152" i="82"/>
  <c r="P152" i="82"/>
  <c r="P151" i="82" s="1"/>
  <c r="O152" i="82"/>
  <c r="R152" i="82" s="1"/>
  <c r="R83" i="82" s="1"/>
  <c r="N152" i="82"/>
  <c r="M152" i="82"/>
  <c r="L152" i="82"/>
  <c r="L151" i="82" s="1"/>
  <c r="K152" i="82"/>
  <c r="J152" i="82"/>
  <c r="I152" i="82"/>
  <c r="H152" i="82"/>
  <c r="G152" i="82"/>
  <c r="G151" i="82" s="1"/>
  <c r="G18" i="82" s="1"/>
  <c r="F152" i="82"/>
  <c r="F151" i="82"/>
  <c r="Q150" i="82"/>
  <c r="P150" i="82"/>
  <c r="O150" i="82"/>
  <c r="N150" i="82"/>
  <c r="M150" i="82"/>
  <c r="L150" i="82"/>
  <c r="J150" i="82"/>
  <c r="H150" i="82"/>
  <c r="G150" i="82"/>
  <c r="F150" i="82"/>
  <c r="Q149" i="82"/>
  <c r="P149" i="82"/>
  <c r="O149" i="82"/>
  <c r="N149" i="82"/>
  <c r="M149" i="82"/>
  <c r="L149" i="82"/>
  <c r="K149" i="82"/>
  <c r="J149" i="82"/>
  <c r="I149" i="82"/>
  <c r="H149" i="82"/>
  <c r="G149" i="82"/>
  <c r="F149" i="82"/>
  <c r="Q148" i="82"/>
  <c r="P148" i="82"/>
  <c r="S148" i="82" s="1"/>
  <c r="S79" i="82" s="1"/>
  <c r="O148" i="82"/>
  <c r="R148" i="82" s="1"/>
  <c r="R79" i="82" s="1"/>
  <c r="N148" i="82"/>
  <c r="M148" i="82"/>
  <c r="L148" i="82"/>
  <c r="K148" i="82"/>
  <c r="J148" i="82"/>
  <c r="H148" i="82"/>
  <c r="G148" i="82"/>
  <c r="F148" i="82"/>
  <c r="P147" i="82"/>
  <c r="O147" i="82"/>
  <c r="N147" i="82"/>
  <c r="M147" i="82"/>
  <c r="L147" i="82"/>
  <c r="J147" i="82"/>
  <c r="H147" i="82"/>
  <c r="G147" i="82"/>
  <c r="F147" i="82"/>
  <c r="E147" i="82"/>
  <c r="P146" i="82"/>
  <c r="N146" i="82"/>
  <c r="M146" i="82"/>
  <c r="L146" i="82"/>
  <c r="K146" i="82"/>
  <c r="J146" i="82"/>
  <c r="I146" i="82"/>
  <c r="G146" i="82"/>
  <c r="F146" i="82"/>
  <c r="E146" i="82"/>
  <c r="Q145" i="82"/>
  <c r="P145" i="82"/>
  <c r="O145" i="82"/>
  <c r="R145" i="82" s="1"/>
  <c r="R76" i="82" s="1"/>
  <c r="N145" i="82"/>
  <c r="M145" i="82"/>
  <c r="L145" i="82"/>
  <c r="J145" i="82"/>
  <c r="G145" i="82"/>
  <c r="F145" i="82"/>
  <c r="E145" i="82"/>
  <c r="Q144" i="82"/>
  <c r="O144" i="82"/>
  <c r="N144" i="82"/>
  <c r="M144" i="82"/>
  <c r="L144" i="82"/>
  <c r="R144" i="82" s="1"/>
  <c r="R75" i="82" s="1"/>
  <c r="K144" i="82"/>
  <c r="H144" i="82"/>
  <c r="F144" i="82"/>
  <c r="E144" i="82"/>
  <c r="Q143" i="82"/>
  <c r="P143" i="82"/>
  <c r="O143" i="82"/>
  <c r="N143" i="82"/>
  <c r="M143" i="82"/>
  <c r="L143" i="82"/>
  <c r="K143" i="82"/>
  <c r="H143" i="82"/>
  <c r="F143" i="82"/>
  <c r="E143" i="82"/>
  <c r="Q142" i="82"/>
  <c r="P142" i="82"/>
  <c r="S142" i="82" s="1"/>
  <c r="S73" i="82" s="1"/>
  <c r="O142" i="82"/>
  <c r="N142" i="82"/>
  <c r="M142" i="82"/>
  <c r="L142" i="82"/>
  <c r="R142" i="82" s="1"/>
  <c r="R73" i="82" s="1"/>
  <c r="K142" i="82"/>
  <c r="I142" i="82"/>
  <c r="H142" i="82"/>
  <c r="G142" i="82"/>
  <c r="F142" i="82"/>
  <c r="E142" i="82"/>
  <c r="Q141" i="82"/>
  <c r="O141" i="82"/>
  <c r="R141" i="82" s="1"/>
  <c r="R72" i="82" s="1"/>
  <c r="N141" i="82"/>
  <c r="L141" i="82"/>
  <c r="K141" i="82"/>
  <c r="J141" i="82"/>
  <c r="I141" i="82"/>
  <c r="H141" i="82"/>
  <c r="G141" i="82"/>
  <c r="F141" i="82"/>
  <c r="E141" i="82"/>
  <c r="Q140" i="82"/>
  <c r="P140" i="82"/>
  <c r="O140" i="82"/>
  <c r="N140" i="82"/>
  <c r="M140" i="82"/>
  <c r="L140" i="82"/>
  <c r="K140" i="82"/>
  <c r="J140" i="82"/>
  <c r="I140" i="82"/>
  <c r="H140" i="82"/>
  <c r="G140" i="82"/>
  <c r="F140" i="82"/>
  <c r="E140" i="82"/>
  <c r="Q139" i="82"/>
  <c r="P139" i="82"/>
  <c r="O139" i="82"/>
  <c r="N139" i="82"/>
  <c r="L139" i="82"/>
  <c r="K139" i="82"/>
  <c r="I139" i="82"/>
  <c r="G139" i="82"/>
  <c r="F139" i="82"/>
  <c r="E139" i="82"/>
  <c r="Q138" i="82"/>
  <c r="P138" i="82"/>
  <c r="O138" i="82"/>
  <c r="M138" i="82"/>
  <c r="L138" i="82"/>
  <c r="R138" i="82" s="1"/>
  <c r="R69" i="82" s="1"/>
  <c r="K138" i="82"/>
  <c r="J138" i="82"/>
  <c r="I138" i="82"/>
  <c r="H138" i="82"/>
  <c r="G138" i="82"/>
  <c r="F138" i="82"/>
  <c r="E138" i="82"/>
  <c r="Q137" i="82"/>
  <c r="P137" i="82"/>
  <c r="O137" i="82"/>
  <c r="N137" i="82"/>
  <c r="M137" i="82"/>
  <c r="L137" i="82"/>
  <c r="J137" i="82"/>
  <c r="H137" i="82"/>
  <c r="G137" i="82"/>
  <c r="F137" i="82"/>
  <c r="E137" i="82"/>
  <c r="P136" i="82"/>
  <c r="O136" i="82"/>
  <c r="R136" i="82" s="1"/>
  <c r="R67" i="82" s="1"/>
  <c r="M136" i="82"/>
  <c r="L136" i="82"/>
  <c r="J136" i="82"/>
  <c r="G136" i="82"/>
  <c r="F136" i="82"/>
  <c r="E136" i="82"/>
  <c r="Q135" i="82"/>
  <c r="P135" i="82"/>
  <c r="O135" i="82"/>
  <c r="R135" i="82" s="1"/>
  <c r="R66" i="82" s="1"/>
  <c r="N135" i="82"/>
  <c r="M135" i="82"/>
  <c r="L135" i="82"/>
  <c r="J135" i="82"/>
  <c r="G135" i="82"/>
  <c r="F135" i="82"/>
  <c r="E135" i="82"/>
  <c r="Q134" i="82"/>
  <c r="P134" i="82"/>
  <c r="O134" i="82"/>
  <c r="N134" i="82"/>
  <c r="M134" i="82"/>
  <c r="L134" i="82"/>
  <c r="J134" i="82"/>
  <c r="I134" i="82"/>
  <c r="H134" i="82"/>
  <c r="G134" i="82"/>
  <c r="F134" i="82"/>
  <c r="E134" i="82"/>
  <c r="P133" i="82"/>
  <c r="O133" i="82"/>
  <c r="N133" i="82"/>
  <c r="M133" i="82"/>
  <c r="L133" i="82"/>
  <c r="J133" i="82"/>
  <c r="G133" i="82"/>
  <c r="F133" i="82"/>
  <c r="E133" i="82"/>
  <c r="P132" i="82"/>
  <c r="O132" i="82"/>
  <c r="N132" i="82"/>
  <c r="M132" i="82"/>
  <c r="L132" i="82"/>
  <c r="J132" i="82"/>
  <c r="I132" i="82"/>
  <c r="G132" i="82"/>
  <c r="F132" i="82"/>
  <c r="E132" i="82"/>
  <c r="Q131" i="82"/>
  <c r="P131" i="82"/>
  <c r="O131" i="82"/>
  <c r="N131" i="82"/>
  <c r="L131" i="82"/>
  <c r="K131" i="82"/>
  <c r="I131" i="82"/>
  <c r="H131" i="82"/>
  <c r="G131" i="82"/>
  <c r="F131" i="82"/>
  <c r="Q130" i="82"/>
  <c r="P130" i="82"/>
  <c r="O130" i="82"/>
  <c r="R130" i="82" s="1"/>
  <c r="R61" i="82" s="1"/>
  <c r="N130" i="82"/>
  <c r="M130" i="82"/>
  <c r="L130" i="82"/>
  <c r="K130" i="82"/>
  <c r="J130" i="82"/>
  <c r="I130" i="82"/>
  <c r="H130" i="82"/>
  <c r="G130" i="82"/>
  <c r="F130" i="82"/>
  <c r="E130" i="82"/>
  <c r="Q129" i="82"/>
  <c r="P129" i="82"/>
  <c r="O129" i="82"/>
  <c r="N129" i="82"/>
  <c r="M129" i="82"/>
  <c r="L129" i="82"/>
  <c r="J129" i="82"/>
  <c r="H129" i="82"/>
  <c r="G129" i="82"/>
  <c r="F129" i="82"/>
  <c r="E129" i="82"/>
  <c r="Q128" i="82"/>
  <c r="P128" i="82"/>
  <c r="O128" i="82"/>
  <c r="R128" i="82" s="1"/>
  <c r="R59" i="82" s="1"/>
  <c r="N128" i="82"/>
  <c r="M128" i="82"/>
  <c r="L128" i="82"/>
  <c r="J128" i="82"/>
  <c r="I128" i="82"/>
  <c r="H128" i="82"/>
  <c r="G128" i="82"/>
  <c r="F128" i="82"/>
  <c r="E128" i="82"/>
  <c r="Q127" i="82"/>
  <c r="P127" i="82"/>
  <c r="O127" i="82"/>
  <c r="N127" i="82"/>
  <c r="M127" i="82"/>
  <c r="L127" i="82"/>
  <c r="J127" i="82"/>
  <c r="G127" i="82"/>
  <c r="F127" i="82"/>
  <c r="E127" i="82"/>
  <c r="Q126" i="82"/>
  <c r="P126" i="82"/>
  <c r="O126" i="82"/>
  <c r="R126" i="82" s="1"/>
  <c r="R57" i="82" s="1"/>
  <c r="N126" i="82"/>
  <c r="M126" i="82"/>
  <c r="L126" i="82"/>
  <c r="J126" i="82"/>
  <c r="H126" i="82"/>
  <c r="G126" i="82"/>
  <c r="F126" i="82"/>
  <c r="E126" i="82"/>
  <c r="Q125" i="82"/>
  <c r="P125" i="82"/>
  <c r="O125" i="82"/>
  <c r="M125" i="82"/>
  <c r="L125" i="82"/>
  <c r="J125" i="82"/>
  <c r="I125" i="82"/>
  <c r="H125" i="82"/>
  <c r="G125" i="82"/>
  <c r="F125" i="82"/>
  <c r="E125" i="82"/>
  <c r="Q124" i="82"/>
  <c r="P124" i="82"/>
  <c r="O124" i="82"/>
  <c r="R124" i="82" s="1"/>
  <c r="R55" i="82" s="1"/>
  <c r="N124" i="82"/>
  <c r="M124" i="82"/>
  <c r="L124" i="82"/>
  <c r="J124" i="82"/>
  <c r="H124" i="82"/>
  <c r="G124" i="82"/>
  <c r="F124" i="82"/>
  <c r="E124" i="82"/>
  <c r="Q123" i="82"/>
  <c r="T123" i="82" s="1"/>
  <c r="T54" i="82" s="1"/>
  <c r="P123" i="82"/>
  <c r="O123" i="82"/>
  <c r="N123" i="82"/>
  <c r="M123" i="82"/>
  <c r="L123" i="82"/>
  <c r="J123" i="82"/>
  <c r="I123" i="82"/>
  <c r="H123" i="82"/>
  <c r="G123" i="82"/>
  <c r="F123" i="82"/>
  <c r="E123" i="82"/>
  <c r="P122" i="82"/>
  <c r="O122" i="82"/>
  <c r="M122" i="82"/>
  <c r="L122" i="82"/>
  <c r="J122" i="82"/>
  <c r="H122" i="82"/>
  <c r="G122" i="82"/>
  <c r="F122" i="82"/>
  <c r="E122" i="82"/>
  <c r="Q121" i="82"/>
  <c r="P121" i="82"/>
  <c r="O121" i="82"/>
  <c r="R121" i="82" s="1"/>
  <c r="R52" i="82" s="1"/>
  <c r="N121" i="82"/>
  <c r="M121" i="82"/>
  <c r="L121" i="82"/>
  <c r="J121" i="82"/>
  <c r="I121" i="82"/>
  <c r="G121" i="82"/>
  <c r="F121" i="82"/>
  <c r="E121" i="82"/>
  <c r="Q120" i="82"/>
  <c r="P120" i="82"/>
  <c r="O120" i="82"/>
  <c r="N120" i="82"/>
  <c r="M120" i="82"/>
  <c r="L120" i="82"/>
  <c r="J120" i="82"/>
  <c r="H120" i="82"/>
  <c r="G120" i="82"/>
  <c r="F120" i="82"/>
  <c r="E120" i="82"/>
  <c r="Q119" i="82"/>
  <c r="P119" i="82"/>
  <c r="O119" i="82"/>
  <c r="N119" i="82"/>
  <c r="M119" i="82"/>
  <c r="L119" i="82"/>
  <c r="J119" i="82"/>
  <c r="G119" i="82"/>
  <c r="F119" i="82"/>
  <c r="E119" i="82"/>
  <c r="Q118" i="82"/>
  <c r="P118" i="82"/>
  <c r="O118" i="82"/>
  <c r="N118" i="82"/>
  <c r="M118" i="82"/>
  <c r="L118" i="82"/>
  <c r="J118" i="82"/>
  <c r="H118" i="82"/>
  <c r="G118" i="82"/>
  <c r="F118" i="82"/>
  <c r="E118" i="82"/>
  <c r="P117" i="82"/>
  <c r="N117" i="82"/>
  <c r="M117" i="82"/>
  <c r="L117" i="82"/>
  <c r="J117" i="82"/>
  <c r="G117" i="82"/>
  <c r="F117" i="82"/>
  <c r="E117" i="82"/>
  <c r="Q116" i="82"/>
  <c r="P116" i="82"/>
  <c r="O116" i="82"/>
  <c r="R116" i="82" s="1"/>
  <c r="R47" i="82" s="1"/>
  <c r="M116" i="82"/>
  <c r="L116" i="82"/>
  <c r="J116" i="82"/>
  <c r="G116" i="82"/>
  <c r="F116" i="82"/>
  <c r="E116" i="82"/>
  <c r="R115" i="82"/>
  <c r="R46" i="82" s="1"/>
  <c r="Q115" i="82"/>
  <c r="P115" i="82"/>
  <c r="O115" i="82"/>
  <c r="N115" i="82"/>
  <c r="M115" i="82"/>
  <c r="L115" i="82"/>
  <c r="J115" i="82"/>
  <c r="H115" i="82"/>
  <c r="G115" i="82"/>
  <c r="F115" i="82"/>
  <c r="E115" i="82"/>
  <c r="Q114" i="82"/>
  <c r="P114" i="82"/>
  <c r="O114" i="82"/>
  <c r="R114" i="82" s="1"/>
  <c r="R45" i="82" s="1"/>
  <c r="N114" i="82"/>
  <c r="M114" i="82"/>
  <c r="L114" i="82"/>
  <c r="J114" i="82"/>
  <c r="G114" i="82"/>
  <c r="F114" i="82"/>
  <c r="E114" i="82"/>
  <c r="P113" i="82"/>
  <c r="O113" i="82"/>
  <c r="R113" i="82" s="1"/>
  <c r="R44" i="82" s="1"/>
  <c r="N113" i="82"/>
  <c r="M113" i="82"/>
  <c r="L113" i="82"/>
  <c r="J113" i="82"/>
  <c r="G113" i="82"/>
  <c r="E113" i="82"/>
  <c r="Q112" i="82"/>
  <c r="T112" i="82" s="1"/>
  <c r="T43" i="82" s="1"/>
  <c r="P112" i="82"/>
  <c r="O112" i="82"/>
  <c r="N112" i="82"/>
  <c r="M112" i="82"/>
  <c r="L112" i="82"/>
  <c r="J112" i="82"/>
  <c r="H112" i="82"/>
  <c r="G112" i="82"/>
  <c r="F112" i="82"/>
  <c r="E112" i="82"/>
  <c r="Q111" i="82"/>
  <c r="P111" i="82"/>
  <c r="O111" i="82"/>
  <c r="N111" i="82"/>
  <c r="M111" i="82"/>
  <c r="L111" i="82"/>
  <c r="J111" i="82"/>
  <c r="H111" i="82"/>
  <c r="G111" i="82"/>
  <c r="F111" i="82"/>
  <c r="E111" i="82"/>
  <c r="Q108" i="82"/>
  <c r="P108" i="82"/>
  <c r="O108" i="82"/>
  <c r="N108" i="82"/>
  <c r="M108" i="82"/>
  <c r="L108" i="82"/>
  <c r="J108" i="82"/>
  <c r="G108" i="82"/>
  <c r="F108" i="82"/>
  <c r="E108" i="82"/>
  <c r="Q107" i="82"/>
  <c r="T107" i="82" s="1"/>
  <c r="T38" i="82" s="1"/>
  <c r="P107" i="82"/>
  <c r="O107" i="82"/>
  <c r="R107" i="82" s="1"/>
  <c r="R38" i="82" s="1"/>
  <c r="N107" i="82"/>
  <c r="M107" i="82"/>
  <c r="L107" i="82"/>
  <c r="J107" i="82"/>
  <c r="H107" i="82"/>
  <c r="G107" i="82"/>
  <c r="F107" i="82"/>
  <c r="E107" i="82"/>
  <c r="P106" i="82"/>
  <c r="O106" i="82"/>
  <c r="M106" i="82"/>
  <c r="L106" i="82"/>
  <c r="J106" i="82"/>
  <c r="I106" i="82"/>
  <c r="H106" i="82"/>
  <c r="G106" i="82"/>
  <c r="F106" i="82"/>
  <c r="E106" i="82"/>
  <c r="Q105" i="82"/>
  <c r="P105" i="82"/>
  <c r="O105" i="82"/>
  <c r="N105" i="82"/>
  <c r="M105" i="82"/>
  <c r="L105" i="82"/>
  <c r="J105" i="82"/>
  <c r="H105" i="82"/>
  <c r="G105" i="82"/>
  <c r="F105" i="82"/>
  <c r="E105" i="82"/>
  <c r="P104" i="82"/>
  <c r="O104" i="82"/>
  <c r="R104" i="82" s="1"/>
  <c r="R35" i="82" s="1"/>
  <c r="M104" i="82"/>
  <c r="L104" i="82"/>
  <c r="J104" i="82"/>
  <c r="G104" i="82"/>
  <c r="F104" i="82"/>
  <c r="E104" i="82"/>
  <c r="Q103" i="82"/>
  <c r="P103" i="82"/>
  <c r="O103" i="82"/>
  <c r="M103" i="82"/>
  <c r="L103" i="82"/>
  <c r="J103" i="82"/>
  <c r="H103" i="82"/>
  <c r="G103" i="82"/>
  <c r="F103" i="82"/>
  <c r="E103" i="82"/>
  <c r="Q102" i="82"/>
  <c r="P102" i="82"/>
  <c r="O102" i="82"/>
  <c r="R102" i="82" s="1"/>
  <c r="R33" i="82" s="1"/>
  <c r="N102" i="82"/>
  <c r="M102" i="82"/>
  <c r="L102" i="82"/>
  <c r="I102" i="82"/>
  <c r="J102" i="82" s="1"/>
  <c r="E102" i="82"/>
  <c r="Q101" i="82"/>
  <c r="P101" i="82"/>
  <c r="O101" i="82"/>
  <c r="N101" i="82"/>
  <c r="M101" i="82"/>
  <c r="L101" i="82"/>
  <c r="J101" i="82"/>
  <c r="I101" i="82"/>
  <c r="H101" i="82"/>
  <c r="G101" i="82"/>
  <c r="F101" i="82"/>
  <c r="E101" i="82"/>
  <c r="P100" i="82"/>
  <c r="O100" i="82"/>
  <c r="N100" i="82"/>
  <c r="M100" i="82"/>
  <c r="L100" i="82"/>
  <c r="J100" i="82"/>
  <c r="H100" i="82"/>
  <c r="G100" i="82"/>
  <c r="F100" i="82"/>
  <c r="E100" i="82"/>
  <c r="Q99" i="82"/>
  <c r="P99" i="82"/>
  <c r="O99" i="82"/>
  <c r="N99" i="82"/>
  <c r="T99" i="82" s="1"/>
  <c r="T30" i="82" s="1"/>
  <c r="M99" i="82"/>
  <c r="L99" i="82"/>
  <c r="K99" i="82"/>
  <c r="J99" i="82"/>
  <c r="G99" i="82"/>
  <c r="F99" i="82"/>
  <c r="E99" i="82"/>
  <c r="Q98" i="82"/>
  <c r="P98" i="82"/>
  <c r="O98" i="82"/>
  <c r="N98" i="82"/>
  <c r="M98" i="82"/>
  <c r="L98" i="82"/>
  <c r="J98" i="82"/>
  <c r="I98" i="82"/>
  <c r="H98" i="82"/>
  <c r="G98" i="82"/>
  <c r="F98" i="82"/>
  <c r="E98" i="82"/>
  <c r="Q97" i="82"/>
  <c r="P97" i="82"/>
  <c r="O97" i="82"/>
  <c r="R97" i="82" s="1"/>
  <c r="R28" i="82" s="1"/>
  <c r="N97" i="82"/>
  <c r="M97" i="82"/>
  <c r="L97" i="82"/>
  <c r="K97" i="82"/>
  <c r="J97" i="82"/>
  <c r="I97" i="82"/>
  <c r="H97" i="82"/>
  <c r="G97" i="82"/>
  <c r="F97" i="82"/>
  <c r="E97" i="82"/>
  <c r="Q96" i="82"/>
  <c r="P96" i="82"/>
  <c r="O96" i="82"/>
  <c r="N96" i="82"/>
  <c r="M96" i="82"/>
  <c r="L96" i="82"/>
  <c r="K96" i="82"/>
  <c r="J96" i="82"/>
  <c r="H96" i="82"/>
  <c r="G96" i="82"/>
  <c r="F96" i="82"/>
  <c r="E96" i="82"/>
  <c r="P95" i="82"/>
  <c r="O95" i="82"/>
  <c r="R95" i="82" s="1"/>
  <c r="R26" i="82" s="1"/>
  <c r="N95" i="82"/>
  <c r="M95" i="82"/>
  <c r="L95" i="82"/>
  <c r="J95" i="82"/>
  <c r="H95" i="82"/>
  <c r="G95" i="82"/>
  <c r="F95" i="82"/>
  <c r="E95" i="82"/>
  <c r="Q94" i="82"/>
  <c r="P94" i="82"/>
  <c r="O94" i="82"/>
  <c r="N94" i="82"/>
  <c r="M94" i="82"/>
  <c r="L94" i="82"/>
  <c r="K94" i="82"/>
  <c r="J94" i="82"/>
  <c r="G94" i="82"/>
  <c r="F94" i="82"/>
  <c r="E94" i="82"/>
  <c r="Q93" i="82"/>
  <c r="P93" i="82"/>
  <c r="O93" i="82"/>
  <c r="R93" i="82" s="1"/>
  <c r="R24" i="82" s="1"/>
  <c r="N93" i="82"/>
  <c r="M93" i="82"/>
  <c r="L93" i="82"/>
  <c r="K93" i="82"/>
  <c r="J93" i="82"/>
  <c r="I93" i="82"/>
  <c r="H93" i="82"/>
  <c r="G93" i="82"/>
  <c r="F93" i="82"/>
  <c r="E93" i="82"/>
  <c r="P92" i="82"/>
  <c r="M92" i="82"/>
  <c r="L92" i="82"/>
  <c r="L91" i="82" s="1"/>
  <c r="L90" i="82" s="1"/>
  <c r="L21" i="82" s="1"/>
  <c r="J92" i="82"/>
  <c r="I92" i="82"/>
  <c r="G92" i="82"/>
  <c r="F92" i="82"/>
  <c r="E92" i="82"/>
  <c r="T89" i="82"/>
  <c r="S89" i="82"/>
  <c r="R89" i="82"/>
  <c r="S88" i="82"/>
  <c r="E88" i="82"/>
  <c r="S87" i="82"/>
  <c r="E87" i="82"/>
  <c r="S86" i="82"/>
  <c r="E86" i="82"/>
  <c r="S85" i="82"/>
  <c r="E85" i="82"/>
  <c r="S84" i="82"/>
  <c r="E84" i="82"/>
  <c r="S83" i="82"/>
  <c r="E83" i="82"/>
  <c r="S82" i="82"/>
  <c r="E82" i="82"/>
  <c r="S81" i="82"/>
  <c r="S80" i="82"/>
  <c r="T79" i="82"/>
  <c r="S78" i="82"/>
  <c r="S77" i="82"/>
  <c r="S76" i="82"/>
  <c r="T75" i="82"/>
  <c r="T74" i="82"/>
  <c r="T73" i="82"/>
  <c r="T72" i="82"/>
  <c r="T71" i="82"/>
  <c r="T70" i="82"/>
  <c r="S69" i="82"/>
  <c r="S68" i="82"/>
  <c r="S67" i="82"/>
  <c r="S66" i="82"/>
  <c r="S65" i="82"/>
  <c r="S64" i="82"/>
  <c r="S63" i="82"/>
  <c r="T62" i="82"/>
  <c r="T61" i="82"/>
  <c r="S60" i="82"/>
  <c r="S59" i="82"/>
  <c r="S58" i="82"/>
  <c r="S57" i="82"/>
  <c r="S56" i="82"/>
  <c r="S55" i="82"/>
  <c r="S54" i="82"/>
  <c r="S53" i="82"/>
  <c r="S52" i="82"/>
  <c r="S51" i="82"/>
  <c r="S50" i="82"/>
  <c r="S49" i="82"/>
  <c r="S48" i="82"/>
  <c r="S47" i="82"/>
  <c r="S46" i="82"/>
  <c r="S45" i="82"/>
  <c r="S44" i="82"/>
  <c r="S43" i="82"/>
  <c r="S42" i="82"/>
  <c r="S39" i="82"/>
  <c r="S38" i="82"/>
  <c r="S37" i="82"/>
  <c r="S36" i="82"/>
  <c r="S35" i="82"/>
  <c r="S34" i="82"/>
  <c r="T33" i="82"/>
  <c r="S32" i="82"/>
  <c r="S31" i="82"/>
  <c r="S30" i="82"/>
  <c r="S29" i="82"/>
  <c r="S28" i="82"/>
  <c r="S27" i="82"/>
  <c r="S26" i="82"/>
  <c r="S25" i="82"/>
  <c r="S24" i="82"/>
  <c r="S23" i="82"/>
  <c r="H136" i="82" l="1"/>
  <c r="I261" i="82"/>
  <c r="K291" i="82"/>
  <c r="K157" i="82" s="1"/>
  <c r="I157" i="82"/>
  <c r="I294" i="82"/>
  <c r="K294" i="82" s="1"/>
  <c r="K145" i="82" s="1"/>
  <c r="H145" i="82"/>
  <c r="T133" i="82"/>
  <c r="T64" i="82" s="1"/>
  <c r="H168" i="82"/>
  <c r="H167" i="82" s="1"/>
  <c r="T260" i="82"/>
  <c r="T259" i="82" s="1"/>
  <c r="T152" i="82"/>
  <c r="T83" i="82" s="1"/>
  <c r="H206" i="82"/>
  <c r="I206" i="82" s="1"/>
  <c r="F215" i="82"/>
  <c r="L227" i="82"/>
  <c r="I227" i="82" s="1"/>
  <c r="K227" i="82" s="1"/>
  <c r="S242" i="82"/>
  <c r="Q253" i="82"/>
  <c r="F280" i="82"/>
  <c r="T283" i="82"/>
  <c r="T287" i="82"/>
  <c r="I305" i="82"/>
  <c r="I302" i="82" s="1"/>
  <c r="I301" i="82" s="1"/>
  <c r="H302" i="82"/>
  <c r="H301" i="82" s="1"/>
  <c r="Q95" i="82"/>
  <c r="T95" i="82" s="1"/>
  <c r="T26" i="82" s="1"/>
  <c r="T230" i="82"/>
  <c r="F113" i="82"/>
  <c r="P91" i="82"/>
  <c r="T97" i="82"/>
  <c r="T28" i="82" s="1"/>
  <c r="O117" i="82"/>
  <c r="R122" i="82"/>
  <c r="R53" i="82" s="1"/>
  <c r="T126" i="82"/>
  <c r="T57" i="82" s="1"/>
  <c r="R134" i="82"/>
  <c r="R65" i="82" s="1"/>
  <c r="N138" i="82"/>
  <c r="O146" i="82"/>
  <c r="R146" i="82" s="1"/>
  <c r="R77" i="82" s="1"/>
  <c r="N91" i="82"/>
  <c r="H183" i="82"/>
  <c r="N186" i="82"/>
  <c r="K186" i="82" s="1"/>
  <c r="T201" i="82"/>
  <c r="R202" i="82"/>
  <c r="O262" i="82"/>
  <c r="R262" i="82" s="1"/>
  <c r="F269" i="82"/>
  <c r="S276" i="82"/>
  <c r="R281" i="82"/>
  <c r="T291" i="82"/>
  <c r="T294" i="82"/>
  <c r="I299" i="82"/>
  <c r="K299" i="82" s="1"/>
  <c r="K298" i="82" s="1"/>
  <c r="T225" i="82"/>
  <c r="I119" i="82"/>
  <c r="T128" i="82"/>
  <c r="T59" i="82" s="1"/>
  <c r="T129" i="82"/>
  <c r="T60" i="82" s="1"/>
  <c r="Q133" i="82"/>
  <c r="H135" i="82"/>
  <c r="R140" i="82"/>
  <c r="R71" i="82" s="1"/>
  <c r="I143" i="82"/>
  <c r="O151" i="82"/>
  <c r="H155" i="82"/>
  <c r="H151" i="82" s="1"/>
  <c r="O171" i="82"/>
  <c r="N176" i="82"/>
  <c r="N175" i="82" s="1"/>
  <c r="Q187" i="82"/>
  <c r="T187" i="82" s="1"/>
  <c r="T186" i="82" s="1"/>
  <c r="Q199" i="82"/>
  <c r="Q198" i="82" s="1"/>
  <c r="O239" i="82"/>
  <c r="R239" i="82" s="1"/>
  <c r="R228" i="82"/>
  <c r="Q92" i="82"/>
  <c r="T92" i="82" s="1"/>
  <c r="T23" i="82" s="1"/>
  <c r="R120" i="82"/>
  <c r="R51" i="82" s="1"/>
  <c r="H114" i="82"/>
  <c r="R118" i="82"/>
  <c r="R49" i="82" s="1"/>
  <c r="Q122" i="82"/>
  <c r="T122" i="82" s="1"/>
  <c r="T53" i="82" s="1"/>
  <c r="R131" i="82"/>
  <c r="R62" i="82" s="1"/>
  <c r="M139" i="82"/>
  <c r="R147" i="82"/>
  <c r="R78" i="82" s="1"/>
  <c r="J151" i="82"/>
  <c r="T156" i="82"/>
  <c r="T87" i="82" s="1"/>
  <c r="T157" i="82"/>
  <c r="T88" i="82" s="1"/>
  <c r="R167" i="82"/>
  <c r="N172" i="82"/>
  <c r="N171" i="82" s="1"/>
  <c r="F175" i="82"/>
  <c r="N210" i="82"/>
  <c r="N209" i="82" s="1"/>
  <c r="R212" i="82"/>
  <c r="L215" i="82"/>
  <c r="I215" i="82" s="1"/>
  <c r="K215" i="82" s="1"/>
  <c r="F219" i="82"/>
  <c r="L231" i="82"/>
  <c r="F235" i="82"/>
  <c r="R236" i="82"/>
  <c r="R250" i="82"/>
  <c r="R267" i="82"/>
  <c r="P270" i="82"/>
  <c r="P269" i="82" s="1"/>
  <c r="S269" i="82" s="1"/>
  <c r="L280" i="82"/>
  <c r="R280" i="82" s="1"/>
  <c r="R295" i="82"/>
  <c r="F91" i="82"/>
  <c r="R103" i="82"/>
  <c r="R34" i="82" s="1"/>
  <c r="G91" i="82"/>
  <c r="G90" i="82" s="1"/>
  <c r="G21" i="82" s="1"/>
  <c r="R98" i="82"/>
  <c r="R29" i="82" s="1"/>
  <c r="R101" i="82"/>
  <c r="R32" i="82" s="1"/>
  <c r="T103" i="82"/>
  <c r="T34" i="82" s="1"/>
  <c r="R112" i="82"/>
  <c r="R43" i="82" s="1"/>
  <c r="I117" i="82"/>
  <c r="R125" i="82"/>
  <c r="R56" i="82" s="1"/>
  <c r="T137" i="82"/>
  <c r="T68" i="82" s="1"/>
  <c r="T145" i="82"/>
  <c r="T76" i="82" s="1"/>
  <c r="Q151" i="82"/>
  <c r="M151" i="82"/>
  <c r="I153" i="82"/>
  <c r="T110" i="82"/>
  <c r="T40" i="82" s="1"/>
  <c r="T109" i="82"/>
  <c r="I187" i="82"/>
  <c r="R191" i="82"/>
  <c r="N199" i="82"/>
  <c r="F223" i="82"/>
  <c r="H243" i="82"/>
  <c r="L246" i="82"/>
  <c r="I246" i="82" s="1"/>
  <c r="K246" i="82" s="1"/>
  <c r="H256" i="82"/>
  <c r="L288" i="82"/>
  <c r="R292" i="82"/>
  <c r="I234" i="82"/>
  <c r="Q100" i="82"/>
  <c r="S102" i="82"/>
  <c r="S33" i="82" s="1"/>
  <c r="T121" i="82"/>
  <c r="T52" i="82" s="1"/>
  <c r="T132" i="82"/>
  <c r="T63" i="82" s="1"/>
  <c r="M141" i="82"/>
  <c r="S141" i="82" s="1"/>
  <c r="S72" i="82" s="1"/>
  <c r="Q147" i="82"/>
  <c r="T147" i="82" s="1"/>
  <c r="T78" i="82" s="1"/>
  <c r="R154" i="82"/>
  <c r="R85" i="82" s="1"/>
  <c r="I228" i="82"/>
  <c r="K228" i="82" s="1"/>
  <c r="R298" i="82"/>
  <c r="T197" i="82"/>
  <c r="T195" i="82" s="1"/>
  <c r="T194" i="82" s="1"/>
  <c r="O197" i="82"/>
  <c r="O195" i="82" s="1"/>
  <c r="R195" i="82" s="1"/>
  <c r="Q195" i="82"/>
  <c r="T105" i="82"/>
  <c r="T36" i="82" s="1"/>
  <c r="O186" i="82"/>
  <c r="R105" i="82"/>
  <c r="R36" i="82" s="1"/>
  <c r="O91" i="82"/>
  <c r="O22" i="82" s="1"/>
  <c r="L22" i="82"/>
  <c r="T41" i="82"/>
  <c r="Q186" i="82"/>
  <c r="K200" i="82"/>
  <c r="K111" i="82" s="1"/>
  <c r="I111" i="82"/>
  <c r="P22" i="82"/>
  <c r="F22" i="82"/>
  <c r="F90" i="82"/>
  <c r="F21" i="82" s="1"/>
  <c r="R186" i="82"/>
  <c r="I186" i="82"/>
  <c r="K208" i="82"/>
  <c r="K115" i="82" s="1"/>
  <c r="I115" i="82"/>
  <c r="I135" i="82"/>
  <c r="K255" i="82"/>
  <c r="K135" i="82" s="1"/>
  <c r="K192" i="82"/>
  <c r="K191" i="82" s="1"/>
  <c r="I191" i="82"/>
  <c r="K260" i="82"/>
  <c r="K259" i="82" s="1"/>
  <c r="I259" i="82"/>
  <c r="H267" i="82"/>
  <c r="H266" i="82" s="1"/>
  <c r="H139" i="82"/>
  <c r="T93" i="82"/>
  <c r="T24" i="82" s="1"/>
  <c r="T94" i="82"/>
  <c r="T25" i="82" s="1"/>
  <c r="T96" i="82"/>
  <c r="T27" i="82" s="1"/>
  <c r="R99" i="82"/>
  <c r="R30" i="82" s="1"/>
  <c r="R100" i="82"/>
  <c r="R31" i="82" s="1"/>
  <c r="S41" i="82"/>
  <c r="R129" i="82"/>
  <c r="R60" i="82" s="1"/>
  <c r="R132" i="82"/>
  <c r="R63" i="82" s="1"/>
  <c r="R137" i="82"/>
  <c r="R68" i="82" s="1"/>
  <c r="T138" i="82"/>
  <c r="T69" i="82" s="1"/>
  <c r="S139" i="82"/>
  <c r="S70" i="82" s="1"/>
  <c r="S140" i="82"/>
  <c r="S71" i="82" s="1"/>
  <c r="S143" i="82"/>
  <c r="S74" i="82" s="1"/>
  <c r="R149" i="82"/>
  <c r="R80" i="82" s="1"/>
  <c r="T150" i="82"/>
  <c r="T81" i="82" s="1"/>
  <c r="H159" i="82"/>
  <c r="R269" i="82"/>
  <c r="S301" i="82"/>
  <c r="T302" i="82"/>
  <c r="T135" i="82"/>
  <c r="T66" i="82" s="1"/>
  <c r="T155" i="82"/>
  <c r="T86" i="82" s="1"/>
  <c r="R156" i="82"/>
  <c r="R87" i="82" s="1"/>
  <c r="R161" i="82"/>
  <c r="O162" i="82"/>
  <c r="R162" i="82" s="1"/>
  <c r="N163" i="82"/>
  <c r="N162" i="82" s="1"/>
  <c r="R168" i="82"/>
  <c r="F171" i="82"/>
  <c r="L175" i="82"/>
  <c r="I175" i="82" s="1"/>
  <c r="H191" i="82"/>
  <c r="R197" i="82"/>
  <c r="R194" i="82" s="1"/>
  <c r="R198" i="82"/>
  <c r="L219" i="82"/>
  <c r="I219" i="82" s="1"/>
  <c r="K219" i="82" s="1"/>
  <c r="I220" i="82"/>
  <c r="K220" i="82" s="1"/>
  <c r="I224" i="82"/>
  <c r="K224" i="82" s="1"/>
  <c r="F227" i="82"/>
  <c r="R227" i="82"/>
  <c r="L252" i="82"/>
  <c r="R252" i="82" s="1"/>
  <c r="H259" i="82"/>
  <c r="F262" i="82"/>
  <c r="T282" i="82"/>
  <c r="I298" i="82"/>
  <c r="S302" i="82"/>
  <c r="R94" i="82"/>
  <c r="R25" i="82" s="1"/>
  <c r="R96" i="82"/>
  <c r="R27" i="82" s="1"/>
  <c r="T98" i="82"/>
  <c r="T29" i="82" s="1"/>
  <c r="T100" i="82"/>
  <c r="T31" i="82" s="1"/>
  <c r="T101" i="82"/>
  <c r="T32" i="82" s="1"/>
  <c r="R106" i="82"/>
  <c r="R37" i="82" s="1"/>
  <c r="T108" i="82"/>
  <c r="T39" i="82" s="1"/>
  <c r="R111" i="82"/>
  <c r="R42" i="82" s="1"/>
  <c r="T114" i="82"/>
  <c r="T45" i="82" s="1"/>
  <c r="T115" i="82"/>
  <c r="T46" i="82" s="1"/>
  <c r="T116" i="82"/>
  <c r="T47" i="82" s="1"/>
  <c r="R117" i="82"/>
  <c r="R48" i="82" s="1"/>
  <c r="T118" i="82"/>
  <c r="T49" i="82" s="1"/>
  <c r="T119" i="82"/>
  <c r="T50" i="82" s="1"/>
  <c r="T120" i="82"/>
  <c r="T51" i="82" s="1"/>
  <c r="R123" i="82"/>
  <c r="R54" i="82" s="1"/>
  <c r="T124" i="82"/>
  <c r="T55" i="82" s="1"/>
  <c r="T127" i="82"/>
  <c r="T58" i="82" s="1"/>
  <c r="S130" i="82"/>
  <c r="S61" i="82" s="1"/>
  <c r="R133" i="82"/>
  <c r="R64" i="82" s="1"/>
  <c r="T134" i="82"/>
  <c r="T65" i="82" s="1"/>
  <c r="R139" i="82"/>
  <c r="R70" i="82" s="1"/>
  <c r="R143" i="82"/>
  <c r="R74" i="82" s="1"/>
  <c r="T149" i="82"/>
  <c r="T80" i="82" s="1"/>
  <c r="R150" i="82"/>
  <c r="R81" i="82" s="1"/>
  <c r="N151" i="82"/>
  <c r="T151" i="82" s="1"/>
  <c r="T82" i="82" s="1"/>
  <c r="R153" i="82"/>
  <c r="R84" i="82" s="1"/>
  <c r="R157" i="82"/>
  <c r="R88" i="82" s="1"/>
  <c r="R159" i="82"/>
  <c r="I160" i="82"/>
  <c r="H163" i="82"/>
  <c r="T164" i="82"/>
  <c r="L171" i="82"/>
  <c r="T174" i="82"/>
  <c r="O175" i="82"/>
  <c r="R175" i="82" s="1"/>
  <c r="F186" i="82"/>
  <c r="T189" i="82"/>
  <c r="R199" i="82"/>
  <c r="Q204" i="82"/>
  <c r="T204" i="82" s="1"/>
  <c r="R209" i="82"/>
  <c r="L223" i="82"/>
  <c r="R223" i="82" s="1"/>
  <c r="T229" i="82"/>
  <c r="R231" i="82"/>
  <c r="L239" i="82"/>
  <c r="T248" i="82"/>
  <c r="L259" i="82"/>
  <c r="R259" i="82" s="1"/>
  <c r="Q259" i="82"/>
  <c r="Q261" i="82"/>
  <c r="Q136" i="82" s="1"/>
  <c r="L266" i="82"/>
  <c r="I266" i="82" s="1"/>
  <c r="J266" i="82" s="1"/>
  <c r="S272" i="82"/>
  <c r="R274" i="82"/>
  <c r="S275" i="82"/>
  <c r="R284" i="82"/>
  <c r="F288" i="82"/>
  <c r="H292" i="82"/>
  <c r="T293" i="82"/>
  <c r="T292" i="82" s="1"/>
  <c r="R108" i="82"/>
  <c r="R39" i="82" s="1"/>
  <c r="T111" i="82"/>
  <c r="T42" i="82" s="1"/>
  <c r="R119" i="82"/>
  <c r="R50" i="82" s="1"/>
  <c r="R127" i="82"/>
  <c r="R58" i="82" s="1"/>
  <c r="R171" i="82"/>
  <c r="T172" i="82"/>
  <c r="T171" i="82" s="1"/>
  <c r="T173" i="82"/>
  <c r="T178" i="82"/>
  <c r="T184" i="82"/>
  <c r="T183" i="82" s="1"/>
  <c r="T188" i="82"/>
  <c r="I202" i="82"/>
  <c r="Q205" i="82"/>
  <c r="T217" i="82"/>
  <c r="R220" i="82"/>
  <c r="T222" i="82"/>
  <c r="T226" i="82"/>
  <c r="F231" i="82"/>
  <c r="T233" i="82"/>
  <c r="T237" i="82"/>
  <c r="T238" i="82"/>
  <c r="S241" i="82"/>
  <c r="T255" i="82"/>
  <c r="R260" i="82"/>
  <c r="R270" i="82"/>
  <c r="P274" i="82"/>
  <c r="S279" i="82"/>
  <c r="Q281" i="82"/>
  <c r="T281" i="82" s="1"/>
  <c r="T280" i="82" s="1"/>
  <c r="R285" i="82"/>
  <c r="T290" i="82"/>
  <c r="R293" i="82"/>
  <c r="Q175" i="82"/>
  <c r="T176" i="82"/>
  <c r="T175" i="82" s="1"/>
  <c r="K190" i="82"/>
  <c r="K107" i="82" s="1"/>
  <c r="I107" i="82"/>
  <c r="T214" i="82"/>
  <c r="Q117" i="82"/>
  <c r="T117" i="82" s="1"/>
  <c r="T48" i="82" s="1"/>
  <c r="K229" i="82"/>
  <c r="K124" i="82" s="1"/>
  <c r="I124" i="82"/>
  <c r="I232" i="82"/>
  <c r="H231" i="82"/>
  <c r="H284" i="82"/>
  <c r="I285" i="82"/>
  <c r="I289" i="82"/>
  <c r="H288" i="82"/>
  <c r="I292" i="82"/>
  <c r="K293" i="82"/>
  <c r="K292" i="82" s="1"/>
  <c r="K300" i="82"/>
  <c r="K147" i="82" s="1"/>
  <c r="I147" i="82"/>
  <c r="K172" i="82"/>
  <c r="K171" i="82" s="1"/>
  <c r="K98" i="82"/>
  <c r="K181" i="82"/>
  <c r="K103" i="82" s="1"/>
  <c r="I103" i="82"/>
  <c r="I183" i="82"/>
  <c r="K184" i="82"/>
  <c r="K183" i="82" s="1"/>
  <c r="I185" i="82"/>
  <c r="H104" i="82"/>
  <c r="I105" i="82"/>
  <c r="K188" i="82"/>
  <c r="K105" i="82" s="1"/>
  <c r="N198" i="82"/>
  <c r="I204" i="82"/>
  <c r="H113" i="82"/>
  <c r="I205" i="82"/>
  <c r="K206" i="82"/>
  <c r="K205" i="82" s="1"/>
  <c r="K217" i="82"/>
  <c r="K118" i="82" s="1"/>
  <c r="I118" i="82"/>
  <c r="K233" i="82"/>
  <c r="K126" i="82" s="1"/>
  <c r="I126" i="82"/>
  <c r="K238" i="82"/>
  <c r="K129" i="82" s="1"/>
  <c r="I129" i="82"/>
  <c r="I240" i="82"/>
  <c r="G239" i="82"/>
  <c r="T247" i="82"/>
  <c r="T246" i="82" s="1"/>
  <c r="Q246" i="82"/>
  <c r="Q249" i="82"/>
  <c r="T250" i="82"/>
  <c r="T249" i="82" s="1"/>
  <c r="H252" i="82"/>
  <c r="I253" i="82"/>
  <c r="K257" i="82"/>
  <c r="K256" i="82" s="1"/>
  <c r="I256" i="82"/>
  <c r="N259" i="82"/>
  <c r="N261" i="82"/>
  <c r="N136" i="82" s="1"/>
  <c r="I137" i="82"/>
  <c r="K264" i="82"/>
  <c r="K137" i="82" s="1"/>
  <c r="J139" i="82"/>
  <c r="J267" i="82"/>
  <c r="I270" i="82"/>
  <c r="G269" i="82"/>
  <c r="P277" i="82"/>
  <c r="S277" i="82" s="1"/>
  <c r="S278" i="82"/>
  <c r="K290" i="82"/>
  <c r="K156" i="82" s="1"/>
  <c r="I156" i="82"/>
  <c r="T297" i="82"/>
  <c r="Q146" i="82"/>
  <c r="T146" i="82" s="1"/>
  <c r="T77" i="82" s="1"/>
  <c r="K166" i="82"/>
  <c r="K95" i="82" s="1"/>
  <c r="I95" i="82"/>
  <c r="K177" i="82"/>
  <c r="K100" i="82" s="1"/>
  <c r="I100" i="82"/>
  <c r="I112" i="82"/>
  <c r="K201" i="82"/>
  <c r="K112" i="82" s="1"/>
  <c r="K207" i="82"/>
  <c r="K114" i="82" s="1"/>
  <c r="I114" i="82"/>
  <c r="T216" i="82"/>
  <c r="T215" i="82" s="1"/>
  <c r="Q215" i="82"/>
  <c r="K221" i="82"/>
  <c r="K120" i="82" s="1"/>
  <c r="I120" i="82"/>
  <c r="K225" i="82"/>
  <c r="K122" i="82" s="1"/>
  <c r="I122" i="82"/>
  <c r="T232" i="82"/>
  <c r="T231" i="82" s="1"/>
  <c r="Q231" i="82"/>
  <c r="T263" i="82"/>
  <c r="T262" i="82" s="1"/>
  <c r="Q262" i="82"/>
  <c r="H280" i="82"/>
  <c r="I281" i="82"/>
  <c r="Q284" i="82"/>
  <c r="I155" i="82"/>
  <c r="K287" i="82"/>
  <c r="K155" i="82" s="1"/>
  <c r="K151" i="82" s="1"/>
  <c r="T289" i="82"/>
  <c r="T288" i="82" s="1"/>
  <c r="Q288" i="82"/>
  <c r="I145" i="82"/>
  <c r="K305" i="82"/>
  <c r="I150" i="82"/>
  <c r="T261" i="82"/>
  <c r="S270" i="82"/>
  <c r="Q104" i="82"/>
  <c r="T185" i="82"/>
  <c r="H108" i="82"/>
  <c r="I193" i="82"/>
  <c r="I209" i="82"/>
  <c r="K210" i="82"/>
  <c r="K209" i="82" s="1"/>
  <c r="I211" i="82"/>
  <c r="H116" i="82"/>
  <c r="H91" i="82" s="1"/>
  <c r="T224" i="82"/>
  <c r="T223" i="82" s="1"/>
  <c r="Q223" i="82"/>
  <c r="S240" i="82"/>
  <c r="P239" i="82"/>
  <c r="S239" i="82" s="1"/>
  <c r="K244" i="82"/>
  <c r="K243" i="82" s="1"/>
  <c r="I243" i="82"/>
  <c r="I249" i="82"/>
  <c r="K250" i="82"/>
  <c r="K249" i="82" s="1"/>
  <c r="I251" i="82"/>
  <c r="H133" i="82"/>
  <c r="T160" i="82"/>
  <c r="T159" i="82" s="1"/>
  <c r="Q163" i="82"/>
  <c r="T165" i="82"/>
  <c r="I199" i="82"/>
  <c r="H205" i="82"/>
  <c r="I212" i="82"/>
  <c r="Q212" i="82"/>
  <c r="O219" i="82"/>
  <c r="R219" i="82" s="1"/>
  <c r="Q220" i="82"/>
  <c r="I223" i="82"/>
  <c r="K223" i="82" s="1"/>
  <c r="Q228" i="82"/>
  <c r="O235" i="82"/>
  <c r="R235" i="82" s="1"/>
  <c r="Q236" i="82"/>
  <c r="R240" i="82"/>
  <c r="O246" i="82"/>
  <c r="R247" i="82"/>
  <c r="F252" i="82"/>
  <c r="R263" i="82"/>
  <c r="O266" i="82"/>
  <c r="L273" i="82"/>
  <c r="I273" i="82" s="1"/>
  <c r="J273" i="82" s="1"/>
  <c r="G277" i="82"/>
  <c r="O277" i="82"/>
  <c r="R277" i="82" s="1"/>
  <c r="R297" i="82"/>
  <c r="T177" i="82"/>
  <c r="O179" i="82"/>
  <c r="R179" i="82" s="1"/>
  <c r="R185" i="82"/>
  <c r="R214" i="82"/>
  <c r="R216" i="82"/>
  <c r="R224" i="82"/>
  <c r="R232" i="82"/>
  <c r="I236" i="82"/>
  <c r="K247" i="82"/>
  <c r="O249" i="82"/>
  <c r="R249" i="82" s="1"/>
  <c r="Q252" i="82"/>
  <c r="N253" i="82"/>
  <c r="N252" i="82" s="1"/>
  <c r="I274" i="82"/>
  <c r="J274" i="82" s="1"/>
  <c r="R278" i="82"/>
  <c r="Q280" i="82"/>
  <c r="F284" i="82"/>
  <c r="R289" i="82"/>
  <c r="N292" i="82"/>
  <c r="T301" i="82"/>
  <c r="Q168" i="82"/>
  <c r="O215" i="82"/>
  <c r="F273" i="82"/>
  <c r="I278" i="82"/>
  <c r="N285" i="82"/>
  <c r="N284" i="82" s="1"/>
  <c r="O288" i="82"/>
  <c r="R288" i="82" s="1"/>
  <c r="S91" i="82" l="1"/>
  <c r="S22" i="82" s="1"/>
  <c r="I91" i="82"/>
  <c r="R246" i="82"/>
  <c r="K234" i="82"/>
  <c r="K127" i="82" s="1"/>
  <c r="I127" i="82"/>
  <c r="T199" i="82"/>
  <c r="T198" i="82" s="1"/>
  <c r="R215" i="82"/>
  <c r="K150" i="82"/>
  <c r="K302" i="82"/>
  <c r="K301" i="82" s="1"/>
  <c r="T136" i="82"/>
  <c r="T67" i="82" s="1"/>
  <c r="M91" i="82"/>
  <c r="K261" i="82"/>
  <c r="K136" i="82" s="1"/>
  <c r="I136" i="82"/>
  <c r="R109" i="82"/>
  <c r="R110" i="82"/>
  <c r="P90" i="82"/>
  <c r="R151" i="82"/>
  <c r="R91" i="82"/>
  <c r="R22" i="82" s="1"/>
  <c r="G22" i="82"/>
  <c r="R266" i="82"/>
  <c r="I151" i="82"/>
  <c r="H90" i="82"/>
  <c r="H21" i="82" s="1"/>
  <c r="P21" i="82"/>
  <c r="S274" i="82"/>
  <c r="P273" i="82"/>
  <c r="S273" i="82" s="1"/>
  <c r="K160" i="82"/>
  <c r="I159" i="82"/>
  <c r="Q203" i="82"/>
  <c r="Q113" i="82"/>
  <c r="I163" i="82"/>
  <c r="H162" i="82"/>
  <c r="H22" i="82"/>
  <c r="T236" i="82"/>
  <c r="T235" i="82" s="1"/>
  <c r="Q235" i="82"/>
  <c r="T220" i="82"/>
  <c r="T219" i="82" s="1"/>
  <c r="Q219" i="82"/>
  <c r="I116" i="82"/>
  <c r="K211" i="82"/>
  <c r="K116" i="82" s="1"/>
  <c r="J270" i="82"/>
  <c r="J269" i="82" s="1"/>
  <c r="I269" i="82"/>
  <c r="J240" i="82"/>
  <c r="J239" i="82" s="1"/>
  <c r="I239" i="82"/>
  <c r="K185" i="82"/>
  <c r="K104" i="82" s="1"/>
  <c r="I104" i="82"/>
  <c r="K289" i="82"/>
  <c r="K288" i="82" s="1"/>
  <c r="I288" i="82"/>
  <c r="K232" i="82"/>
  <c r="K231" i="82" s="1"/>
  <c r="I231" i="82"/>
  <c r="T285" i="82"/>
  <c r="T284" i="82" s="1"/>
  <c r="I279" i="82"/>
  <c r="I144" i="82" s="1"/>
  <c r="I277" i="82"/>
  <c r="J278" i="82"/>
  <c r="Q162" i="82"/>
  <c r="T163" i="82"/>
  <c r="T162" i="82" s="1"/>
  <c r="I108" i="82"/>
  <c r="K193" i="82"/>
  <c r="K108" i="82" s="1"/>
  <c r="Q167" i="82"/>
  <c r="T167" i="82" s="1"/>
  <c r="T168" i="82"/>
  <c r="I235" i="82"/>
  <c r="K236" i="82"/>
  <c r="K235" i="82" s="1"/>
  <c r="T228" i="82"/>
  <c r="T227" i="82" s="1"/>
  <c r="Q227" i="82"/>
  <c r="K251" i="82"/>
  <c r="K133" i="82" s="1"/>
  <c r="I133" i="82"/>
  <c r="T104" i="82"/>
  <c r="T35" i="82" s="1"/>
  <c r="K204" i="82"/>
  <c r="K113" i="82" s="1"/>
  <c r="I113" i="82"/>
  <c r="T253" i="82"/>
  <c r="T252" i="82" s="1"/>
  <c r="K199" i="82"/>
  <c r="K198" i="82" s="1"/>
  <c r="I198" i="82"/>
  <c r="K281" i="82"/>
  <c r="K280" i="82" s="1"/>
  <c r="I280" i="82"/>
  <c r="K253" i="82"/>
  <c r="K252" i="82" s="1"/>
  <c r="I252" i="82"/>
  <c r="I284" i="82"/>
  <c r="K285" i="82"/>
  <c r="K284" i="82" s="1"/>
  <c r="R273" i="82"/>
  <c r="R82" i="82" l="1"/>
  <c r="T113" i="82"/>
  <c r="T44" i="82" s="1"/>
  <c r="Q91" i="82"/>
  <c r="Q90" i="82" s="1"/>
  <c r="M22" i="82"/>
  <c r="M90" i="82"/>
  <c r="R40" i="82"/>
  <c r="R41" i="82"/>
  <c r="Q202" i="82"/>
  <c r="T203" i="82"/>
  <c r="T202" i="82" s="1"/>
  <c r="I162" i="82"/>
  <c r="K163" i="82"/>
  <c r="K162" i="82" s="1"/>
  <c r="K161" i="82"/>
  <c r="K92" i="82" s="1"/>
  <c r="K159" i="82"/>
  <c r="I90" i="82"/>
  <c r="I21" i="82" s="1"/>
  <c r="I22" i="82"/>
  <c r="J279" i="82"/>
  <c r="J144" i="82" s="1"/>
  <c r="J91" i="82" s="1"/>
  <c r="J277" i="82"/>
  <c r="N90" i="82"/>
  <c r="N21" i="82" s="1"/>
  <c r="N22" i="82"/>
  <c r="T91" i="82" l="1"/>
  <c r="T22" i="82" s="1"/>
  <c r="K91" i="82"/>
  <c r="K22" i="82" s="1"/>
  <c r="M21" i="82"/>
  <c r="S90" i="82"/>
  <c r="S21" i="82" s="1"/>
  <c r="Q22" i="82"/>
  <c r="J90" i="82"/>
  <c r="J21" i="82" s="1"/>
  <c r="J22" i="82"/>
  <c r="Q21" i="82"/>
  <c r="O90" i="82"/>
  <c r="T90" i="82"/>
  <c r="T21" i="82" s="1"/>
  <c r="K90" i="82" l="1"/>
  <c r="K21" i="82" s="1"/>
  <c r="R90" i="82"/>
  <c r="R21" i="82" s="1"/>
  <c r="O21" i="82"/>
  <c r="F514" i="56" l="1"/>
  <c r="D514" i="56"/>
  <c r="E516" i="56"/>
  <c r="E514" i="56" s="1"/>
  <c r="F516" i="56"/>
  <c r="D516" i="56"/>
  <c r="E527" i="56"/>
  <c r="F527" i="56"/>
  <c r="F1502" i="56" l="1"/>
  <c r="F1453" i="56" s="1"/>
  <c r="D1502" i="56"/>
  <c r="D1453" i="56" s="1"/>
  <c r="E1499" i="56"/>
  <c r="E1497" i="56" s="1"/>
  <c r="F1497" i="56"/>
  <c r="D1497" i="56"/>
  <c r="F1490" i="56"/>
  <c r="E1490" i="56"/>
  <c r="D1490" i="56"/>
  <c r="F1485" i="56"/>
  <c r="E1485" i="56"/>
  <c r="D1485" i="56"/>
  <c r="E1478" i="56"/>
  <c r="D1478" i="56"/>
  <c r="F1475" i="56"/>
  <c r="F1473" i="56" s="1"/>
  <c r="E1473" i="56"/>
  <c r="D1473" i="56"/>
  <c r="F1449" i="56"/>
  <c r="F1436" i="56" s="1"/>
  <c r="E1449" i="56"/>
  <c r="E1436" i="56" s="1"/>
  <c r="D1449" i="56"/>
  <c r="D1436" i="56"/>
  <c r="D1450" i="56" l="1"/>
  <c r="D1448" i="56" s="1"/>
  <c r="D1440" i="56"/>
  <c r="D1437" i="56" s="1"/>
  <c r="D1435" i="56" s="1"/>
  <c r="E1453" i="56"/>
  <c r="E1440" i="56" s="1"/>
  <c r="E1437" i="56" s="1"/>
  <c r="E1435" i="56" s="1"/>
  <c r="E1450" i="56"/>
  <c r="E1448" i="56" s="1"/>
  <c r="F1440" i="56"/>
  <c r="F1437" i="56" s="1"/>
  <c r="F1435" i="56" s="1"/>
  <c r="F1450" i="56"/>
  <c r="F1448" i="56" s="1"/>
  <c r="F1425" i="56"/>
  <c r="F1423" i="56" s="1"/>
  <c r="E1425" i="56"/>
  <c r="E1423" i="56" s="1"/>
  <c r="D1425" i="56"/>
  <c r="D1423" i="56" s="1"/>
  <c r="F1413" i="56"/>
  <c r="F1411" i="56" s="1"/>
  <c r="E1413" i="56"/>
  <c r="E1411" i="56" s="1"/>
  <c r="D1413" i="56"/>
  <c r="D1411" i="56"/>
  <c r="F1406" i="56"/>
  <c r="E1406" i="56"/>
  <c r="D1406" i="56"/>
  <c r="F1401" i="56"/>
  <c r="E1401" i="56"/>
  <c r="E1399" i="56" s="1"/>
  <c r="D1401" i="56"/>
  <c r="D1399" i="56" s="1"/>
  <c r="F1394" i="56"/>
  <c r="E1394" i="56"/>
  <c r="D1394" i="56"/>
  <c r="F1389" i="56"/>
  <c r="E1389" i="56"/>
  <c r="D1389" i="56"/>
  <c r="F1382" i="56"/>
  <c r="E1382" i="56"/>
  <c r="D1382" i="56"/>
  <c r="F1377" i="56"/>
  <c r="E1377" i="56"/>
  <c r="E1375" i="56" s="1"/>
  <c r="D1377" i="56"/>
  <c r="F1373" i="56"/>
  <c r="F1360" i="56" s="1"/>
  <c r="F19" i="56" s="1"/>
  <c r="E1373" i="56"/>
  <c r="D1373" i="56"/>
  <c r="D1360" i="56" s="1"/>
  <c r="D19" i="56" s="1"/>
  <c r="F1372" i="56"/>
  <c r="E1372" i="56"/>
  <c r="E1369" i="56" s="1"/>
  <c r="E1356" i="56" s="1"/>
  <c r="D1372" i="56"/>
  <c r="D1369" i="56" s="1"/>
  <c r="D1356" i="56" s="1"/>
  <c r="F1367" i="56"/>
  <c r="E1367" i="56"/>
  <c r="E1354" i="56" s="1"/>
  <c r="D1367" i="56"/>
  <c r="D1354" i="56" s="1"/>
  <c r="F1366" i="56"/>
  <c r="E1366" i="56"/>
  <c r="D1366" i="56"/>
  <c r="F1364" i="56"/>
  <c r="F1351" i="56" s="1"/>
  <c r="F1363" i="56"/>
  <c r="F1350" i="56" s="1"/>
  <c r="E1363" i="56"/>
  <c r="E1350" i="56" s="1"/>
  <c r="D1363" i="56"/>
  <c r="E1360" i="56"/>
  <c r="E19" i="56" s="1"/>
  <c r="F1359" i="56"/>
  <c r="F1354" i="56"/>
  <c r="F1353" i="56"/>
  <c r="E1353" i="56"/>
  <c r="D1350" i="56"/>
  <c r="F1375" i="56" l="1"/>
  <c r="D1359" i="56"/>
  <c r="D18" i="56" s="1"/>
  <c r="D1387" i="56"/>
  <c r="F1399" i="56"/>
  <c r="E1387" i="56"/>
  <c r="D1375" i="56"/>
  <c r="D1364" i="56"/>
  <c r="D1351" i="56" s="1"/>
  <c r="G1350" i="56" s="1"/>
  <c r="D1353" i="56"/>
  <c r="E1359" i="56"/>
  <c r="E18" i="56" s="1"/>
  <c r="E1364" i="56"/>
  <c r="F1369" i="56"/>
  <c r="F1387" i="56"/>
  <c r="F1356" i="56"/>
  <c r="F1362" i="56"/>
  <c r="F1349" i="56" s="1"/>
  <c r="E1351" i="56" l="1"/>
  <c r="G1363" i="56"/>
  <c r="D1362" i="56"/>
  <c r="D1349" i="56" s="1"/>
  <c r="E1362" i="56"/>
  <c r="E1349" i="56" s="1"/>
  <c r="E1339" i="56"/>
  <c r="D1339" i="56"/>
  <c r="D1337" i="56"/>
  <c r="F1330" i="56"/>
  <c r="E1327" i="56"/>
  <c r="D1327" i="56"/>
  <c r="D1325" i="56"/>
  <c r="F1305" i="56"/>
  <c r="E1302" i="56"/>
  <c r="E1300" i="56" s="1"/>
  <c r="D1302" i="56"/>
  <c r="D1300" i="56" s="1"/>
  <c r="F1300" i="56" l="1"/>
  <c r="F1302" i="56"/>
  <c r="E1325" i="56"/>
  <c r="E1317" i="56" s="1"/>
  <c r="F1327" i="56"/>
  <c r="G1351" i="56"/>
  <c r="I1353" i="56"/>
  <c r="G1353" i="56"/>
  <c r="I1351" i="56"/>
  <c r="D1314" i="56"/>
  <c r="D1317" i="56" s="1"/>
  <c r="E1337" i="56"/>
  <c r="F1325" i="56" l="1"/>
  <c r="F1317" i="56" s="1"/>
  <c r="F1314" i="56" s="1"/>
  <c r="F1312" i="56" s="1"/>
  <c r="F1292" i="56" s="1"/>
  <c r="F1289" i="56" s="1"/>
  <c r="F1287" i="56" s="1"/>
  <c r="D1312" i="56"/>
  <c r="E1314" i="56"/>
  <c r="D1292" i="56" l="1"/>
  <c r="D1289" i="56" s="1"/>
  <c r="D1287" i="56" s="1"/>
  <c r="E1312" i="56"/>
  <c r="E1292" i="56" s="1"/>
  <c r="E1289" i="56" l="1"/>
  <c r="E1287" i="56" l="1"/>
  <c r="F1256" i="56" l="1"/>
  <c r="E1253" i="56"/>
  <c r="F1253" i="56" s="1"/>
  <c r="D1253" i="56"/>
  <c r="D1251" i="56" s="1"/>
  <c r="F1244" i="56"/>
  <c r="E1241" i="56"/>
  <c r="E1239" i="56" s="1"/>
  <c r="D1241" i="56"/>
  <c r="D1239" i="56" s="1"/>
  <c r="E1215" i="56"/>
  <c r="D1215" i="56"/>
  <c r="E1203" i="56"/>
  <c r="D1203" i="56"/>
  <c r="F1193" i="56"/>
  <c r="F1191" i="56" s="1"/>
  <c r="E1193" i="56"/>
  <c r="E1191" i="56" s="1"/>
  <c r="D1193" i="56"/>
  <c r="D1191" i="56"/>
  <c r="E1179" i="56"/>
  <c r="D1179" i="56"/>
  <c r="E1167" i="56"/>
  <c r="D1167" i="56"/>
  <c r="E1155" i="56"/>
  <c r="D1155" i="56"/>
  <c r="F1145" i="56"/>
  <c r="F1143" i="56" s="1"/>
  <c r="E1145" i="56"/>
  <c r="E1143" i="56" s="1"/>
  <c r="D1145" i="56"/>
  <c r="D1143" i="56" s="1"/>
  <c r="D1085" i="56"/>
  <c r="E1073" i="56"/>
  <c r="E1071" i="56" s="1"/>
  <c r="D1073" i="56"/>
  <c r="D1071" i="56" s="1"/>
  <c r="F1040" i="56"/>
  <c r="F1039" i="56"/>
  <c r="E1037" i="56"/>
  <c r="E1035" i="56" s="1"/>
  <c r="F1035" i="56" s="1"/>
  <c r="D1037" i="56"/>
  <c r="D1035" i="56" s="1"/>
  <c r="F1028" i="56"/>
  <c r="F1027" i="56"/>
  <c r="E1025" i="56"/>
  <c r="F1025" i="56" s="1"/>
  <c r="D1025" i="56"/>
  <c r="D1023" i="56" s="1"/>
  <c r="E1023" i="56"/>
  <c r="F1023" i="56" s="1"/>
  <c r="F1016" i="56"/>
  <c r="F1015" i="56"/>
  <c r="E1013" i="56"/>
  <c r="F1013" i="56" s="1"/>
  <c r="D1013" i="56"/>
  <c r="D1011" i="56" s="1"/>
  <c r="F1004" i="56"/>
  <c r="F1003" i="56"/>
  <c r="E1001" i="56"/>
  <c r="F1001" i="56" s="1"/>
  <c r="D1001" i="56"/>
  <c r="D999" i="56" s="1"/>
  <c r="D980" i="56" s="1"/>
  <c r="F992" i="56"/>
  <c r="F991" i="56"/>
  <c r="E989" i="56"/>
  <c r="E987" i="56" s="1"/>
  <c r="D989" i="56"/>
  <c r="D987" i="56" s="1"/>
  <c r="F979" i="56"/>
  <c r="F973" i="56"/>
  <c r="F967" i="56"/>
  <c r="F1037" i="56" l="1"/>
  <c r="D975" i="56"/>
  <c r="D977" i="56"/>
  <c r="D968" i="56"/>
  <c r="F970" i="56"/>
  <c r="F18" i="56"/>
  <c r="F989" i="56"/>
  <c r="F987" i="56" s="1"/>
  <c r="E1011" i="56"/>
  <c r="F1011" i="56" s="1"/>
  <c r="E999" i="56"/>
  <c r="E1251" i="56"/>
  <c r="F1251" i="56" s="1"/>
  <c r="F1241" i="56"/>
  <c r="F1239" i="56" s="1"/>
  <c r="F999" i="56" l="1"/>
  <c r="F980" i="56" s="1"/>
  <c r="E980" i="56"/>
  <c r="E975" i="56" s="1"/>
  <c r="F975" i="56" s="1"/>
  <c r="F968" i="56"/>
  <c r="D965" i="56"/>
  <c r="D963" i="56" s="1"/>
  <c r="E968" i="56" l="1"/>
  <c r="E977" i="56"/>
  <c r="F977" i="56" s="1"/>
  <c r="E965" i="56"/>
  <c r="E963" i="56" s="1"/>
  <c r="F965" i="56" l="1"/>
  <c r="F963" i="56" s="1"/>
  <c r="F951" i="56" l="1"/>
  <c r="E951" i="56"/>
  <c r="F940" i="56"/>
  <c r="E940" i="56"/>
  <c r="D940" i="56"/>
  <c r="F934" i="56"/>
  <c r="E934" i="56"/>
  <c r="D934" i="56"/>
  <c r="F933" i="56"/>
  <c r="F930" i="56" s="1"/>
  <c r="E933" i="56"/>
  <c r="E930" i="56" s="1"/>
  <c r="D933" i="56"/>
  <c r="D930" i="56" s="1"/>
  <c r="F886" i="56"/>
  <c r="E886" i="56"/>
  <c r="E882" i="56" s="1"/>
  <c r="D886" i="56"/>
  <c r="F882" i="56"/>
  <c r="D882" i="56"/>
  <c r="F871" i="56"/>
  <c r="E871" i="56"/>
  <c r="E836" i="56" s="1"/>
  <c r="D871" i="56"/>
  <c r="D836" i="56" s="1"/>
  <c r="F841" i="56"/>
  <c r="E841" i="56"/>
  <c r="D841" i="56"/>
  <c r="F840" i="56"/>
  <c r="F530" i="56" s="1"/>
  <c r="E840" i="56"/>
  <c r="E530" i="56" s="1"/>
  <c r="I527" i="56" s="1"/>
  <c r="D840" i="56"/>
  <c r="F836" i="56"/>
  <c r="F582" i="56"/>
  <c r="E582" i="56"/>
  <c r="D582" i="56"/>
  <c r="F543" i="56"/>
  <c r="F531" i="56" s="1"/>
  <c r="D542" i="56"/>
  <c r="D540" i="56" s="1"/>
  <c r="D538" i="56" s="1"/>
  <c r="E540" i="56"/>
  <c r="D928" i="56" l="1"/>
  <c r="E928" i="56"/>
  <c r="F928" i="56"/>
  <c r="E538" i="56"/>
  <c r="F540" i="56"/>
  <c r="F538" i="56" s="1"/>
  <c r="F528" i="56"/>
  <c r="F526" i="56" s="1"/>
  <c r="G526" i="56" s="1"/>
  <c r="D530" i="56"/>
  <c r="E531" i="56"/>
  <c r="D531" i="56"/>
  <c r="D13" i="56" s="1"/>
  <c r="E528" i="56" l="1"/>
  <c r="E13" i="56"/>
  <c r="D528" i="56"/>
  <c r="G528" i="56" s="1"/>
  <c r="G527" i="56"/>
  <c r="D526" i="56"/>
  <c r="E507" i="56"/>
  <c r="E504" i="56"/>
  <c r="F502" i="56"/>
  <c r="F507" i="56" s="1"/>
  <c r="E495" i="56"/>
  <c r="D495" i="56"/>
  <c r="E492" i="56"/>
  <c r="D492" i="56"/>
  <c r="F490" i="56"/>
  <c r="F492" i="56" s="1"/>
  <c r="E483" i="56"/>
  <c r="E480" i="56"/>
  <c r="F478" i="56"/>
  <c r="F480" i="56" s="1"/>
  <c r="E471" i="56"/>
  <c r="E468" i="56"/>
  <c r="F466" i="56"/>
  <c r="F468" i="56" s="1"/>
  <c r="E447" i="56"/>
  <c r="D447" i="56"/>
  <c r="E444" i="56"/>
  <c r="D444" i="56"/>
  <c r="F442" i="56"/>
  <c r="F447" i="56" s="1"/>
  <c r="E434" i="56"/>
  <c r="D434" i="56"/>
  <c r="E432" i="56"/>
  <c r="D432" i="56"/>
  <c r="F430" i="56"/>
  <c r="E422" i="56"/>
  <c r="D422" i="56"/>
  <c r="E420" i="56"/>
  <c r="D420" i="56"/>
  <c r="F418" i="56"/>
  <c r="F422" i="56" s="1"/>
  <c r="E410" i="56"/>
  <c r="D410" i="56"/>
  <c r="E408" i="56"/>
  <c r="D408" i="56"/>
  <c r="F406" i="56"/>
  <c r="E395" i="56"/>
  <c r="E21" i="56" s="1"/>
  <c r="E9" i="56" s="1"/>
  <c r="D395" i="56"/>
  <c r="F394" i="56"/>
  <c r="F395" i="56" s="1"/>
  <c r="F21" i="56" s="1"/>
  <c r="E387" i="56"/>
  <c r="D387" i="56"/>
  <c r="E384" i="56"/>
  <c r="D384" i="56"/>
  <c r="F382" i="56"/>
  <c r="F387" i="56" s="1"/>
  <c r="E375" i="56"/>
  <c r="D375" i="56"/>
  <c r="E372" i="56"/>
  <c r="F370" i="56"/>
  <c r="F375" i="56" s="1"/>
  <c r="E351" i="56"/>
  <c r="D351" i="56"/>
  <c r="E348" i="56"/>
  <c r="D348" i="56"/>
  <c r="F346" i="56"/>
  <c r="F348" i="56" s="1"/>
  <c r="E339" i="56"/>
  <c r="D339" i="56"/>
  <c r="E336" i="56"/>
  <c r="D336" i="56"/>
  <c r="F334" i="56"/>
  <c r="F339" i="56" s="1"/>
  <c r="E327" i="56"/>
  <c r="D327" i="56"/>
  <c r="E324" i="56"/>
  <c r="D324" i="56"/>
  <c r="F322" i="56"/>
  <c r="F327" i="56" s="1"/>
  <c r="D302" i="56"/>
  <c r="D24" i="56" s="1"/>
  <c r="D22" i="56" s="1"/>
  <c r="D35" i="56" s="1"/>
  <c r="F298" i="56"/>
  <c r="E291" i="56"/>
  <c r="D291" i="56"/>
  <c r="E288" i="56"/>
  <c r="D288" i="56"/>
  <c r="F286" i="56"/>
  <c r="F291" i="56" s="1"/>
  <c r="E279" i="56"/>
  <c r="D279" i="56"/>
  <c r="E276" i="56"/>
  <c r="D276" i="56"/>
  <c r="F274" i="56"/>
  <c r="F279" i="56" s="1"/>
  <c r="D267" i="56"/>
  <c r="E264" i="56"/>
  <c r="E267" i="56" s="1"/>
  <c r="D264" i="56"/>
  <c r="F262" i="56"/>
  <c r="F267" i="56" s="1"/>
  <c r="E255" i="56"/>
  <c r="E252" i="56"/>
  <c r="D252" i="56"/>
  <c r="D255" i="56" s="1"/>
  <c r="F250" i="56"/>
  <c r="F252" i="56" s="1"/>
  <c r="D243" i="56"/>
  <c r="E240" i="56"/>
  <c r="E243" i="56" s="1"/>
  <c r="F238" i="56"/>
  <c r="F240" i="56" s="1"/>
  <c r="F243" i="56" s="1"/>
  <c r="D231" i="56"/>
  <c r="E228" i="56"/>
  <c r="E231" i="56" s="1"/>
  <c r="D228" i="56"/>
  <c r="F226" i="56"/>
  <c r="F228" i="56" s="1"/>
  <c r="F231" i="56" s="1"/>
  <c r="E216" i="56"/>
  <c r="E219" i="56" s="1"/>
  <c r="F214" i="56"/>
  <c r="F216" i="56" s="1"/>
  <c r="F219" i="56" s="1"/>
  <c r="E192" i="56"/>
  <c r="E195" i="56" s="1"/>
  <c r="F190" i="56"/>
  <c r="F192" i="56" s="1"/>
  <c r="F195" i="56" s="1"/>
  <c r="D183" i="56"/>
  <c r="E180" i="56"/>
  <c r="E183" i="56" s="1"/>
  <c r="D180" i="56"/>
  <c r="F178" i="56"/>
  <c r="F180" i="56" s="1"/>
  <c r="F183" i="56" s="1"/>
  <c r="D171" i="56"/>
  <c r="E168" i="56"/>
  <c r="E171" i="56" s="1"/>
  <c r="F171" i="56" s="1"/>
  <c r="D168" i="56"/>
  <c r="F166" i="56"/>
  <c r="F154" i="56"/>
  <c r="E154" i="56"/>
  <c r="D135" i="56"/>
  <c r="E132" i="56"/>
  <c r="E135" i="56" s="1"/>
  <c r="F135" i="56" s="1"/>
  <c r="D132" i="56"/>
  <c r="F130" i="56"/>
  <c r="D123" i="56"/>
  <c r="F120" i="56"/>
  <c r="F123" i="56" s="1"/>
  <c r="E120" i="56"/>
  <c r="E123" i="56" s="1"/>
  <c r="D120" i="56"/>
  <c r="F111" i="56"/>
  <c r="E111" i="56"/>
  <c r="F106" i="56"/>
  <c r="F96" i="56"/>
  <c r="F99" i="56" s="1"/>
  <c r="E96" i="56"/>
  <c r="E99" i="56" s="1"/>
  <c r="D96" i="56"/>
  <c r="D99" i="56" s="1"/>
  <c r="F84" i="56"/>
  <c r="F87" i="56" s="1"/>
  <c r="E84" i="56"/>
  <c r="E87" i="56" s="1"/>
  <c r="D84" i="56"/>
  <c r="D87" i="56" s="1"/>
  <c r="E72" i="56"/>
  <c r="E75" i="56" s="1"/>
  <c r="F75" i="56" s="1"/>
  <c r="D72" i="56"/>
  <c r="D75" i="56" s="1"/>
  <c r="F70" i="56"/>
  <c r="E60" i="56"/>
  <c r="E63" i="56" s="1"/>
  <c r="D60" i="56"/>
  <c r="D63" i="56" s="1"/>
  <c r="F58" i="56"/>
  <c r="F60" i="56" s="1"/>
  <c r="F63" i="56" s="1"/>
  <c r="F51" i="56"/>
  <c r="E51" i="56"/>
  <c r="D51" i="56"/>
  <c r="F42" i="56"/>
  <c r="E42" i="56"/>
  <c r="D42" i="56"/>
  <c r="F41" i="56"/>
  <c r="E41" i="56"/>
  <c r="D41" i="56"/>
  <c r="F40" i="56"/>
  <c r="E40" i="56"/>
  <c r="D40" i="56"/>
  <c r="F39" i="56"/>
  <c r="E39" i="56"/>
  <c r="D39" i="56"/>
  <c r="E38" i="56"/>
  <c r="D38" i="56"/>
  <c r="E36" i="56"/>
  <c r="D36" i="56"/>
  <c r="F25" i="56"/>
  <c r="F38" i="56" l="1"/>
  <c r="F13" i="56"/>
  <c r="F495" i="56"/>
  <c r="E34" i="56"/>
  <c r="F9" i="56"/>
  <c r="D37" i="56"/>
  <c r="D12" i="56"/>
  <c r="D10" i="56" s="1"/>
  <c r="E526" i="56"/>
  <c r="H528" i="56"/>
  <c r="E24" i="56"/>
  <c r="E12" i="56" s="1"/>
  <c r="E10" i="56" s="1"/>
  <c r="F72" i="56"/>
  <c r="F264" i="56"/>
  <c r="F132" i="56"/>
  <c r="F168" i="56"/>
  <c r="F372" i="56"/>
  <c r="F483" i="56"/>
  <c r="F302" i="56"/>
  <c r="F351" i="56"/>
  <c r="F408" i="56"/>
  <c r="F432" i="56"/>
  <c r="F255" i="56"/>
  <c r="F410" i="56"/>
  <c r="F434" i="56"/>
  <c r="F276" i="56"/>
  <c r="F324" i="56"/>
  <c r="F444" i="56"/>
  <c r="F471" i="56"/>
  <c r="F288" i="56"/>
  <c r="F336" i="56"/>
  <c r="F384" i="56"/>
  <c r="F420" i="56"/>
  <c r="F504" i="56"/>
  <c r="I9" i="56" l="1"/>
  <c r="I10" i="56"/>
  <c r="F24" i="56"/>
  <c r="F37" i="56" s="1"/>
  <c r="F36" i="56"/>
  <c r="E22" i="56"/>
  <c r="E37" i="56"/>
  <c r="F12" i="56" l="1"/>
  <c r="F10" i="56" s="1"/>
  <c r="G23" i="56"/>
  <c r="F22" i="56"/>
  <c r="F20" i="56"/>
  <c r="F33" i="56" s="1"/>
  <c r="F35" i="56"/>
  <c r="E20" i="56"/>
  <c r="E33" i="56" s="1"/>
  <c r="E35" i="56"/>
  <c r="F34" i="56"/>
  <c r="F8" i="56" l="1"/>
  <c r="D15" i="56"/>
  <c r="E15" i="56"/>
  <c r="E8" i="56" s="1"/>
  <c r="F15" i="56"/>
  <c r="G8" i="56" l="1"/>
  <c r="M1062" i="74"/>
  <c r="J1062" i="74"/>
  <c r="J1049" i="74" s="1"/>
  <c r="G1062" i="74"/>
  <c r="M1050" i="74"/>
  <c r="J1050" i="74"/>
  <c r="J1037" i="74" s="1"/>
  <c r="G1050" i="74"/>
  <c r="G1037" i="74" s="1"/>
  <c r="O1049" i="74"/>
  <c r="N1049" i="74"/>
  <c r="M1049" i="74"/>
  <c r="L1049" i="74"/>
  <c r="K1049" i="74"/>
  <c r="I1049" i="74"/>
  <c r="H1049" i="74"/>
  <c r="G1049" i="74"/>
  <c r="F1049" i="74"/>
  <c r="E1049" i="74"/>
  <c r="D1049" i="74"/>
  <c r="O1037" i="74"/>
  <c r="N1037" i="74"/>
  <c r="M1037" i="74"/>
  <c r="L1037" i="74"/>
  <c r="K1037" i="74"/>
  <c r="I1037" i="74"/>
  <c r="H1037" i="74"/>
  <c r="F1037" i="74"/>
  <c r="E1037" i="74"/>
  <c r="D1037" i="74"/>
  <c r="O997" i="74"/>
  <c r="N997" i="74"/>
  <c r="M997" i="74"/>
  <c r="L997" i="74"/>
  <c r="K997" i="74"/>
  <c r="J997" i="74"/>
  <c r="I997" i="74"/>
  <c r="H997" i="74"/>
  <c r="G997" i="74"/>
  <c r="F997" i="74"/>
  <c r="E997" i="74"/>
  <c r="D997" i="74"/>
  <c r="O985" i="74"/>
  <c r="N985" i="74"/>
  <c r="M985" i="74"/>
  <c r="L985" i="74"/>
  <c r="K985" i="74"/>
  <c r="J985" i="74"/>
  <c r="I985" i="74"/>
  <c r="H985" i="74"/>
  <c r="G985" i="74"/>
  <c r="F985" i="74"/>
  <c r="E985" i="74"/>
  <c r="D985" i="74"/>
  <c r="O945" i="74"/>
  <c r="M945" i="74"/>
  <c r="L945" i="74"/>
  <c r="J945" i="74"/>
  <c r="I945" i="74"/>
  <c r="G945" i="74"/>
  <c r="F945" i="74"/>
  <c r="D945" i="74"/>
  <c r="O933" i="74"/>
  <c r="N933" i="74"/>
  <c r="M933" i="74"/>
  <c r="L933" i="74"/>
  <c r="K933" i="74"/>
  <c r="J933" i="74"/>
  <c r="I933" i="74"/>
  <c r="H933" i="74"/>
  <c r="G933" i="74"/>
  <c r="F933" i="74"/>
  <c r="E933" i="74"/>
  <c r="D933" i="74"/>
  <c r="M645" i="74"/>
  <c r="M633" i="74"/>
  <c r="M581" i="74" s="1"/>
  <c r="O593" i="74"/>
  <c r="O580" i="74" s="1"/>
  <c r="N593" i="74"/>
  <c r="M593" i="74"/>
  <c r="L593" i="74"/>
  <c r="L580" i="74" s="1"/>
  <c r="K593" i="74"/>
  <c r="K580" i="74" s="1"/>
  <c r="J593" i="74"/>
  <c r="J580" i="74" s="1"/>
  <c r="I593" i="74"/>
  <c r="I580" i="74" s="1"/>
  <c r="H593" i="74"/>
  <c r="G593" i="74"/>
  <c r="F593" i="74"/>
  <c r="E593" i="74"/>
  <c r="D593" i="74"/>
  <c r="D580" i="74" s="1"/>
  <c r="O581" i="74"/>
  <c r="N581" i="74"/>
  <c r="N568" i="74" s="1"/>
  <c r="L581" i="74"/>
  <c r="K581" i="74"/>
  <c r="J581" i="74"/>
  <c r="I581" i="74"/>
  <c r="H581" i="74"/>
  <c r="H568" i="74" s="1"/>
  <c r="G581" i="74"/>
  <c r="F581" i="74"/>
  <c r="E581" i="74"/>
  <c r="D581" i="74"/>
  <c r="D568" i="74" s="1"/>
  <c r="E568" i="74" l="1"/>
  <c r="E580" i="74"/>
  <c r="M580" i="74"/>
  <c r="I568" i="74"/>
  <c r="F580" i="74"/>
  <c r="N580" i="74"/>
  <c r="G580" i="74"/>
  <c r="H580" i="74"/>
  <c r="L568" i="74"/>
  <c r="M568" i="74"/>
  <c r="F568" i="74"/>
  <c r="K568" i="74"/>
  <c r="O568" i="74"/>
  <c r="G568" i="74"/>
  <c r="J568" i="74"/>
  <c r="O554" i="74"/>
  <c r="O542" i="74"/>
  <c r="M541" i="74"/>
  <c r="O541" i="74" s="1"/>
  <c r="J541" i="74"/>
  <c r="I541" i="74" s="1"/>
  <c r="O529" i="74"/>
  <c r="L529" i="74"/>
  <c r="I529" i="74"/>
  <c r="G529" i="74"/>
  <c r="M528" i="74"/>
  <c r="O528" i="74" s="1"/>
  <c r="J528" i="74"/>
  <c r="L528" i="74" s="1"/>
  <c r="O516" i="74"/>
  <c r="L516" i="74"/>
  <c r="M515" i="74"/>
  <c r="J515" i="74"/>
  <c r="O503" i="74"/>
  <c r="O515" i="74" s="1"/>
  <c r="L503" i="74"/>
  <c r="L515" i="74" s="1"/>
  <c r="M502" i="74"/>
  <c r="O502" i="74" s="1"/>
  <c r="J502" i="74"/>
  <c r="L502" i="74" s="1"/>
  <c r="O490" i="74"/>
  <c r="L490" i="74"/>
  <c r="M489" i="74"/>
  <c r="O489" i="74" s="1"/>
  <c r="J489" i="74"/>
  <c r="L489" i="74" s="1"/>
  <c r="O477" i="74"/>
  <c r="L477" i="74"/>
  <c r="M476" i="74"/>
  <c r="N476" i="74" s="1"/>
  <c r="J476" i="74"/>
  <c r="K476" i="74" s="1"/>
  <c r="N464" i="74"/>
  <c r="K464" i="74"/>
  <c r="M463" i="74"/>
  <c r="N463" i="74" s="1"/>
  <c r="J463" i="74"/>
  <c r="K463" i="74" s="1"/>
  <c r="N451" i="74"/>
  <c r="K451" i="74"/>
  <c r="G451" i="74"/>
  <c r="H451" i="74" s="1"/>
  <c r="M450" i="74"/>
  <c r="N450" i="74" s="1"/>
  <c r="K450" i="74"/>
  <c r="N438" i="74"/>
  <c r="K438" i="74"/>
  <c r="M437" i="74"/>
  <c r="N437" i="74" s="1"/>
  <c r="G437" i="74"/>
  <c r="H437" i="74" s="1"/>
  <c r="N425" i="74"/>
  <c r="J425" i="74"/>
  <c r="J437" i="74" s="1"/>
  <c r="K437" i="74" s="1"/>
  <c r="H425" i="74"/>
  <c r="M424" i="74"/>
  <c r="O424" i="74" s="1"/>
  <c r="J424" i="74"/>
  <c r="L424" i="74" s="1"/>
  <c r="D424" i="74"/>
  <c r="F424" i="74" s="1"/>
  <c r="O412" i="74"/>
  <c r="L412" i="74"/>
  <c r="G412" i="74"/>
  <c r="G424" i="74" s="1"/>
  <c r="I424" i="74" s="1"/>
  <c r="F412" i="74"/>
  <c r="M411" i="74"/>
  <c r="O411" i="74" s="1"/>
  <c r="J411" i="74"/>
  <c r="L411" i="74" s="1"/>
  <c r="D411" i="74"/>
  <c r="F411" i="74" s="1"/>
  <c r="O399" i="74"/>
  <c r="L399" i="74"/>
  <c r="G399" i="74"/>
  <c r="I399" i="74" s="1"/>
  <c r="F399" i="74"/>
  <c r="O398" i="74"/>
  <c r="M398" i="74"/>
  <c r="L398" i="74"/>
  <c r="J398" i="74"/>
  <c r="M385" i="74"/>
  <c r="O385" i="74" s="1"/>
  <c r="J385" i="74"/>
  <c r="L385" i="74" s="1"/>
  <c r="D385" i="74"/>
  <c r="F385" i="74" s="1"/>
  <c r="O373" i="74"/>
  <c r="L373" i="74"/>
  <c r="G373" i="74"/>
  <c r="I373" i="74" s="1"/>
  <c r="F373" i="74"/>
  <c r="M372" i="74"/>
  <c r="O372" i="74" s="1"/>
  <c r="J372" i="74"/>
  <c r="L372" i="74" s="1"/>
  <c r="D372" i="74"/>
  <c r="F372" i="74" s="1"/>
  <c r="O360" i="74"/>
  <c r="L360" i="74"/>
  <c r="G360" i="74"/>
  <c r="I360" i="74" s="1"/>
  <c r="F360" i="74"/>
  <c r="M359" i="74"/>
  <c r="O359" i="74" s="1"/>
  <c r="J359" i="74"/>
  <c r="G359" i="74" s="1"/>
  <c r="I359" i="74" s="1"/>
  <c r="D359" i="74"/>
  <c r="F359" i="74" s="1"/>
  <c r="O347" i="74"/>
  <c r="L347" i="74"/>
  <c r="G347" i="74"/>
  <c r="I347" i="74" s="1"/>
  <c r="F347" i="74"/>
  <c r="M333" i="74"/>
  <c r="N333" i="74" s="1"/>
  <c r="J333" i="74"/>
  <c r="K333" i="74" s="1"/>
  <c r="D333" i="74"/>
  <c r="E333" i="74" s="1"/>
  <c r="E47" i="74" s="1"/>
  <c r="E34" i="74" s="1"/>
  <c r="E21" i="74" s="1"/>
  <c r="N321" i="74"/>
  <c r="K321" i="74"/>
  <c r="G321" i="74"/>
  <c r="H321" i="74" s="1"/>
  <c r="E321" i="74"/>
  <c r="E35" i="74" s="1"/>
  <c r="E22" i="74" s="1"/>
  <c r="M320" i="74"/>
  <c r="O320" i="74" s="1"/>
  <c r="J320" i="74"/>
  <c r="L320" i="74" s="1"/>
  <c r="D320" i="74"/>
  <c r="G320" i="74" s="1"/>
  <c r="I320" i="74" s="1"/>
  <c r="O308" i="74"/>
  <c r="L308" i="74"/>
  <c r="G308" i="74"/>
  <c r="I308" i="74" s="1"/>
  <c r="F308" i="74"/>
  <c r="M307" i="74"/>
  <c r="O307" i="74" s="1"/>
  <c r="J307" i="74"/>
  <c r="L307" i="74" s="1"/>
  <c r="D307" i="74"/>
  <c r="F307" i="74" s="1"/>
  <c r="O295" i="74"/>
  <c r="L295" i="74"/>
  <c r="G295" i="74"/>
  <c r="I295" i="74" s="1"/>
  <c r="F295" i="74"/>
  <c r="M294" i="74"/>
  <c r="O294" i="74" s="1"/>
  <c r="J294" i="74"/>
  <c r="G294" i="74" s="1"/>
  <c r="I294" i="74" s="1"/>
  <c r="D294" i="74"/>
  <c r="F294" i="74" s="1"/>
  <c r="O282" i="74"/>
  <c r="L282" i="74"/>
  <c r="G282" i="74"/>
  <c r="I282" i="74" s="1"/>
  <c r="F282" i="74"/>
  <c r="M281" i="74"/>
  <c r="O281" i="74" s="1"/>
  <c r="J281" i="74"/>
  <c r="L281" i="74" s="1"/>
  <c r="D281" i="74"/>
  <c r="F281" i="74" s="1"/>
  <c r="O269" i="74"/>
  <c r="L269" i="74"/>
  <c r="G269" i="74"/>
  <c r="I269" i="74" s="1"/>
  <c r="F269" i="74"/>
  <c r="M268" i="74"/>
  <c r="O268" i="74" s="1"/>
  <c r="J268" i="74"/>
  <c r="G268" i="74" s="1"/>
  <c r="I268" i="74" s="1"/>
  <c r="D268" i="74"/>
  <c r="F268" i="74" s="1"/>
  <c r="O256" i="74"/>
  <c r="L256" i="74"/>
  <c r="G256" i="74"/>
  <c r="I256" i="74" s="1"/>
  <c r="F256" i="74"/>
  <c r="M255" i="74"/>
  <c r="O255" i="74" s="1"/>
  <c r="J255" i="74"/>
  <c r="L255" i="74" s="1"/>
  <c r="D255" i="74"/>
  <c r="F255" i="74" s="1"/>
  <c r="O243" i="74"/>
  <c r="L243" i="74"/>
  <c r="G243" i="74"/>
  <c r="I243" i="74" s="1"/>
  <c r="F243" i="74"/>
  <c r="M242" i="74"/>
  <c r="O242" i="74" s="1"/>
  <c r="L242" i="74"/>
  <c r="G242" i="74"/>
  <c r="I242" i="74" s="1"/>
  <c r="O230" i="74"/>
  <c r="L230" i="74"/>
  <c r="G230" i="74"/>
  <c r="I230" i="74" s="1"/>
  <c r="J229" i="74"/>
  <c r="L229" i="74" s="1"/>
  <c r="L217" i="74"/>
  <c r="M216" i="74"/>
  <c r="O216" i="74" s="1"/>
  <c r="J216" i="74"/>
  <c r="L216" i="74" s="1"/>
  <c r="D216" i="74"/>
  <c r="G216" i="74" s="1"/>
  <c r="I216" i="74" s="1"/>
  <c r="O204" i="74"/>
  <c r="L204" i="74"/>
  <c r="G204" i="74"/>
  <c r="I204" i="74" s="1"/>
  <c r="F204" i="74"/>
  <c r="M203" i="74"/>
  <c r="O203" i="74" s="1"/>
  <c r="J203" i="74"/>
  <c r="L203" i="74" s="1"/>
  <c r="D203" i="74"/>
  <c r="F203" i="74" s="1"/>
  <c r="O191" i="74"/>
  <c r="L191" i="74"/>
  <c r="G191" i="74"/>
  <c r="I191" i="74" s="1"/>
  <c r="F191" i="74"/>
  <c r="M190" i="74"/>
  <c r="O190" i="74" s="1"/>
  <c r="J190" i="74"/>
  <c r="L190" i="74" s="1"/>
  <c r="D190" i="74"/>
  <c r="G190" i="74" s="1"/>
  <c r="O178" i="74"/>
  <c r="L178" i="74"/>
  <c r="G178" i="74"/>
  <c r="I178" i="74" s="1"/>
  <c r="F178" i="74"/>
  <c r="O177" i="74"/>
  <c r="N177" i="74"/>
  <c r="M177" i="74"/>
  <c r="L177" i="74"/>
  <c r="K177" i="74"/>
  <c r="J177" i="74"/>
  <c r="I177" i="74"/>
  <c r="H177" i="74"/>
  <c r="G177" i="74"/>
  <c r="D177" i="74"/>
  <c r="F177" i="74" s="1"/>
  <c r="F165" i="74"/>
  <c r="O164" i="74"/>
  <c r="J164" i="74"/>
  <c r="L164" i="74" s="1"/>
  <c r="D164" i="74"/>
  <c r="G164" i="74" s="1"/>
  <c r="I164" i="74" s="1"/>
  <c r="O152" i="74"/>
  <c r="L152" i="74"/>
  <c r="G152" i="74"/>
  <c r="I152" i="74" s="1"/>
  <c r="F152" i="74"/>
  <c r="M151" i="74"/>
  <c r="O151" i="74" s="1"/>
  <c r="D151" i="74"/>
  <c r="F151" i="74" s="1"/>
  <c r="O139" i="74"/>
  <c r="J139" i="74"/>
  <c r="J151" i="74" s="1"/>
  <c r="L151" i="74" s="1"/>
  <c r="I139" i="74"/>
  <c r="F139" i="74"/>
  <c r="M138" i="74"/>
  <c r="O138" i="74" s="1"/>
  <c r="J138" i="74"/>
  <c r="L138" i="74" s="1"/>
  <c r="D138" i="74"/>
  <c r="G138" i="74" s="1"/>
  <c r="I138" i="74" s="1"/>
  <c r="O126" i="74"/>
  <c r="L126" i="74"/>
  <c r="G126" i="74"/>
  <c r="I126" i="74" s="1"/>
  <c r="F126" i="74"/>
  <c r="O125" i="74"/>
  <c r="N125" i="74"/>
  <c r="L125" i="74"/>
  <c r="K125" i="74"/>
  <c r="I125" i="74"/>
  <c r="H125" i="74"/>
  <c r="D125" i="74"/>
  <c r="F125" i="74" s="1"/>
  <c r="M113" i="74"/>
  <c r="M125" i="74" s="1"/>
  <c r="J113" i="74"/>
  <c r="J125" i="74" s="1"/>
  <c r="G125" i="74" s="1"/>
  <c r="G113" i="74"/>
  <c r="F113" i="74"/>
  <c r="M112" i="74"/>
  <c r="O112" i="74" s="1"/>
  <c r="J112" i="74"/>
  <c r="L112" i="74" s="1"/>
  <c r="D112" i="74"/>
  <c r="F112" i="74" s="1"/>
  <c r="O100" i="74"/>
  <c r="L100" i="74"/>
  <c r="G100" i="74"/>
  <c r="I100" i="74" s="1"/>
  <c r="F100" i="74"/>
  <c r="M99" i="74"/>
  <c r="O99" i="74" s="1"/>
  <c r="J99" i="74"/>
  <c r="L99" i="74" s="1"/>
  <c r="D99" i="74"/>
  <c r="F99" i="74" s="1"/>
  <c r="O87" i="74"/>
  <c r="L87" i="74"/>
  <c r="G87" i="74"/>
  <c r="I87" i="74" s="1"/>
  <c r="F87" i="74"/>
  <c r="M86" i="74"/>
  <c r="O86" i="74" s="1"/>
  <c r="J86" i="74"/>
  <c r="L86" i="74" s="1"/>
  <c r="D86" i="74"/>
  <c r="O74" i="74"/>
  <c r="L74" i="74"/>
  <c r="G74" i="74"/>
  <c r="G86" i="74" s="1"/>
  <c r="I86" i="74" s="1"/>
  <c r="F74" i="74"/>
  <c r="F86" i="74" s="1"/>
  <c r="M73" i="74"/>
  <c r="O73" i="74" s="1"/>
  <c r="J73" i="74"/>
  <c r="L73" i="74" s="1"/>
  <c r="D73" i="74"/>
  <c r="O61" i="74"/>
  <c r="L61" i="74"/>
  <c r="F61" i="74"/>
  <c r="G61" i="74" s="1"/>
  <c r="I61" i="74" s="1"/>
  <c r="M60" i="74"/>
  <c r="O60" i="74" s="1"/>
  <c r="J60" i="74"/>
  <c r="L60" i="74" s="1"/>
  <c r="I60" i="74"/>
  <c r="G60" i="74"/>
  <c r="F60" i="74"/>
  <c r="O48" i="74"/>
  <c r="L48" i="74"/>
  <c r="I48" i="74"/>
  <c r="G48" i="74"/>
  <c r="F48" i="74"/>
  <c r="E10" i="74"/>
  <c r="O12" i="74"/>
  <c r="O10" i="74" s="1"/>
  <c r="N12" i="74"/>
  <c r="N10" i="74" s="1"/>
  <c r="M12" i="74"/>
  <c r="M10" i="74" s="1"/>
  <c r="L12" i="74"/>
  <c r="L10" i="74" s="1"/>
  <c r="K12" i="74"/>
  <c r="J12" i="74"/>
  <c r="J10" i="74" s="1"/>
  <c r="I12" i="74"/>
  <c r="I10" i="74" s="1"/>
  <c r="H12" i="74"/>
  <c r="H10" i="74" s="1"/>
  <c r="G12" i="74"/>
  <c r="G10" i="74" s="1"/>
  <c r="F12" i="74"/>
  <c r="F10" i="74" s="1"/>
  <c r="D12" i="74"/>
  <c r="E9" i="74" l="1"/>
  <c r="F138" i="74"/>
  <c r="F164" i="74"/>
  <c r="L268" i="74"/>
  <c r="I74" i="74"/>
  <c r="G99" i="74"/>
  <c r="I99" i="74" s="1"/>
  <c r="K47" i="74"/>
  <c r="G112" i="74"/>
  <c r="I112" i="74" s="1"/>
  <c r="F190" i="74"/>
  <c r="F216" i="74"/>
  <c r="L294" i="74"/>
  <c r="F320" i="74"/>
  <c r="G333" i="74"/>
  <c r="H333" i="74" s="1"/>
  <c r="G385" i="74"/>
  <c r="I385" i="74" s="1"/>
  <c r="I412" i="74"/>
  <c r="L139" i="74"/>
  <c r="G203" i="74"/>
  <c r="I203" i="74" s="1"/>
  <c r="L359" i="74"/>
  <c r="G411" i="74"/>
  <c r="I411" i="74" s="1"/>
  <c r="I190" i="74"/>
  <c r="G281" i="74"/>
  <c r="I281" i="74" s="1"/>
  <c r="O47" i="74"/>
  <c r="G151" i="74"/>
  <c r="I151" i="74" s="1"/>
  <c r="G255" i="74"/>
  <c r="I255" i="74" s="1"/>
  <c r="G307" i="74"/>
  <c r="I307" i="74" s="1"/>
  <c r="G372" i="74"/>
  <c r="I372" i="74" s="1"/>
  <c r="G463" i="74"/>
  <c r="H463" i="74" s="1"/>
  <c r="G541" i="74"/>
  <c r="F73" i="74"/>
  <c r="G73" i="74" s="1"/>
  <c r="I73" i="74" s="1"/>
  <c r="K425" i="74"/>
  <c r="L541" i="74"/>
  <c r="K10" i="74"/>
  <c r="D10" i="74"/>
  <c r="K34" i="74" l="1"/>
  <c r="K21" i="74" s="1"/>
  <c r="K9" i="74" s="1"/>
  <c r="K35" i="74"/>
  <c r="K22" i="74" s="1"/>
  <c r="L47" i="74"/>
  <c r="L34" i="74" s="1"/>
  <c r="L21" i="74" s="1"/>
  <c r="L9" i="74" s="1"/>
  <c r="O35" i="74"/>
  <c r="O22" i="74" s="1"/>
  <c r="O34" i="74"/>
  <c r="O21" i="74" s="1"/>
  <c r="O9" i="74" s="1"/>
  <c r="K45" i="74" l="1"/>
  <c r="L35" i="74"/>
  <c r="L22" i="74" s="1"/>
  <c r="J47" i="74"/>
  <c r="J34" i="74" s="1"/>
  <c r="J21" i="74" s="1"/>
  <c r="J9" i="74" s="1"/>
  <c r="J35" i="74" l="1"/>
  <c r="J22" i="74" s="1"/>
  <c r="L530" i="82" l="1"/>
  <c r="L531" i="82" s="1"/>
  <c r="I311" i="82"/>
  <c r="I316" i="82"/>
  <c r="I317" i="82"/>
  <c r="I319" i="82"/>
  <c r="I321" i="82"/>
  <c r="I323" i="82"/>
  <c r="I324" i="82"/>
  <c r="I325" i="82"/>
  <c r="I327" i="82"/>
  <c r="I329" i="82"/>
  <c r="I331" i="82"/>
  <c r="I332" i="82"/>
  <c r="K332" i="82" s="1"/>
  <c r="I333" i="82"/>
  <c r="I335" i="82"/>
  <c r="I336" i="82"/>
  <c r="I339" i="82"/>
  <c r="I342" i="82"/>
  <c r="I343" i="82"/>
  <c r="I344" i="82"/>
  <c r="I351" i="82"/>
  <c r="K351" i="82" s="1"/>
  <c r="I352" i="82"/>
  <c r="I358" i="82"/>
  <c r="G13" i="82" l="1"/>
  <c r="S13" i="82"/>
  <c r="G14" i="82"/>
  <c r="H14" i="82"/>
  <c r="I14" i="82"/>
  <c r="J14" i="82"/>
  <c r="K14" i="82"/>
  <c r="L14" i="82"/>
  <c r="M14" i="82"/>
  <c r="N14" i="82"/>
  <c r="O14" i="82"/>
  <c r="P14" i="82"/>
  <c r="Q14" i="82"/>
  <c r="R14" i="82"/>
  <c r="S14" i="82"/>
  <c r="T14" i="82"/>
  <c r="F14" i="82"/>
  <c r="S15" i="82"/>
  <c r="G16" i="82"/>
  <c r="S16" i="82"/>
  <c r="S17" i="82"/>
  <c r="G20" i="82" l="1"/>
  <c r="S20" i="82"/>
  <c r="F19" i="82"/>
  <c r="H19" i="82"/>
  <c r="I19" i="82"/>
  <c r="J19" i="82"/>
  <c r="K19" i="82"/>
  <c r="L19" i="82"/>
  <c r="M19" i="82"/>
  <c r="N19" i="82"/>
  <c r="O19" i="82"/>
  <c r="P19" i="82"/>
  <c r="Q19" i="82"/>
  <c r="R19" i="82"/>
  <c r="S19" i="82"/>
  <c r="T19" i="82"/>
  <c r="G19" i="82"/>
  <c r="O725" i="82"/>
  <c r="O724" i="82" s="1"/>
  <c r="L725" i="82"/>
  <c r="L709" i="82" s="1"/>
  <c r="L700" i="82" s="1"/>
  <c r="I725" i="82"/>
  <c r="I724" i="82" s="1"/>
  <c r="F725" i="82"/>
  <c r="F724" i="82" s="1"/>
  <c r="F708" i="82" s="1"/>
  <c r="Q724" i="82"/>
  <c r="P724" i="82"/>
  <c r="N724" i="82"/>
  <c r="N708" i="82" s="1"/>
  <c r="M724" i="82"/>
  <c r="K724" i="82"/>
  <c r="K708" i="82" s="1"/>
  <c r="J724" i="82"/>
  <c r="J708" i="82" s="1"/>
  <c r="H724" i="82"/>
  <c r="G724" i="82"/>
  <c r="T723" i="82"/>
  <c r="O723" i="82"/>
  <c r="O722" i="82" s="1"/>
  <c r="L723" i="82"/>
  <c r="L722" i="82" s="1"/>
  <c r="I723" i="82"/>
  <c r="I722" i="82" s="1"/>
  <c r="F723" i="82"/>
  <c r="F722" i="82" s="1"/>
  <c r="Q722" i="82"/>
  <c r="P722" i="82"/>
  <c r="N722" i="82"/>
  <c r="M722" i="82"/>
  <c r="K722" i="82"/>
  <c r="J722" i="82"/>
  <c r="H722" i="82"/>
  <c r="G722" i="82"/>
  <c r="O720" i="82"/>
  <c r="S720" i="82" s="1"/>
  <c r="L720" i="82"/>
  <c r="I720" i="82"/>
  <c r="F720" i="82"/>
  <c r="F707" i="82" s="1"/>
  <c r="F698" i="82" s="1"/>
  <c r="T719" i="82"/>
  <c r="T718" i="82" s="1"/>
  <c r="T717" i="82" s="1"/>
  <c r="O719" i="82"/>
  <c r="L719" i="82"/>
  <c r="I719" i="82"/>
  <c r="F719" i="82"/>
  <c r="Q718" i="82"/>
  <c r="Q717" i="82" s="1"/>
  <c r="P718" i="82"/>
  <c r="P717" i="82" s="1"/>
  <c r="N718" i="82"/>
  <c r="N717" i="82" s="1"/>
  <c r="M718" i="82"/>
  <c r="M717" i="82" s="1"/>
  <c r="K718" i="82"/>
  <c r="J718" i="82"/>
  <c r="J717" i="82" s="1"/>
  <c r="H718" i="82"/>
  <c r="H717" i="82" s="1"/>
  <c r="G718" i="82"/>
  <c r="G717" i="82" s="1"/>
  <c r="K717" i="82"/>
  <c r="O716" i="82"/>
  <c r="L716" i="82"/>
  <c r="S716" i="82" s="1"/>
  <c r="I716" i="82"/>
  <c r="I704" i="82" s="1"/>
  <c r="I695" i="82" s="1"/>
  <c r="O715" i="82"/>
  <c r="O703" i="82" s="1"/>
  <c r="O694" i="82" s="1"/>
  <c r="L715" i="82"/>
  <c r="I715" i="82"/>
  <c r="I703" i="82" s="1"/>
  <c r="I694" i="82" s="1"/>
  <c r="F715" i="82"/>
  <c r="F714" i="82" s="1"/>
  <c r="Q714" i="82"/>
  <c r="Q713" i="82" s="1"/>
  <c r="P714" i="82"/>
  <c r="P713" i="82" s="1"/>
  <c r="N714" i="82"/>
  <c r="N713" i="82" s="1"/>
  <c r="M714" i="82"/>
  <c r="M713" i="82" s="1"/>
  <c r="K714" i="82"/>
  <c r="K713" i="82" s="1"/>
  <c r="J714" i="82"/>
  <c r="J713" i="82" s="1"/>
  <c r="H714" i="82"/>
  <c r="H713" i="82" s="1"/>
  <c r="G714" i="82"/>
  <c r="G713" i="82" s="1"/>
  <c r="Q709" i="82"/>
  <c r="Q700" i="82" s="1"/>
  <c r="P709" i="82"/>
  <c r="P700" i="82" s="1"/>
  <c r="O709" i="82"/>
  <c r="O700" i="82" s="1"/>
  <c r="N709" i="82"/>
  <c r="N700" i="82" s="1"/>
  <c r="M709" i="82"/>
  <c r="K709" i="82"/>
  <c r="K700" i="82" s="1"/>
  <c r="J709" i="82"/>
  <c r="J700" i="82" s="1"/>
  <c r="H709" i="82"/>
  <c r="H700" i="82" s="1"/>
  <c r="G709" i="82"/>
  <c r="G700" i="82" s="1"/>
  <c r="M708" i="82"/>
  <c r="Q707" i="82"/>
  <c r="Q698" i="82" s="1"/>
  <c r="P707" i="82"/>
  <c r="N707" i="82"/>
  <c r="M707" i="82"/>
  <c r="M698" i="82" s="1"/>
  <c r="K707" i="82"/>
  <c r="K698" i="82" s="1"/>
  <c r="J707" i="82"/>
  <c r="J698" i="82" s="1"/>
  <c r="I707" i="82"/>
  <c r="I698" i="82" s="1"/>
  <c r="H707" i="82"/>
  <c r="G707" i="82"/>
  <c r="G698" i="82" s="1"/>
  <c r="Q706" i="82"/>
  <c r="P706" i="82"/>
  <c r="P697" i="82" s="1"/>
  <c r="N706" i="82"/>
  <c r="N697" i="82" s="1"/>
  <c r="M706" i="82"/>
  <c r="L706" i="82"/>
  <c r="K706" i="82"/>
  <c r="K697" i="82" s="1"/>
  <c r="J706" i="82"/>
  <c r="H706" i="82"/>
  <c r="H697" i="82" s="1"/>
  <c r="G706" i="82"/>
  <c r="G697" i="82" s="1"/>
  <c r="F706" i="82"/>
  <c r="F697" i="82" s="1"/>
  <c r="Q704" i="82"/>
  <c r="Q695" i="82" s="1"/>
  <c r="P704" i="82"/>
  <c r="N704" i="82"/>
  <c r="N695" i="82" s="1"/>
  <c r="M704" i="82"/>
  <c r="M695" i="82" s="1"/>
  <c r="L704" i="82"/>
  <c r="L695" i="82" s="1"/>
  <c r="K704" i="82"/>
  <c r="K695" i="82" s="1"/>
  <c r="J704" i="82"/>
  <c r="J695" i="82" s="1"/>
  <c r="H704" i="82"/>
  <c r="G704" i="82"/>
  <c r="G695" i="82" s="1"/>
  <c r="F704" i="82"/>
  <c r="F695" i="82" s="1"/>
  <c r="Q703" i="82"/>
  <c r="Q694" i="82" s="1"/>
  <c r="P703" i="82"/>
  <c r="P694" i="82" s="1"/>
  <c r="N703" i="82"/>
  <c r="N694" i="82" s="1"/>
  <c r="M703" i="82"/>
  <c r="M694" i="82" s="1"/>
  <c r="L703" i="82"/>
  <c r="K703" i="82"/>
  <c r="K694" i="82" s="1"/>
  <c r="J703" i="82"/>
  <c r="J694" i="82" s="1"/>
  <c r="H703" i="82"/>
  <c r="G703" i="82"/>
  <c r="G694" i="82" s="1"/>
  <c r="Q702" i="82"/>
  <c r="Q693" i="82" s="1"/>
  <c r="K702" i="82"/>
  <c r="K693" i="82" s="1"/>
  <c r="J702" i="82"/>
  <c r="M700" i="82"/>
  <c r="P698" i="82"/>
  <c r="N698" i="82"/>
  <c r="Q697" i="82"/>
  <c r="M697" i="82"/>
  <c r="L697" i="82"/>
  <c r="J697" i="82"/>
  <c r="P695" i="82"/>
  <c r="H695" i="82"/>
  <c r="L694" i="82"/>
  <c r="H694" i="82"/>
  <c r="J693" i="82"/>
  <c r="F709" i="82" l="1"/>
  <c r="F700" i="82" s="1"/>
  <c r="N721" i="82"/>
  <c r="H702" i="82"/>
  <c r="H693" i="82" s="1"/>
  <c r="P702" i="82"/>
  <c r="P693" i="82" s="1"/>
  <c r="N702" i="82"/>
  <c r="N693" i="82" s="1"/>
  <c r="Q705" i="82"/>
  <c r="Q696" i="82" s="1"/>
  <c r="J705" i="82"/>
  <c r="J696" i="82" s="1"/>
  <c r="L718" i="82"/>
  <c r="L717" i="82" s="1"/>
  <c r="J721" i="82"/>
  <c r="F702" i="82"/>
  <c r="F693" i="82" s="1"/>
  <c r="F713" i="82"/>
  <c r="G702" i="82"/>
  <c r="G693" i="82" s="1"/>
  <c r="M702" i="82"/>
  <c r="M693" i="82" s="1"/>
  <c r="F703" i="82"/>
  <c r="F694" i="82" s="1"/>
  <c r="K721" i="82"/>
  <c r="L724" i="82"/>
  <c r="L721" i="82" s="1"/>
  <c r="N705" i="82"/>
  <c r="R716" i="82"/>
  <c r="R704" i="82" s="1"/>
  <c r="R695" i="82" s="1"/>
  <c r="S714" i="82"/>
  <c r="H705" i="82"/>
  <c r="H696" i="82" s="1"/>
  <c r="L714" i="82"/>
  <c r="L702" i="82" s="1"/>
  <c r="I706" i="82"/>
  <c r="M705" i="82"/>
  <c r="M696" i="82" s="1"/>
  <c r="R722" i="82"/>
  <c r="G721" i="82"/>
  <c r="Q721" i="82"/>
  <c r="T721" i="82" s="1"/>
  <c r="P705" i="82"/>
  <c r="P696" i="82" s="1"/>
  <c r="P721" i="82"/>
  <c r="H698" i="82"/>
  <c r="F705" i="82"/>
  <c r="F701" i="82" s="1"/>
  <c r="F692" i="82" s="1"/>
  <c r="I709" i="82"/>
  <c r="I700" i="82" s="1"/>
  <c r="O714" i="82"/>
  <c r="O713" i="82" s="1"/>
  <c r="F718" i="82"/>
  <c r="F717" i="82" s="1"/>
  <c r="F721" i="82"/>
  <c r="R723" i="82"/>
  <c r="H721" i="82"/>
  <c r="I721" i="82"/>
  <c r="I708" i="82"/>
  <c r="T706" i="82"/>
  <c r="T697" i="82" s="1"/>
  <c r="T722" i="82"/>
  <c r="O704" i="82"/>
  <c r="O695" i="82" s="1"/>
  <c r="L707" i="82"/>
  <c r="H708" i="82"/>
  <c r="Q708" i="82"/>
  <c r="S704" i="82"/>
  <c r="S695" i="82" s="1"/>
  <c r="O706" i="82"/>
  <c r="O697" i="82" s="1"/>
  <c r="G705" i="82"/>
  <c r="G696" i="82" s="1"/>
  <c r="K705" i="82"/>
  <c r="K696" i="82" s="1"/>
  <c r="O707" i="82"/>
  <c r="G708" i="82"/>
  <c r="P708" i="82"/>
  <c r="I714" i="82"/>
  <c r="I702" i="82" s="1"/>
  <c r="I718" i="82"/>
  <c r="I717" i="82" s="1"/>
  <c r="M721" i="82"/>
  <c r="O718" i="82"/>
  <c r="J701" i="82"/>
  <c r="J692" i="82" s="1"/>
  <c r="N696" i="82"/>
  <c r="R720" i="82"/>
  <c r="R707" i="82" s="1"/>
  <c r="R698" i="82" s="1"/>
  <c r="S718" i="82"/>
  <c r="S717" i="82" s="1"/>
  <c r="S707" i="82"/>
  <c r="S698" i="82" s="1"/>
  <c r="O708" i="82"/>
  <c r="O721" i="82"/>
  <c r="L713" i="82"/>
  <c r="T715" i="82"/>
  <c r="R719" i="82"/>
  <c r="T691" i="82"/>
  <c r="R691" i="82"/>
  <c r="T690" i="82"/>
  <c r="S690" i="82"/>
  <c r="R690" i="82"/>
  <c r="Q689" i="82"/>
  <c r="Q688" i="82" s="1"/>
  <c r="P689" i="82"/>
  <c r="P688" i="82" s="1"/>
  <c r="O689" i="82"/>
  <c r="O688" i="82" s="1"/>
  <c r="N689" i="82"/>
  <c r="N688" i="82" s="1"/>
  <c r="M689" i="82"/>
  <c r="M688" i="82" s="1"/>
  <c r="L689" i="82"/>
  <c r="L688" i="82" s="1"/>
  <c r="K689" i="82"/>
  <c r="K688" i="82" s="1"/>
  <c r="J689" i="82"/>
  <c r="J688" i="82" s="1"/>
  <c r="I689" i="82"/>
  <c r="I688" i="82" s="1"/>
  <c r="H689" i="82"/>
  <c r="H688" i="82" s="1"/>
  <c r="G689" i="82"/>
  <c r="G688" i="82" s="1"/>
  <c r="F689" i="82"/>
  <c r="F688" i="82" s="1"/>
  <c r="T687" i="82"/>
  <c r="R687" i="82"/>
  <c r="S686" i="82"/>
  <c r="R686" i="82"/>
  <c r="Q685" i="82"/>
  <c r="P685" i="82"/>
  <c r="O685" i="82"/>
  <c r="O684" i="82" s="1"/>
  <c r="N685" i="82"/>
  <c r="N684" i="82" s="1"/>
  <c r="N699" i="82" s="1"/>
  <c r="M685" i="82"/>
  <c r="L685" i="82"/>
  <c r="K685" i="82"/>
  <c r="K684" i="82" s="1"/>
  <c r="K699" i="82" s="1"/>
  <c r="J685" i="82"/>
  <c r="J684" i="82" s="1"/>
  <c r="J699" i="82" s="1"/>
  <c r="I685" i="82"/>
  <c r="I684" i="82" s="1"/>
  <c r="I699" i="82" s="1"/>
  <c r="H685" i="82"/>
  <c r="H684" i="82" s="1"/>
  <c r="H699" i="82" s="1"/>
  <c r="G685" i="82"/>
  <c r="G684" i="82" s="1"/>
  <c r="G699" i="82" s="1"/>
  <c r="F685" i="82"/>
  <c r="F684" i="82" s="1"/>
  <c r="F699" i="82" s="1"/>
  <c r="Q684" i="82"/>
  <c r="P684" i="82"/>
  <c r="L684" i="82"/>
  <c r="L699" i="82" s="1"/>
  <c r="T683" i="82"/>
  <c r="R683" i="82"/>
  <c r="T682" i="82"/>
  <c r="R682" i="82"/>
  <c r="T681" i="82"/>
  <c r="R681" i="82"/>
  <c r="T680" i="82"/>
  <c r="R680" i="82"/>
  <c r="T679" i="82"/>
  <c r="R679" i="82"/>
  <c r="T678" i="82"/>
  <c r="R678" i="82"/>
  <c r="Q677" i="82"/>
  <c r="Q676" i="82" s="1"/>
  <c r="P677" i="82"/>
  <c r="P676" i="82" s="1"/>
  <c r="O677" i="82"/>
  <c r="O676" i="82" s="1"/>
  <c r="N677" i="82"/>
  <c r="N676" i="82" s="1"/>
  <c r="M677" i="82"/>
  <c r="M676" i="82" s="1"/>
  <c r="L677" i="82"/>
  <c r="L676" i="82" s="1"/>
  <c r="K677" i="82"/>
  <c r="K676" i="82" s="1"/>
  <c r="J677" i="82"/>
  <c r="J676" i="82" s="1"/>
  <c r="I677" i="82"/>
  <c r="I676" i="82" s="1"/>
  <c r="H677" i="82"/>
  <c r="H676" i="82" s="1"/>
  <c r="G677" i="82"/>
  <c r="G676" i="82" s="1"/>
  <c r="F677" i="82"/>
  <c r="F676" i="82" s="1"/>
  <c r="T675" i="82"/>
  <c r="R675" i="82"/>
  <c r="T674" i="82"/>
  <c r="R674" i="82"/>
  <c r="T673" i="82"/>
  <c r="R673" i="82"/>
  <c r="Q672" i="82"/>
  <c r="Q671" i="82" s="1"/>
  <c r="P672" i="82"/>
  <c r="P671" i="82" s="1"/>
  <c r="O672" i="82"/>
  <c r="O671" i="82" s="1"/>
  <c r="N672" i="82"/>
  <c r="N671" i="82" s="1"/>
  <c r="M672" i="82"/>
  <c r="M671" i="82" s="1"/>
  <c r="L672" i="82"/>
  <c r="K672" i="82"/>
  <c r="K671" i="82" s="1"/>
  <c r="J672" i="82"/>
  <c r="J671" i="82" s="1"/>
  <c r="I672" i="82"/>
  <c r="I671" i="82" s="1"/>
  <c r="H672" i="82"/>
  <c r="H671" i="82" s="1"/>
  <c r="G672" i="82"/>
  <c r="G671" i="82" s="1"/>
  <c r="F672" i="82"/>
  <c r="F671" i="82" s="1"/>
  <c r="T670" i="82"/>
  <c r="R670" i="82"/>
  <c r="Q669" i="82"/>
  <c r="Q668" i="82" s="1"/>
  <c r="P669" i="82"/>
  <c r="P668" i="82" s="1"/>
  <c r="O669" i="82"/>
  <c r="O668" i="82" s="1"/>
  <c r="N669" i="82"/>
  <c r="N668" i="82" s="1"/>
  <c r="M669" i="82"/>
  <c r="M668" i="82" s="1"/>
  <c r="L669" i="82"/>
  <c r="L668" i="82" s="1"/>
  <c r="K669" i="82"/>
  <c r="K668" i="82" s="1"/>
  <c r="J669" i="82"/>
  <c r="J668" i="82" s="1"/>
  <c r="I669" i="82"/>
  <c r="I668" i="82" s="1"/>
  <c r="H669" i="82"/>
  <c r="H668" i="82" s="1"/>
  <c r="G669" i="82"/>
  <c r="G668" i="82" s="1"/>
  <c r="F669" i="82"/>
  <c r="F668" i="82" s="1"/>
  <c r="Q667" i="82"/>
  <c r="Q655" i="82" s="1"/>
  <c r="P667" i="82"/>
  <c r="P655" i="82" s="1"/>
  <c r="O667" i="82"/>
  <c r="O655" i="82" s="1"/>
  <c r="N667" i="82"/>
  <c r="N655" i="82" s="1"/>
  <c r="M667" i="82"/>
  <c r="M655" i="82" s="1"/>
  <c r="L667" i="82"/>
  <c r="K667" i="82"/>
  <c r="J667" i="82"/>
  <c r="J655" i="82" s="1"/>
  <c r="I667" i="82"/>
  <c r="I655" i="82" s="1"/>
  <c r="H667" i="82"/>
  <c r="G667" i="82"/>
  <c r="F667" i="82"/>
  <c r="F655" i="82" s="1"/>
  <c r="Q666" i="82"/>
  <c r="Q654" i="82" s="1"/>
  <c r="Q653" i="82" s="1"/>
  <c r="Q12" i="82" s="1"/>
  <c r="P666" i="82"/>
  <c r="O666" i="82"/>
  <c r="N666" i="82"/>
  <c r="N654" i="82" s="1"/>
  <c r="M666" i="82"/>
  <c r="M654" i="82" s="1"/>
  <c r="L666" i="82"/>
  <c r="K666" i="82"/>
  <c r="K654" i="82" s="1"/>
  <c r="J666" i="82"/>
  <c r="I666" i="82"/>
  <c r="I654" i="82" s="1"/>
  <c r="I653" i="82" s="1"/>
  <c r="H666" i="82"/>
  <c r="G666" i="82"/>
  <c r="F666" i="82"/>
  <c r="F654" i="82" s="1"/>
  <c r="Q664" i="82"/>
  <c r="P664" i="82"/>
  <c r="P652" i="82" s="1"/>
  <c r="O664" i="82"/>
  <c r="O652" i="82" s="1"/>
  <c r="N664" i="82"/>
  <c r="T664" i="82" s="1"/>
  <c r="M664" i="82"/>
  <c r="L664" i="82"/>
  <c r="K664" i="82"/>
  <c r="J664" i="82"/>
  <c r="J652" i="82" s="1"/>
  <c r="I664" i="82"/>
  <c r="H664" i="82"/>
  <c r="H652" i="82" s="1"/>
  <c r="G664" i="82"/>
  <c r="G652" i="82" s="1"/>
  <c r="F664" i="82"/>
  <c r="F652" i="82" s="1"/>
  <c r="Q663" i="82"/>
  <c r="P663" i="82"/>
  <c r="O663" i="82"/>
  <c r="N663" i="82"/>
  <c r="N651" i="82" s="1"/>
  <c r="M663" i="82"/>
  <c r="L663" i="82"/>
  <c r="K663" i="82"/>
  <c r="K651" i="82" s="1"/>
  <c r="J663" i="82"/>
  <c r="J651" i="82" s="1"/>
  <c r="I663" i="82"/>
  <c r="I651" i="82" s="1"/>
  <c r="H663" i="82"/>
  <c r="G663" i="82"/>
  <c r="G651" i="82" s="1"/>
  <c r="F663" i="82"/>
  <c r="F651" i="82" s="1"/>
  <c r="Q662" i="82"/>
  <c r="P662" i="82"/>
  <c r="O662" i="82"/>
  <c r="N662" i="82"/>
  <c r="T662" i="82" s="1"/>
  <c r="M662" i="82"/>
  <c r="L662" i="82"/>
  <c r="L650" i="82" s="1"/>
  <c r="K662" i="82"/>
  <c r="K650" i="82" s="1"/>
  <c r="J662" i="82"/>
  <c r="J650" i="82" s="1"/>
  <c r="I662" i="82"/>
  <c r="H662" i="82"/>
  <c r="H650" i="82" s="1"/>
  <c r="G662" i="82"/>
  <c r="G650" i="82" s="1"/>
  <c r="F662" i="82"/>
  <c r="F650" i="82" s="1"/>
  <c r="Q661" i="82"/>
  <c r="Q649" i="82" s="1"/>
  <c r="P661" i="82"/>
  <c r="P649" i="82" s="1"/>
  <c r="O661" i="82"/>
  <c r="N661" i="82"/>
  <c r="N649" i="82" s="1"/>
  <c r="M661" i="82"/>
  <c r="L661" i="82"/>
  <c r="L649" i="82" s="1"/>
  <c r="K661" i="82"/>
  <c r="K649" i="82" s="1"/>
  <c r="J661" i="82"/>
  <c r="J649" i="82" s="1"/>
  <c r="I661" i="82"/>
  <c r="H661" i="82"/>
  <c r="G661" i="82"/>
  <c r="G649" i="82" s="1"/>
  <c r="F661" i="82"/>
  <c r="F649" i="82" s="1"/>
  <c r="Q660" i="82"/>
  <c r="P660" i="82"/>
  <c r="O660" i="82"/>
  <c r="O648" i="82" s="1"/>
  <c r="N660" i="82"/>
  <c r="N648" i="82" s="1"/>
  <c r="M660" i="82"/>
  <c r="L660" i="82"/>
  <c r="L648" i="82" s="1"/>
  <c r="K660" i="82"/>
  <c r="K648" i="82" s="1"/>
  <c r="J660" i="82"/>
  <c r="I660" i="82"/>
  <c r="H660" i="82"/>
  <c r="H648" i="82" s="1"/>
  <c r="G660" i="82"/>
  <c r="G648" i="82" s="1"/>
  <c r="F660" i="82"/>
  <c r="F648" i="82" s="1"/>
  <c r="Q659" i="82"/>
  <c r="Q646" i="82" s="1"/>
  <c r="P659" i="82"/>
  <c r="O659" i="82"/>
  <c r="N659" i="82"/>
  <c r="N646" i="82" s="1"/>
  <c r="M659" i="82"/>
  <c r="L659" i="82"/>
  <c r="L646" i="82" s="1"/>
  <c r="K659" i="82"/>
  <c r="K646" i="82" s="1"/>
  <c r="J659" i="82"/>
  <c r="J646" i="82" s="1"/>
  <c r="I659" i="82"/>
  <c r="H659" i="82"/>
  <c r="H646" i="82" s="1"/>
  <c r="G659" i="82"/>
  <c r="G646" i="82" s="1"/>
  <c r="F659" i="82"/>
  <c r="F646" i="82" s="1"/>
  <c r="Q658" i="82"/>
  <c r="P658" i="82"/>
  <c r="P647" i="82" s="1"/>
  <c r="O658" i="82"/>
  <c r="N658" i="82"/>
  <c r="N647" i="82" s="1"/>
  <c r="M658" i="82"/>
  <c r="L658" i="82"/>
  <c r="L647" i="82" s="1"/>
  <c r="K658" i="82"/>
  <c r="J658" i="82"/>
  <c r="J647" i="82" s="1"/>
  <c r="I658" i="82"/>
  <c r="H658" i="82"/>
  <c r="H647" i="82" s="1"/>
  <c r="G658" i="82"/>
  <c r="G647" i="82" s="1"/>
  <c r="F658" i="82"/>
  <c r="F647" i="82" s="1"/>
  <c r="L655" i="82"/>
  <c r="K655" i="82"/>
  <c r="H655" i="82"/>
  <c r="G655" i="82"/>
  <c r="P654" i="82"/>
  <c r="L654" i="82"/>
  <c r="H654" i="82"/>
  <c r="Q652" i="82"/>
  <c r="M652" i="82"/>
  <c r="L652" i="82"/>
  <c r="K652" i="82"/>
  <c r="I652" i="82"/>
  <c r="Q651" i="82"/>
  <c r="P651" i="82"/>
  <c r="M651" i="82"/>
  <c r="L651" i="82"/>
  <c r="H651" i="82"/>
  <c r="Q650" i="82"/>
  <c r="M650" i="82"/>
  <c r="I650" i="82"/>
  <c r="M649" i="82"/>
  <c r="I649" i="82"/>
  <c r="Q648" i="82"/>
  <c r="P648" i="82"/>
  <c r="M648" i="82"/>
  <c r="J648" i="82"/>
  <c r="Q647" i="82"/>
  <c r="M647" i="82"/>
  <c r="I647" i="82"/>
  <c r="P646" i="82"/>
  <c r="O646" i="82"/>
  <c r="M646" i="82"/>
  <c r="I646" i="82"/>
  <c r="M653" i="82" l="1"/>
  <c r="M12" i="82" s="1"/>
  <c r="Q701" i="82"/>
  <c r="Q692" i="82" s="1"/>
  <c r="F653" i="82"/>
  <c r="F12" i="82" s="1"/>
  <c r="N653" i="82"/>
  <c r="N12" i="82" s="1"/>
  <c r="M665" i="82"/>
  <c r="G665" i="82"/>
  <c r="O665" i="82"/>
  <c r="R665" i="82" s="1"/>
  <c r="K657" i="82"/>
  <c r="H653" i="82"/>
  <c r="H12" i="82" s="1"/>
  <c r="S685" i="82"/>
  <c r="I657" i="82"/>
  <c r="I648" i="82"/>
  <c r="T705" i="82"/>
  <c r="T696" i="82" s="1"/>
  <c r="H701" i="82"/>
  <c r="H692" i="82" s="1"/>
  <c r="R662" i="82"/>
  <c r="R663" i="82"/>
  <c r="O702" i="82"/>
  <c r="O693" i="82" s="1"/>
  <c r="R706" i="82"/>
  <c r="R697" i="82" s="1"/>
  <c r="N701" i="82"/>
  <c r="N692" i="82" s="1"/>
  <c r="R714" i="82"/>
  <c r="T12" i="82"/>
  <c r="L708" i="82"/>
  <c r="M701" i="82"/>
  <c r="M692" i="82" s="1"/>
  <c r="R718" i="82"/>
  <c r="R717" i="82" s="1"/>
  <c r="R721" i="82"/>
  <c r="R655" i="82"/>
  <c r="S705" i="82"/>
  <c r="S696" i="82" s="1"/>
  <c r="R672" i="82"/>
  <c r="O717" i="82"/>
  <c r="S688" i="82"/>
  <c r="F696" i="82"/>
  <c r="G701" i="82"/>
  <c r="G692" i="82" s="1"/>
  <c r="S713" i="82"/>
  <c r="S702" i="82"/>
  <c r="S693" i="82" s="1"/>
  <c r="T648" i="82"/>
  <c r="T669" i="82"/>
  <c r="S647" i="82"/>
  <c r="L653" i="82"/>
  <c r="I713" i="82"/>
  <c r="I697" i="82"/>
  <c r="I705" i="82"/>
  <c r="I696" i="82" s="1"/>
  <c r="P657" i="82"/>
  <c r="P645" i="82" s="1"/>
  <c r="L671" i="82"/>
  <c r="R671" i="82" s="1"/>
  <c r="K701" i="82"/>
  <c r="K692" i="82" s="1"/>
  <c r="R658" i="82"/>
  <c r="T649" i="82"/>
  <c r="T651" i="82"/>
  <c r="H665" i="82"/>
  <c r="L665" i="82"/>
  <c r="P665" i="82"/>
  <c r="T676" i="82"/>
  <c r="T677" i="82"/>
  <c r="M684" i="82"/>
  <c r="M699" i="82" s="1"/>
  <c r="P701" i="82"/>
  <c r="M657" i="82"/>
  <c r="M645" i="82" s="1"/>
  <c r="M644" i="82" s="1"/>
  <c r="T660" i="82"/>
  <c r="K653" i="82"/>
  <c r="K12" i="82" s="1"/>
  <c r="P653" i="82"/>
  <c r="P12" i="82" s="1"/>
  <c r="O657" i="82"/>
  <c r="R660" i="82"/>
  <c r="H657" i="82"/>
  <c r="H645" i="82" s="1"/>
  <c r="H644" i="82" s="1"/>
  <c r="R668" i="82"/>
  <c r="T688" i="82"/>
  <c r="K645" i="82"/>
  <c r="T655" i="82"/>
  <c r="T684" i="82"/>
  <c r="Q699" i="82"/>
  <c r="S684" i="82"/>
  <c r="P699" i="82"/>
  <c r="O705" i="82"/>
  <c r="O698" i="82"/>
  <c r="L705" i="82"/>
  <c r="L696" i="82" s="1"/>
  <c r="L698" i="82"/>
  <c r="T646" i="82"/>
  <c r="P650" i="82"/>
  <c r="G654" i="82"/>
  <c r="G653" i="82" s="1"/>
  <c r="G12" i="82" s="1"/>
  <c r="O654" i="82"/>
  <c r="F657" i="82"/>
  <c r="F645" i="82" s="1"/>
  <c r="F644" i="82" s="1"/>
  <c r="J657" i="82"/>
  <c r="J645" i="82" s="1"/>
  <c r="T659" i="82"/>
  <c r="R661" i="82"/>
  <c r="K665" i="82"/>
  <c r="J665" i="82"/>
  <c r="R666" i="82"/>
  <c r="R688" i="82"/>
  <c r="R648" i="82"/>
  <c r="O649" i="82"/>
  <c r="R649" i="82" s="1"/>
  <c r="O650" i="82"/>
  <c r="R650" i="82" s="1"/>
  <c r="O651" i="82"/>
  <c r="R651" i="82" s="1"/>
  <c r="J654" i="82"/>
  <c r="J653" i="82" s="1"/>
  <c r="J12" i="82" s="1"/>
  <c r="G657" i="82"/>
  <c r="L657" i="82"/>
  <c r="L645" i="82" s="1"/>
  <c r="L644" i="82" s="1"/>
  <c r="Q657" i="82"/>
  <c r="T663" i="82"/>
  <c r="I665" i="82"/>
  <c r="Q665" i="82"/>
  <c r="T668" i="82"/>
  <c r="R669" i="82"/>
  <c r="T685" i="82"/>
  <c r="R689" i="82"/>
  <c r="R646" i="82"/>
  <c r="K647" i="82"/>
  <c r="O647" i="82"/>
  <c r="R647" i="82" s="1"/>
  <c r="N650" i="82"/>
  <c r="T650" i="82" s="1"/>
  <c r="N652" i="82"/>
  <c r="T652" i="82" s="1"/>
  <c r="S658" i="82"/>
  <c r="R659" i="82"/>
  <c r="T661" i="82"/>
  <c r="R664" i="82"/>
  <c r="S666" i="82"/>
  <c r="R667" i="82"/>
  <c r="R684" i="82"/>
  <c r="O699" i="82"/>
  <c r="T671" i="82"/>
  <c r="H649" i="82"/>
  <c r="N657" i="82"/>
  <c r="N645" i="82" s="1"/>
  <c r="F665" i="82"/>
  <c r="T667" i="82"/>
  <c r="T672" i="82"/>
  <c r="S689" i="82"/>
  <c r="N665" i="82"/>
  <c r="R652" i="82"/>
  <c r="R702" i="82"/>
  <c r="R693" i="82" s="1"/>
  <c r="R713" i="82"/>
  <c r="I701" i="82"/>
  <c r="I692" i="82" s="1"/>
  <c r="I693" i="82"/>
  <c r="I12" i="82" s="1"/>
  <c r="T714" i="82"/>
  <c r="R715" i="82"/>
  <c r="R703" i="82" s="1"/>
  <c r="R694" i="82" s="1"/>
  <c r="T703" i="82"/>
  <c r="T694" i="82" s="1"/>
  <c r="L701" i="82"/>
  <c r="L692" i="82" s="1"/>
  <c r="L693" i="82"/>
  <c r="S653" i="82"/>
  <c r="S665" i="82"/>
  <c r="R676" i="82"/>
  <c r="S654" i="82"/>
  <c r="R685" i="82"/>
  <c r="T689" i="82"/>
  <c r="R677" i="82"/>
  <c r="S701" i="82" l="1"/>
  <c r="S692" i="82" s="1"/>
  <c r="I656" i="82"/>
  <c r="K656" i="82"/>
  <c r="O656" i="82"/>
  <c r="T653" i="82"/>
  <c r="P656" i="82"/>
  <c r="I645" i="82"/>
  <c r="I644" i="82" s="1"/>
  <c r="T701" i="82"/>
  <c r="T692" i="82" s="1"/>
  <c r="O701" i="82"/>
  <c r="O692" i="82" s="1"/>
  <c r="O645" i="82"/>
  <c r="R645" i="82" s="1"/>
  <c r="L656" i="82"/>
  <c r="M656" i="82"/>
  <c r="T657" i="82"/>
  <c r="F656" i="82"/>
  <c r="R657" i="82"/>
  <c r="T665" i="82"/>
  <c r="J656" i="82"/>
  <c r="P644" i="82"/>
  <c r="S644" i="82" s="1"/>
  <c r="N656" i="82"/>
  <c r="H656" i="82"/>
  <c r="J644" i="82"/>
  <c r="S657" i="82"/>
  <c r="L12" i="82"/>
  <c r="P692" i="82"/>
  <c r="S645" i="82"/>
  <c r="K644" i="82"/>
  <c r="G645" i="82"/>
  <c r="G644" i="82" s="1"/>
  <c r="G656" i="82"/>
  <c r="O696" i="82"/>
  <c r="R705" i="82"/>
  <c r="R696" i="82" s="1"/>
  <c r="Q656" i="82"/>
  <c r="Q645" i="82"/>
  <c r="Q644" i="82" s="1"/>
  <c r="R654" i="82"/>
  <c r="O653" i="82"/>
  <c r="R701" i="82"/>
  <c r="R692" i="82" s="1"/>
  <c r="T713" i="82"/>
  <c r="T702" i="82"/>
  <c r="T693" i="82" s="1"/>
  <c r="N644" i="82"/>
  <c r="R656" i="82" l="1"/>
  <c r="S656" i="82"/>
  <c r="T645" i="82"/>
  <c r="T644" i="82"/>
  <c r="T656" i="82"/>
  <c r="R653" i="82"/>
  <c r="O12" i="82"/>
  <c r="R12" i="82" s="1"/>
  <c r="O644" i="82"/>
  <c r="R644" i="82" s="1"/>
  <c r="R643" i="82"/>
  <c r="T643" i="82" s="1"/>
  <c r="O642" i="82"/>
  <c r="O641" i="82" s="1"/>
  <c r="L642" i="82"/>
  <c r="N642" i="82" s="1"/>
  <c r="N641" i="82" s="1"/>
  <c r="I642" i="82"/>
  <c r="I641" i="82" s="1"/>
  <c r="F642" i="82"/>
  <c r="H642" i="82" s="1"/>
  <c r="H641" i="82" s="1"/>
  <c r="R640" i="82"/>
  <c r="T640" i="82" s="1"/>
  <c r="O639" i="82"/>
  <c r="Q639" i="82" s="1"/>
  <c r="Q638" i="82" s="1"/>
  <c r="L639" i="82"/>
  <c r="L638" i="82" s="1"/>
  <c r="I639" i="82"/>
  <c r="I638" i="82" s="1"/>
  <c r="F639" i="82"/>
  <c r="F638" i="82" s="1"/>
  <c r="R637" i="82"/>
  <c r="T637" i="82" s="1"/>
  <c r="R636" i="82"/>
  <c r="T636" i="82" s="1"/>
  <c r="Q635" i="82"/>
  <c r="Q634" i="82" s="1"/>
  <c r="O635" i="82"/>
  <c r="N635" i="82"/>
  <c r="L635" i="82" s="1"/>
  <c r="L634" i="82" s="1"/>
  <c r="F635" i="82"/>
  <c r="F634" i="82" s="1"/>
  <c r="R632" i="82"/>
  <c r="T632" i="82" s="1"/>
  <c r="R631" i="82"/>
  <c r="T631" i="82" s="1"/>
  <c r="R630" i="82"/>
  <c r="T630" i="82" s="1"/>
  <c r="O629" i="82"/>
  <c r="Q629" i="82" s="1"/>
  <c r="Q628" i="82" s="1"/>
  <c r="N629" i="82"/>
  <c r="N628" i="82" s="1"/>
  <c r="L629" i="82"/>
  <c r="L628" i="82" s="1"/>
  <c r="F629" i="82"/>
  <c r="H629" i="82" s="1"/>
  <c r="R627" i="82"/>
  <c r="T627" i="82" s="1"/>
  <c r="R626" i="82"/>
  <c r="T626" i="82" s="1"/>
  <c r="R625" i="82"/>
  <c r="T625" i="82" s="1"/>
  <c r="R624" i="82"/>
  <c r="T624" i="82" s="1"/>
  <c r="R623" i="82"/>
  <c r="T623" i="82" s="1"/>
  <c r="O628" i="82" l="1"/>
  <c r="L641" i="82"/>
  <c r="O622" i="82"/>
  <c r="O621" i="82" s="1"/>
  <c r="K639" i="82"/>
  <c r="K638" i="82" s="1"/>
  <c r="O638" i="82"/>
  <c r="O634" i="82"/>
  <c r="F641" i="82"/>
  <c r="H635" i="82"/>
  <c r="I635" i="82" s="1"/>
  <c r="I634" i="82" s="1"/>
  <c r="H639" i="82"/>
  <c r="H638" i="82" s="1"/>
  <c r="N639" i="82"/>
  <c r="N638" i="82" s="1"/>
  <c r="K642" i="82"/>
  <c r="K641" i="82" s="1"/>
  <c r="Q642" i="82"/>
  <c r="R642" i="82" s="1"/>
  <c r="R641" i="82" s="1"/>
  <c r="I629" i="82"/>
  <c r="H628" i="82"/>
  <c r="R629" i="82"/>
  <c r="F622" i="82"/>
  <c r="F621" i="82" s="1"/>
  <c r="N634" i="82"/>
  <c r="N622" i="82"/>
  <c r="N621" i="82" s="1"/>
  <c r="R635" i="82"/>
  <c r="R639" i="82"/>
  <c r="L622" i="82"/>
  <c r="L621" i="82" s="1"/>
  <c r="F628" i="82"/>
  <c r="Q622" i="82"/>
  <c r="T642" i="82" l="1"/>
  <c r="T641" i="82" s="1"/>
  <c r="H634" i="82"/>
  <c r="Q641" i="82"/>
  <c r="K635" i="82"/>
  <c r="K634" i="82" s="1"/>
  <c r="H622" i="82"/>
  <c r="H621" i="82" s="1"/>
  <c r="R622" i="82"/>
  <c r="R621" i="82" s="1"/>
  <c r="Q621" i="82"/>
  <c r="T622" i="82"/>
  <c r="T621" i="82" s="1"/>
  <c r="R634" i="82"/>
  <c r="T635" i="82"/>
  <c r="T634" i="82" s="1"/>
  <c r="T629" i="82"/>
  <c r="T628" i="82" s="1"/>
  <c r="R628" i="82"/>
  <c r="R638" i="82"/>
  <c r="T639" i="82"/>
  <c r="T638" i="82" s="1"/>
  <c r="K629" i="82"/>
  <c r="I628" i="82"/>
  <c r="I622" i="82"/>
  <c r="I621" i="82" s="1"/>
  <c r="K628" i="82" l="1"/>
  <c r="K622" i="82"/>
  <c r="K621" i="82" s="1"/>
  <c r="R599" i="82" l="1"/>
  <c r="S599" i="82"/>
  <c r="T599" i="82"/>
  <c r="T607" i="82"/>
  <c r="S607" i="82" s="1"/>
  <c r="R607" i="82" s="1"/>
  <c r="Q607" i="82" s="1"/>
  <c r="P607" i="82" s="1"/>
  <c r="O607" i="82" s="1"/>
  <c r="N607" i="82" s="1"/>
  <c r="M607" i="82" s="1"/>
  <c r="L607" i="82" s="1"/>
  <c r="K607" i="82" s="1"/>
  <c r="J607" i="82" s="1"/>
  <c r="I607" i="82" s="1"/>
  <c r="H607" i="82" s="1"/>
  <c r="G607" i="82" s="1"/>
  <c r="T608" i="82"/>
  <c r="S608" i="82" s="1"/>
  <c r="R608" i="82" s="1"/>
  <c r="Q608" i="82" s="1"/>
  <c r="P608" i="82" s="1"/>
  <c r="O608" i="82" s="1"/>
  <c r="N608" i="82" s="1"/>
  <c r="M608" i="82" s="1"/>
  <c r="L608" i="82" s="1"/>
  <c r="K608" i="82" s="1"/>
  <c r="J608" i="82" s="1"/>
  <c r="I608" i="82" s="1"/>
  <c r="H608" i="82" s="1"/>
  <c r="G608" i="82" s="1"/>
  <c r="F608" i="82" s="1"/>
  <c r="T609" i="82"/>
  <c r="S609" i="82" s="1"/>
  <c r="R609" i="82" s="1"/>
  <c r="Q609" i="82" s="1"/>
  <c r="P609" i="82" s="1"/>
  <c r="O609" i="82" s="1"/>
  <c r="N609" i="82" s="1"/>
  <c r="M609" i="82" s="1"/>
  <c r="L609" i="82" s="1"/>
  <c r="K609" i="82" s="1"/>
  <c r="J609" i="82" s="1"/>
  <c r="I609" i="82" s="1"/>
  <c r="H609" i="82" s="1"/>
  <c r="G609" i="82" s="1"/>
  <c r="F609" i="82" s="1"/>
  <c r="T610" i="82"/>
  <c r="S610" i="82" s="1"/>
  <c r="R610" i="82" s="1"/>
  <c r="Q610" i="82" s="1"/>
  <c r="T613" i="82"/>
  <c r="S613" i="82" s="1"/>
  <c r="R613" i="82" s="1"/>
  <c r="Q613" i="82" s="1"/>
  <c r="T612" i="82"/>
  <c r="S612" i="82" s="1"/>
  <c r="T618" i="82"/>
  <c r="O618" i="82"/>
  <c r="O617" i="82" s="1"/>
  <c r="L618" i="82"/>
  <c r="L616" i="82" s="1"/>
  <c r="L615" i="82" s="1"/>
  <c r="I618" i="82"/>
  <c r="I616" i="82" s="1"/>
  <c r="I615" i="82" s="1"/>
  <c r="F618" i="82"/>
  <c r="F617" i="82" s="1"/>
  <c r="Q617" i="82"/>
  <c r="P617" i="82"/>
  <c r="N617" i="82"/>
  <c r="M617" i="82"/>
  <c r="K617" i="82"/>
  <c r="J617" i="82"/>
  <c r="H617" i="82"/>
  <c r="G617" i="82"/>
  <c r="Q616" i="82"/>
  <c r="Q615" i="82" s="1"/>
  <c r="P616" i="82"/>
  <c r="P615" i="82" s="1"/>
  <c r="O616" i="82"/>
  <c r="N616" i="82"/>
  <c r="N615" i="82" s="1"/>
  <c r="M616" i="82"/>
  <c r="M615" i="82" s="1"/>
  <c r="K616" i="82"/>
  <c r="K615" i="82" s="1"/>
  <c r="J616" i="82"/>
  <c r="J615" i="82" s="1"/>
  <c r="H616" i="82"/>
  <c r="F616" i="82" s="1"/>
  <c r="F615" i="82" s="1"/>
  <c r="G615" i="82"/>
  <c r="F604" i="82"/>
  <c r="F601" i="82"/>
  <c r="O599" i="82"/>
  <c r="F600" i="82"/>
  <c r="Q599" i="82"/>
  <c r="P599" i="82"/>
  <c r="N599" i="82"/>
  <c r="M599" i="82"/>
  <c r="L599" i="82"/>
  <c r="K599" i="82"/>
  <c r="J599" i="82"/>
  <c r="I599" i="82"/>
  <c r="H599" i="82"/>
  <c r="T596" i="82"/>
  <c r="O596" i="82"/>
  <c r="L596" i="82"/>
  <c r="L595" i="82" s="1"/>
  <c r="I596" i="82"/>
  <c r="I595" i="82" s="1"/>
  <c r="F596" i="82"/>
  <c r="F595" i="82" s="1"/>
  <c r="Q595" i="82"/>
  <c r="P595" i="82"/>
  <c r="N595" i="82"/>
  <c r="M595" i="82"/>
  <c r="K595" i="82"/>
  <c r="J595" i="82"/>
  <c r="H595" i="82"/>
  <c r="G595" i="82"/>
  <c r="T594" i="82"/>
  <c r="O594" i="82"/>
  <c r="L594" i="82"/>
  <c r="L593" i="82" s="1"/>
  <c r="I594" i="82"/>
  <c r="I593" i="82" s="1"/>
  <c r="F594" i="82"/>
  <c r="F593" i="82" s="1"/>
  <c r="Q593" i="82"/>
  <c r="P593" i="82"/>
  <c r="N593" i="82"/>
  <c r="M593" i="82"/>
  <c r="K593" i="82"/>
  <c r="J593" i="82"/>
  <c r="H593" i="82"/>
  <c r="G593" i="82"/>
  <c r="T592" i="82"/>
  <c r="O592" i="82"/>
  <c r="L592" i="82"/>
  <c r="L591" i="82" s="1"/>
  <c r="I592" i="82"/>
  <c r="I591" i="82" s="1"/>
  <c r="F592" i="82"/>
  <c r="F591" i="82" s="1"/>
  <c r="Q591" i="82"/>
  <c r="P591" i="82"/>
  <c r="N591" i="82"/>
  <c r="M591" i="82"/>
  <c r="K591" i="82"/>
  <c r="J591" i="82"/>
  <c r="H591" i="82"/>
  <c r="G591" i="82"/>
  <c r="T590" i="82"/>
  <c r="O590" i="82"/>
  <c r="L590" i="82"/>
  <c r="L589" i="82" s="1"/>
  <c r="I590" i="82"/>
  <c r="I589" i="82" s="1"/>
  <c r="F590" i="82"/>
  <c r="F589" i="82" s="1"/>
  <c r="Q589" i="82"/>
  <c r="P589" i="82"/>
  <c r="N589" i="82"/>
  <c r="M589" i="82"/>
  <c r="K589" i="82"/>
  <c r="J589" i="82"/>
  <c r="H589" i="82"/>
  <c r="G589" i="82"/>
  <c r="T588" i="82"/>
  <c r="O588" i="82"/>
  <c r="O574" i="82" s="1"/>
  <c r="L588" i="82"/>
  <c r="L587" i="82" s="1"/>
  <c r="I588" i="82"/>
  <c r="I574" i="82" s="1"/>
  <c r="I573" i="82" s="1"/>
  <c r="F588" i="82"/>
  <c r="F587" i="82" s="1"/>
  <c r="Q587" i="82"/>
  <c r="P587" i="82"/>
  <c r="N587" i="82"/>
  <c r="M587" i="82"/>
  <c r="K587" i="82"/>
  <c r="J587" i="82"/>
  <c r="H587" i="82"/>
  <c r="G587" i="82"/>
  <c r="T586" i="82"/>
  <c r="O586" i="82"/>
  <c r="O572" i="82" s="1"/>
  <c r="L586" i="82"/>
  <c r="L572" i="82" s="1"/>
  <c r="L571" i="82" s="1"/>
  <c r="L15" i="82" s="1"/>
  <c r="I586" i="82"/>
  <c r="I585" i="82" s="1"/>
  <c r="F586" i="82"/>
  <c r="F585" i="82" s="1"/>
  <c r="Q585" i="82"/>
  <c r="P585" i="82"/>
  <c r="N585" i="82"/>
  <c r="M585" i="82"/>
  <c r="K585" i="82"/>
  <c r="J585" i="82"/>
  <c r="H585" i="82"/>
  <c r="G585" i="82"/>
  <c r="T584" i="82"/>
  <c r="O584" i="82"/>
  <c r="L584" i="82"/>
  <c r="L583" i="82" s="1"/>
  <c r="I584" i="82"/>
  <c r="I570" i="82" s="1"/>
  <c r="F584" i="82"/>
  <c r="F583" i="82" s="1"/>
  <c r="Q583" i="82"/>
  <c r="P583" i="82"/>
  <c r="N583" i="82"/>
  <c r="M583" i="82"/>
  <c r="K583" i="82"/>
  <c r="J583" i="82"/>
  <c r="I583" i="82"/>
  <c r="H583" i="82"/>
  <c r="G583" i="82"/>
  <c r="T582" i="82"/>
  <c r="O582" i="82"/>
  <c r="O581" i="82" s="1"/>
  <c r="L582" i="82"/>
  <c r="L581" i="82" s="1"/>
  <c r="I582" i="82"/>
  <c r="I581" i="82" s="1"/>
  <c r="F582" i="82"/>
  <c r="F581" i="82" s="1"/>
  <c r="Q581" i="82"/>
  <c r="P581" i="82"/>
  <c r="N581" i="82"/>
  <c r="M581" i="82"/>
  <c r="K581" i="82"/>
  <c r="J581" i="82"/>
  <c r="H581" i="82"/>
  <c r="G581" i="82"/>
  <c r="T580" i="82"/>
  <c r="O580" i="82"/>
  <c r="L580" i="82"/>
  <c r="L579" i="82" s="1"/>
  <c r="I580" i="82"/>
  <c r="F580" i="82"/>
  <c r="F579" i="82" s="1"/>
  <c r="Q579" i="82"/>
  <c r="P579" i="82"/>
  <c r="N579" i="82"/>
  <c r="M579" i="82"/>
  <c r="K579" i="82"/>
  <c r="J579" i="82"/>
  <c r="I579" i="82"/>
  <c r="H579" i="82"/>
  <c r="G579" i="82"/>
  <c r="O578" i="82"/>
  <c r="L578" i="82"/>
  <c r="I578" i="82"/>
  <c r="F578" i="82"/>
  <c r="O577" i="82"/>
  <c r="O576" i="82" s="1"/>
  <c r="K577" i="82"/>
  <c r="K576" i="82" s="1"/>
  <c r="F577" i="82"/>
  <c r="F576" i="82" s="1"/>
  <c r="Q576" i="82"/>
  <c r="P576" i="82"/>
  <c r="M576" i="82"/>
  <c r="J576" i="82"/>
  <c r="H576" i="82"/>
  <c r="G576" i="82"/>
  <c r="Q575" i="82"/>
  <c r="P575" i="82"/>
  <c r="M575" i="82"/>
  <c r="J575" i="82"/>
  <c r="H575" i="82"/>
  <c r="G575" i="82"/>
  <c r="Q574" i="82"/>
  <c r="P574" i="82"/>
  <c r="P573" i="82" s="1"/>
  <c r="N574" i="82"/>
  <c r="N573" i="82" s="1"/>
  <c r="M574" i="82"/>
  <c r="M573" i="82" s="1"/>
  <c r="K574" i="82"/>
  <c r="K573" i="82" s="1"/>
  <c r="J574" i="82"/>
  <c r="J573" i="82" s="1"/>
  <c r="H574" i="82"/>
  <c r="F574" i="82" s="1"/>
  <c r="F573" i="82" s="1"/>
  <c r="G573" i="82"/>
  <c r="Q572" i="82"/>
  <c r="Q571" i="82" s="1"/>
  <c r="Q15" i="82" s="1"/>
  <c r="P572" i="82"/>
  <c r="P571" i="82" s="1"/>
  <c r="P15" i="82" s="1"/>
  <c r="N572" i="82"/>
  <c r="N571" i="82" s="1"/>
  <c r="N15" i="82" s="1"/>
  <c r="M572" i="82"/>
  <c r="M556" i="82" s="1"/>
  <c r="K572" i="82"/>
  <c r="K556" i="82" s="1"/>
  <c r="J572" i="82"/>
  <c r="J571" i="82" s="1"/>
  <c r="J15" i="82" s="1"/>
  <c r="H572" i="82"/>
  <c r="F572" i="82" s="1"/>
  <c r="F571" i="82" s="1"/>
  <c r="F15" i="82" s="1"/>
  <c r="G571" i="82"/>
  <c r="G15" i="82" s="1"/>
  <c r="Q570" i="82"/>
  <c r="Q569" i="82" s="1"/>
  <c r="P570" i="82"/>
  <c r="P569" i="82" s="1"/>
  <c r="P17" i="82" s="1"/>
  <c r="O570" i="82"/>
  <c r="N570" i="82"/>
  <c r="N569" i="82" s="1"/>
  <c r="N17" i="82" s="1"/>
  <c r="M570" i="82"/>
  <c r="M569" i="82" s="1"/>
  <c r="M17" i="82" s="1"/>
  <c r="K570" i="82"/>
  <c r="K569" i="82" s="1"/>
  <c r="K17" i="82" s="1"/>
  <c r="J570" i="82"/>
  <c r="J569" i="82" s="1"/>
  <c r="J17" i="82" s="1"/>
  <c r="H570" i="82"/>
  <c r="F570" i="82" s="1"/>
  <c r="F569" i="82" s="1"/>
  <c r="F17" i="82" s="1"/>
  <c r="G569" i="82"/>
  <c r="G17" i="82" s="1"/>
  <c r="Q568" i="82"/>
  <c r="Q567" i="82" s="1"/>
  <c r="P568" i="82"/>
  <c r="P567" i="82" s="1"/>
  <c r="N568" i="82"/>
  <c r="N567" i="82" s="1"/>
  <c r="M568" i="82"/>
  <c r="M567" i="82" s="1"/>
  <c r="K568" i="82"/>
  <c r="K567" i="82" s="1"/>
  <c r="J568" i="82"/>
  <c r="J567" i="82" s="1"/>
  <c r="I568" i="82"/>
  <c r="I567" i="82" s="1"/>
  <c r="H568" i="82"/>
  <c r="F568" i="82" s="1"/>
  <c r="F567" i="82" s="1"/>
  <c r="G567" i="82"/>
  <c r="Q566" i="82"/>
  <c r="Q16" i="82" s="1"/>
  <c r="P566" i="82"/>
  <c r="P16" i="82" s="1"/>
  <c r="O566" i="82"/>
  <c r="O16" i="82" s="1"/>
  <c r="N566" i="82"/>
  <c r="N16" i="82" s="1"/>
  <c r="M566" i="82"/>
  <c r="K566" i="82"/>
  <c r="K16" i="82" s="1"/>
  <c r="J566" i="82"/>
  <c r="J553" i="82" s="1"/>
  <c r="I566" i="82"/>
  <c r="H566" i="82"/>
  <c r="P565" i="82"/>
  <c r="O565" i="82"/>
  <c r="H565" i="82"/>
  <c r="G565" i="82"/>
  <c r="O564" i="82"/>
  <c r="L564" i="82"/>
  <c r="I564" i="82"/>
  <c r="F564" i="82"/>
  <c r="Q563" i="82"/>
  <c r="Q562" i="82" s="1"/>
  <c r="M563" i="82"/>
  <c r="M562" i="82" s="1"/>
  <c r="J563" i="82"/>
  <c r="J562" i="82" s="1"/>
  <c r="H563" i="82"/>
  <c r="H562" i="82" s="1"/>
  <c r="P562" i="82"/>
  <c r="G562" i="82"/>
  <c r="G561" i="82"/>
  <c r="Q559" i="82"/>
  <c r="P559" i="82"/>
  <c r="P20" i="82" s="1"/>
  <c r="O559" i="82"/>
  <c r="N559" i="82"/>
  <c r="N20" i="82" s="1"/>
  <c r="M559" i="82"/>
  <c r="M20" i="82" s="1"/>
  <c r="K559" i="82"/>
  <c r="K20" i="82" s="1"/>
  <c r="J559" i="82"/>
  <c r="J20" i="82" s="1"/>
  <c r="I559" i="82"/>
  <c r="I20" i="82" s="1"/>
  <c r="H559" i="82"/>
  <c r="Q557" i="82"/>
  <c r="Q13" i="82" s="1"/>
  <c r="P557" i="82"/>
  <c r="P13" i="82" s="1"/>
  <c r="J557" i="82"/>
  <c r="J13" i="82" s="1"/>
  <c r="H557" i="82"/>
  <c r="P556" i="82"/>
  <c r="O555" i="82"/>
  <c r="N555" i="82"/>
  <c r="Q554" i="82"/>
  <c r="Q18" i="82" s="1"/>
  <c r="M554" i="82"/>
  <c r="M18" i="82" s="1"/>
  <c r="H554" i="82"/>
  <c r="K553" i="82"/>
  <c r="H553" i="82"/>
  <c r="F553" i="82" s="1"/>
  <c r="O552" i="82"/>
  <c r="L552" i="82"/>
  <c r="I552" i="82"/>
  <c r="F552" i="82"/>
  <c r="P551" i="82"/>
  <c r="H551" i="82"/>
  <c r="F551" i="82" s="1"/>
  <c r="G550" i="82"/>
  <c r="L568" i="82" l="1"/>
  <c r="L567" i="82" s="1"/>
  <c r="I587" i="82"/>
  <c r="N556" i="82"/>
  <c r="M571" i="82"/>
  <c r="M15" i="82" s="1"/>
  <c r="Q556" i="82"/>
  <c r="T556" i="82" s="1"/>
  <c r="O568" i="82"/>
  <c r="I572" i="82"/>
  <c r="O553" i="82"/>
  <c r="L585" i="82"/>
  <c r="O563" i="82"/>
  <c r="O551" i="82" s="1"/>
  <c r="H555" i="82"/>
  <c r="F555" i="82" s="1"/>
  <c r="L617" i="82"/>
  <c r="F554" i="82"/>
  <c r="F18" i="82" s="1"/>
  <c r="H18" i="82"/>
  <c r="L559" i="82"/>
  <c r="L20" i="82" s="1"/>
  <c r="J555" i="82"/>
  <c r="I554" i="82"/>
  <c r="I18" i="82" s="1"/>
  <c r="P555" i="82"/>
  <c r="K557" i="82"/>
  <c r="K13" i="82" s="1"/>
  <c r="T579" i="82"/>
  <c r="O585" i="82"/>
  <c r="R585" i="82" s="1"/>
  <c r="N565" i="82"/>
  <c r="N553" i="82"/>
  <c r="J554" i="82"/>
  <c r="L556" i="82"/>
  <c r="N557" i="82"/>
  <c r="N13" i="82" s="1"/>
  <c r="N554" i="82"/>
  <c r="N18" i="82" s="1"/>
  <c r="H556" i="82"/>
  <c r="F556" i="82" s="1"/>
  <c r="J551" i="82"/>
  <c r="P553" i="82"/>
  <c r="K554" i="82"/>
  <c r="K18" i="82" s="1"/>
  <c r="J556" i="82"/>
  <c r="R580" i="82"/>
  <c r="R582" i="82"/>
  <c r="R581" i="82"/>
  <c r="H569" i="82"/>
  <c r="H17" i="82" s="1"/>
  <c r="T585" i="82"/>
  <c r="R586" i="82"/>
  <c r="T617" i="82"/>
  <c r="J565" i="82"/>
  <c r="J16" i="82"/>
  <c r="R572" i="82"/>
  <c r="H573" i="82"/>
  <c r="R617" i="82"/>
  <c r="I565" i="82"/>
  <c r="I16" i="82"/>
  <c r="T569" i="82"/>
  <c r="T17" i="82" s="1"/>
  <c r="Q17" i="82"/>
  <c r="T587" i="82"/>
  <c r="F599" i="82"/>
  <c r="F557" i="82"/>
  <c r="F13" i="82" s="1"/>
  <c r="H13" i="82"/>
  <c r="F566" i="82"/>
  <c r="H16" i="82"/>
  <c r="M565" i="82"/>
  <c r="M16" i="82"/>
  <c r="K565" i="82"/>
  <c r="I555" i="82"/>
  <c r="I569" i="82"/>
  <c r="I17" i="82" s="1"/>
  <c r="K571" i="82"/>
  <c r="K15" i="82" s="1"/>
  <c r="R616" i="82"/>
  <c r="R618" i="82"/>
  <c r="R592" i="82"/>
  <c r="R596" i="82"/>
  <c r="H615" i="82"/>
  <c r="S611" i="82"/>
  <c r="T566" i="82"/>
  <c r="T16" i="82" s="1"/>
  <c r="O571" i="82"/>
  <c r="O15" i="82" s="1"/>
  <c r="J561" i="82"/>
  <c r="O575" i="82"/>
  <c r="T581" i="82"/>
  <c r="T554" i="82"/>
  <c r="L554" i="82"/>
  <c r="L18" i="82" s="1"/>
  <c r="P554" i="82"/>
  <c r="P18" i="82" s="1"/>
  <c r="K555" i="82"/>
  <c r="O556" i="82"/>
  <c r="R556" i="82" s="1"/>
  <c r="T557" i="82"/>
  <c r="T13" i="82" s="1"/>
  <c r="T583" i="82"/>
  <c r="R584" i="82"/>
  <c r="T589" i="82"/>
  <c r="R590" i="82"/>
  <c r="T591" i="82"/>
  <c r="T593" i="82"/>
  <c r="R594" i="82"/>
  <c r="T595" i="82"/>
  <c r="R559" i="82"/>
  <c r="R20" i="82" s="1"/>
  <c r="O20" i="82"/>
  <c r="M551" i="82"/>
  <c r="H561" i="82"/>
  <c r="T570" i="82"/>
  <c r="T571" i="82"/>
  <c r="T15" i="82" s="1"/>
  <c r="O591" i="82"/>
  <c r="R591" i="82" s="1"/>
  <c r="O595" i="82"/>
  <c r="R595" i="82" s="1"/>
  <c r="T559" i="82"/>
  <c r="T20" i="82" s="1"/>
  <c r="Q20" i="82"/>
  <c r="M555" i="82"/>
  <c r="Q555" i="82"/>
  <c r="T555" i="82" s="1"/>
  <c r="K563" i="82"/>
  <c r="L566" i="82"/>
  <c r="L16" i="82" s="1"/>
  <c r="H567" i="82"/>
  <c r="L570" i="82"/>
  <c r="P561" i="82"/>
  <c r="T572" i="82"/>
  <c r="L574" i="82"/>
  <c r="T574" i="82"/>
  <c r="K575" i="82"/>
  <c r="O589" i="82"/>
  <c r="R589" i="82" s="1"/>
  <c r="O593" i="82"/>
  <c r="R593" i="82" s="1"/>
  <c r="T616" i="82"/>
  <c r="T611" i="82"/>
  <c r="F559" i="82"/>
  <c r="F20" i="82" s="1"/>
  <c r="H20" i="82"/>
  <c r="I553" i="82"/>
  <c r="M553" i="82"/>
  <c r="Q553" i="82"/>
  <c r="T553" i="82" s="1"/>
  <c r="I557" i="82"/>
  <c r="I13" i="82" s="1"/>
  <c r="M557" i="82"/>
  <c r="M13" i="82" s="1"/>
  <c r="T567" i="82"/>
  <c r="O579" i="82"/>
  <c r="R579" i="82" s="1"/>
  <c r="O583" i="82"/>
  <c r="R583" i="82" s="1"/>
  <c r="O587" i="82"/>
  <c r="R587" i="82" s="1"/>
  <c r="I617" i="82"/>
  <c r="P610" i="82"/>
  <c r="R612" i="82"/>
  <c r="P613" i="82"/>
  <c r="O557" i="82"/>
  <c r="O13" i="82" s="1"/>
  <c r="R574" i="82"/>
  <c r="O573" i="82"/>
  <c r="O561" i="82"/>
  <c r="T615" i="82"/>
  <c r="T568" i="82"/>
  <c r="R588" i="82"/>
  <c r="F563" i="82"/>
  <c r="I577" i="82"/>
  <c r="O615" i="82"/>
  <c r="R615" i="82" s="1"/>
  <c r="H550" i="82"/>
  <c r="F550" i="82" s="1"/>
  <c r="Q551" i="82"/>
  <c r="M561" i="82"/>
  <c r="Q561" i="82"/>
  <c r="O562" i="82"/>
  <c r="Q565" i="82"/>
  <c r="T565" i="82" s="1"/>
  <c r="O569" i="82"/>
  <c r="O17" i="82" s="1"/>
  <c r="H571" i="82"/>
  <c r="H15" i="82" s="1"/>
  <c r="Q573" i="82"/>
  <c r="T573" i="82" s="1"/>
  <c r="F575" i="82"/>
  <c r="I556" i="82" l="1"/>
  <c r="I571" i="82"/>
  <c r="I15" i="82" s="1"/>
  <c r="O567" i="82"/>
  <c r="R567" i="82" s="1"/>
  <c r="O554" i="82"/>
  <c r="J550" i="82"/>
  <c r="J18" i="82"/>
  <c r="R571" i="82"/>
  <c r="R15" i="82" s="1"/>
  <c r="R568" i="82"/>
  <c r="F565" i="82"/>
  <c r="F16" i="82"/>
  <c r="L573" i="82"/>
  <c r="R573" i="82" s="1"/>
  <c r="L557" i="82"/>
  <c r="L569" i="82"/>
  <c r="L17" i="82" s="1"/>
  <c r="L555" i="82"/>
  <c r="R555" i="82" s="1"/>
  <c r="K562" i="82"/>
  <c r="K561" i="82"/>
  <c r="K551" i="82"/>
  <c r="K550" i="82" s="1"/>
  <c r="L565" i="82"/>
  <c r="R565" i="82" s="1"/>
  <c r="R566" i="82"/>
  <c r="R16" i="82" s="1"/>
  <c r="L553" i="82"/>
  <c r="R553" i="82" s="1"/>
  <c r="R570" i="82"/>
  <c r="O610" i="82"/>
  <c r="Q612" i="82"/>
  <c r="R611" i="82"/>
  <c r="O613" i="82"/>
  <c r="Q550" i="82"/>
  <c r="F562" i="82"/>
  <c r="F561" i="82"/>
  <c r="I575" i="82"/>
  <c r="I563" i="82"/>
  <c r="N577" i="82"/>
  <c r="I576" i="82"/>
  <c r="O18" i="82" l="1"/>
  <c r="R554" i="82"/>
  <c r="R18" i="82" s="1"/>
  <c r="O550" i="82"/>
  <c r="R569" i="82"/>
  <c r="R17" i="82" s="1"/>
  <c r="R557" i="82"/>
  <c r="R13" i="82" s="1"/>
  <c r="L13" i="82"/>
  <c r="N610" i="82"/>
  <c r="P612" i="82"/>
  <c r="Q611" i="82"/>
  <c r="N613" i="82"/>
  <c r="I561" i="82"/>
  <c r="I551" i="82"/>
  <c r="I550" i="82" s="1"/>
  <c r="I562" i="82"/>
  <c r="T577" i="82"/>
  <c r="L577" i="82"/>
  <c r="N575" i="82"/>
  <c r="T575" i="82" s="1"/>
  <c r="N563" i="82"/>
  <c r="N576" i="82"/>
  <c r="T576" i="82" s="1"/>
  <c r="M610" i="82" l="1"/>
  <c r="O612" i="82"/>
  <c r="P611" i="82"/>
  <c r="M613" i="82"/>
  <c r="N562" i="82"/>
  <c r="T562" i="82" s="1"/>
  <c r="N561" i="82"/>
  <c r="T561" i="82" s="1"/>
  <c r="N551" i="82"/>
  <c r="T563" i="82"/>
  <c r="L576" i="82"/>
  <c r="R576" i="82" s="1"/>
  <c r="R577" i="82"/>
  <c r="L575" i="82"/>
  <c r="R575" i="82" s="1"/>
  <c r="L563" i="82"/>
  <c r="L610" i="82" l="1"/>
  <c r="N612" i="82"/>
  <c r="O611" i="82"/>
  <c r="L613" i="82"/>
  <c r="N550" i="82"/>
  <c r="T550" i="82" s="1"/>
  <c r="T551" i="82"/>
  <c r="L561" i="82"/>
  <c r="R561" i="82" s="1"/>
  <c r="L551" i="82"/>
  <c r="L562" i="82"/>
  <c r="R562" i="82" s="1"/>
  <c r="R563" i="82"/>
  <c r="K610" i="82" l="1"/>
  <c r="M612" i="82"/>
  <c r="N611" i="82"/>
  <c r="K613" i="82"/>
  <c r="L550" i="82"/>
  <c r="R550" i="82" s="1"/>
  <c r="R551" i="82"/>
  <c r="J610" i="82" l="1"/>
  <c r="L612" i="82"/>
  <c r="M611" i="82"/>
  <c r="J613" i="82"/>
  <c r="I610" i="82" l="1"/>
  <c r="K612" i="82"/>
  <c r="L611" i="82"/>
  <c r="I613" i="82"/>
  <c r="H610" i="82" l="1"/>
  <c r="J612" i="82"/>
  <c r="K611" i="82"/>
  <c r="H613" i="82"/>
  <c r="F607" i="82" l="1"/>
  <c r="G610" i="82"/>
  <c r="F610" i="82" s="1"/>
  <c r="I612" i="82"/>
  <c r="J611" i="82"/>
  <c r="G613" i="82"/>
  <c r="F613" i="82" s="1"/>
  <c r="R547" i="82"/>
  <c r="R548" i="82"/>
  <c r="R549" i="82"/>
  <c r="G546" i="82"/>
  <c r="G545" i="82" s="1"/>
  <c r="J546" i="82"/>
  <c r="J545" i="82" s="1"/>
  <c r="L546" i="82"/>
  <c r="L545" i="82" s="1"/>
  <c r="M546" i="82"/>
  <c r="M545" i="82" s="1"/>
  <c r="N546" i="82"/>
  <c r="N545" i="82" s="1"/>
  <c r="O546" i="82"/>
  <c r="O545" i="82" s="1"/>
  <c r="P546" i="82"/>
  <c r="P545" i="82" s="1"/>
  <c r="Q546" i="82"/>
  <c r="Q545" i="82" s="1"/>
  <c r="S546" i="82"/>
  <c r="F546" i="82"/>
  <c r="F545" i="82" s="1"/>
  <c r="S543" i="82"/>
  <c r="G543" i="82"/>
  <c r="J543" i="82"/>
  <c r="L543" i="82"/>
  <c r="M543" i="82"/>
  <c r="N543" i="82"/>
  <c r="O543" i="82"/>
  <c r="P543" i="82"/>
  <c r="Q543" i="82"/>
  <c r="G467" i="82"/>
  <c r="J467" i="82"/>
  <c r="M467" i="82"/>
  <c r="O467" i="82"/>
  <c r="P467" i="82"/>
  <c r="Q467" i="82"/>
  <c r="S467" i="82"/>
  <c r="F467" i="82"/>
  <c r="G500" i="82"/>
  <c r="H500" i="82"/>
  <c r="I500" i="82"/>
  <c r="J500" i="82"/>
  <c r="K500" i="82"/>
  <c r="L500" i="82"/>
  <c r="M500" i="82"/>
  <c r="N500" i="82"/>
  <c r="O500" i="82"/>
  <c r="P500" i="82"/>
  <c r="Q500" i="82"/>
  <c r="F500" i="82"/>
  <c r="F499" i="82"/>
  <c r="T364" i="82"/>
  <c r="G363" i="82"/>
  <c r="J363" i="82"/>
  <c r="M363" i="82"/>
  <c r="O363" i="82"/>
  <c r="P363" i="82"/>
  <c r="Q363" i="82"/>
  <c r="F363" i="82"/>
  <c r="S404" i="82"/>
  <c r="R404" i="82"/>
  <c r="S403" i="82"/>
  <c r="R403" i="82"/>
  <c r="S402" i="82"/>
  <c r="R402" i="82"/>
  <c r="S401" i="82"/>
  <c r="R401" i="82"/>
  <c r="S400" i="82"/>
  <c r="L400" i="82"/>
  <c r="R400" i="82" s="1"/>
  <c r="I400" i="82"/>
  <c r="S399" i="82"/>
  <c r="L399" i="82"/>
  <c r="R399" i="82" s="1"/>
  <c r="I399" i="82"/>
  <c r="S398" i="82"/>
  <c r="L398" i="82"/>
  <c r="R398" i="82" s="1"/>
  <c r="I398" i="82"/>
  <c r="R397" i="82"/>
  <c r="H396" i="82"/>
  <c r="I396" i="82" s="1"/>
  <c r="K396" i="82" s="1"/>
  <c r="L396" i="82" s="1"/>
  <c r="T395" i="82"/>
  <c r="L395" i="82"/>
  <c r="R395" i="82" s="1"/>
  <c r="I395" i="82"/>
  <c r="H395" i="82"/>
  <c r="H394" i="82"/>
  <c r="I394" i="82" s="1"/>
  <c r="K394" i="82" s="1"/>
  <c r="L394" i="82" s="1"/>
  <c r="H393" i="82"/>
  <c r="I393" i="82" s="1"/>
  <c r="K393" i="82" s="1"/>
  <c r="L393" i="82" s="1"/>
  <c r="T392" i="82"/>
  <c r="L392" i="82"/>
  <c r="R392" i="82" s="1"/>
  <c r="I392" i="82"/>
  <c r="H392" i="82"/>
  <c r="T391" i="82"/>
  <c r="R391" i="82"/>
  <c r="I391" i="82"/>
  <c r="H391" i="82"/>
  <c r="H390" i="82"/>
  <c r="I390" i="82" s="1"/>
  <c r="K390" i="82" s="1"/>
  <c r="L390" i="82" s="1"/>
  <c r="T389" i="82"/>
  <c r="L389" i="82"/>
  <c r="R389" i="82" s="1"/>
  <c r="I389" i="82"/>
  <c r="H389" i="82"/>
  <c r="I388" i="82"/>
  <c r="K388" i="82" s="1"/>
  <c r="L388" i="82" s="1"/>
  <c r="N388" i="82" s="1"/>
  <c r="T388" i="82" s="1"/>
  <c r="T387" i="82"/>
  <c r="R387" i="82"/>
  <c r="I387" i="82"/>
  <c r="H387" i="82"/>
  <c r="H386" i="82"/>
  <c r="I386" i="82" s="1"/>
  <c r="K386" i="82" s="1"/>
  <c r="L386" i="82" s="1"/>
  <c r="T385" i="82"/>
  <c r="R385" i="82"/>
  <c r="I385" i="82"/>
  <c r="H385" i="82"/>
  <c r="T384" i="82"/>
  <c r="R384" i="82"/>
  <c r="T383" i="82"/>
  <c r="L383" i="82"/>
  <c r="R383" i="82" s="1"/>
  <c r="I383" i="82"/>
  <c r="H383" i="82"/>
  <c r="H382" i="82"/>
  <c r="I382" i="82" s="1"/>
  <c r="K382" i="82" s="1"/>
  <c r="L382" i="82" s="1"/>
  <c r="T381" i="82"/>
  <c r="L381" i="82"/>
  <c r="R381" i="82" s="1"/>
  <c r="I381" i="82"/>
  <c r="H381" i="82"/>
  <c r="T380" i="82"/>
  <c r="L380" i="82"/>
  <c r="R380" i="82" s="1"/>
  <c r="I380" i="82"/>
  <c r="T379" i="82"/>
  <c r="R379" i="82"/>
  <c r="I379" i="82"/>
  <c r="H379" i="82"/>
  <c r="H378" i="82"/>
  <c r="I378" i="82" s="1"/>
  <c r="K378" i="82" s="1"/>
  <c r="L378" i="82" s="1"/>
  <c r="T377" i="82"/>
  <c r="R377" i="82"/>
  <c r="I377" i="82"/>
  <c r="H377" i="82"/>
  <c r="T376" i="82"/>
  <c r="R376" i="82"/>
  <c r="T375" i="82"/>
  <c r="R375" i="82"/>
  <c r="I375" i="82"/>
  <c r="H375" i="82"/>
  <c r="T374" i="82"/>
  <c r="R374" i="82"/>
  <c r="T373" i="82"/>
  <c r="L373" i="82"/>
  <c r="R373" i="82" s="1"/>
  <c r="I373" i="82"/>
  <c r="H373" i="82"/>
  <c r="T372" i="82"/>
  <c r="R372" i="82"/>
  <c r="I372" i="82"/>
  <c r="H372" i="82"/>
  <c r="T371" i="82"/>
  <c r="R371" i="82"/>
  <c r="S370" i="82"/>
  <c r="R370" i="82"/>
  <c r="T369" i="82"/>
  <c r="R369" i="82"/>
  <c r="H369" i="82"/>
  <c r="I369" i="82" s="1"/>
  <c r="K369" i="82" s="1"/>
  <c r="T368" i="82"/>
  <c r="R368" i="82"/>
  <c r="T367" i="82"/>
  <c r="R367" i="82"/>
  <c r="I367" i="82"/>
  <c r="H367" i="82"/>
  <c r="T366" i="82"/>
  <c r="R366" i="82"/>
  <c r="H365" i="82"/>
  <c r="I365" i="82" s="1"/>
  <c r="K365" i="82" s="1"/>
  <c r="L365" i="82" s="1"/>
  <c r="R364" i="82"/>
  <c r="T549" i="82"/>
  <c r="H549" i="82"/>
  <c r="I549" i="82" s="1"/>
  <c r="K549" i="82" s="1"/>
  <c r="T548" i="82"/>
  <c r="H548" i="82"/>
  <c r="I548" i="82" s="1"/>
  <c r="T547" i="82"/>
  <c r="T546" i="82" s="1"/>
  <c r="H547" i="82"/>
  <c r="I547" i="82" s="1"/>
  <c r="K547" i="82" s="1"/>
  <c r="K546" i="82" s="1"/>
  <c r="T544" i="82"/>
  <c r="T543" i="82" s="1"/>
  <c r="R544" i="82"/>
  <c r="R543" i="82" s="1"/>
  <c r="F544" i="82"/>
  <c r="F543" i="82" s="1"/>
  <c r="T542" i="82"/>
  <c r="R542" i="82"/>
  <c r="K542" i="82"/>
  <c r="H542" i="82"/>
  <c r="M541" i="82"/>
  <c r="M539" i="82" s="1"/>
  <c r="M537" i="82" s="1"/>
  <c r="M536" i="82" s="1"/>
  <c r="I541" i="82"/>
  <c r="R541" i="82" s="1"/>
  <c r="T540" i="82"/>
  <c r="R540" i="82"/>
  <c r="F540" i="82"/>
  <c r="S539" i="82"/>
  <c r="Q539" i="82"/>
  <c r="P539" i="82"/>
  <c r="P537" i="82" s="1"/>
  <c r="N539" i="82"/>
  <c r="N537" i="82" s="1"/>
  <c r="N536" i="82" s="1"/>
  <c r="J539" i="82"/>
  <c r="G539" i="82"/>
  <c r="G537" i="82" s="1"/>
  <c r="G536" i="82" s="1"/>
  <c r="F539" i="82"/>
  <c r="F537" i="82" s="1"/>
  <c r="F536" i="82" s="1"/>
  <c r="T538" i="82"/>
  <c r="T539" i="82" s="1"/>
  <c r="H538" i="82"/>
  <c r="T535" i="82"/>
  <c r="R535" i="82"/>
  <c r="F535" i="82"/>
  <c r="S534" i="82"/>
  <c r="R534" i="82"/>
  <c r="I534" i="82"/>
  <c r="T533" i="82"/>
  <c r="R533" i="82"/>
  <c r="R532" i="82"/>
  <c r="P530" i="82"/>
  <c r="P531" i="82" s="1"/>
  <c r="O530" i="82"/>
  <c r="O531" i="82" s="1"/>
  <c r="N531" i="82"/>
  <c r="M530" i="82"/>
  <c r="M531" i="82" s="1"/>
  <c r="T529" i="82"/>
  <c r="R529" i="82"/>
  <c r="F529" i="82"/>
  <c r="H529" i="82" s="1"/>
  <c r="I529" i="82" s="1"/>
  <c r="K529" i="82" s="1"/>
  <c r="S528" i="82"/>
  <c r="Q528" i="82"/>
  <c r="P528" i="82"/>
  <c r="O528" i="82"/>
  <c r="N528" i="82"/>
  <c r="M528" i="82"/>
  <c r="L528" i="82"/>
  <c r="J528" i="82"/>
  <c r="G528" i="82"/>
  <c r="F528" i="82"/>
  <c r="T527" i="82"/>
  <c r="T528" i="82" s="1"/>
  <c r="R527" i="82"/>
  <c r="R528" i="82" s="1"/>
  <c r="H527" i="82"/>
  <c r="H528" i="82" s="1"/>
  <c r="H526" i="82"/>
  <c r="I526" i="82" s="1"/>
  <c r="K526" i="82" s="1"/>
  <c r="T525" i="82"/>
  <c r="S525" i="82"/>
  <c r="R525" i="82"/>
  <c r="Q525" i="82"/>
  <c r="P525" i="82"/>
  <c r="O525" i="82"/>
  <c r="N525" i="82"/>
  <c r="M525" i="82"/>
  <c r="L525" i="82"/>
  <c r="J525" i="82"/>
  <c r="G525" i="82"/>
  <c r="F525" i="82"/>
  <c r="H524" i="82"/>
  <c r="H525" i="82" s="1"/>
  <c r="T523" i="82"/>
  <c r="R523" i="82"/>
  <c r="H523" i="82"/>
  <c r="H518" i="82" s="1"/>
  <c r="S521" i="82"/>
  <c r="Q521" i="82"/>
  <c r="P521" i="82"/>
  <c r="O521" i="82"/>
  <c r="N521" i="82"/>
  <c r="M521" i="82"/>
  <c r="L521" i="82"/>
  <c r="K521" i="82"/>
  <c r="J521" i="82"/>
  <c r="I521" i="82"/>
  <c r="H521" i="82"/>
  <c r="G521" i="82"/>
  <c r="F521" i="82"/>
  <c r="T520" i="82"/>
  <c r="T521" i="82" s="1"/>
  <c r="R520" i="82"/>
  <c r="R521" i="82" s="1"/>
  <c r="T519" i="82"/>
  <c r="R519" i="82"/>
  <c r="N518" i="82"/>
  <c r="T518" i="82" s="1"/>
  <c r="L518" i="82"/>
  <c r="F518" i="82"/>
  <c r="S517" i="82"/>
  <c r="P517" i="82"/>
  <c r="M517" i="82"/>
  <c r="J517" i="82"/>
  <c r="G517" i="82"/>
  <c r="Q516" i="82"/>
  <c r="Q517" i="82" s="1"/>
  <c r="O516" i="82"/>
  <c r="O517" i="82" s="1"/>
  <c r="N516" i="82"/>
  <c r="N517" i="82" s="1"/>
  <c r="L516" i="82"/>
  <c r="L517" i="82" s="1"/>
  <c r="F516" i="82"/>
  <c r="F517" i="82" s="1"/>
  <c r="T515" i="82"/>
  <c r="R515" i="82"/>
  <c r="S514" i="82"/>
  <c r="L514" i="82"/>
  <c r="R514" i="82" s="1"/>
  <c r="I514" i="82"/>
  <c r="I512" i="82" s="1"/>
  <c r="I513" i="82" s="1"/>
  <c r="F514" i="82"/>
  <c r="F512" i="82" s="1"/>
  <c r="F513" i="82" s="1"/>
  <c r="Q513" i="82"/>
  <c r="P513" i="82"/>
  <c r="O512" i="82"/>
  <c r="O513" i="82" s="1"/>
  <c r="N512" i="82"/>
  <c r="T512" i="82" s="1"/>
  <c r="T513" i="82" s="1"/>
  <c r="M512" i="82"/>
  <c r="M513" i="82" s="1"/>
  <c r="K512" i="82"/>
  <c r="K513" i="82" s="1"/>
  <c r="J512" i="82"/>
  <c r="J513" i="82" s="1"/>
  <c r="H512" i="82"/>
  <c r="H513" i="82" s="1"/>
  <c r="G512" i="82"/>
  <c r="G513" i="82" s="1"/>
  <c r="I511" i="82"/>
  <c r="K511" i="82" s="1"/>
  <c r="L511" i="82" s="1"/>
  <c r="T510" i="82"/>
  <c r="R510" i="82"/>
  <c r="S509" i="82"/>
  <c r="Q509" i="82"/>
  <c r="P509" i="82"/>
  <c r="O509" i="82"/>
  <c r="N509" i="82"/>
  <c r="M509" i="82"/>
  <c r="L509" i="82"/>
  <c r="J509" i="82"/>
  <c r="G509" i="82"/>
  <c r="T508" i="82"/>
  <c r="T509" i="82" s="1"/>
  <c r="R508" i="82"/>
  <c r="R509" i="82" s="1"/>
  <c r="F508" i="82"/>
  <c r="H508" i="82" s="1"/>
  <c r="N507" i="82"/>
  <c r="O507" i="82" s="1"/>
  <c r="Q507" i="82" s="1"/>
  <c r="H507" i="82"/>
  <c r="I507" i="82" s="1"/>
  <c r="K507" i="82" s="1"/>
  <c r="T506" i="82"/>
  <c r="S506" i="82"/>
  <c r="R506" i="82"/>
  <c r="P506" i="82"/>
  <c r="M506" i="82"/>
  <c r="L506" i="82"/>
  <c r="J506" i="82"/>
  <c r="G506" i="82"/>
  <c r="F506" i="82"/>
  <c r="N505" i="82"/>
  <c r="O505" i="82" s="1"/>
  <c r="H505" i="82"/>
  <c r="H506" i="82" s="1"/>
  <c r="T504" i="82"/>
  <c r="R504" i="82"/>
  <c r="T503" i="82"/>
  <c r="R503" i="82"/>
  <c r="S502" i="82"/>
  <c r="S500" i="82" s="1"/>
  <c r="R502" i="82"/>
  <c r="T501" i="82"/>
  <c r="R501" i="82"/>
  <c r="Q499" i="82"/>
  <c r="P499" i="82"/>
  <c r="O499" i="82"/>
  <c r="N499" i="82"/>
  <c r="M499" i="82"/>
  <c r="L499" i="82"/>
  <c r="K499" i="82"/>
  <c r="J499" i="82"/>
  <c r="I499" i="82"/>
  <c r="H499" i="82"/>
  <c r="G499" i="82"/>
  <c r="I498" i="82"/>
  <c r="F498" i="82"/>
  <c r="S497" i="82"/>
  <c r="R497" i="82"/>
  <c r="P497" i="82"/>
  <c r="O497" i="82"/>
  <c r="M497" i="82"/>
  <c r="L497" i="82"/>
  <c r="F497" i="82"/>
  <c r="I496" i="82"/>
  <c r="I497" i="82" s="1"/>
  <c r="M495" i="82"/>
  <c r="S495" i="82" s="1"/>
  <c r="L495" i="82"/>
  <c r="R495" i="82" s="1"/>
  <c r="J495" i="82"/>
  <c r="I495" i="82"/>
  <c r="G495" i="82"/>
  <c r="F495" i="82"/>
  <c r="T494" i="82"/>
  <c r="P494" i="82"/>
  <c r="O494" i="82"/>
  <c r="M494" i="82"/>
  <c r="L494" i="82"/>
  <c r="J494" i="82"/>
  <c r="I494" i="82"/>
  <c r="G494" i="82"/>
  <c r="F494" i="82"/>
  <c r="S493" i="82"/>
  <c r="S494" i="82" s="1"/>
  <c r="R493" i="82"/>
  <c r="R494" i="82" s="1"/>
  <c r="M492" i="82"/>
  <c r="S492" i="82" s="1"/>
  <c r="L492" i="82"/>
  <c r="R492" i="82" s="1"/>
  <c r="J492" i="82"/>
  <c r="I492" i="82"/>
  <c r="G492" i="82"/>
  <c r="T491" i="82"/>
  <c r="P491" i="82"/>
  <c r="O491" i="82"/>
  <c r="M491" i="82"/>
  <c r="L491" i="82"/>
  <c r="J491" i="82"/>
  <c r="I491" i="82"/>
  <c r="G491" i="82"/>
  <c r="F491" i="82"/>
  <c r="S490" i="82"/>
  <c r="S491" i="82" s="1"/>
  <c r="R490" i="82"/>
  <c r="R491" i="82" s="1"/>
  <c r="M489" i="82"/>
  <c r="S489" i="82" s="1"/>
  <c r="L489" i="82"/>
  <c r="R489" i="82" s="1"/>
  <c r="J489" i="82"/>
  <c r="I489" i="82"/>
  <c r="G489" i="82"/>
  <c r="F489" i="82"/>
  <c r="T488" i="82"/>
  <c r="P488" i="82"/>
  <c r="O488" i="82"/>
  <c r="M488" i="82"/>
  <c r="L488" i="82"/>
  <c r="J488" i="82"/>
  <c r="I488" i="82"/>
  <c r="G488" i="82"/>
  <c r="F488" i="82"/>
  <c r="S487" i="82"/>
  <c r="S488" i="82" s="1"/>
  <c r="R487" i="82"/>
  <c r="R488" i="82" s="1"/>
  <c r="S486" i="82"/>
  <c r="R486" i="82"/>
  <c r="S485" i="82"/>
  <c r="L485" i="82"/>
  <c r="L483" i="82" s="1"/>
  <c r="L484" i="82" s="1"/>
  <c r="I485" i="82"/>
  <c r="I483" i="82" s="1"/>
  <c r="I484" i="82" s="1"/>
  <c r="T484" i="82"/>
  <c r="P483" i="82"/>
  <c r="P484" i="82" s="1"/>
  <c r="O483" i="82"/>
  <c r="O484" i="82" s="1"/>
  <c r="M483" i="82"/>
  <c r="M484" i="82" s="1"/>
  <c r="F483" i="82"/>
  <c r="G483" i="82" s="1"/>
  <c r="S482" i="82"/>
  <c r="L482" i="82"/>
  <c r="R482" i="82" s="1"/>
  <c r="I482" i="82"/>
  <c r="S481" i="82"/>
  <c r="L481" i="82"/>
  <c r="R481" i="82" s="1"/>
  <c r="I481" i="82"/>
  <c r="P479" i="82"/>
  <c r="P480" i="82" s="1"/>
  <c r="O479" i="82"/>
  <c r="O480" i="82" s="1"/>
  <c r="M479" i="82"/>
  <c r="M480" i="82" s="1"/>
  <c r="J479" i="82"/>
  <c r="J480" i="82" s="1"/>
  <c r="G479" i="82"/>
  <c r="G480" i="82" s="1"/>
  <c r="F479" i="82"/>
  <c r="F480" i="82" s="1"/>
  <c r="S478" i="82"/>
  <c r="R478" i="82"/>
  <c r="J478" i="82"/>
  <c r="I478" i="82"/>
  <c r="G478" i="82"/>
  <c r="F478" i="82"/>
  <c r="P477" i="82"/>
  <c r="O477" i="82"/>
  <c r="M477" i="82"/>
  <c r="L477" i="82"/>
  <c r="J477" i="82"/>
  <c r="I477" i="82"/>
  <c r="G477" i="82"/>
  <c r="F477" i="82"/>
  <c r="S476" i="82"/>
  <c r="S477" i="82" s="1"/>
  <c r="R476" i="82"/>
  <c r="R477" i="82" s="1"/>
  <c r="F475" i="82"/>
  <c r="H475" i="82" s="1"/>
  <c r="I475" i="82" s="1"/>
  <c r="K475" i="82" s="1"/>
  <c r="L475" i="82" s="1"/>
  <c r="F474" i="82"/>
  <c r="Q473" i="82"/>
  <c r="Q474" i="82" s="1"/>
  <c r="O473" i="82"/>
  <c r="O474" i="82" s="1"/>
  <c r="H473" i="82"/>
  <c r="I473" i="82" s="1"/>
  <c r="T472" i="82"/>
  <c r="L472" i="82"/>
  <c r="R472" i="82" s="1"/>
  <c r="I472" i="82"/>
  <c r="H472" i="82"/>
  <c r="H471" i="82"/>
  <c r="I471" i="82" s="1"/>
  <c r="Q469" i="82"/>
  <c r="Q470" i="82" s="1"/>
  <c r="O469" i="82"/>
  <c r="O470" i="82" s="1"/>
  <c r="F469" i="82"/>
  <c r="H469" i="82" s="1"/>
  <c r="H470" i="82" s="1"/>
  <c r="H468" i="82"/>
  <c r="I468" i="82" s="1"/>
  <c r="K468" i="82" s="1"/>
  <c r="L468" i="82" s="1"/>
  <c r="L467" i="82" s="1"/>
  <c r="H466" i="82"/>
  <c r="I466" i="82" s="1"/>
  <c r="K466" i="82" s="1"/>
  <c r="L466" i="82" s="1"/>
  <c r="T465" i="82"/>
  <c r="L465" i="82"/>
  <c r="R465" i="82" s="1"/>
  <c r="I465" i="82"/>
  <c r="H465" i="82"/>
  <c r="Q464" i="82"/>
  <c r="O464" i="82"/>
  <c r="N464" i="82"/>
  <c r="F464" i="82"/>
  <c r="T463" i="82"/>
  <c r="T464" i="82" s="1"/>
  <c r="L463" i="82"/>
  <c r="R463" i="82" s="1"/>
  <c r="R464" i="82" s="1"/>
  <c r="I463" i="82"/>
  <c r="I464" i="82" s="1"/>
  <c r="H463" i="82"/>
  <c r="H464" i="82" s="1"/>
  <c r="T462" i="82"/>
  <c r="R462" i="82"/>
  <c r="I462" i="82"/>
  <c r="H462" i="82"/>
  <c r="H461" i="82"/>
  <c r="I461" i="82" s="1"/>
  <c r="K461" i="82" s="1"/>
  <c r="Q459" i="82"/>
  <c r="Q460" i="82" s="1"/>
  <c r="O459" i="82"/>
  <c r="O460" i="82" s="1"/>
  <c r="F459" i="82"/>
  <c r="F460" i="82" s="1"/>
  <c r="T458" i="82"/>
  <c r="L458" i="82"/>
  <c r="R458" i="82" s="1"/>
  <c r="I458" i="82"/>
  <c r="I456" i="82" s="1"/>
  <c r="I457" i="82" s="1"/>
  <c r="F458" i="82"/>
  <c r="H458" i="82" s="1"/>
  <c r="F457" i="82"/>
  <c r="Q456" i="82"/>
  <c r="Q457" i="82" s="1"/>
  <c r="O456" i="82"/>
  <c r="O457" i="82" s="1"/>
  <c r="N456" i="82"/>
  <c r="N457" i="82" s="1"/>
  <c r="H456" i="82"/>
  <c r="H457" i="82" s="1"/>
  <c r="F455" i="82"/>
  <c r="H455" i="82" s="1"/>
  <c r="I455" i="82" s="1"/>
  <c r="K455" i="82" s="1"/>
  <c r="L455" i="82" s="1"/>
  <c r="Q454" i="82"/>
  <c r="O454" i="82"/>
  <c r="F454" i="82"/>
  <c r="H453" i="82"/>
  <c r="I453" i="82" s="1"/>
  <c r="T452" i="82"/>
  <c r="R452" i="82"/>
  <c r="I452" i="82"/>
  <c r="H452" i="82"/>
  <c r="H451" i="82"/>
  <c r="I451" i="82" s="1"/>
  <c r="Q449" i="82"/>
  <c r="Q450" i="82" s="1"/>
  <c r="O449" i="82"/>
  <c r="O450" i="82" s="1"/>
  <c r="F449" i="82"/>
  <c r="F450" i="82" s="1"/>
  <c r="T448" i="82"/>
  <c r="R448" i="82"/>
  <c r="I448" i="82"/>
  <c r="I445" i="82" s="1"/>
  <c r="I446" i="82" s="1"/>
  <c r="H448" i="82"/>
  <c r="T447" i="82"/>
  <c r="R447" i="82"/>
  <c r="Q445" i="82"/>
  <c r="Q446" i="82" s="1"/>
  <c r="O445" i="82"/>
  <c r="O446" i="82" s="1"/>
  <c r="N445" i="82"/>
  <c r="N446" i="82" s="1"/>
  <c r="L445" i="82"/>
  <c r="L446" i="82" s="1"/>
  <c r="K445" i="82"/>
  <c r="K446" i="82" s="1"/>
  <c r="H445" i="82"/>
  <c r="H446" i="82" s="1"/>
  <c r="F445" i="82"/>
  <c r="F446" i="82" s="1"/>
  <c r="T444" i="82"/>
  <c r="L444" i="82"/>
  <c r="R444" i="82" s="1"/>
  <c r="I444" i="82"/>
  <c r="H444" i="82"/>
  <c r="H443" i="82"/>
  <c r="I443" i="82" s="1"/>
  <c r="Q441" i="82"/>
  <c r="Q442" i="82" s="1"/>
  <c r="O441" i="82"/>
  <c r="O442" i="82" s="1"/>
  <c r="F441" i="82"/>
  <c r="F442" i="82" s="1"/>
  <c r="T440" i="82"/>
  <c r="L440" i="82"/>
  <c r="R440" i="82" s="1"/>
  <c r="I440" i="82"/>
  <c r="H440" i="82"/>
  <c r="H437" i="82" s="1"/>
  <c r="H438" i="82" s="1"/>
  <c r="T439" i="82"/>
  <c r="L439" i="82"/>
  <c r="R439" i="82" s="1"/>
  <c r="I439" i="82"/>
  <c r="I437" i="82" s="1"/>
  <c r="I438" i="82" s="1"/>
  <c r="Q437" i="82"/>
  <c r="Q438" i="82" s="1"/>
  <c r="O437" i="82"/>
  <c r="O438" i="82" s="1"/>
  <c r="N437" i="82"/>
  <c r="N438" i="82" s="1"/>
  <c r="K437" i="82"/>
  <c r="K438" i="82" s="1"/>
  <c r="F437" i="82"/>
  <c r="F438" i="82" s="1"/>
  <c r="T436" i="82"/>
  <c r="R436" i="82"/>
  <c r="I436" i="82"/>
  <c r="H436" i="82"/>
  <c r="H435" i="82"/>
  <c r="I435" i="82" s="1"/>
  <c r="Q433" i="82"/>
  <c r="Q434" i="82" s="1"/>
  <c r="O433" i="82"/>
  <c r="O434" i="82" s="1"/>
  <c r="F433" i="82"/>
  <c r="F434" i="82" s="1"/>
  <c r="T432" i="82"/>
  <c r="R432" i="82"/>
  <c r="I432" i="82"/>
  <c r="I429" i="82" s="1"/>
  <c r="I430" i="82" s="1"/>
  <c r="H432" i="82"/>
  <c r="H429" i="82" s="1"/>
  <c r="H430" i="82" s="1"/>
  <c r="T431" i="82"/>
  <c r="R431" i="82"/>
  <c r="Q429" i="82"/>
  <c r="Q430" i="82" s="1"/>
  <c r="O429" i="82"/>
  <c r="O430" i="82" s="1"/>
  <c r="N429" i="82"/>
  <c r="N430" i="82" s="1"/>
  <c r="L429" i="82"/>
  <c r="K429" i="82"/>
  <c r="K430" i="82" s="1"/>
  <c r="F429" i="82"/>
  <c r="F430" i="82" s="1"/>
  <c r="T428" i="82"/>
  <c r="R428" i="82"/>
  <c r="I428" i="82"/>
  <c r="I425" i="82" s="1"/>
  <c r="I426" i="82" s="1"/>
  <c r="H428" i="82"/>
  <c r="T427" i="82"/>
  <c r="R427" i="82"/>
  <c r="Q425" i="82"/>
  <c r="Q426" i="82" s="1"/>
  <c r="O425" i="82"/>
  <c r="O426" i="82" s="1"/>
  <c r="N425" i="82"/>
  <c r="N426" i="82" s="1"/>
  <c r="L425" i="82"/>
  <c r="L426" i="82" s="1"/>
  <c r="K425" i="82"/>
  <c r="K426" i="82" s="1"/>
  <c r="F425" i="82"/>
  <c r="F426" i="82" s="1"/>
  <c r="T424" i="82"/>
  <c r="L424" i="82"/>
  <c r="R424" i="82" s="1"/>
  <c r="I424" i="82"/>
  <c r="I422" i="82" s="1"/>
  <c r="K422" i="82" s="1"/>
  <c r="K423" i="82" s="1"/>
  <c r="H424" i="82"/>
  <c r="F423" i="82"/>
  <c r="Q422" i="82"/>
  <c r="Q423" i="82" s="1"/>
  <c r="O422" i="82"/>
  <c r="O423" i="82" s="1"/>
  <c r="H422" i="82"/>
  <c r="H423" i="82" s="1"/>
  <c r="T421" i="82"/>
  <c r="R421" i="82"/>
  <c r="I421" i="82"/>
  <c r="I417" i="82" s="1"/>
  <c r="I418" i="82" s="1"/>
  <c r="H421" i="82"/>
  <c r="H417" i="82" s="1"/>
  <c r="H418" i="82" s="1"/>
  <c r="T420" i="82"/>
  <c r="R420" i="82"/>
  <c r="S419" i="82"/>
  <c r="R419" i="82"/>
  <c r="Q417" i="82"/>
  <c r="Q418" i="82" s="1"/>
  <c r="P417" i="82"/>
  <c r="P418" i="82" s="1"/>
  <c r="O417" i="82"/>
  <c r="O418" i="82" s="1"/>
  <c r="N417" i="82"/>
  <c r="N418" i="82" s="1"/>
  <c r="M417" i="82"/>
  <c r="M418" i="82" s="1"/>
  <c r="L417" i="82"/>
  <c r="L418" i="82" s="1"/>
  <c r="K417" i="82"/>
  <c r="K418" i="82" s="1"/>
  <c r="J417" i="82"/>
  <c r="J418" i="82" s="1"/>
  <c r="F417" i="82"/>
  <c r="F418" i="82" s="1"/>
  <c r="T416" i="82"/>
  <c r="R416" i="82"/>
  <c r="H416" i="82"/>
  <c r="I416" i="82" s="1"/>
  <c r="T415" i="82"/>
  <c r="R415" i="82"/>
  <c r="Q413" i="82"/>
  <c r="Q414" i="82" s="1"/>
  <c r="O413" i="82"/>
  <c r="O414" i="82" s="1"/>
  <c r="N413" i="82"/>
  <c r="L413" i="82"/>
  <c r="L414" i="82" s="1"/>
  <c r="F413" i="82"/>
  <c r="F414" i="82" s="1"/>
  <c r="T412" i="82"/>
  <c r="R412" i="82"/>
  <c r="I412" i="82"/>
  <c r="I409" i="82" s="1"/>
  <c r="I410" i="82" s="1"/>
  <c r="H412" i="82"/>
  <c r="T411" i="82"/>
  <c r="R411" i="82"/>
  <c r="Q409" i="82"/>
  <c r="Q410" i="82" s="1"/>
  <c r="O409" i="82"/>
  <c r="O410" i="82" s="1"/>
  <c r="N409" i="82"/>
  <c r="N410" i="82" s="1"/>
  <c r="L409" i="82"/>
  <c r="L410" i="82" s="1"/>
  <c r="K409" i="82"/>
  <c r="K410" i="82" s="1"/>
  <c r="F409" i="82"/>
  <c r="H409" i="82" s="1"/>
  <c r="H408" i="82"/>
  <c r="I408" i="82" s="1"/>
  <c r="T407" i="82"/>
  <c r="R407" i="82"/>
  <c r="Q406" i="82"/>
  <c r="O406" i="82"/>
  <c r="F406" i="82"/>
  <c r="Q405" i="82"/>
  <c r="O405" i="82"/>
  <c r="H405" i="82"/>
  <c r="F405" i="82"/>
  <c r="P362" i="82"/>
  <c r="P306" i="82" s="1"/>
  <c r="P307" i="82" s="1"/>
  <c r="P11" i="82" s="1"/>
  <c r="T361" i="82"/>
  <c r="R361" i="82"/>
  <c r="H361" i="82"/>
  <c r="I361" i="82" s="1"/>
  <c r="K361" i="82" s="1"/>
  <c r="T360" i="82"/>
  <c r="R360" i="82"/>
  <c r="H360" i="82"/>
  <c r="I360" i="82" s="1"/>
  <c r="K360" i="82" s="1"/>
  <c r="T359" i="82"/>
  <c r="R359" i="82"/>
  <c r="H359" i="82"/>
  <c r="I359" i="82" s="1"/>
  <c r="K359" i="82" s="1"/>
  <c r="M358" i="82"/>
  <c r="L358" i="82" s="1"/>
  <c r="R358" i="82"/>
  <c r="T357" i="82"/>
  <c r="R357" i="82"/>
  <c r="T356" i="82"/>
  <c r="R356" i="82"/>
  <c r="H356" i="82"/>
  <c r="I356" i="82" s="1"/>
  <c r="K356" i="82" s="1"/>
  <c r="T355" i="82"/>
  <c r="R355" i="82"/>
  <c r="H355" i="82"/>
  <c r="I355" i="82" s="1"/>
  <c r="K355" i="82" s="1"/>
  <c r="T353" i="82"/>
  <c r="R353" i="82"/>
  <c r="S352" i="82"/>
  <c r="L352" i="82"/>
  <c r="R352" i="82" s="1"/>
  <c r="F352" i="82"/>
  <c r="L351" i="82"/>
  <c r="T350" i="82"/>
  <c r="R350" i="82"/>
  <c r="N349" i="82"/>
  <c r="O349" i="82" s="1"/>
  <c r="Q349" i="82" s="1"/>
  <c r="H349" i="82"/>
  <c r="I349" i="82" s="1"/>
  <c r="K349" i="82" s="1"/>
  <c r="S348" i="82"/>
  <c r="R348" i="82"/>
  <c r="S347" i="82"/>
  <c r="R347" i="82"/>
  <c r="S346" i="82"/>
  <c r="R346" i="82"/>
  <c r="S345" i="82"/>
  <c r="R345" i="82"/>
  <c r="S344" i="82"/>
  <c r="L344" i="82"/>
  <c r="R344" i="82" s="1"/>
  <c r="S343" i="82"/>
  <c r="L343" i="82"/>
  <c r="R343" i="82" s="1"/>
  <c r="S342" i="82"/>
  <c r="L342" i="82"/>
  <c r="R342" i="82" s="1"/>
  <c r="R341" i="82"/>
  <c r="H340" i="82"/>
  <c r="T339" i="82"/>
  <c r="L339" i="82"/>
  <c r="R339" i="82" s="1"/>
  <c r="H339" i="82"/>
  <c r="H338" i="82"/>
  <c r="H337" i="82"/>
  <c r="T336" i="82"/>
  <c r="L336" i="82"/>
  <c r="R336" i="82" s="1"/>
  <c r="H336" i="82"/>
  <c r="T335" i="82"/>
  <c r="R335" i="82"/>
  <c r="H335" i="82"/>
  <c r="H334" i="82"/>
  <c r="T333" i="82"/>
  <c r="L333" i="82"/>
  <c r="R333" i="82" s="1"/>
  <c r="H333" i="82"/>
  <c r="L332" i="82"/>
  <c r="T331" i="82"/>
  <c r="R331" i="82"/>
  <c r="H331" i="82"/>
  <c r="H330" i="82"/>
  <c r="T329" i="82"/>
  <c r="R329" i="82"/>
  <c r="H329" i="82"/>
  <c r="T328" i="82"/>
  <c r="R328" i="82"/>
  <c r="T327" i="82"/>
  <c r="L327" i="82"/>
  <c r="R327" i="82" s="1"/>
  <c r="H327" i="82"/>
  <c r="H326" i="82"/>
  <c r="T325" i="82"/>
  <c r="L325" i="82"/>
  <c r="R325" i="82" s="1"/>
  <c r="H325" i="82"/>
  <c r="T324" i="82"/>
  <c r="L324" i="82"/>
  <c r="R324" i="82" s="1"/>
  <c r="T323" i="82"/>
  <c r="R323" i="82"/>
  <c r="H323" i="82"/>
  <c r="H322" i="82"/>
  <c r="T321" i="82"/>
  <c r="R321" i="82"/>
  <c r="H321" i="82"/>
  <c r="T320" i="82"/>
  <c r="R320" i="82"/>
  <c r="T319" i="82"/>
  <c r="R319" i="82"/>
  <c r="H319" i="82"/>
  <c r="T318" i="82"/>
  <c r="R318" i="82"/>
  <c r="T317" i="82"/>
  <c r="L317" i="82"/>
  <c r="R317" i="82" s="1"/>
  <c r="H317" i="82"/>
  <c r="T316" i="82"/>
  <c r="R316" i="82"/>
  <c r="H316" i="82"/>
  <c r="T315" i="82"/>
  <c r="R315" i="82"/>
  <c r="S314" i="82"/>
  <c r="R314" i="82"/>
  <c r="T313" i="82"/>
  <c r="R313" i="82"/>
  <c r="H313" i="82"/>
  <c r="I313" i="82" s="1"/>
  <c r="K313" i="82" s="1"/>
  <c r="T312" i="82"/>
  <c r="R312" i="82"/>
  <c r="T311" i="82"/>
  <c r="R311" i="82"/>
  <c r="H311" i="82"/>
  <c r="T310" i="82"/>
  <c r="R310" i="82"/>
  <c r="H309" i="82"/>
  <c r="T308" i="82"/>
  <c r="R308" i="82"/>
  <c r="J538" i="82" l="1"/>
  <c r="J530" i="82" s="1"/>
  <c r="J531" i="82" s="1"/>
  <c r="J537" i="82"/>
  <c r="J536" i="82" s="1"/>
  <c r="S363" i="82"/>
  <c r="P536" i="82"/>
  <c r="S536" i="82" s="1"/>
  <c r="S537" i="82"/>
  <c r="Q537" i="82"/>
  <c r="Q532" i="82"/>
  <c r="Q530" i="82" s="1"/>
  <c r="H540" i="82"/>
  <c r="K540" i="82" s="1"/>
  <c r="I540" i="82" s="1"/>
  <c r="H530" i="82"/>
  <c r="F531" i="82"/>
  <c r="F530" i="82"/>
  <c r="G530" i="82"/>
  <c r="G531" i="82" s="1"/>
  <c r="I330" i="82"/>
  <c r="K330" i="82" s="1"/>
  <c r="L330" i="82" s="1"/>
  <c r="I334" i="82"/>
  <c r="K334" i="82" s="1"/>
  <c r="L334" i="82" s="1"/>
  <c r="I340" i="82"/>
  <c r="K340" i="82" s="1"/>
  <c r="L340" i="82" s="1"/>
  <c r="I309" i="82"/>
  <c r="K309" i="82" s="1"/>
  <c r="L309" i="82" s="1"/>
  <c r="I326" i="82"/>
  <c r="K326" i="82" s="1"/>
  <c r="L326" i="82" s="1"/>
  <c r="I337" i="82"/>
  <c r="K337" i="82" s="1"/>
  <c r="L337" i="82" s="1"/>
  <c r="R500" i="82"/>
  <c r="I322" i="82"/>
  <c r="K322" i="82" s="1"/>
  <c r="L322" i="82" s="1"/>
  <c r="I338" i="82"/>
  <c r="K338" i="82" s="1"/>
  <c r="L338" i="82" s="1"/>
  <c r="H449" i="82"/>
  <c r="H450" i="82" s="1"/>
  <c r="T500" i="82"/>
  <c r="H406" i="82"/>
  <c r="R545" i="82"/>
  <c r="T545" i="82"/>
  <c r="H546" i="82"/>
  <c r="H545" i="82" s="1"/>
  <c r="R546" i="82"/>
  <c r="I546" i="82"/>
  <c r="I545" i="82" s="1"/>
  <c r="H612" i="82"/>
  <c r="I611" i="82"/>
  <c r="O362" i="82"/>
  <c r="O306" i="82" s="1"/>
  <c r="O307" i="82" s="1"/>
  <c r="O11" i="82" s="1"/>
  <c r="H544" i="82"/>
  <c r="L363" i="82"/>
  <c r="R363" i="82" s="1"/>
  <c r="K467" i="82"/>
  <c r="R429" i="82"/>
  <c r="R430" i="82" s="1"/>
  <c r="H467" i="82"/>
  <c r="F362" i="82"/>
  <c r="F306" i="82" s="1"/>
  <c r="F307" i="82" s="1"/>
  <c r="F11" i="82" s="1"/>
  <c r="H413" i="82"/>
  <c r="H414" i="82" s="1"/>
  <c r="H433" i="82"/>
  <c r="H434" i="82" s="1"/>
  <c r="H535" i="82"/>
  <c r="I467" i="82"/>
  <c r="I479" i="82"/>
  <c r="I480" i="82" s="1"/>
  <c r="K363" i="82"/>
  <c r="L437" i="82"/>
  <c r="L438" i="82" s="1"/>
  <c r="H363" i="82"/>
  <c r="I363" i="82"/>
  <c r="M362" i="82"/>
  <c r="M306" i="82" s="1"/>
  <c r="M307" i="82" s="1"/>
  <c r="M11" i="82" s="1"/>
  <c r="S11" i="82" s="1"/>
  <c r="Q362" i="82"/>
  <c r="T413" i="82"/>
  <c r="T414" i="82" s="1"/>
  <c r="L422" i="82"/>
  <c r="N422" i="82" s="1"/>
  <c r="N423" i="82" s="1"/>
  <c r="L456" i="82"/>
  <c r="L457" i="82" s="1"/>
  <c r="N390" i="82"/>
  <c r="T390" i="82" s="1"/>
  <c r="R390" i="82"/>
  <c r="R396" i="82"/>
  <c r="N396" i="82"/>
  <c r="T396" i="82" s="1"/>
  <c r="R365" i="82"/>
  <c r="N365" i="82"/>
  <c r="N386" i="82"/>
  <c r="T386" i="82" s="1"/>
  <c r="R386" i="82"/>
  <c r="R394" i="82"/>
  <c r="N394" i="82"/>
  <c r="T394" i="82" s="1"/>
  <c r="N382" i="82"/>
  <c r="T382" i="82" s="1"/>
  <c r="R382" i="82"/>
  <c r="N393" i="82"/>
  <c r="T393" i="82" s="1"/>
  <c r="R393" i="82"/>
  <c r="N378" i="82"/>
  <c r="T378" i="82" s="1"/>
  <c r="R378" i="82"/>
  <c r="R388" i="82"/>
  <c r="K435" i="82"/>
  <c r="K433" i="82" s="1"/>
  <c r="K434" i="82" s="1"/>
  <c r="I433" i="82"/>
  <c r="I434" i="82" s="1"/>
  <c r="R485" i="82"/>
  <c r="H441" i="82"/>
  <c r="H442" i="82" s="1"/>
  <c r="O539" i="82"/>
  <c r="L479" i="82"/>
  <c r="L480" i="82" s="1"/>
  <c r="T530" i="82"/>
  <c r="T531" i="82" s="1"/>
  <c r="R530" i="82"/>
  <c r="R531" i="82" s="1"/>
  <c r="I459" i="82"/>
  <c r="I460" i="82" s="1"/>
  <c r="L541" i="82"/>
  <c r="K408" i="82"/>
  <c r="K406" i="82" s="1"/>
  <c r="I405" i="82"/>
  <c r="I406" i="82"/>
  <c r="M538" i="82"/>
  <c r="L539" i="82"/>
  <c r="K548" i="82"/>
  <c r="K545" i="82" s="1"/>
  <c r="I535" i="82"/>
  <c r="K535" i="82" s="1"/>
  <c r="H425" i="82"/>
  <c r="H426" i="82" s="1"/>
  <c r="K456" i="82"/>
  <c r="K457" i="82" s="1"/>
  <c r="H459" i="82"/>
  <c r="H460" i="82" s="1"/>
  <c r="K463" i="82"/>
  <c r="K464" i="82" s="1"/>
  <c r="L512" i="82"/>
  <c r="R512" i="82" s="1"/>
  <c r="R513" i="82" s="1"/>
  <c r="H516" i="82"/>
  <c r="H517" i="82" s="1"/>
  <c r="I527" i="82"/>
  <c r="H410" i="82"/>
  <c r="N466" i="82"/>
  <c r="T466" i="82" s="1"/>
  <c r="R466" i="82"/>
  <c r="K473" i="82"/>
  <c r="K474" i="82" s="1"/>
  <c r="I474" i="82"/>
  <c r="N468" i="82"/>
  <c r="R468" i="82"/>
  <c r="R467" i="82" s="1"/>
  <c r="K471" i="82"/>
  <c r="L471" i="82" s="1"/>
  <c r="I469" i="82"/>
  <c r="I508" i="82"/>
  <c r="H509" i="82"/>
  <c r="K539" i="82"/>
  <c r="N332" i="82"/>
  <c r="T332" i="82" s="1"/>
  <c r="R332" i="82"/>
  <c r="I413" i="82"/>
  <c r="K416" i="82"/>
  <c r="K413" i="82" s="1"/>
  <c r="K414" i="82" s="1"/>
  <c r="K443" i="82"/>
  <c r="I441" i="82"/>
  <c r="I442" i="82" s="1"/>
  <c r="I454" i="82"/>
  <c r="K453" i="82"/>
  <c r="R475" i="82"/>
  <c r="L473" i="82"/>
  <c r="N475" i="82"/>
  <c r="Q505" i="82"/>
  <c r="Q506" i="82" s="1"/>
  <c r="O506" i="82"/>
  <c r="N351" i="82"/>
  <c r="T351" i="82" s="1"/>
  <c r="R351" i="82"/>
  <c r="K451" i="82"/>
  <c r="I449" i="82"/>
  <c r="I450" i="82" s="1"/>
  <c r="N455" i="82"/>
  <c r="T455" i="82" s="1"/>
  <c r="R455" i="82"/>
  <c r="L461" i="82"/>
  <c r="K459" i="82"/>
  <c r="K460" i="82" s="1"/>
  <c r="G362" i="82"/>
  <c r="G306" i="82" s="1"/>
  <c r="G307" i="82" s="1"/>
  <c r="G11" i="82" s="1"/>
  <c r="G484" i="82"/>
  <c r="N511" i="82"/>
  <c r="T511" i="82" s="1"/>
  <c r="R511" i="82"/>
  <c r="F410" i="82"/>
  <c r="R413" i="82"/>
  <c r="R414" i="82" s="1"/>
  <c r="T417" i="82"/>
  <c r="T418" i="82" s="1"/>
  <c r="T425" i="82"/>
  <c r="T426" i="82" s="1"/>
  <c r="T445" i="82"/>
  <c r="T446" i="82" s="1"/>
  <c r="H454" i="82"/>
  <c r="J483" i="82"/>
  <c r="S512" i="82"/>
  <c r="S513" i="82" s="1"/>
  <c r="R516" i="82"/>
  <c r="R517" i="82" s="1"/>
  <c r="I523" i="82"/>
  <c r="S530" i="82"/>
  <c r="S531" i="82" s="1"/>
  <c r="T409" i="82"/>
  <c r="T410" i="82" s="1"/>
  <c r="N414" i="82"/>
  <c r="S417" i="82"/>
  <c r="S418" i="82" s="1"/>
  <c r="T422" i="82"/>
  <c r="T423" i="82" s="1"/>
  <c r="R425" i="82"/>
  <c r="R426" i="82" s="1"/>
  <c r="L430" i="82"/>
  <c r="T437" i="82"/>
  <c r="T438" i="82" s="1"/>
  <c r="R445" i="82"/>
  <c r="R446" i="82" s="1"/>
  <c r="L464" i="82"/>
  <c r="F484" i="82"/>
  <c r="T499" i="82"/>
  <c r="N506" i="82"/>
  <c r="H539" i="82"/>
  <c r="H537" i="82" s="1"/>
  <c r="H536" i="82" s="1"/>
  <c r="R409" i="82"/>
  <c r="R410" i="82" s="1"/>
  <c r="R417" i="82"/>
  <c r="R418" i="82" s="1"/>
  <c r="R422" i="82"/>
  <c r="R423" i="82" s="1"/>
  <c r="I423" i="82"/>
  <c r="T429" i="82"/>
  <c r="T430" i="82" s="1"/>
  <c r="F470" i="82"/>
  <c r="H474" i="82"/>
  <c r="S479" i="82"/>
  <c r="S480" i="82" s="1"/>
  <c r="S483" i="82"/>
  <c r="S484" i="82" s="1"/>
  <c r="S499" i="82"/>
  <c r="I505" i="82"/>
  <c r="F509" i="82"/>
  <c r="N513" i="82"/>
  <c r="P538" i="82"/>
  <c r="T456" i="82"/>
  <c r="T457" i="82" s="1"/>
  <c r="R479" i="82"/>
  <c r="R480" i="82" s="1"/>
  <c r="R483" i="82"/>
  <c r="R484" i="82" s="1"/>
  <c r="R499" i="82"/>
  <c r="T516" i="82"/>
  <c r="T517" i="82" s="1"/>
  <c r="I524" i="82"/>
  <c r="L538" i="82" l="1"/>
  <c r="R538" i="82" s="1"/>
  <c r="R539" i="82" s="1"/>
  <c r="L537" i="82"/>
  <c r="L536" i="82" s="1"/>
  <c r="T537" i="82"/>
  <c r="Q536" i="82"/>
  <c r="T536" i="82" s="1"/>
  <c r="O538" i="82"/>
  <c r="O537" i="82"/>
  <c r="H531" i="82"/>
  <c r="R437" i="82"/>
  <c r="R438" i="82" s="1"/>
  <c r="T532" i="82"/>
  <c r="S306" i="82"/>
  <c r="S307" i="82" s="1"/>
  <c r="R326" i="82"/>
  <c r="N326" i="82"/>
  <c r="T326" i="82" s="1"/>
  <c r="R330" i="82"/>
  <c r="N330" i="82"/>
  <c r="T330" i="82" s="1"/>
  <c r="N340" i="82"/>
  <c r="T340" i="82" s="1"/>
  <c r="R340" i="82"/>
  <c r="R337" i="82"/>
  <c r="N337" i="82"/>
  <c r="T337" i="82" s="1"/>
  <c r="R309" i="82"/>
  <c r="N309" i="82"/>
  <c r="T309" i="82" s="1"/>
  <c r="R322" i="82"/>
  <c r="N322" i="82"/>
  <c r="T322" i="82" s="1"/>
  <c r="N334" i="82"/>
  <c r="T334" i="82" s="1"/>
  <c r="R334" i="82"/>
  <c r="N338" i="82"/>
  <c r="T338" i="82" s="1"/>
  <c r="R338" i="82"/>
  <c r="P10" i="82"/>
  <c r="S362" i="82"/>
  <c r="G612" i="82"/>
  <c r="F612" i="82" s="1"/>
  <c r="H611" i="82"/>
  <c r="F611" i="82" s="1"/>
  <c r="R456" i="82"/>
  <c r="R457" i="82" s="1"/>
  <c r="L423" i="82"/>
  <c r="T468" i="82"/>
  <c r="T467" i="82" s="1"/>
  <c r="N467" i="82"/>
  <c r="I544" i="82"/>
  <c r="H543" i="82"/>
  <c r="L435" i="82"/>
  <c r="N435" i="82" s="1"/>
  <c r="T365" i="82"/>
  <c r="N363" i="82"/>
  <c r="T363" i="82" s="1"/>
  <c r="G10" i="82"/>
  <c r="L408" i="82"/>
  <c r="R408" i="82" s="1"/>
  <c r="Q531" i="82"/>
  <c r="Q306" i="82"/>
  <c r="Q307" i="82" s="1"/>
  <c r="Q11" i="82" s="1"/>
  <c r="K405" i="82"/>
  <c r="L513" i="82"/>
  <c r="H362" i="82"/>
  <c r="H306" i="82" s="1"/>
  <c r="H307" i="82" s="1"/>
  <c r="H11" i="82" s="1"/>
  <c r="I528" i="82"/>
  <c r="K527" i="82"/>
  <c r="K528" i="82" s="1"/>
  <c r="T475" i="82"/>
  <c r="N473" i="82"/>
  <c r="I509" i="82"/>
  <c r="K508" i="82"/>
  <c r="K509" i="82" s="1"/>
  <c r="K523" i="82"/>
  <c r="K518" i="82" s="1"/>
  <c r="I518" i="82"/>
  <c r="J484" i="82"/>
  <c r="J362" i="82"/>
  <c r="J306" i="82" s="1"/>
  <c r="J307" i="82" s="1"/>
  <c r="J11" i="82" s="1"/>
  <c r="N461" i="82"/>
  <c r="L459" i="82"/>
  <c r="R461" i="82"/>
  <c r="L451" i="82"/>
  <c r="K449" i="82"/>
  <c r="K450" i="82" s="1"/>
  <c r="K454" i="82"/>
  <c r="L453" i="82"/>
  <c r="I525" i="82"/>
  <c r="K524" i="82"/>
  <c r="I516" i="82"/>
  <c r="I517" i="82" s="1"/>
  <c r="I506" i="82"/>
  <c r="K505" i="82"/>
  <c r="K506" i="82" s="1"/>
  <c r="L443" i="82"/>
  <c r="K441" i="82"/>
  <c r="K442" i="82" s="1"/>
  <c r="I362" i="82"/>
  <c r="I414" i="82"/>
  <c r="R471" i="82"/>
  <c r="N471" i="82"/>
  <c r="L469" i="82"/>
  <c r="L474" i="82"/>
  <c r="R473" i="82"/>
  <c r="R474" i="82" s="1"/>
  <c r="K538" i="82"/>
  <c r="K530" i="82" s="1"/>
  <c r="I539" i="82"/>
  <c r="I537" i="82" s="1"/>
  <c r="I536" i="82" s="1"/>
  <c r="K469" i="82"/>
  <c r="K470" i="82" s="1"/>
  <c r="I470" i="82"/>
  <c r="R537" i="82" l="1"/>
  <c r="O536" i="82"/>
  <c r="R536" i="82" s="1"/>
  <c r="R435" i="82"/>
  <c r="T18" i="82"/>
  <c r="L433" i="82"/>
  <c r="L434" i="82" s="1"/>
  <c r="K544" i="82"/>
  <c r="I543" i="82"/>
  <c r="L406" i="82"/>
  <c r="R406" i="82" s="1"/>
  <c r="L405" i="82"/>
  <c r="N408" i="82"/>
  <c r="N405" i="82" s="1"/>
  <c r="K362" i="82"/>
  <c r="L470" i="82"/>
  <c r="R469" i="82"/>
  <c r="R470" i="82" s="1"/>
  <c r="R453" i="82"/>
  <c r="R454" i="82" s="1"/>
  <c r="L454" i="82"/>
  <c r="N453" i="82"/>
  <c r="N474" i="82"/>
  <c r="T473" i="82"/>
  <c r="T474" i="82" s="1"/>
  <c r="R405" i="82"/>
  <c r="N451" i="82"/>
  <c r="L449" i="82"/>
  <c r="R451" i="82"/>
  <c r="T435" i="82"/>
  <c r="N433" i="82"/>
  <c r="N443" i="82"/>
  <c r="L441" i="82"/>
  <c r="R443" i="82"/>
  <c r="K516" i="82"/>
  <c r="K517" i="82" s="1"/>
  <c r="K525" i="82"/>
  <c r="N459" i="82"/>
  <c r="T461" i="82"/>
  <c r="R433" i="82"/>
  <c r="R434" i="82" s="1"/>
  <c r="I538" i="82"/>
  <c r="K531" i="82"/>
  <c r="N469" i="82"/>
  <c r="T471" i="82"/>
  <c r="L460" i="82"/>
  <c r="R459" i="82"/>
  <c r="R460" i="82" s="1"/>
  <c r="Q10" i="82"/>
  <c r="W11" i="82" s="1"/>
  <c r="F10" i="82"/>
  <c r="K543" i="82" l="1"/>
  <c r="K537" i="82"/>
  <c r="K536" i="82" s="1"/>
  <c r="I530" i="82"/>
  <c r="I306" i="82" s="1"/>
  <c r="I307" i="82" s="1"/>
  <c r="I11" i="82" s="1"/>
  <c r="J10" i="82"/>
  <c r="H10" i="82"/>
  <c r="M10" i="82"/>
  <c r="S10" i="82" s="1"/>
  <c r="T408" i="82"/>
  <c r="N406" i="82"/>
  <c r="T406" i="82" s="1"/>
  <c r="N434" i="82"/>
  <c r="T433" i="82"/>
  <c r="T434" i="82" s="1"/>
  <c r="N449" i="82"/>
  <c r="T451" i="82"/>
  <c r="L442" i="82"/>
  <c r="R441" i="82"/>
  <c r="R442" i="82" s="1"/>
  <c r="L450" i="82"/>
  <c r="R449" i="82"/>
  <c r="R450" i="82" s="1"/>
  <c r="N470" i="82"/>
  <c r="T469" i="82"/>
  <c r="T470" i="82" s="1"/>
  <c r="T453" i="82"/>
  <c r="T454" i="82" s="1"/>
  <c r="N454" i="82"/>
  <c r="K306" i="82"/>
  <c r="K307" i="82" s="1"/>
  <c r="K11" i="82" s="1"/>
  <c r="T443" i="82"/>
  <c r="N441" i="82"/>
  <c r="N362" i="82" s="1"/>
  <c r="N460" i="82"/>
  <c r="T459" i="82"/>
  <c r="T460" i="82" s="1"/>
  <c r="T405" i="82"/>
  <c r="L362" i="82"/>
  <c r="L306" i="82" s="1"/>
  <c r="I531" i="82" l="1"/>
  <c r="I10" i="82"/>
  <c r="K10" i="82"/>
  <c r="O10" i="82"/>
  <c r="N442" i="82"/>
  <c r="T441" i="82"/>
  <c r="T442" i="82" s="1"/>
  <c r="N450" i="82"/>
  <c r="T449" i="82"/>
  <c r="T450" i="82" s="1"/>
  <c r="N306" i="82"/>
  <c r="N10" i="82" s="1"/>
  <c r="T10" i="82" s="1"/>
  <c r="T362" i="82"/>
  <c r="L10" i="82"/>
  <c r="R362" i="82"/>
  <c r="R10" i="82" l="1"/>
  <c r="N307" i="82"/>
  <c r="N11" i="82" s="1"/>
  <c r="T11" i="82" s="1"/>
  <c r="T306" i="82"/>
  <c r="T307" i="82" s="1"/>
  <c r="L307" i="82"/>
  <c r="L11" i="82" s="1"/>
  <c r="R11" i="82" s="1"/>
  <c r="R306" i="82"/>
  <c r="R307" i="82" s="1"/>
  <c r="D21" i="56"/>
  <c r="G21" i="56" l="1"/>
  <c r="G24" i="56"/>
  <c r="D20" i="56"/>
  <c r="D9" i="56"/>
  <c r="D33" i="56"/>
  <c r="D34" i="56"/>
  <c r="J567" i="74"/>
  <c r="J555" i="74" s="1"/>
  <c r="F47" i="74"/>
  <c r="F34" i="74" s="1"/>
  <c r="F21" i="74" s="1"/>
  <c r="F9" i="74" s="1"/>
  <c r="D47" i="74"/>
  <c r="D34" i="74" s="1"/>
  <c r="D21" i="74" s="1"/>
  <c r="D9" i="74" s="1"/>
  <c r="F567" i="74"/>
  <c r="F555" i="74" s="1"/>
  <c r="H47" i="74"/>
  <c r="G10" i="56" l="1"/>
  <c r="G9" i="56"/>
  <c r="D8" i="56"/>
  <c r="H34" i="74"/>
  <c r="H21" i="74" s="1"/>
  <c r="H9" i="74" s="1"/>
  <c r="H35" i="74"/>
  <c r="H22" i="74" s="1"/>
  <c r="F35" i="74"/>
  <c r="I47" i="74"/>
  <c r="I35" i="74" l="1"/>
  <c r="I22" i="74" s="1"/>
  <c r="I34" i="74"/>
  <c r="I21" i="74" s="1"/>
  <c r="I9" i="74" s="1"/>
  <c r="G47" i="74"/>
  <c r="F22" i="74"/>
  <c r="D35" i="74"/>
  <c r="D22" i="74" s="1"/>
  <c r="G34" i="74" l="1"/>
  <c r="G21" i="74" s="1"/>
  <c r="G9" i="74" s="1"/>
  <c r="G35" i="74"/>
  <c r="G22" i="74" s="1"/>
  <c r="N47" i="74"/>
  <c r="N35" i="74" s="1"/>
  <c r="N22" i="74" s="1"/>
  <c r="M47" i="74"/>
  <c r="M34" i="74" s="1"/>
  <c r="M21" i="74" s="1"/>
  <c r="M9" i="74" s="1"/>
  <c r="N34" i="74" l="1"/>
  <c r="N21" i="74" s="1"/>
  <c r="N9" i="74" s="1"/>
  <c r="M35" i="74"/>
  <c r="M22" i="74" s="1"/>
  <c r="K197" i="82"/>
  <c r="I197" i="82" s="1"/>
  <c r="I195" i="82" s="1"/>
</calcChain>
</file>

<file path=xl/sharedStrings.xml><?xml version="1.0" encoding="utf-8"?>
<sst xmlns="http://schemas.openxmlformats.org/spreadsheetml/2006/main" count="6080" uniqueCount="1096">
  <si>
    <t>в том числе:</t>
  </si>
  <si>
    <t>всего</t>
  </si>
  <si>
    <t>Наименование показателя (индикатора)</t>
  </si>
  <si>
    <t>Основное мероприятие 1.1</t>
  </si>
  <si>
    <t>Основное мероприятие 2.1</t>
  </si>
  <si>
    <t>Статус</t>
  </si>
  <si>
    <t>областной бюджет</t>
  </si>
  <si>
    <t>местный бюджет</t>
  </si>
  <si>
    <t>всего, в том числе:</t>
  </si>
  <si>
    <t>Мероприятие 1.1.1</t>
  </si>
  <si>
    <t>Мероприятие 1.1.2</t>
  </si>
  <si>
    <t>Мероприятие 2.1.1</t>
  </si>
  <si>
    <t>Источники ресурсного обеспечения</t>
  </si>
  <si>
    <t>Обоснование отклонений значений показателя (индикатора) на конец отчетного года (при наличии)</t>
  </si>
  <si>
    <t>физические лица</t>
  </si>
  <si>
    <t>ПОДПРОГРАММА 1</t>
  </si>
  <si>
    <t>Таблица 9</t>
  </si>
  <si>
    <t xml:space="preserve">Расходы за отчетный период,  тыс. руб. </t>
  </si>
  <si>
    <t>ПОДПРОГРАММА 2</t>
  </si>
  <si>
    <t xml:space="preserve">Наименование государственной программы, подпрограммы, основного мероприятия </t>
  </si>
  <si>
    <t xml:space="preserve">ПОДПРОГРАММА 2 </t>
  </si>
  <si>
    <t>Наименование государственной программы, подпрограммы,  основного мероприятия, мероприятия</t>
  </si>
  <si>
    <t>Всего</t>
  </si>
  <si>
    <t>ПРОЧИЕ  расходы</t>
  </si>
  <si>
    <t>НИОКР</t>
  </si>
  <si>
    <t>из них:</t>
  </si>
  <si>
    <t>Государственные капитальные вложения, всего</t>
  </si>
  <si>
    <t>в том числе по мероприятиям:</t>
  </si>
  <si>
    <t>Таблица 8</t>
  </si>
  <si>
    <t>в том числе по муниципальным районам и городским округам Воронежской области</t>
  </si>
  <si>
    <t>Городской округ город Воронеж</t>
  </si>
  <si>
    <t>бюджетные ассигнования, предусмотренные законом Воронежской области об областном бюджете, всего</t>
  </si>
  <si>
    <t>внебюджетные источники, всего</t>
  </si>
  <si>
    <t>Государственные капитальные вложения (объекты капитального строительства и недвижимое имущество), из них:</t>
  </si>
  <si>
    <t>субсидии БУ, АУ, ГУПам на финансирование объектов областной собственности</t>
  </si>
  <si>
    <t>субсидии БУ, АУ, ГУПам на приобретение недвижимого имущества в областную собственность</t>
  </si>
  <si>
    <t>субсидии местным бюджетам на софинансирование объектов муниципальной собственности</t>
  </si>
  <si>
    <t>субсидии местным бюджетам на приобретение недвижимого имущества в муниципальную собственность</t>
  </si>
  <si>
    <t>Государственные капитальные вложения (за исключением объектов капитального строительства и объектов недвижимого имущества)</t>
  </si>
  <si>
    <t xml:space="preserve"> бюджетные инвестиции на финансирование объектов областной собственности</t>
  </si>
  <si>
    <t xml:space="preserve"> бюджетные инвестиции на приобретение недвижимого имущества в областную собственность</t>
  </si>
  <si>
    <t xml:space="preserve">территориальные              государственные внебюджетные фонды                        </t>
  </si>
  <si>
    <t>федеральный бюджет</t>
  </si>
  <si>
    <t xml:space="preserve"> федеральный бюджет (бюджетные ассигнования, не предусмотренные законом Воронежской области об областном бюджете)</t>
  </si>
  <si>
    <t>в том числе по источникам:</t>
  </si>
  <si>
    <t xml:space="preserve">Содержание основного мероприятия (мероприятия), основные этапы реализации в текущем году.
Ожидаемый непосредственный результат (краткое описание) </t>
  </si>
  <si>
    <t xml:space="preserve">юридические лица </t>
  </si>
  <si>
    <t>Бюджетные ассигнования на реализацию государственной программы, тыс. рублей</t>
  </si>
  <si>
    <t>Таблица 11</t>
  </si>
  <si>
    <t>факт или оценка (в случае отсутствия статистических данных на отчетную дату)</t>
  </si>
  <si>
    <t>кассовое исполнение (на отчетную дату нарастающим итогом), тыс. рублей</t>
  </si>
  <si>
    <t>Пункт 
Федерального плана
 статистических работ</t>
  </si>
  <si>
    <t>согласно закону Воронежской области об областном бюджете на отчетную дату текущего года, тыс. рублей</t>
  </si>
  <si>
    <t>Наименование государственной программы, подпрограммы, основного мероприятия</t>
  </si>
  <si>
    <t xml:space="preserve">ПОДПРОГРАММА 1 </t>
  </si>
  <si>
    <t>Единица измерения</t>
  </si>
  <si>
    <t>Исполнительный орган государственной власти Воронежской области - главный распорядитель средств областного бюджета (далее - ГРБС)</t>
  </si>
  <si>
    <t>Всего, в том числе в разрезе ГРБС</t>
  </si>
  <si>
    <t>Наименование статей расходов</t>
  </si>
  <si>
    <t>Всего, в том числе:</t>
  </si>
  <si>
    <t>Ответственные за исполнение</t>
  </si>
  <si>
    <t>Исполнительный орган государственной власти Воронежской области, иной главный распорядитель средств областного бюджета</t>
  </si>
  <si>
    <t xml:space="preserve">Должность, Ф.И.О. </t>
  </si>
  <si>
    <t>Значения показателя (индикатора) государственной программы, подпрограммы, основного мероприятия</t>
  </si>
  <si>
    <t xml:space="preserve">Государственная программа </t>
  </si>
  <si>
    <t>КБК</t>
  </si>
  <si>
    <t>Таблица 12</t>
  </si>
  <si>
    <t>Продолжение таблицы 13</t>
  </si>
  <si>
    <r>
      <t>план</t>
    </r>
    <r>
      <rPr>
        <vertAlign val="superscript"/>
        <sz val="12"/>
        <rFont val="Times New Roman"/>
        <family val="1"/>
        <charset val="204"/>
      </rPr>
      <t>2</t>
    </r>
  </si>
  <si>
    <r>
      <t xml:space="preserve">согласно бюджетной росписи расходов областного бюджета на отчетную дату текущего года, тыс. рублей </t>
    </r>
    <r>
      <rPr>
        <vertAlign val="superscript"/>
        <sz val="26"/>
        <rFont val="Times New Roman"/>
        <family val="1"/>
        <charset val="204"/>
      </rPr>
      <t>1</t>
    </r>
  </si>
  <si>
    <r>
      <t xml:space="preserve">Уровень освоения бюджетных ассигнований, % </t>
    </r>
    <r>
      <rPr>
        <vertAlign val="superscript"/>
        <sz val="26"/>
        <rFont val="Times New Roman"/>
        <family val="1"/>
        <charset val="204"/>
      </rPr>
      <t>2</t>
    </r>
  </si>
  <si>
    <r>
      <t xml:space="preserve">доведенный департаментом финансов Воронежской области предельный объем финансирования (поквартальный кассовый план  на отчетную дату нарастающим итогом), тыс. рублей </t>
    </r>
    <r>
      <rPr>
        <vertAlign val="superscript"/>
        <sz val="26"/>
        <rFont val="Times New Roman"/>
        <family val="1"/>
        <charset val="204"/>
      </rPr>
      <t>1</t>
    </r>
  </si>
  <si>
    <r>
      <t xml:space="preserve">областной бюджет </t>
    </r>
    <r>
      <rPr>
        <vertAlign val="superscript"/>
        <sz val="10"/>
        <rFont val="Times New Roman"/>
        <family val="1"/>
        <charset val="204"/>
      </rPr>
      <t>4</t>
    </r>
  </si>
  <si>
    <t>х</t>
  </si>
  <si>
    <r>
      <t>Вид  показателя (индикатора)</t>
    </r>
    <r>
      <rPr>
        <vertAlign val="superscript"/>
        <sz val="12"/>
        <rFont val="Times New Roman"/>
        <family val="1"/>
        <charset val="204"/>
      </rPr>
      <t>1</t>
    </r>
    <r>
      <rPr>
        <sz val="12"/>
        <rFont val="Times New Roman"/>
        <family val="1"/>
        <charset val="204"/>
      </rPr>
      <t xml:space="preserve"> </t>
    </r>
  </si>
  <si>
    <r>
      <t>согласно бюджетной росписи расходов областного бюджета на отчетную дату текущего года, тыс. рублей</t>
    </r>
    <r>
      <rPr>
        <vertAlign val="superscript"/>
        <sz val="26"/>
        <rFont val="Times New Roman"/>
        <family val="1"/>
        <charset val="204"/>
      </rPr>
      <t>1</t>
    </r>
  </si>
  <si>
    <r>
      <t>доведенный департаментом финансов Воронежской области предельный объем финансирования (поквартальный кассовый план  на отчетную дату нарастающим итогом), тыс. рублей</t>
    </r>
    <r>
      <rPr>
        <vertAlign val="superscript"/>
        <sz val="26"/>
        <rFont val="Times New Roman"/>
        <family val="1"/>
        <charset val="204"/>
      </rPr>
      <t>1</t>
    </r>
  </si>
  <si>
    <t>Городской округ город Нововоронеж</t>
  </si>
  <si>
    <t>«Таблица  10</t>
  </si>
  <si>
    <t>Код бюджетной классификации 
(в соответствии с законом Воронежской области об областном бюджете, далее - КБК)</t>
  </si>
  <si>
    <t>«Таблица 13</t>
  </si>
  <si>
    <t>тыс. рублей</t>
  </si>
  <si>
    <t>Наименование государственной программы, подпрограммы, основного мероприятия, мероприятия, в рамках которых предусмотрены субсидии
  из федерального и областного бюджетов местным бюджетам согласно бюджетной росписи расходов</t>
  </si>
  <si>
    <t>Наименование субсидии</t>
  </si>
  <si>
    <t>Код бюджетной классификации 
(в соответствии с законом Воронежской области об областном бюджете или согласно бюджетной росписи расходов)</t>
  </si>
  <si>
    <t>Бюджетные ассигнования согласно бюджетной росписи расходов областного бюджета на отчетную дату текущего года (далее - план), тыс. рублей</t>
  </si>
  <si>
    <t>Кассовое исполнение, на отчетную дату нарастающим итогом (далее - факт), тыс. рублей</t>
  </si>
  <si>
    <t>нераспределено</t>
  </si>
  <si>
    <t>Аннинский муниципальный
район</t>
  </si>
  <si>
    <t>Бобровский муниципальный
район</t>
  </si>
  <si>
    <t>Богучарский муниципальный
район</t>
  </si>
  <si>
    <t>Бутурлиновский муниципальный
район</t>
  </si>
  <si>
    <t>Верхнемамонский муниципальный
район</t>
  </si>
  <si>
    <t>Верхнехавский муниципальный
район</t>
  </si>
  <si>
    <t>Воробьевский муниципальный
район</t>
  </si>
  <si>
    <t>план</t>
  </si>
  <si>
    <t>факт</t>
  </si>
  <si>
    <t>Грибановский муниципальный
район</t>
  </si>
  <si>
    <t>Калачеевский муниципальный
район</t>
  </si>
  <si>
    <t>Каменский муниципальный
район</t>
  </si>
  <si>
    <t>Кантемировский муниципальный
район</t>
  </si>
  <si>
    <t>Каширский муниципальный
район</t>
  </si>
  <si>
    <t>Лискинский муниципальный
район</t>
  </si>
  <si>
    <t>Нижнедевицкий муниципальный
район</t>
  </si>
  <si>
    <t>Новоусманский муниципальный
район</t>
  </si>
  <si>
    <t>Новохоперский муниципальный
район</t>
  </si>
  <si>
    <t>Ольховатский муниципальный
район</t>
  </si>
  <si>
    <t>Острогожский муниципальный
район</t>
  </si>
  <si>
    <t>Павловский муниципальный
район</t>
  </si>
  <si>
    <t>Панинский муниципальный
район</t>
  </si>
  <si>
    <t>Петропавловский муниципальный
район</t>
  </si>
  <si>
    <t>Поворинский муниципальный
район</t>
  </si>
  <si>
    <t>Подгоренский муниципальный
район</t>
  </si>
  <si>
    <t>Рамонский муниципальный
район</t>
  </si>
  <si>
    <t>Репьевский муниципальный
район</t>
  </si>
  <si>
    <t>Борисоглебский городской округ</t>
  </si>
  <si>
    <t>Эртильский муниципальный
район</t>
  </si>
  <si>
    <t>Хохольский муниципальный
район</t>
  </si>
  <si>
    <t>Терновский муниципальный
район</t>
  </si>
  <si>
    <t>Таловский муниципальный
район</t>
  </si>
  <si>
    <t>Семилукский муниципальный
район</t>
  </si>
  <si>
    <t>Россошанский муниципальный
район</t>
  </si>
  <si>
    <t>Государственная программа Воронежской области</t>
  </si>
  <si>
    <t>"Социальная поддержка граждан"</t>
  </si>
  <si>
    <t>"Развитие мер социальной поддержки отдельных категорий граждан"</t>
  </si>
  <si>
    <t xml:space="preserve"> Департамент  социальной защиты Воронежской области</t>
  </si>
  <si>
    <t>Управление физической культуры и спорта Воронежской области</t>
  </si>
  <si>
    <t xml:space="preserve">Департамент транспорта и автомобильных дорог  Воронежской области </t>
  </si>
  <si>
    <t>"Организация обеспечения социальных выплат отдельным категориям граждан"</t>
  </si>
  <si>
    <t>Департамент  социальной защиты Воронежской области</t>
  </si>
  <si>
    <t>Департамент социальной защиты Воронежской области</t>
  </si>
  <si>
    <t>Мероприятие 1.1.3</t>
  </si>
  <si>
    <t>Мероприятие 1.1.4</t>
  </si>
  <si>
    <t>Мероприятие 1.1.5</t>
  </si>
  <si>
    <t>Мероприятие 1.1.6</t>
  </si>
  <si>
    <t>Мероприятие 1.1.7</t>
  </si>
  <si>
    <t>Мероприятие 1.1.8</t>
  </si>
  <si>
    <t>Мероприятие 1.1.9</t>
  </si>
  <si>
    <t>Мероприятие 1.1.10</t>
  </si>
  <si>
    <t>Мероприятие 1.1.11</t>
  </si>
  <si>
    <t>Мероприятие 1.1.12</t>
  </si>
  <si>
    <t xml:space="preserve"> Департамент социальной защиты Воронежской области</t>
  </si>
  <si>
    <t>Мероприятие 1.1.13</t>
  </si>
  <si>
    <t>Мероприятие 1.1.14</t>
  </si>
  <si>
    <t>Мероприятие 1.1.15</t>
  </si>
  <si>
    <t>Мероприятие 1.1.16</t>
  </si>
  <si>
    <t>"Предоставление гражданам субсидий на оплату жилого помещения и коммунальных услуг"</t>
  </si>
  <si>
    <t>Мероприятие 1.1.17</t>
  </si>
  <si>
    <t>"Предоставление мер социальной поддержки по оплате жилищно-коммунальных услуг ветеранам труда"</t>
  </si>
  <si>
    <t>Мероприятие 1.1.18</t>
  </si>
  <si>
    <t>"Предоставление мер социальной поддержки по оплате жилищно-коммунальных услуг реабилитированным лицам и лицам, признанными пострадавшими от политических репрессий"</t>
  </si>
  <si>
    <t>Мероприятие 1.1.19</t>
  </si>
  <si>
    <t>"Предоставление мер социальной поддержки по оплате жилищно-коммунальных услуг отдельным категориям граждан, проживающих в сельской местности"</t>
  </si>
  <si>
    <t>Мероприятие 1.1.20</t>
  </si>
  <si>
    <t>"Предоставление мер социальной поддержки по оплате жилищно-коммунальных услуг гражданам, проживающих в реорганизованных населенных пунктах г. Воронежа"</t>
  </si>
  <si>
    <t>Мероприятие 1.1.21</t>
  </si>
  <si>
    <t>"Предоставление мер социальной поддержки по оплате жилищно-коммунальных услуг членам семей военнослужащего, погибшего в период прохождения военной службы в мирное время"</t>
  </si>
  <si>
    <t>Мероприятие 1.1.22</t>
  </si>
  <si>
    <t>"Денежная компенсация на оплату жилого помещения и коммунальных услуг отдельным категориям граждан из числа федеральных льготников"</t>
  </si>
  <si>
    <t>Мероприятие 1.1.24</t>
  </si>
  <si>
    <t>"Меры социальной поддержки социальным работникам государственного сектора системы социального обслуживания населения"</t>
  </si>
  <si>
    <t>Мероприятие 1.1.25</t>
  </si>
  <si>
    <t>"Социальная поддержка приемных семей для граждан пожилого возраста"</t>
  </si>
  <si>
    <t>Мероприятие 1.1.26</t>
  </si>
  <si>
    <t>"Оказание государственной социальной помощи"</t>
  </si>
  <si>
    <t>Мероприятие 1.1.27</t>
  </si>
  <si>
    <t>"Предоставление единовременной субсидии на приобретение жилого помещения для государственных гражданских служащих"</t>
  </si>
  <si>
    <t>Мероприятие 1.1.28</t>
  </si>
  <si>
    <t>"Оказание юридической помощи"</t>
  </si>
  <si>
    <t>Мероприятие 1.1.29</t>
  </si>
  <si>
    <t>Мероприятие 1.1.30</t>
  </si>
  <si>
    <t>Мероприятие 1.1.31</t>
  </si>
  <si>
    <t>Мероприятие 1.1.32</t>
  </si>
  <si>
    <t>Мероприятие 1.1.33</t>
  </si>
  <si>
    <t>Мероприятие 1.1.34</t>
  </si>
  <si>
    <t>"Ежемесячная денежная выплата гражданам, постянно проживающим на териитории Воронежской области, имеющим почетные спортивные звания"</t>
  </si>
  <si>
    <t>Мероприятие 1.1.35</t>
  </si>
  <si>
    <t>"Ежемесячная денежная выплата гражданам, постоянно проживающим на териитории Воронежской области, имеющим почетные спортивные звания, и получившим травму при осуществлении тренировочной или соревновательной деятельности, в результате которой они полностью утратили способность к самообслуживанию и нуждаются в постоянном постороннем уходе"</t>
  </si>
  <si>
    <t>Мероприятие 1.1.36</t>
  </si>
  <si>
    <t>"Ежемесячная денежная выплата гражданам, завоевавшим звания чемпионов или призеров Олимпийских и Паралимпийских игр, постоянно проживающим на териитории Воронежской области"</t>
  </si>
  <si>
    <t>Мероприятие 1.1.37</t>
  </si>
  <si>
    <t>"Организация приобретения товаров согласно утвержденному перечню видов натуральной помощи в порядке, установленном действующим законодательством, осуществление деятельности по поступлению, хранению и выдаче товаров ресурсной базы, организация распределения приобретенных товаров в районы Воронежской области"</t>
  </si>
  <si>
    <t>Автономное учреждение Воронежской области "Воронежский областной фонд социальной поддержки населения"</t>
  </si>
  <si>
    <t>Мероприятие 1.1.38</t>
  </si>
  <si>
    <t>Мероприятие 1.1.39</t>
  </si>
  <si>
    <t>"Совершенствование социальной поддержки семьи и детей"</t>
  </si>
  <si>
    <t>"Мероприятия по исполнению публичных обязательств"</t>
  </si>
  <si>
    <t>"Ежемесячное пособие на ребенка"</t>
  </si>
  <si>
    <t>Мероприятие 2.1.2</t>
  </si>
  <si>
    <t>"Ежемесячная  денежная компенсация на обеспечение полноценным  питанием беременных женщин, кормящих матерей, а также детей в возрасте до 3 лет"</t>
  </si>
  <si>
    <t>Мероприятие 2.1.3</t>
  </si>
  <si>
    <t>"Единовременная денежная выплата    в связи с рождением (усыновлением)  ребенка (детей)"</t>
  </si>
  <si>
    <t>Мероприятие 2.1.4</t>
  </si>
  <si>
    <t>"Ежемесячная денежная выплата при рождении третьего ребенка или последующих детей до достижения  ребенком  возраста трех лет"</t>
  </si>
  <si>
    <t>Мероприятие 2.1.5</t>
  </si>
  <si>
    <t>"Дополнительные меры  социальной поддержки семей, имеющих детей, в виде регионального материнского капитала"</t>
  </si>
  <si>
    <t>Мероприятие 2.1.6</t>
  </si>
  <si>
    <t>"Ежемесячные денежные выплаты  в целях компенсации проезда учащихся  из многодетных малообеспеченных семей к месту учебы и обратно"</t>
  </si>
  <si>
    <t>Мероприятие 2.1.7</t>
  </si>
  <si>
    <t>"Ежемесячные денежные выплаты  в целях компенсации питания  учащихся  из многодетных малообеспеченных семей"</t>
  </si>
  <si>
    <t>Мероприятие 2.1.8</t>
  </si>
  <si>
    <t>"Ежемесячные денежные выплаты  в целях компенсации проезда учащихся  из приемных семей к месту учебы и обратно"</t>
  </si>
  <si>
    <t>Мероприятие 2.1.9</t>
  </si>
  <si>
    <t>"Ежемесячные денежные выплаты  в целях компенсации питания учащихся  из приемных  семей"</t>
  </si>
  <si>
    <t>Мероприятие 2.1.10</t>
  </si>
  <si>
    <t>"Ежемесячные денежные компенсации родителям за самостоятельное воспитание и обучение детей-инвалидов на дому"</t>
  </si>
  <si>
    <t>Мероприятие 2.1.11</t>
  </si>
  <si>
    <t>"Предоставление мер социальной поддержки по оплате жилищно-коммунальных услуг приемным семьям"</t>
  </si>
  <si>
    <t>Мероприятие 2.1.12</t>
  </si>
  <si>
    <t>"Предоставление мер социальной поддержки по оплате жилищно-коммунальных услуг многодетным малообеспеченным семьям"</t>
  </si>
  <si>
    <t>Мероприятие 2.1.13</t>
  </si>
  <si>
    <t>"Субсидии для компенсации части потерь в доходах организаций железнодорожного транспорта, осуществляющих перевозки по льготным тарифам на проезд учащихся железнодорожным транспортом общего пользования в пригородном сообщении"</t>
  </si>
  <si>
    <t xml:space="preserve">Мероприятие 2.1.14                                                                                                                                </t>
  </si>
  <si>
    <t>"Единовременная денежная выплата  на ремонт жилого помещения детям-сиротам и детям, оставшимся без попечения родителей, лицам из числа детей-сирот и детей, оставшихся без попечения родителей, достигшим  возраста 18 лет"</t>
  </si>
  <si>
    <t>Мероприятие 2.1.15</t>
  </si>
  <si>
    <t xml:space="preserve">"Денежная компенсация на приобретение школьной формы на каждого ребенка из многодетной малообеспеченной и приемной семьи, обучающегося в  общеобразовательной организации"  </t>
  </si>
  <si>
    <t>Мероприятие 2.1.16</t>
  </si>
  <si>
    <t xml:space="preserve">"Ежемесячная  денежная  выплата  детям, оставшимся без попечения родителей, из числа детей, оба родителя  которых неизвестны" </t>
  </si>
  <si>
    <t>Мероприятие 2.1.19</t>
  </si>
  <si>
    <t>"Предоставление денежной компенсации  за наем (поднаем) жилых помещений  детям-сиротам, детям, оставшимся без попечения родителей и лицам из их числа"</t>
  </si>
  <si>
    <t>Мероприятие 2.1.20</t>
  </si>
  <si>
    <t>"Проведение губернаторской елки"</t>
  </si>
  <si>
    <t>Мероприятие 2.1.21</t>
  </si>
  <si>
    <t>"Единовременное пособие беременной жене военнослужащего, проходящего военную службу по призыву и ежемесячное пособие на ребенка военнослужащего, проходящего военную службу по призыву"</t>
  </si>
  <si>
    <t>Мероприятие 2.1.22</t>
  </si>
  <si>
    <t>"Ежемесячное пособие по уходу за ребенком"</t>
  </si>
  <si>
    <t>Мероприятие 2.1.23</t>
  </si>
  <si>
    <t>"Единовременное пособие при рождении ребенка"</t>
  </si>
  <si>
    <t>Мероприятие 2.1.24</t>
  </si>
  <si>
    <t>"Пособие по беременности и родам категориям женщин, уволенным   в связи с ликвидацией организаций(прекратившим деятельность, полномочия) в установленном порядке"</t>
  </si>
  <si>
    <t>Мероприятие 2.1.25</t>
  </si>
  <si>
    <t>"Единовременное пособие категориям женщин, вставшим на учет в медицинских учреждениях в ранние сроки беременности, уволенным  в связи с ликвидацией организаций(прекратившим деятельность, полномочия) в установленном порядке"</t>
  </si>
  <si>
    <t>Мероприятие 2.1.26</t>
  </si>
  <si>
    <t>Основное мероприятие 2.2</t>
  </si>
  <si>
    <t>"Дети Воронежской области"</t>
  </si>
  <si>
    <t>Мероприятие 2.2.1</t>
  </si>
  <si>
    <t>"Профилактика безнадзорности и беспризорности несовершеннолетних"</t>
  </si>
  <si>
    <t>Мероприятие 2.2.2</t>
  </si>
  <si>
    <t>"Семья с детьми-инвалидами"</t>
  </si>
  <si>
    <t>Мероприятие 2.2.3</t>
  </si>
  <si>
    <t>"Дети-сироты"</t>
  </si>
  <si>
    <t xml:space="preserve">Основное мероприятие 2.3 </t>
  </si>
  <si>
    <t>"Социальная поддержка многодетных семей Воронежской области"</t>
  </si>
  <si>
    <t>Мероприятие 2.3.1</t>
  </si>
  <si>
    <t>"Оказание адресной социальной помощи многодетным семьям на улучшение жилищных условий (в том числе оказание адресной социальной помощи на возмещение расходов по газификации или ремонту жилья)"</t>
  </si>
  <si>
    <t>Мероприятие 2.3.2</t>
  </si>
  <si>
    <t>"Содействие занятости и самозанятости членов многодетных семей за счет развития личного подсобного хозяйства, обеспечения личным пассажирским транспортом и сельхозтехникой"</t>
  </si>
  <si>
    <t>Мероприятие 2.3.3</t>
  </si>
  <si>
    <t>"Проведение праздничных мероприятий для многодетных семей, направленных на повышение общественного статуса многодетных семей и развитие их нравственного потенциала, с вручением памятных подарков, мебели и бытовой техники"</t>
  </si>
  <si>
    <t xml:space="preserve">Основное мероприятие 2.4 </t>
  </si>
  <si>
    <t>"Организация отдыха и оздоровления детей Воронежской области"</t>
  </si>
  <si>
    <t>Мероприятие 2.4.1</t>
  </si>
  <si>
    <t>"Организация круглогодичного санаторно-курортного оздоровления  детей, находящихся в трудной жизненной ситуации"</t>
  </si>
  <si>
    <t>Мероприятие 2.4.2</t>
  </si>
  <si>
    <t>"Организация отдыха и оздоровления детей    в загородных ДОЛ"</t>
  </si>
  <si>
    <t>ПОДПРОГРАММА 3</t>
  </si>
  <si>
    <t>"Повышение  эффективности государственной поддержки социально ориентированных некоммерческих организаций"</t>
  </si>
  <si>
    <t xml:space="preserve">Департамент  социальной защиты Воронежской области </t>
  </si>
  <si>
    <t xml:space="preserve">Основное мероприятие 3.1 </t>
  </si>
  <si>
    <t>"Финансовая поддержка социально ориентированных некоммерческих организаций на реализацию программ (проектов) путем предоставления субсидии"</t>
  </si>
  <si>
    <t>Департамент образования, науки и молодежной политики Воронежской области</t>
  </si>
  <si>
    <t>Департамент природных ресурсов и экологии Воронежской области</t>
  </si>
  <si>
    <t>Департамент здравоохранения Воронежской области</t>
  </si>
  <si>
    <t>Департамент труда и  занятости населения Воронежской области</t>
  </si>
  <si>
    <t>Мероприятие 3.1.2</t>
  </si>
  <si>
    <t>"Предоставление субсидии на обеспечение деятельности Воронежского отделения Всероссийской общественной организации ветеранов (пенсионеров) войны, труда, Вооруженных Сил и правоохранительных органов"</t>
  </si>
  <si>
    <t>Мероприятие 3.1.3</t>
  </si>
  <si>
    <t>"Предоставление субсидии на обеспечение деятельности Воронежской областной организации Общероссийской общественной организации "Всероссийское общество инвалидов"</t>
  </si>
  <si>
    <t>Мероприятие 3.1.4</t>
  </si>
  <si>
    <t>"Предоставление субсидии на обеспечение деятельности Воронежского регионального отделения Общероссийской общественной организации инвалидов "Всероссийское общество глухих"</t>
  </si>
  <si>
    <t>ОСНОВНОЕ МЕРОПРИЯТИЕ 3.2.</t>
  </si>
  <si>
    <t>"Предоставление на конкурсной основе субсидий муниципальным районам и городским округам Воронежской области на поддержку социально ориентированных некоммерческих организаций"</t>
  </si>
  <si>
    <t>ОСНОВНОЕ МЕРОПРИЯТИЕ 3.3.</t>
  </si>
  <si>
    <t>"Имущественная поддержка социально ориентированных некоммерческих организаций"</t>
  </si>
  <si>
    <t xml:space="preserve">Департамент имущественных и земельных отношений Воронежской области </t>
  </si>
  <si>
    <t>ОСНОВНОЕ МЕРОПРИЯТИЕ 3.4.</t>
  </si>
  <si>
    <t>"Информационная поддержка социально ориентированных некоммерческих организаций, в том числе содействие формированию информационного пространства, способствующего развитию гражданских инициатив"</t>
  </si>
  <si>
    <t xml:space="preserve">Управление делами Воронежской области, Управление региональной политики правительства Воронежской области </t>
  </si>
  <si>
    <t>Мероприятие 3.4.1</t>
  </si>
  <si>
    <t>"Проведение форумов "Большой совет некоммерческих организаций Воронежской области"</t>
  </si>
  <si>
    <t>Мероприятие 3.4.2</t>
  </si>
  <si>
    <t>"Публикация печатных материалов по гражданской тематике, подготовленных учеными и общественными деятелями"</t>
  </si>
  <si>
    <t xml:space="preserve">Департамент образования, науки и молодежной политики Воронежской области </t>
  </si>
  <si>
    <t>Мероприятие 3.4.3</t>
  </si>
  <si>
    <t>"Информирование населения о деятельности социально ориентированных некоммерческих организаций"</t>
  </si>
  <si>
    <t xml:space="preserve">Управление региональной политики правительства Воронежской области </t>
  </si>
  <si>
    <t>Мероприятие 3.4.4</t>
  </si>
  <si>
    <t>"Создание, наполнение и модерирование интернет-ресурса "Гражданское общество Воронежской области"</t>
  </si>
  <si>
    <t xml:space="preserve">ОСНОВНОЕ МЕРОПРИЯТИЕ 3.5. </t>
  </si>
  <si>
    <t>"Консультационная  поддержка, а также повышение квалификации работников и добровольцев социально ориентированных некоммерческих организаций"</t>
  </si>
  <si>
    <t>Мероприятие 3.5.1</t>
  </si>
  <si>
    <t>"Проведение информационно-методических семинаров по актуальным вопросам деятельности социально ориентированных некоммерческих организаций"</t>
  </si>
  <si>
    <t>Управление региональной политики правительства Воронежской области</t>
  </si>
  <si>
    <t>Мероприятие 3.5.2</t>
  </si>
  <si>
    <t>"Повышение квалификации работников и добровольцев социально ориентированных некоммерческих организаций"</t>
  </si>
  <si>
    <t>Мероприятие 3.5.3</t>
  </si>
  <si>
    <t>"Проведение методических семинаров по вопросам поддержки социально ориентированных некоммерческих организаций для органов местного самоуправления Воронежской области"</t>
  </si>
  <si>
    <t>ОСНОВНОЕ МЕРОПРИЯТИЕ 3.6.</t>
  </si>
  <si>
    <t>"Повышение гражданской компетентности и политической культуры у населения Воронежской области"</t>
  </si>
  <si>
    <t>Мероприятие 3.6.1</t>
  </si>
  <si>
    <t>"Организация областного лектория по развитию гражданской культуры"</t>
  </si>
  <si>
    <t>Мероприятие 3.6.2</t>
  </si>
  <si>
    <t>"Проведение круглых столов на тему "Проблемы формирования гражданского общества" в городах и районах области"</t>
  </si>
  <si>
    <t>Мероприятие 3.6.3</t>
  </si>
  <si>
    <t>"Организация и проведение межрегиональных научно-практических конференций "Гражданское общество в интересах развития"</t>
  </si>
  <si>
    <t>ОСНОВНОЕ МЕРОПРИЯТИЕ 3.7.</t>
  </si>
  <si>
    <t>"Проведение социологических исследований по вопросу развития гражданского общества, межсекторного взаимодействия"</t>
  </si>
  <si>
    <t xml:space="preserve">Управление делами Воронежской области, Управление региональной политики </t>
  </si>
  <si>
    <t>Мероприятие 3.7.1</t>
  </si>
  <si>
    <t>"Проведение социологического исследования на тему "Удовлетворенность населения Воронежской области деятельностью социально ориентированных некоммерческих организаций"</t>
  </si>
  <si>
    <t>Мероприятие 3.7.2</t>
  </si>
  <si>
    <t>"Проведение социологического исследования на тему "Состояние тенденции развития гражданского общества Воронежской области". Публикация бюллетеня"</t>
  </si>
  <si>
    <t>ОСНОВНОЕ МЕРОПРИЯТИЕ 3.8.</t>
  </si>
  <si>
    <t xml:space="preserve">"Развитие нормативной правовой базы по вопросам государственной поддержки социально ориентированных некоммерческих организаций" </t>
  </si>
  <si>
    <t>ПОДПРОГРАММА 4</t>
  </si>
  <si>
    <t>"Обеспечение реализации государственной программы"</t>
  </si>
  <si>
    <t xml:space="preserve">Департамент  социальной защиты Воронежской области                                 </t>
  </si>
  <si>
    <t>Основное мероприятие 4.1.</t>
  </si>
  <si>
    <t>Основное мероприятие 4.3.</t>
  </si>
  <si>
    <t>"Финансовое обеспечение деятельности подведомственных учреждений"</t>
  </si>
  <si>
    <t>Мероприятие 4.3.2.</t>
  </si>
  <si>
    <t>"Улучшение качества осуществления технического сопровождения в исполняемых и предоставляемых департаментом социальной защиты  Воронежской области государственных и иных функций и услуг на 2016 год и плановый период 2017 и 2020 годов"</t>
  </si>
  <si>
    <t>Мероприятие 4.3.3.</t>
  </si>
  <si>
    <t>"Обеспечение выплат государственной социальной помощи малоимущим гражданам Воронежской области, формирование ресурсной базы, сбор, хранение, учет и распределение  гуманитарной и благотворительной помощи на территории Воронежской области на 2016 и плановый период 2017 и 2020 годов"</t>
  </si>
  <si>
    <t xml:space="preserve">Автономное учреждение Воронежской области "Воронежский областной фонд социальной поддержки населения"  </t>
  </si>
  <si>
    <t>ПОДПРОГРАММА 5</t>
  </si>
  <si>
    <t>"Развитие социального обслуживания и предоставления мер социальной поддержки населению"</t>
  </si>
  <si>
    <t>Основное мероприятие 5.1.</t>
  </si>
  <si>
    <t>"Обеспечение деятельности подведомственных областных государственных учреждений"</t>
  </si>
  <si>
    <t>Мероприятие 5.1.1.</t>
  </si>
  <si>
    <t xml:space="preserve">"Стационарное обслуживание и оказание реабилитационных услуг в учреждениях социальной защиты граждан пожилого возраста и инвалидов" </t>
  </si>
  <si>
    <t>Мероприятие 5.1.2.</t>
  </si>
  <si>
    <t xml:space="preserve"> "Повышение качества предоставления мер социальной поддержки и социального обслуживания населения в казенных учреждениях социальной защиты населения" </t>
  </si>
  <si>
    <t>Мероприятие 5.1.3.</t>
  </si>
  <si>
    <t>"Улучшение качества предоставляемых услуг в учреждениях социального обслуживания семьи, женщин и детей"</t>
  </si>
  <si>
    <t>Мероприятие 5.1.4.</t>
  </si>
  <si>
    <t>"Укрепление материально-технической базы учреждений социального ослуживания населения и оказания адресной помощи неработающим пенсионерам"</t>
  </si>
  <si>
    <t>Мероприятие 5.1.5.</t>
  </si>
  <si>
    <t>"Строительство и реконструкция зданий и сооружений учреждений социального обслуживания населения"</t>
  </si>
  <si>
    <t xml:space="preserve">ПОДПРОГРАММА 6 </t>
  </si>
  <si>
    <t>Департамент строительной политики Воронежской области</t>
  </si>
  <si>
    <t>Основное мероприятие 6.1</t>
  </si>
  <si>
    <t>"Улучшение качества жизнедеятельности и оказания социальных услуг гражданам пожилого возраста"</t>
  </si>
  <si>
    <t>Мероприятие 6.1.1</t>
  </si>
  <si>
    <t>"Социальное сопровождение отдельных категорий граждан пожилого возраста"</t>
  </si>
  <si>
    <t>Мероприятие 6.1.2</t>
  </si>
  <si>
    <t>"Развитие интеллектуального потенциала пожилых граждан"</t>
  </si>
  <si>
    <t>"Меры по организации свободного времени и культурного досуга пожилых людей"</t>
  </si>
  <si>
    <t>Мероприятие 6.1.4</t>
  </si>
  <si>
    <t>"Повышение качества предоставляемых социальных услуг"</t>
  </si>
  <si>
    <t xml:space="preserve">ГОСУДАРСТВЕННАЯ ПРОГРАММА </t>
  </si>
  <si>
    <t>Социальная  поддержка граждан</t>
  </si>
  <si>
    <t>Доля населения с денежными доходами ниже региональной  величины прожиточного минимума в общей численности населения субъекта РФ</t>
  </si>
  <si>
    <t>2.1.15</t>
  </si>
  <si>
    <t>C</t>
  </si>
  <si>
    <t>%</t>
  </si>
  <si>
    <t>Доля граждан, получивших социальные услуги в учреждениях социального обслуживания населения, в общем числе граждан, обратившихся за получением социальных услуг в учреждения социального обслуживания населения</t>
  </si>
  <si>
    <t>Y</t>
  </si>
  <si>
    <t>98,4</t>
  </si>
  <si>
    <t>99,9</t>
  </si>
  <si>
    <t>Развитие мер социальной поддержки отдельных категорий граждан</t>
  </si>
  <si>
    <t>Показатель (индикатор) 1.1 общий для подпрограммы 1 Удельный вес малоимущих граждан, получающих меры социальной поддержки и государственную социальную помощь в соответствии с действующими нормативными правовыми актами и программами Воронежской области, в общей численности малоимущих граждан в Воронежской области, обратившихся за получением мер социальной поддержки и оказанием государственной социальной помощи</t>
  </si>
  <si>
    <t xml:space="preserve">Меры социальной поддержки и государственная социальная помощь предоставляются по заявительному принципу исходя из уровня нуждаемости граждан.   </t>
  </si>
  <si>
    <t>Организация обеспечения социальных выплат отдельным категориям граждан</t>
  </si>
  <si>
    <t xml:space="preserve">Показатель (индикатор) 1.1.1, определяющий результативность только основного мероприятия 1.1 Уровень предоставления мер социальной поддержки отдельным категориям граждан в денежной форме
</t>
  </si>
  <si>
    <t>70</t>
  </si>
  <si>
    <t>100</t>
  </si>
  <si>
    <t xml:space="preserve">Меры социальной поддержки отдельным категориям граждан в денежной форме предоставляются по заявительному принципу исходя из уровня нуждаемости граждан.   </t>
  </si>
  <si>
    <t>Показатель (индикатор) 1.1.2, определяющий результативность только основного мероприятия 1.1 Доля семей, получающих субсидии на оплату жилого помещения и коммунальных услуг, в общем количестве семей Воронежской области</t>
  </si>
  <si>
    <t>11,6</t>
  </si>
  <si>
    <t>Показатель (индикатор) 1.1.3, определяющий результативность только основного мероприятия 1.1 Уровень освоения средств федерального бюджета, выделенных бюджету Воронежской области, в части предоставления при наличии медицинских показаний путевок на санаторно-курортное лечение и бесплатного проезда на междугородном транспорте к месту лечения и обратно</t>
  </si>
  <si>
    <t>Показатель (индикатор) 1.1.4, определяющий результативность только основного мероприятия 1.1 Доля граждан, имеющих почетные спортивные звания, граждан, завоевавших звания чемпионов или призеров Олимпийских , Паралимпийских и Сурдлимпийских игр, которым оказаны меры социальной поддержки в общей численности  граждан данной категории граждан, обратившихся за оказанием им мер социальной поддержки</t>
  </si>
  <si>
    <t>Доля детей из семей с денежными доходами ниже величины прожиточного минимума в Воронежской области от общей численности детей, проживающих в Воронежской области</t>
  </si>
  <si>
    <t>Суммарный коэффициент рождаемости</t>
  </si>
  <si>
    <t>единиц</t>
  </si>
  <si>
    <t>Доля граждан, получивших меры социальной поддержки на оплату жилого помещения и коммунальных услуг, от общего числа обратившихся граждан и имеющих право на их получение в соответствии с действующим законодательством</t>
  </si>
  <si>
    <t xml:space="preserve">Доля перевезенных несовершеннолетних, самовольно ушедших из семей, детских домов, школ-интернатов, специальных учебно-воспитательных и иных детских учреждений, к месту их постоянного проживания от общего числа несовершеннолетних, подлежащих перевозке </t>
  </si>
  <si>
    <t>Удельный вес детей, находящихся в трудной жизненной ситуации и получивших приглашения на губернаторскую елку, от общего количества  детей, находящихся в трудной жизненной ситуации</t>
  </si>
  <si>
    <t>4,86</t>
  </si>
  <si>
    <t>Доля детей, оставшихся без попечения родителей, и лиц из числа детей,  оставшихся без попечения родителей, состоящих на учете на получение жилого помещения, включая лиц в возрасте от 23 лет и старше, обеспеченных жилыми помещениями за отчетный год, в общей численности детей, оставшихся без попечения родителей, и лиц из их числа, состоящих на учете на получение жилого помещения, включая лиц в возрасте от 23 лет и старше (всего на начало отчетного года)</t>
  </si>
  <si>
    <t>Уровень охвата реабилитационными услугами безнадзорных и беспризорных детей</t>
  </si>
  <si>
    <t>Основное мероприятие 2.3</t>
  </si>
  <si>
    <t>Доля многодетных семей, получивших жилые помещения и улучшивших жилищные условия в отчетном году, в общем числе многодетных семей, состоящих на учете в качестве нуждающихся в жилых помещениях</t>
  </si>
  <si>
    <t>Удельный вес многодетных семей, получивших адресную помощь на  газификацию или ремонт жилья</t>
  </si>
  <si>
    <t>Количество многодетных семей, обеспеченных личным автотранспортом или сельскохозяйственной техникой</t>
  </si>
  <si>
    <t>Удельный вес детей  школьного возраста от 7 до 15 лет, находящихся в трудной жизненной ситуации,  получивших санаторно-курортные услуги, от общего количества таких детей</t>
  </si>
  <si>
    <t>Удельный вес детей, получивших услуги в загородных  детских  оздоровительных лагерях, от общего количества детей школьного возраста</t>
  </si>
  <si>
    <t xml:space="preserve">ПОДПРОГРАММА 3 </t>
  </si>
  <si>
    <t>Повышение  эффективности государственной поддержки социально ориентированных некоммерческих организаций</t>
  </si>
  <si>
    <t>У</t>
  </si>
  <si>
    <t xml:space="preserve">Прирост количества зарегистрированных некоммерческих организаций на территории Воронежской области
</t>
  </si>
  <si>
    <t>1</t>
  </si>
  <si>
    <t xml:space="preserve">Прирост количества зарегистрированных благотворительных некоммерческих организаций на территории Воронежской области
</t>
  </si>
  <si>
    <t xml:space="preserve">Основное мероприятие 3.1  </t>
  </si>
  <si>
    <t>Количество приемных (замещающих) семей, принимающих на воспитание детей подросткового возраста, которым оказана поддержка</t>
  </si>
  <si>
    <t>Количество семей, находящихся в трудной жизненной ситуации, которым была оказана поддержка с целью предупреждения лишения родительских прав</t>
  </si>
  <si>
    <t>Количество матерей, находящихся в трудной жизненной ситуации, которым была оказана поддержка в целях предупреждения их отказа от рожденных детей</t>
  </si>
  <si>
    <t>человек</t>
  </si>
  <si>
    <t>75</t>
  </si>
  <si>
    <t>Количество выпускников детских домов, которым была оказана поддержка в их социальной адаптации</t>
  </si>
  <si>
    <t>Количество инвалидов, которым была оказана поддержка в их трудоустройстве</t>
  </si>
  <si>
    <t>1700</t>
  </si>
  <si>
    <t>Количество социально ориентированных некоммерческих организаций, за исключением государственных корпораций, государственных компаний, политических партий, государственных (муниципальных) учреждений, обслуживающих домашние хозяйства, на территории Воронежской области</t>
  </si>
  <si>
    <t>Численность работников (без внешних совместителей)  некоммерческих организаций, за исключением государственных корпораций, государственных компаний, политических партий, государственных (муниципальных) учреждений, обслуживающих домашние хозяйства, на территории Воронежской области</t>
  </si>
  <si>
    <t>Средняя численность добровольцев, привлекаемых некоммерческими организациями, за исключением государственных корпораций, государственных компаний, политических партий, государственных (муниципальных) учреждений, обслуживающими домашние хозяйства, на территории Воронежской области</t>
  </si>
  <si>
    <t>Доля граждан, осуществляющих денежные пожертвования некоммерческим организациям на территории Воронежской области</t>
  </si>
  <si>
    <t>Доля граждан, принимающих участие в деятельности некоммерческих организаций на территории Воронежской области</t>
  </si>
  <si>
    <t xml:space="preserve">Основное мероприятие 3.2 </t>
  </si>
  <si>
    <t xml:space="preserve">Количество муниципальных районов и городских округов Воронежской области, которым предоставлена субсидия на поддержку социально ориентированных некоммерческих организаций
</t>
  </si>
  <si>
    <t>-</t>
  </si>
  <si>
    <t xml:space="preserve">Основное мероприятие 3.3 </t>
  </si>
  <si>
    <t>Количество социально ориентированных некоммерческих организаций, которым оказана имущественная поддержка в форме передачи в аренду помещений и установления особенностей определения размера арендной платы</t>
  </si>
  <si>
    <t>12</t>
  </si>
  <si>
    <t>15</t>
  </si>
  <si>
    <t xml:space="preserve">Основное мероприятие 3.4 </t>
  </si>
  <si>
    <t>Количество социально ориентированных некоммерческих организаций, которым предоставлена информационная поддержка путем размещения тематических интервью на телевидении, публикаций материалов в периодических и информационных изданиях  и иными способами</t>
  </si>
  <si>
    <t>Основное мероприятие 3.5</t>
  </si>
  <si>
    <t xml:space="preserve">Количество социально ориентированных некоммерческих организаций, которым предоставлена консультационная поддержка путем проведения методических и проблемных семинаров, круглых столов, конференций и иными способами
</t>
  </si>
  <si>
    <t>Основное мероприятие 3.6</t>
  </si>
  <si>
    <t xml:space="preserve">Количество участников публичных мероприятий повышения гражданской компетенции и развития политической культуры
</t>
  </si>
  <si>
    <t>Основное мероприятие 3.7</t>
  </si>
  <si>
    <t>Проведение социологических исследований по вопросу развития гражданского общества, межсекторного взаимодействия</t>
  </si>
  <si>
    <t xml:space="preserve">Количество вопросов/позиций социологического мониторинга по вопросам развития гражданского общества и института социально ориентированных некоммерческих организаций
</t>
  </si>
  <si>
    <t>Основное мероприятие 3.8</t>
  </si>
  <si>
    <t xml:space="preserve">Количество нормативных правовых актов Воронежской области, принятых в сфере государственной социальной поддержки социально ориентированных некоммерческих организаций
</t>
  </si>
  <si>
    <t>11</t>
  </si>
  <si>
    <t>Обеспечение реализации государственной программы</t>
  </si>
  <si>
    <t>Уровень достижения значений целевых показателей (индикаторов) государственной программы, подпрограмм и основных мероприятий</t>
  </si>
  <si>
    <t>Основное мероприятие 4.1</t>
  </si>
  <si>
    <t>Финансовое обеспечение деятельности исполнительных органов государственной власти, иных главных распорядителей средств областного бюджета-исполнителей</t>
  </si>
  <si>
    <t>Уровень исполнения принятых бюджетных обязательств по разделу сметы "Государственные функции в области управления</t>
  </si>
  <si>
    <t>Основное мероприятие 4.3</t>
  </si>
  <si>
    <t>Финансовое обеспечение деятельности подведомственных учреждений</t>
  </si>
  <si>
    <t>Выполнение государственного задания</t>
  </si>
  <si>
    <t xml:space="preserve">ПОДПРОГРАММА 5 </t>
  </si>
  <si>
    <t>Развитие социального обслуживания населения и предоставления мер социальной поддержки населению</t>
  </si>
  <si>
    <t>2.1.16.</t>
  </si>
  <si>
    <t xml:space="preserve">Основное мероприятие 5.1 </t>
  </si>
  <si>
    <t>Обеспечение деятельности подведомственных областных государственных учреждений</t>
  </si>
  <si>
    <t>1.30.23.</t>
  </si>
  <si>
    <t>Удельный вес зданий стационарных учреждений социального обслуживания граждан пожилого возраста, инвалидов (взрослых и детей), лиц без определенного места жительства и занятий, требующих реконструкции, зданий, находящихся в аварийном состоянии, ветхих зданий, в общем количестве зданий стационарных учреждений социального обслуживания граждан пожилого возраста, инвалидов (взрослых и детей), лиц без определенного места жительства и занятий</t>
  </si>
  <si>
    <t>С</t>
  </si>
  <si>
    <t>1,23</t>
  </si>
  <si>
    <t>Удельный вес граждан пожилого возраста и инвалидов  (взрослых и детей), получивших услуги в негосударственных учреждениях  социального обслуживания, в общей численности граждан пожилого возраста и инвалидов (взрослых и детей), получивших услуги в учреждениях социального обслуживания всех форм                                             собственности</t>
  </si>
  <si>
    <t>Удовлетворение потребности граждан пожилого возраста и инвалидов в социальном обслуживании на дому</t>
  </si>
  <si>
    <t>Удовлетворение потребности гражданв социальном обслуживании в стационарных учреждениях социального обслуживания детей</t>
  </si>
  <si>
    <t>Количество граждан пожилого возраста, улучшение условий жизнедеятельности которых осуществлено в результате реализации мероприятий подпрограммы</t>
  </si>
  <si>
    <t>Сведения
о достижении значений показателей (индикаторов) реализации государственной программы Воронежской области
"Социальная поддержка граждан"
по состоянию на  1января 2017 года</t>
  </si>
  <si>
    <t>50</t>
  </si>
  <si>
    <t>71</t>
  </si>
  <si>
    <t>10,5</t>
  </si>
  <si>
    <t xml:space="preserve">Субсидии на оплату ЖКУ предоставляются  по заявительному принципу, исходя из уровня доходов граждан и установленных стандартов. </t>
  </si>
  <si>
    <t>Подпрограмма 2</t>
  </si>
  <si>
    <t>2,8</t>
  </si>
  <si>
    <t>4,7</t>
  </si>
  <si>
    <t>Фактическое значение показателя выше планового показателя в связи с тем, что жилые помещения на территории городского округа г.Воронеж и районах Воронежской области были приобретены по цене, установленной Минстроем.</t>
  </si>
  <si>
    <t>Удельный вес детей-инвалидов, получивших реабилитационные услуги в специализированных учреждениях для детей с ограниченными возможностями, по отношению к общему числу детей-инвалидов</t>
  </si>
  <si>
    <t>38,6</t>
  </si>
  <si>
    <t>Удельный вес семей с детьми-инвалидами, получивших реабилитационные услуги в специализированных учреждениях для детей с ограниченными возможностями, по отношению к общему числу семей с детьми-инвалидами, нуждающимися в реабилитации</t>
  </si>
  <si>
    <t>37,3</t>
  </si>
  <si>
    <t>«Социальная поддержка многодетных семей Воронежской области»</t>
  </si>
  <si>
    <t>1,2</t>
  </si>
  <si>
    <t>0</t>
  </si>
  <si>
    <t>«Организация отдыха и оздоровления детей Воронежской области»</t>
  </si>
  <si>
    <t>3,29</t>
  </si>
  <si>
    <t>5,76</t>
  </si>
  <si>
    <t xml:space="preserve"> "Предоставление единовременного денежного вознаграждения лицам, награжденным почетным знаком "За заслуги в воспитании детей"</t>
  </si>
  <si>
    <t>"Предоставление единовременного денежного вознаграждения лицам, награжденным почетным знаком "За заслуги в развитии сельского хозяйства Воронежской области"</t>
  </si>
  <si>
    <t>Мероприятие 1.1.40</t>
  </si>
  <si>
    <t xml:space="preserve"> "Предоставление мер социальной поддержки в виде компенсации расходов на уплату взноса на капитальный ремонт общего имущества в многоквартирном доме отдельным категориям граждан, постоянно проживающих на территории Воронежской области"
</t>
  </si>
  <si>
    <t>"Оказание государственной социальной помощи отдельным категориям граждан по проезду на транспорте"</t>
  </si>
  <si>
    <t>"Предоставление мер социальной поддержки в виде ежемесячной денежной выплаты за проезд в пассажирском транспорте городского сообщения, доплата к пенсии по случаю потери кормильца, возмещение расходов по проезду на железнодорожном транспорте пригородного сообщения  и денежной компенсации стоимости услуг связи членам семей военнослужащего, погибшего в период прохождения военной службы в мирное время"</t>
  </si>
  <si>
    <t>"Предоставление  мер социальной поддержки  в виде ежемесячной денежной выплаты реабилитированным лицам и лицам признанным пострадавшими от политических репрессий"</t>
  </si>
  <si>
    <t>"Предоставление  мер социальной поддержки  в виде ежемесячной денежной выплаты ветеранам труда"</t>
  </si>
  <si>
    <t>"Предоставление  мер социальной поддержки  в виде ежемесячной денежной выплаты  труженикам тыла"</t>
  </si>
  <si>
    <t>"Ежемесячная денежная выплата Героям Социалистического Труда, Героям Труда Российской Федерации и полным  кавалерам ордена Трудовой Славы"</t>
  </si>
  <si>
    <t>"Ежемесячная выплата  пенсий за выслугу лет и единовременное денежное поощрение (вознаграждение) пенсионерам – государственным служащим Воронежской области"</t>
  </si>
  <si>
    <t>"Возмещение расходов по погребению"</t>
  </si>
  <si>
    <t>"Погашение кредиторской задолженности по индексации несвоевременно выплаченных пенсий и второй компенсации к пенсии"</t>
  </si>
  <si>
    <t>"Выплата дополнительного материального обеспечения Героям Советского Союза и полным кавалерам ордена Славы"</t>
  </si>
  <si>
    <t>"Доплата  гражданам за особые заслуги перед Воронежской областью"</t>
  </si>
  <si>
    <t>"Ежемесячная денежная выплата гражданам, имеющим почетное звание "Почетный  гражданин Воронежской области"</t>
  </si>
  <si>
    <t>"Ежемесячная денежная выплата гражданам, страдающим социально значимыми заболеваниями, представляющими  опасность для  окружающих"</t>
  </si>
  <si>
    <t>"Единовременная денежная выплата членам семьи погибшего работника добровольной пожарной охраны или добровольного пожарного; возмещение расходов по погребению тела (останков) работника добровольной пожарной охраны, добровольного пожарного в период исполнения им обязанностей добровольного пожарного"</t>
  </si>
  <si>
    <t>"Выплата гражданам, награжденным медалью  "За труды во благо земли Воронежской"</t>
  </si>
  <si>
    <t>"Ежемесячная  денежная  компенсация  стоимости проезда к месту проведения лечения гемодиализом и обратно гражданам, страдающим хронической почечной недостаточностью"</t>
  </si>
  <si>
    <t xml:space="preserve"> "Социальная поддержка Почетных доноров"</t>
  </si>
  <si>
    <t>"Осуществление переданных полномочий Российской Федерации по предоставлению   отдельных мер социальной поддержки граждан, подвергшихся воздействию радиации"</t>
  </si>
  <si>
    <t>"Государственное единовременное пособие и ежемесячная денежная компенсация гражданам при возникновении у них поствакцинальных осложнений"</t>
  </si>
  <si>
    <t xml:space="preserve">"Финансовая поддержка социально ориентированных некоммерческих организаций на реализацию программ (проектов) путем предоставления субсидии"
</t>
  </si>
  <si>
    <t>Количество социально ориентированных некоммерческих организаций, которым оказана финансовая поддержка за счет бюджетных ассигнований бюджета Воронежской области (включая субсидии из федерального бюджета</t>
  </si>
  <si>
    <t>18</t>
  </si>
  <si>
    <t>650</t>
  </si>
  <si>
    <t>860</t>
  </si>
  <si>
    <t>72</t>
  </si>
  <si>
    <t>480</t>
  </si>
  <si>
    <t>1715</t>
  </si>
  <si>
    <t>942</t>
  </si>
  <si>
    <t>949</t>
  </si>
  <si>
    <t>4710</t>
  </si>
  <si>
    <t>7061</t>
  </si>
  <si>
    <t>3950</t>
  </si>
  <si>
    <t>53619</t>
  </si>
  <si>
    <t>3,43</t>
  </si>
  <si>
    <t>13,2</t>
  </si>
  <si>
    <t>0,5</t>
  </si>
  <si>
    <t>3,8</t>
  </si>
  <si>
    <t xml:space="preserve">"Предоставление на конкурсной основе субсидий муниципальным районам и городским округам Воронежской области на поддержку социально ориентированных некоммерческих организаций"
</t>
  </si>
  <si>
    <t>«Имущественная поддержка социально ориентированных некоммерческих организаций»</t>
  </si>
  <si>
    <t>17</t>
  </si>
  <si>
    <t xml:space="preserve"> «Информационная поддержка социально ориентированных некоммерческих организаций, в том числе содействие формированию информационного пространства, способствующего развитию гражданских инициатив»</t>
  </si>
  <si>
    <t xml:space="preserve"> «Консультационная  поддержка, а также повышение квалификации работников и добровольцев социально ориентированных некоммерческих организаций»</t>
  </si>
  <si>
    <t xml:space="preserve">"Повышение гражданской компетентности и политической культуры у населения Воронежской области"
</t>
  </si>
  <si>
    <t>16</t>
  </si>
  <si>
    <t>29</t>
  </si>
  <si>
    <t xml:space="preserve"> "Развитие нормативной правовой базы по вопросам государственной поддержки социально ориентированных некоммерческих организаций"
</t>
  </si>
  <si>
    <t>99,4</t>
  </si>
  <si>
    <t>99,5</t>
  </si>
  <si>
    <t>99,24</t>
  </si>
  <si>
    <t>Подпрограмма 4</t>
  </si>
  <si>
    <t xml:space="preserve">Удовлетворение потребности граждан пожилого возраста и инвалидов в социальном обслуживании в стационарных учреждениях социального обслуживания общего типа
</t>
  </si>
  <si>
    <t>99</t>
  </si>
  <si>
    <t>97</t>
  </si>
  <si>
    <t>В настоящее время в регионе отсутствует очередь для направления граждан пожилого возраста и инвалидов в организации стационарного социального обслуживания общего типа. Граждане состоят в «листе ожидания» (по состоянию на 01.01.2017 - 65 человек), который содержит фамилии лиц,  желающих проживать в конкретном учреждении.</t>
  </si>
  <si>
    <t xml:space="preserve">Удовлетворение потребности граждан пожилого возраста и инвалидов в социальном обслуживании в стационарных учреждениях социального обслуживания психоневрологического типа
</t>
  </si>
  <si>
    <t>96</t>
  </si>
  <si>
    <t>Количество мест в действующих психоневрологических интернатах в настоящее время не отвечает потенциальной потребности граждан в получении социальных услуг. По состоянию на 01.01.2017 очередность в психоневрологические интернаты составляет 116 человек. Для решения указанной проблемы в 2016 году осуществлен 1 этап реконструкции зданий и сооружений БУ ВО «Новохоперский психоневрологический интернат» на 128 мест. Планируемый срок ввода в эксплуатацию - 1 полугодие 2017 года.</t>
  </si>
  <si>
    <t>Отношение среднемесячной номинальной начисленной заработной платы работников государственных (муниципальных учреждений) социальной защиты населения к среднемесячной номинальной начисленной заработной плате работников, занятых в сфере экономики региона</t>
  </si>
  <si>
    <t>Соотношение средней заработной платы социальных работников к среднемесячному доходу от трудовой деятельности (постановление правительства РФ № 973 от 14.09.2015)</t>
  </si>
  <si>
    <t>Оценочные данные. Отклонение от планового значения обусловлено ростом значения показателя среднемесячный доход от трудовой деятельности в Воронежской области. При планировании учитывалось значение 23452 руб. (14338/23452*100=61,1), оценочное значение - 23814 руб. (14395/23814*100=60,4)</t>
  </si>
  <si>
    <t xml:space="preserve"> «Повышение качества жизни пожилых людей в Воронежской области на 2014-2018 годы»</t>
  </si>
  <si>
    <t>3755</t>
  </si>
  <si>
    <t>5056</t>
  </si>
  <si>
    <t>Основное мероприятие 6.1 «Улучшение качества жизнедеятельности и оказания социальных услуг гражданам пожилого возраста»</t>
  </si>
  <si>
    <t>2600</t>
  </si>
  <si>
    <t>3072</t>
  </si>
  <si>
    <t>Показатель (индикатор) 6.1.2. Объем проведенных работ по реконструкции зданий и сооружений БУ ВО «Новохоперский психоневрологический интернат» к запланированному объему проводимых работ</t>
  </si>
  <si>
    <t>80</t>
  </si>
  <si>
    <t>Показатель (индикатор) 6.1.3. Численность граждан пожилого возраста и инвалидов, прошедших обучение компьютерной грамотности и работе в сети Интернет в КУ ВО «УСЗН», бюджетных учреждениях Воронежской области нового типа</t>
  </si>
  <si>
    <t>700</t>
  </si>
  <si>
    <t>1404</t>
  </si>
  <si>
    <t>Показатель (индикатор) 6.1.4. Количество граждан пожилого возраста и инвалидов, которым  оказана услуга «Социальный туризм» на базе КУ ВО «УСЗН»</t>
  </si>
  <si>
    <t>300</t>
  </si>
  <si>
    <t>350</t>
  </si>
  <si>
    <t>Показатель (индикатор) 6.1.5. Количество участников проведенных физкультурно-оздоровительных и спортивных мероприятий среди граждан пожилого возраста</t>
  </si>
  <si>
    <t>155</t>
  </si>
  <si>
    <t>230</t>
  </si>
  <si>
    <t>83,7</t>
  </si>
  <si>
    <t>Отчет о выполнении Плана реализации государственной программы Воронежской области 
  Социальная поддержка граждан  в разрезе  исполнительных органов государственной власти Воронежской области
по состоянию на 01.01. 2017  года</t>
  </si>
  <si>
    <t>ГОСУДАРСТВЕННАЯ ПРОГРАММА ВОРОНЕЖСКОЙ ОБЛАСТИ</t>
  </si>
  <si>
    <t>"СОЦИАЛЬНАЯ ПОДДЕРЖКА ГРАЖДАН"</t>
  </si>
  <si>
    <t xml:space="preserve">Департамент социальной защиты Воронежской области </t>
  </si>
  <si>
    <t xml:space="preserve">Департамент строительной политики Воронежской области </t>
  </si>
  <si>
    <t xml:space="preserve">Департамент труда и  занятости населения Воронежской области </t>
  </si>
  <si>
    <t xml:space="preserve">Департамент здравоохранения Воронежской области </t>
  </si>
  <si>
    <t xml:space="preserve">Департамент природных ресурсов и экологии Воронежской области </t>
  </si>
  <si>
    <t xml:space="preserve">Управление физической культуры и спорта Воронежской области </t>
  </si>
  <si>
    <t xml:space="preserve">Управление делами Воронежской области </t>
  </si>
  <si>
    <t>Достижение в 2016 году значения показателя "Удельный вес малоимущих граждан, получающих меры социальной поддержки и государственную социальную помощь в соответствии с действующими нормативными правовыми актами и программами Воронежской области, в общей численности малоимущих граждан в Воронежской области, обратившихся за получением мер социальной поддержки и оказанием государственной социальной помощи" - 50 %</t>
  </si>
  <si>
    <t>Департамент транспорта и автомобильных дорог Воронежской области</t>
  </si>
  <si>
    <t>Достижение к концу 2016 года следующих значений показателей:                      1.  "Уровень предоставления мер социальной поддержки отдельным категориям граждан в денежной форме 100 %";                                                                               2. "Доля семей, получающих субсидии на оплату жилого помещения и коммунальных услуг, в общем количестве семей Воронежской области 11,6 %";                                                                                                                      3. "Уровень освоения средств федерального бюджета, выделенных бюджету Воронежской области, в части предоставления при наличии медицинских показаний путевок на санаторно-курортное лечение и бесплатного проезда на междугородном транспорте к месту лечения и обратно 100 %";                                                                          4. "Доля граждан, имеющих почетные спортивные звания, граждан, завоевавших звания чемпионов или призеров Олимпийских и Паралимпийских игр, которым оказаны меры социальной поддержки в общей численности граждан данной категории, обратившихся за оказанием им мер социальнй поддержки - 100 %"</t>
  </si>
  <si>
    <t xml:space="preserve">Более эффективное использование средств областного бюджета </t>
  </si>
  <si>
    <t>851 1003 0310170820 800</t>
  </si>
  <si>
    <t>Обеспечение гарантированных государством социальных выплат отдельным категориям граждан. Снижение бедности среди получателей мер социальной поддержки</t>
  </si>
  <si>
    <t>851 1003 0310170570 200</t>
  </si>
  <si>
    <t>851 1003 0310170570 800</t>
  </si>
  <si>
    <t>851 1003 0310170570 300</t>
  </si>
  <si>
    <t>851 1003 0310170430 200</t>
  </si>
  <si>
    <t>851 1003 0310170430 300</t>
  </si>
  <si>
    <t>851 1003 0310170440 200</t>
  </si>
  <si>
    <t>851 1003 0310170440 300</t>
  </si>
  <si>
    <t>Обеспечение гарантированных государством социальных выплат отдельным категориям граждан.  Снижение бедности среди получателей мер социальной поддержки</t>
  </si>
  <si>
    <t>851 1003 0310170450 200</t>
  </si>
  <si>
    <t>851 1003 0310170450 300</t>
  </si>
  <si>
    <t>851 1003 0310170460 300</t>
  </si>
  <si>
    <t>851 1001 0310170470 300</t>
  </si>
  <si>
    <t>851 1003 0310170480 200</t>
  </si>
  <si>
    <t>851 1003 0310170480 300</t>
  </si>
  <si>
    <t>851 1003 0310170480 800</t>
  </si>
  <si>
    <t>851 1003 0310170490 300</t>
  </si>
  <si>
    <t>851 1003 0310170500 300</t>
  </si>
  <si>
    <t>851 1003 0310170510 200</t>
  </si>
  <si>
    <t>851 1003 0310170510 300</t>
  </si>
  <si>
    <t>851  1003 0310170520 300</t>
  </si>
  <si>
    <t>851 1003 0310170530 200</t>
  </si>
  <si>
    <t>851 1003 0310170530 300</t>
  </si>
  <si>
    <t>851 1003 0310170540 300</t>
  </si>
  <si>
    <t>851 1003 0310170550 300</t>
  </si>
  <si>
    <t xml:space="preserve">Обеспечение субсидиями  на оплату жилого помещения и коммунальных услуг, доли семей, имеющих право на их получение                                                                    </t>
  </si>
  <si>
    <t>851 1003 0310170830 200</t>
  </si>
  <si>
    <t>851 1003 0310170830 300</t>
  </si>
  <si>
    <t>Обеспечение гарантированных государством мер социальной поддержки на оплату жилого помещения и коммунальных услуг в  денежной форме.  Снижение бедности получателей мер социальной поддержки на оплату жилищно-коммунальных услуг.</t>
  </si>
  <si>
    <t>851 1003 0310171200 200</t>
  </si>
  <si>
    <t>851 1003 0310171200 300</t>
  </si>
  <si>
    <t>851 1003 0310171210 200</t>
  </si>
  <si>
    <t>851 1003 0310171210 300</t>
  </si>
  <si>
    <t>851 1003 0310171410 200</t>
  </si>
  <si>
    <t>851 1003 0310171410  300</t>
  </si>
  <si>
    <t>851 1003 0310170560 200</t>
  </si>
  <si>
    <t>851 1003 0310170560  300</t>
  </si>
  <si>
    <t>851 1003 0310152500 200</t>
  </si>
  <si>
    <t>851 1003 0310152500 300</t>
  </si>
  <si>
    <t>Мероприятие 1.1.23</t>
  </si>
  <si>
    <t>"Обеспечение  санаторно-курортным лечением работников бюджетной сферы"</t>
  </si>
  <si>
    <t xml:space="preserve">Сбор информации от органов исполнительной власти о количестве работающих сотрудников, нуждающихся в санаторно-курортном лечении; Подготовка документации и закупка путевок на санаторно-курортное лечение; Передача путевок в органы исполнительной власти для дальнейшей выдачи сотрудникам, нуждающимся в санаторно-курортном лечении; 100% освоение денежных средств, выделенных из областного бюджета  на обеспечение санаторно-курортным лечение работников бюджетной сферы.
</t>
  </si>
  <si>
    <t>Сохранение кадрового потенциала, повышение престижа лиц, занимающих должности социальных работников</t>
  </si>
  <si>
    <t>851 1003 0310170600 300</t>
  </si>
  <si>
    <t>Возможность участия индивидуальных поставщиков при оказании социальных услуг населению, развитие стационарозамещающих технологий социального обслуживания.</t>
  </si>
  <si>
    <t>851 1003 0310170610 300</t>
  </si>
  <si>
    <t xml:space="preserve">Обеспечение адресности оказания государственной поддержки, снижение бедности отдельных категорий граждан – получателей государственной поддержки. </t>
  </si>
  <si>
    <t>851 1003 0310170620 200</t>
  </si>
  <si>
    <t>851 1003 0310170620 300</t>
  </si>
  <si>
    <t>Уровень предоставления мер социальной поддержки отдельным категориям граждан в денежной форме 100%.</t>
  </si>
  <si>
    <t>851 1003 0310170640 300</t>
  </si>
  <si>
    <t>851 1003 0310170630 200</t>
  </si>
  <si>
    <t>851 1003 0310170630 300</t>
  </si>
  <si>
    <t>"Оказание государственной социальной помощи отдельным категориям граждан в части оплаты санаторно-курортного лечения, а также проезда на междугородном транспорте к месту лечения и обратно"  ( Средства ФБ, утверждаемые постановлением правительства РФ)</t>
  </si>
  <si>
    <t>Планируется закупить путевки на санаторно-курортное лечение</t>
  </si>
  <si>
    <t>851 1003 0310151940 300</t>
  </si>
  <si>
    <t>851 1003 0310152200 200</t>
  </si>
  <si>
    <t>851 1003 0310152200  300</t>
  </si>
  <si>
    <t>851 1003 0310151370 200</t>
  </si>
  <si>
    <t>851 1003 0310151370  300</t>
  </si>
  <si>
    <t>851 1003 0310152400 300</t>
  </si>
  <si>
    <t>Повышение уровня представления в денежной форме мер социальной поддержки отдельным категориям граждан;  -сохранение доли граждан, имеющих почетные спортивные звания, граждан, завоевавших звания чемпионов или призеров Олимпийских, Паралимпийских  и Сурдлимпийских игр, которым оказаны меры социальной поддержки в общей численности  граждан данной категории обратившихся за оказанием им мер социальной поддержки                                                                                на уровне 100% ежегодно.</t>
  </si>
  <si>
    <t>Повышение уровня представления в денежной форме мер социальной поддержки отдельным категориям граждан;  - сохранение доли граждан, имеющих почетные спортивные звания, граждан, завоевавших звания чемпионов или призеров Олимпийских, Паралимпийских  и Сурдлимпийских игр, которым оказаны меры социальной поддержки в общей численности  граждан данной категории обратившихся за оказанием им мер социальной поддержки                                                                                на уровне 100% ежегодно.</t>
  </si>
  <si>
    <t xml:space="preserve">851 1003 0310171170 200 </t>
  </si>
  <si>
    <t>851 1003 0310171170  300</t>
  </si>
  <si>
    <t>"Ежемесячная денежная выплата гражданам, завоевавшим звания чемпионов или призеров Олимпийских и Паралимпийских игр, постоянно проживающим на терриитории Воронежской области"</t>
  </si>
  <si>
    <t>Повышение уровня представления в денежной форме мер социальной поддержки отдельным категориям граждан; - сохранение доли граждан, имеющих почетные спортивные звания, граждан, завоевавших звания чемпионов или призеров Олимпийских, Паралимпийских  и Сурдлимпийских игр, которым оказаны меры социальной поддержки в общей численности  граждан данной категории обратившихся за оказанием им мер социальной поддержки                                                                                на уровне 100% ежегодно.</t>
  </si>
  <si>
    <t>851 1003 0310171180 200</t>
  </si>
  <si>
    <t>851 1003 0310171180 300</t>
  </si>
  <si>
    <t>Приобретение товаров согласно утвержденному перечню видов натуральной попомщи, осуществление деятельности по поступлению, хранению и выдаче товаров ресурсной базы, а также распределение приобретенных товаров в районы Воронежской области</t>
  </si>
  <si>
    <t>851 1003 0310170620 600</t>
  </si>
  <si>
    <t xml:space="preserve"> "Предоставление единовременного денежного вознаграждения лицам, награжденным почетным знаком "За заслуги в воспитании детей"
</t>
  </si>
  <si>
    <t>851 1003 0310171520 300</t>
  </si>
  <si>
    <t xml:space="preserve">"Предоставление единовременного денежного вознаграждения лицам, награжденным почетным знаком "За заслуги в развитии сельского хозяйства Воронежской области"
</t>
  </si>
  <si>
    <t>851 1003 0310171530 300</t>
  </si>
  <si>
    <t>851 1003 0310154620  300</t>
  </si>
  <si>
    <t>851 1003 0310171240  200</t>
  </si>
  <si>
    <t>851 1003 0310171240  300</t>
  </si>
  <si>
    <t xml:space="preserve">Достижение к концу 2016 года следующих значений показателей:                                                                                                                              1. Снижение  "Доли детей из семей с денежными доходами ниже величины прожиточного минимума в Воронежской области от общей численности детей, проживающих в Воронежской области" - 20,9%;                                                                                    </t>
  </si>
  <si>
    <t>851 1004 0320170650 200</t>
  </si>
  <si>
    <t>851 1004 0320170650 300</t>
  </si>
  <si>
    <t>851 1004 0320170660 200</t>
  </si>
  <si>
    <t>851 1004 0320170660  300</t>
  </si>
  <si>
    <t>851 1004 0320170670 200</t>
  </si>
  <si>
    <t>851 1004 0320170670  300</t>
  </si>
  <si>
    <t>85110040320150840 300</t>
  </si>
  <si>
    <t>851 1004 03201R0840 200</t>
  </si>
  <si>
    <t>851 1004 03201R0840 300</t>
  </si>
  <si>
    <t>851 1004 03 201 70690 300</t>
  </si>
  <si>
    <t>851 1004 03 201 70590 200</t>
  </si>
  <si>
    <t>851 1004 03 201 70590 300</t>
  </si>
  <si>
    <t>851 1004 0320170590 200</t>
  </si>
  <si>
    <t>851 1004 0320170590  300</t>
  </si>
  <si>
    <t>851 1004 0320170580  200</t>
  </si>
  <si>
    <t>851 1004 0320170580  300</t>
  </si>
  <si>
    <t>851 1004 0320170580    200</t>
  </si>
  <si>
    <t>851 1004 0320170700    200</t>
  </si>
  <si>
    <t>851 1004 0320170700  300</t>
  </si>
  <si>
    <t>851 1004 0320170580   200</t>
  </si>
  <si>
    <t>851 1004 0320170580   300</t>
  </si>
  <si>
    <t>851 1004 0320170590 300</t>
  </si>
  <si>
    <t>851 1003 0320171390 800</t>
  </si>
  <si>
    <t>851 1004 0320170710 300</t>
  </si>
  <si>
    <t>851 1004 0320170730   200</t>
  </si>
  <si>
    <t>851 1004 0320170730  300</t>
  </si>
  <si>
    <t>851 1004 0320170740 300</t>
  </si>
  <si>
    <t>851 1004 0320170750 300</t>
  </si>
  <si>
    <t>851 1004 0320170760    200</t>
  </si>
  <si>
    <t>851 1004 0320170760   300</t>
  </si>
  <si>
    <t>851 1003 0320170490 300</t>
  </si>
  <si>
    <t>851 1004 0320152700  300</t>
  </si>
  <si>
    <t>851 1003 0320153810   200</t>
  </si>
  <si>
    <t>851 1003 0320153810  300</t>
  </si>
  <si>
    <t>851 1003 0320153850   200</t>
  </si>
  <si>
    <t>851 1003 0320153850    300</t>
  </si>
  <si>
    <t>851 1003 0320153870 300</t>
  </si>
  <si>
    <t>851 1003 0320153860 300</t>
  </si>
  <si>
    <t>851 1003 0320159400 200</t>
  </si>
  <si>
    <t xml:space="preserve">851 1003  0320270490 </t>
  </si>
  <si>
    <t>851 1003  0320270490 600</t>
  </si>
  <si>
    <t>851 1003  0320270490 200</t>
  </si>
  <si>
    <t>851 1004  0320250820 400</t>
  </si>
  <si>
    <t>851 1004  03202R0820 400</t>
  </si>
  <si>
    <t>851  1004  0320370490   200</t>
  </si>
  <si>
    <t>851 1004 0320370490 300</t>
  </si>
  <si>
    <t>851 1004 03203270490 200</t>
  </si>
  <si>
    <t>851 0707 0320470770 300</t>
  </si>
  <si>
    <t>851 0707  032454570 300</t>
  </si>
  <si>
    <t>851 0707 0320470770 800</t>
  </si>
  <si>
    <t>851 0707 0320478410 500</t>
  </si>
  <si>
    <t>Достижение к концу 2016 года следующих значений показателей:                                                                                                                                                                                                1.  "Доля граждан, получивших меры социальной поддержки на оплату жилого помещения и коммунальных услуг, от общего числа обратившихся граждан и имеющих право на их получение в соответствии с действующим законодательством" -  100%;                                                                               2.  "Доля перевезенных несовершеннолетних, самовольно ушедших из семей, детских домов, школ-интернатов, специальных учебно-воспитательных и иных детских учреждений, к месту их постоянного проживания от общего числа несовершеннолетних, подлежащих перевозке" -  100%;                                                                                           3. "Удельный вес детей, находящихся в трудной жизненной ситуации и получивших приглашения на губернаторскую елку, от общего количества  детей, находящихся в трудной жизненной ситуации" - 4,86 %</t>
  </si>
  <si>
    <t xml:space="preserve">Сокращение бедности в  малообеспеченных семьях с  детьми.Обеспечение гарантированных государством пособий гражданам, имеющим детей          </t>
  </si>
  <si>
    <t xml:space="preserve">Доля семей которым назначена в установленные сроки ежемесячная выплата в соответствии с Указом Президента РФ от 07.05.2012 № 606 "О мерах по реализации демографической политики в РФ", в общей численности семей, обратившихся за ее получением в устновленном порядке  100%, выплата предполагает стимулирование рождаемости </t>
  </si>
  <si>
    <t xml:space="preserve">Стимулирование рождаемости.  Обеспечение гарантированных государством пособий гражданам, имеющим детей.      </t>
  </si>
  <si>
    <t xml:space="preserve">Сокращение бедности в малообеспеченных семьях с детьми; Обеспечение гарантированных государством пособий гражданам, имеющим детей.  </t>
  </si>
  <si>
    <t xml:space="preserve">Сокращение бедности в   приемных семьях с детьми                                 Обеспечение гарантированных государством пособий гражданам, имеющим детей.  </t>
  </si>
  <si>
    <t xml:space="preserve">Обеспечение гарантированных государством пособий гражданам, имеющим детей.  </t>
  </si>
  <si>
    <t xml:space="preserve"> Предоставление мер социальной поддержки студентам и школьникам  в виде  50% оплаты проезда железнодорожным транспортом общего прользования пригорордного сообщения </t>
  </si>
  <si>
    <t xml:space="preserve">Сокращение бедности в малообеспеченных семьях с детьми                                 Обеспечение гарантированных государством пособий гражданам, имеющим детей.  </t>
  </si>
  <si>
    <t xml:space="preserve">"Ежемесячная  денежная  выплата  детям, оставшимся без попечения родителей, из числа детей, оба родителя  которых неизвестны"  </t>
  </si>
  <si>
    <t>Обеспечение гарантированных государством социальных выплат гражданам</t>
  </si>
  <si>
    <t>Мероприятие 2.1.17</t>
  </si>
  <si>
    <t xml:space="preserve">"Предоставление меры социальной поддержки в виде безвозмездной субсидии на приобретение жилого помещения семьям в связи с рождением (усыновлением) одновременно трех и более детей" </t>
  </si>
  <si>
    <t>Предоставление субсидии 7 гражданам,имеющим право на ее  получение</t>
  </si>
  <si>
    <t>Проведение новогодних мероприятий для 5000 детей</t>
  </si>
  <si>
    <t>851 1004 0320152700 300</t>
  </si>
  <si>
    <t xml:space="preserve">  "Перевозка между субъектами Российской Федерации, а также в пределах территорий государств – участников СНГ несовершеннолетних, самовольно ушедших из семей, детских домов, школ-интернатов, специальных учебно-воспитательных и иных детских учреждений"</t>
  </si>
  <si>
    <t>Сохранение доли перевезенных несовершеннолетних, самовольно ушедших из семей, детских домов, школ-интернатов, специальных учебно-воспитательных и иных детских учреждений к месту их постоянного проживания на уровне 100% от общего числа несовершеннолетних, подлежащих перевозке</t>
  </si>
  <si>
    <t>851 1004 0320159400 200</t>
  </si>
  <si>
    <t>Мероприятие 2.1.29</t>
  </si>
  <si>
    <t>Иные выплаты,предусмотренные действующим законодательством: "Единовременная денежная выплата на обустройство жилого помещения"</t>
  </si>
  <si>
    <t xml:space="preserve">Обеспечение гарантированных государством выплат  детям - сиротам, детям оставшимся без попечения родителей и лиц из их числа  </t>
  </si>
  <si>
    <t>851 1004 0320171690 300</t>
  </si>
  <si>
    <t>1. Улучшение положения детей, находящихся в трудной жизненной ситуации.                                                                                            2.  Достижение к концу 2016 года следующих значений показателей:                                                                                                                                                    2.1. Доля детей, оставшихся без попечения родителей, и лиц из числа детей, оставшихся без попечения родителей, состоящих на учете на получение жилого помещения, включая лиц в возрасте от 23 лет и старше, обеспеченных жилыми помещениями за отчетный год, в общей численности детей, оставшихся без попечения родителей, и лиц из их числа, состоящих на учете на получение жилого помещения, включая лиц в возрасте от 23 лет и старше (всего на начало отчетного года) -2,8%                                                                 2.2. Уровень охвата реабилитационными услугами безнадзорных и беспризорных детей" - 100%;                                                                                  2.3. "Удельный вес детей-инвалидов, получивших реабилитационные услуги в специализированных учреждениях для детей с ограниченными возможностями по отношению к общему числу детей-инвалидов" - 38,6%;                                                                                                                                                                       2.4. "Удельный вес семей с детьми-инвалидами, получивших реабилитационные услуги в специализированных учреждениях для детей с ограниченными возможностями по отношению к общему числу семей с детьми-инвалидами, нуждающимися в реабилитации" - 37,3 %</t>
  </si>
  <si>
    <t>851 1003  03202R0820 400</t>
  </si>
  <si>
    <t>Охват реабилитационными услугами 100% безнадзорных детей; Приобретение реабилитационного оборудования в социально-реабилитационные центры для несовершеннолетних</t>
  </si>
  <si>
    <t xml:space="preserve">Оплата расходов на проведение лагерных смен для детей-инвалидов с родителями; приобретение реабилитационного оборудования в центры реабилитации детей-инвалидов. Реализация мероприятий комплексной программы помощи людям с расстройствами аутистического спектра "Аутизм. Маршруты помощи". Предоставление субсидий бюджетным, автономным учреждениям и иным некоммерческим организациям </t>
  </si>
  <si>
    <t>Приобретение жилых помещений  для  100 детей-сирот</t>
  </si>
  <si>
    <t xml:space="preserve">1. Улучшение демографической ситуации, повышение статуса многодетной семьи.                                                                                              2. Достижение к концу 2016 года следующего значения показателя:                                                                                                                                                              2.1. "Доля многодетных семей, получивших жилые помещения и улучшивших жилищные условия в отчетном году, в общем числе многодетных семей, состоящих на учете в качестве нуждающихся в жилых помещениях" - 1,2 %;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</si>
  <si>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851  1004  0320370490   300</t>
  </si>
  <si>
    <t>852  1004  0320370490   200</t>
  </si>
  <si>
    <t xml:space="preserve"> "Оказание адресной социальной помощи многодетным семьям на улучшение жилищных условий (в том числе оказание адресной социальной помощи на возмещение расходов по газификации или ремонту жилья)"</t>
  </si>
  <si>
    <t>Оказание адресной социальной помощи в виде предоставления безвозмездной субсидии на улучшение жилищных условий 5 малообеспеченным многодетным семьям; оказание адресной социальной помощи на возмещение расходов по газификации или ремонту жилья 20 семьям</t>
  </si>
  <si>
    <t>Охват праздничными мероприятиями не менее 100 семей</t>
  </si>
  <si>
    <t>1. Создание условий для обеспечения отдыха и оздоровления детей, находящихся в трудной жизненной ситуации и детей, работающих граждан.                                                                                                                                                                2. Достижение к концу 2016 года следующих значений показателей:                                                                                                                                                                        2.1."Удельный вес детей  школьного возраста от 7 до 15 лет, находящихся в трудной жизненной ситуации,  получивших санаторно-курортные услуги, от общего количества таких детей" - 3,29 %;                                                                                                                                                                                                                                  2.2."Удельный вес детей, получивших услуги в загородных  детских  оздоровительных лагерях, от общего количества детей школьного возраста" - 5,76 %</t>
  </si>
  <si>
    <t>Приобретение 1 600 путевок в санаторные учреждения для детей, находящихся в трудной жизненной ситуации;</t>
  </si>
  <si>
    <t>Предоставление субсидии государственному унитарному предприятию  Воронежской области "Детский оздоровительный центр "Воронеж" на возмещение расходов, связанных с организацией отдыха и оздоровления детей, находящихся в трудной жизненной ситуации</t>
  </si>
  <si>
    <t>Приобретение 6000 путевок в загородные оздоровительные лагеря для детей, находящихся в трудной жизненной ситуации</t>
  </si>
  <si>
    <t>Частичная оплата 8 350 путевок в загородные оздоровительные лагеря для детей работающих граждан</t>
  </si>
  <si>
    <t>Подпрограмма 3</t>
  </si>
  <si>
    <t>Создание условий для роста благосостояния граждан - получателей  мер социальной поддержки;
повышение доступности социального обслуживания населения. Достижение плановых значений показателей:                                                  1. Прирост количества зарегистрированных некоммерческих организаций на территории Воронежской области - 1;                                                                                                              2. Прирост количества зарегистрированных благотворительных некоммерческих организаций на территории Воронежской области - 0</t>
  </si>
  <si>
    <t>Департамент социальной защиты Воронежской области (851)</t>
  </si>
  <si>
    <t>851 1006 03 3 01 70780 600</t>
  </si>
  <si>
    <t>851 1006 03 3 01 R0850 600</t>
  </si>
  <si>
    <t>Департамент образования, науки и молодежной политики Воронежской области (855)</t>
  </si>
  <si>
    <t>855 0709 03 3 01 70780 600</t>
  </si>
  <si>
    <t>Управление физической культуры и спорта Воронежской области (864)</t>
  </si>
  <si>
    <t>864 1006 03 3 01 70780 600</t>
  </si>
  <si>
    <t>Департамент природных ресурсов и экологии Воронежской области (803)</t>
  </si>
  <si>
    <t>803 1006 03 3 01 70780 600</t>
  </si>
  <si>
    <t>Департамент здравоохранения Воронежской области (821)</t>
  </si>
  <si>
    <t>821 0909 03 3 01 70780 600</t>
  </si>
  <si>
    <t>Департамент труда и  занятости населения Воронежской области (858)</t>
  </si>
  <si>
    <t>858 1006 03 3 01 70780 600</t>
  </si>
  <si>
    <t>Управление делами Воронежской области (814)</t>
  </si>
  <si>
    <t>814 1006 03 3 04 70780 200</t>
  </si>
  <si>
    <t>814 1006 03 3 07 70780 200</t>
  </si>
  <si>
    <t xml:space="preserve">Создание условий для развития СОНКО, реализующих социально значимые проекты для жителей Воронежской области; повышение качества  и эффективности деятельности СОНКО;создание условий для обеспечения информационной, консультационной и методической поддержки СОНКО по основным направлениям их деятельности.                                                       Достижение плановых значений показателей:                                                                 1. Количество социально ориентированных некоммерческих организаций, которым оказана финансовая поддержка за счет бюджетных ассигнований бюджета Воронежской области (включая субсидии из федерального бюджета) - 12.
2. Количество приемных (замещающих) семей, принимающих на воспитание детей подросткового возраста, которым оказана поддержка - 650.
3. Количество семей, находящихся в трудной жизненной ситуации, которым оказана поддержка с целью предупреждения лишения родительских прав - 860.
4. Количество матерей, находящихся в трудной жизненной ситуации, которым оказана поддержка в целях предупреждения их отказа от рожденных детей, - 72.
5. Количество выпускников детских домов, которым оказана поддержка в их социальной адаптации, - 480.
6. Количество инвалидов, которым оказана поддержка в их трудоустройстве,- 1700.
7. Количество социально ориентированных некоммерческих организаций, за исключением государственных корпораций, государственных компаний, политических партий, государственных (муниципальных) учреждений, обслуживающих домашние хозяйства, на территории Воронежской области - 942.
8. Численность работников (без внешних совместителей) некоммерческих организаций, за исключением государственных корпораций, государственных компаний, политических партий, государственных (муниципальных) учреждений, обслуживающих домашние хозяйства, на территории Воронежской области - 4710.
9. Средняя численность добровольцев, привлекаемых некоммерческими организациями, за исключением государственных корпораций, государственных компаний, политических партий, государственных (муниципальных) учреждений, обслуживающими домашние хозяйства, на территории Воронежской области - 3950.
10. Доля граждан, осуществляющих денежные пожертвования некоммерческим организациям на территории Воронежской области - 3,43.
11. Доля граждан, принимающих участие в деятельности некоммерческих организаций на территории Воронежской области - 0,5.
</t>
  </si>
  <si>
    <t>855 0709 03 3 0170780 600</t>
  </si>
  <si>
    <t>Мероприятие 3.1.1</t>
  </si>
  <si>
    <t>"Предоставление субсидии социально ориентированным некоммерческим организациям на реализацию программ (проектов)"</t>
  </si>
  <si>
    <t>Поддержка не менее 12 общественных проектов.</t>
  </si>
  <si>
    <t>Предоставление субсидии на обеспечение деятельности Воронежского отделения Всероссийской общественной организации ветеранов (пенсионеров) войны, труда, Вооруженных Сил и правоохранительных органов</t>
  </si>
  <si>
    <t>Предоставление субсидии на обеспечение деятельности Воронежской областной организации Общероссийской общественной организации "Всероссийское общество инвалидов"</t>
  </si>
  <si>
    <t>Предоставление субсидии на обеспечение деятельности Воронежского регионального отделения Общероссийской общественной организации инвалидов "Всероссийское общество глухих"</t>
  </si>
  <si>
    <t>Мероприятие 3.1.5</t>
  </si>
  <si>
    <t>Предоставление субсидии на обеспеченеие деятельности  автономной некоммерческой организация Воронежской области «Ресурсный центр поддержки некоммерческих организаций Воронежской области «Воронежский Дом НКО»</t>
  </si>
  <si>
    <t>852 1006 03 3 01 70780 600</t>
  </si>
  <si>
    <t>Основное мероприятие 3.2.</t>
  </si>
  <si>
    <t>"Предоставление на конкурсной основе субсидий муниципальным районам и городским округам Воронежской области на поддержку социально ориентированных некоммерческих организаци"</t>
  </si>
  <si>
    <t>"Количество муниципальных районов и городских округов Воронежской области, которым предоставлена субсидия на поддержку социально ориентированных некоммерческих организаций"</t>
  </si>
  <si>
    <t>Основное мероприятие 3.3.</t>
  </si>
  <si>
    <t>Количество социально ориентированных некоммерческих организаций, которым оказана имущественная поддержка в форме передачи в аренду помещений и установления особенностей определения размера арендной платы-15</t>
  </si>
  <si>
    <t>Основное мероприятие  3.4.</t>
  </si>
  <si>
    <t xml:space="preserve">Количество социально ориентированных некоммерческих организаций, которым предоставлена информационная поддержка путем размещения тематических интервью на телевидении, публикаций материалов в периодических и информационных изданиях  и иными способами - </t>
  </si>
  <si>
    <t>Мероприятие 3.4.5</t>
  </si>
  <si>
    <t>"Организация ежегодного областного конкурса "Лучший менеджер социально ориентированных некоммерческих организаций"</t>
  </si>
  <si>
    <t>Департамент  социальной защиты Воронежской области, Управление региональной политики правительства Воронежской области 
 (соисполнитель)</t>
  </si>
  <si>
    <t>Основное мероприятие 3.5.</t>
  </si>
  <si>
    <t xml:space="preserve">Количество социально ориентированных некоммерческих организаций, которым предоставлена консультационная поддержка путем проведения методических и проблемных семинаров, круглых столов,  конференций и иными способами - </t>
  </si>
  <si>
    <t xml:space="preserve"> Проведение информационно-методического семинара по актуальным вопросам деятельности СОНКО</t>
  </si>
  <si>
    <t>Проведение семинара по повышению квалификации работников и добровольцев СОНКО</t>
  </si>
  <si>
    <t>Проведение методического семинара по вопросам поддержки СОНКО для органов местного самоуправления Воронежской области</t>
  </si>
  <si>
    <t>Основное мероприятие 3.6.</t>
  </si>
  <si>
    <t xml:space="preserve">Количество участников публичных мероприятий повышения гражданской компетенции и развития политической культуры - </t>
  </si>
  <si>
    <t>Основное мероприятие  3.7.</t>
  </si>
  <si>
    <t>Количество вопросов/позиций социологического мониторинга по вопросам развития гражданского общества и института социально ориентированных некоммерческих организаций - 16</t>
  </si>
  <si>
    <t>"Проведение социологического исследования  на тему "Состояние тенденции развития гражданского общества Воронежской области". Публикация бюллетеня"</t>
  </si>
  <si>
    <t>Основное мероприятие  3.8.</t>
  </si>
  <si>
    <t>"Развитие нормативной правовой базы по вопросам государственной поддержки социально ориентированных некоммерческих организаций "</t>
  </si>
  <si>
    <t>Количество нормативных правовых актов Воронежской области, принятых в сфере государственной поддержки социально ориентированных некоммерческих организаций-11</t>
  </si>
  <si>
    <t>Достижение до конца 2016 года значения целевого показателя (индикатора) "Уровень достижения значений целевых показателей (индикаторов) государственной программы, подпрограмм и основных мероприятий государственной программы, подпрограмм и основных мероприятий" - 100 %</t>
  </si>
  <si>
    <t>851 1006 0340172010 100</t>
  </si>
  <si>
    <t>851 1006 0340172010 200</t>
  </si>
  <si>
    <t>851 1006 0340172010 800</t>
  </si>
  <si>
    <t>851 1006 0340300590 600</t>
  </si>
  <si>
    <t>851 1002 0340300590 600</t>
  </si>
  <si>
    <t xml:space="preserve">Достижение до конца 2016 года значения целевого показателя (индикатора)  "Уровень исполнения принятых бюджетных обязательств по разделу сметы «Государственные функции в области управления» - 100% </t>
  </si>
  <si>
    <t>85102040347035200</t>
  </si>
  <si>
    <t xml:space="preserve">Достижение до конца 2016 года значения целевого показателя (индикатора) "Выполнение государственного задания" - 100 %         </t>
  </si>
  <si>
    <t>Мероприятие 4.3.2</t>
  </si>
  <si>
    <t>Улучшение качества осуществления технического сопровождения в исполняемых и предоставляемых департаментом социальной защиты  Воронежской области государственных и иных функций и услуг на 2015 год и плановый период 2016 и 2020 годов</t>
  </si>
  <si>
    <t xml:space="preserve">  1.Укрепление материально-технической базы учреждений и их комплексной безопасности;                                                      2. Обеспечение жизнедеятельности учреждений социального обслуживания населения;                                                             3. Осуществление мероприятий по реализации плана госзаказа, сформированного департаментом социальной защиты Воронежской области;                                                                   4. Обеспечение технического и транспортного сопровождения деятельности департамента социальной защиты Воронежской области.</t>
  </si>
  <si>
    <t>Мероприятие 4.3.3</t>
  </si>
  <si>
    <t>Обеспечение выплат государственной социальной помощи малоимущим гражданам Воронежской области, формирование ресурсной базы, сбор, хранение, учет и распределение  гуманитарной и благотворительной помощи на территории Воронежской области на 2015 и плановый период 2016 и 2020 годов»</t>
  </si>
  <si>
    <t xml:space="preserve">Реализация программы позволит:
- обеспечить неукоснительное соблюдение сроков выплаты государственной социальной помощи малоимущим гражданам в соответствии с действующим законодательством Российской Федерации и Воронежской области
- обеспечить качество прохождений заявлений малоимущих граждан (регистрация, проверка расчета ССД, подготовка предложений по оказанию помощи, подготовка проекта приказа, заявки на финансирование, списков, выписка почтовых переводов). 
- обеспечить соблюдение сроков проведения конкурсных процедур по закупке товаров в ресурсную базу.
- обеспечить отсутствие обоснованных жалоб со стороны физических и юридических лиц по предоставлению услуг.                                                         Декабрь 2016 года.
</t>
  </si>
  <si>
    <t>1. Достижение показателя в 2016 году " Соотношение средней заработной платы социальных работников и средней заработной платы в Воронежской области, процентов" - 79 %.
2.  Достижение показателяв 2016 году "Удельный вес зданий стационарных учреждений социального обслуживания граждан пожилого возраста, инвалидов (взрослых и детей), лиц без определенного места жительства и занятий, требующих реконструкции, зданий, находящихся в аварийном состоянии, ветхих зданий, в общем количестве зданий стационарных учреждений социального обслуживания граждан пожилого возраста, инвалидов (взрослых и детей), лиц без определенного места жительства и занятий, процентов" - 0 %.
3. Достижение показателя в 2016 году "Удельный вес граждан пожилого возраста и инвалидов (взрослых и детей), получивших услуги в негосударственных учреждениях социального обслуживания, в общей численности граждан пожилого возраста и инвалидов (взрослых и детей), получивших услуги в учреждениях социального обслуживания всех форм собственности, процентов" - 2 %.</t>
  </si>
  <si>
    <t>03 5 00 00000</t>
  </si>
  <si>
    <t xml:space="preserve">Департамент  социальной защиты Воронежской области  </t>
  </si>
  <si>
    <t>851 1002 0350100590 600</t>
  </si>
  <si>
    <t>851 1006 0350452090  600</t>
  </si>
  <si>
    <t>851 1002 0350100590 100</t>
  </si>
  <si>
    <t>851 1002 0350100590 200</t>
  </si>
  <si>
    <t>851 1002 0350100590 300</t>
  </si>
  <si>
    <t>851 1002 0350100590 800</t>
  </si>
  <si>
    <t>851 1002 0350100590  400</t>
  </si>
  <si>
    <t>820 1006 0350152090  400</t>
  </si>
  <si>
    <t>820 1006 0350140090 400</t>
  </si>
  <si>
    <t>820  1006  0350140090 400</t>
  </si>
  <si>
    <t>Ежеквартальное перечисление субсидий и предельных объемов финансирования  на выполнение государственного задания.</t>
  </si>
  <si>
    <t>Достижение показателя " Удельный вес зданий стационарных учреждений социального обслуживания граждан пожилого возраста, инвалидов (взрослых и детей), лиц без определенного места жительства и занятий, требующих реконструкции, зданий, находящихся в аварийном состоянии, ветхих зданий, в общем количестве зданий стационарных учреждений социального обслуживания граждан пожилого возраста, инвалидов (взрослых и детей), лиц без определенного места жительства и занятий, процентов" - 0 %</t>
  </si>
  <si>
    <t>Строительство и реконструкция зданий и сооружений учреждений социальной защиты населения</t>
  </si>
  <si>
    <t>Количество граждан пожилого возраста, улучшение условий жизнедеятельности которых осуществлено в результате реализации мероприятий подпрограммы в 2016 году, составило 5056 человек при плановом показателе - 3755 человек.  В рамках мероприятия «Развитие интеллектуального потенциала пожилых граждан» навыкам работы на компьютере и пользованию сетью Интернет за отчетный период обучено 1404 гражданина пожилого возраста. При реализации мероприятия "Количество ежегодно выявленных граждан, находящихся в трудной жизненной ситуации, с целью определения вида социальной помощи" за 2016 год выявлно 3072 гражданина. Проведено 7 экскурсий различной тематики, которые посетили 350 граждан. В физкультурно-оздоровительных мероприятиях среди граждан пожилого возраста и инвалидов приняло участие 230 человек.</t>
  </si>
  <si>
    <t>Департамент строительной политиеи Воронежской области</t>
  </si>
  <si>
    <t xml:space="preserve">820 1006 03 6 01 R1110 414 </t>
  </si>
  <si>
    <t>820 1006  03 6 01 51110 414</t>
  </si>
  <si>
    <t xml:space="preserve">851 1003 03 6 01 70490  200 </t>
  </si>
  <si>
    <t xml:space="preserve">851 1006 03 6 01 52090  200 </t>
  </si>
  <si>
    <t>Улучшение качества жизнедеятельности и оказания социальных услуг гражданам пожилого возраста</t>
  </si>
  <si>
    <t xml:space="preserve">Количество граждан пожилого возраста, улучшение условий жизнедеятельности которых осуществлено в результате реализации мероприятий подпрограммы в 2016 году, составило 5056 человек при плановом показателе - 3755 человек. </t>
  </si>
  <si>
    <t xml:space="preserve">Социальное сопровождение отдельных категорий
граждан пожилого возраста
</t>
  </si>
  <si>
    <t xml:space="preserve">В целях повышения социальной защищенности пожилых людей  в ходе реализации данного мероприятия предусмотрен индивидуальный подход к определению потребностей граждан, оказавшихся в трудной жизненной ситуации, в социальных услугах и определению дальнейшего сопровождения граждан в социальном обслуживании. Индикатором реализации мероприятия является достижение показателя "Количество ежегодно выявленных граждан, находящихся в трудной жизненной ситуации, с целью определения вида социальной помощи". Плановое значение на 2016 год - 2600 граждан, по состоянию на 01.01.2017 выявлено 3072 гражданина, из них 564 направлено на стационарное обслуживание, 2508 оформлено для социального обслуживания на дому.
</t>
  </si>
  <si>
    <t>851 1003 03 6 01 70490  200 (обл)</t>
  </si>
  <si>
    <t xml:space="preserve">Повышение качества предоставляемых
социальных услуг
</t>
  </si>
  <si>
    <t xml:space="preserve">В рамках данного мероприятия на 2016 год запланировано осуществление реконструкции зданий и сооружений БУ ВО "Новохоперский психоневрологический интернат" на 128 мест. Указанные работы выполняются в соответствии с графиком. В 2016 году закончен 1 этап реконструкции данного объекта.
</t>
  </si>
  <si>
    <t>Развитие интеллектуального потенциала пожилых граждан</t>
  </si>
  <si>
    <t>В рамках данного мероприятия навыкам работы на компьютере и пользованию сетью Интернет за  2016 год обучено 1404 гражданин пожилого возраста на базе КУ ВО «УСЗН», бюджетных учреждениях Воронежской области нового типа при плановом годовом показателе - 700 граждан.</t>
  </si>
  <si>
    <t>851 1003 03 6 01 70490  200</t>
  </si>
  <si>
    <t>Мероприятие 6.1.5</t>
  </si>
  <si>
    <t>Меры по организации свободного времени и культурного досуга пожилых людей</t>
  </si>
  <si>
    <t>При реализация мероприятий по организации «Социального туризма» проведено 7 экскурсий различной тематики по г. Воронежу, Воронежской области и Черноземью, которые посетили 350 граждан пожилого возраста и инвалидов. В физкультурно-оздоровительных мероприятиях среди граждан пожилого возраста и инвалидов приняло участие 230 человек.</t>
  </si>
  <si>
    <t>851 1003 031015980 321</t>
  </si>
  <si>
    <t xml:space="preserve">ГОСУДАРСТВЕННАЯ ПРОГРАММА ВОРОНЕЖСКОЙ ОБЛАСТИ  </t>
  </si>
  <si>
    <t xml:space="preserve"> "Предоставление  мер социальной поддержки  в виде ежемесячной денежной выплаты реабилитированным лицам и лицам признанным пострадавшими от политических репрессий" </t>
  </si>
  <si>
    <t xml:space="preserve">"Предоставление  мер социальной поддержки  в виде ежемесячной денежной выплаты ветеранам труда"  </t>
  </si>
  <si>
    <t xml:space="preserve">"Предоставление  мер социальной поддержки  в виде ежемесячной денежной выплаты  труженикам тыла" </t>
  </si>
  <si>
    <t xml:space="preserve">"Доплата  гражданам за особые заслуги перед Воронежской областью" </t>
  </si>
  <si>
    <t>"Ежемесячная денежная выплата гражданам, имеющим почетное звание «Почетный  гражданин Воронежской области»"</t>
  </si>
  <si>
    <t>"Выплата гражданам, награжденным медалью  «За труды во благо земли Воронежской»"</t>
  </si>
  <si>
    <t xml:space="preserve"> "Обеспечение  санаторно-курортным лечением работников бюджетной сферы"</t>
  </si>
  <si>
    <t>"Оказание государственной социальной помощи отдельным категориям граждан в части оплаты санаторно-курортного лечения, а также проезда на междугородном транспорте к месту лечения и обратно  ( Средства ФБ, утверждаемые постановлением правительства РФ)"</t>
  </si>
  <si>
    <t>"Осуществление переданных полномочий Российской Федерации по предоставлению  Предоставление отдельных мер социальной поддержки граждан, подвергшихся воздействию радиации"</t>
  </si>
  <si>
    <t>"О наградах Воронежской области  "За заслуги в воспитании детей""</t>
  </si>
  <si>
    <t>"О наградах Воронежской области  "За заслуги в  развитии сельского хозяйства""</t>
  </si>
  <si>
    <t>Отчет о выполнении Плана реализации государственной программы Воронежской области 
"Социальная поддержка граждан"  по статьям расходов
по состоянию на 01.01.2017 года</t>
  </si>
  <si>
    <t xml:space="preserve">  "Предоставление мер социальной поддержки в виде компенсации расходов на уплату взноса на капитальный ремонт общественного имущества в многоквартирном доме отдельным категориям граждан"</t>
  </si>
  <si>
    <t xml:space="preserve"> мероприятие 2.1.6</t>
  </si>
  <si>
    <r>
      <t>"</t>
    </r>
    <r>
      <rPr>
        <sz val="26"/>
        <rFont val="Times New Roman"/>
        <family val="1"/>
        <charset val="204"/>
      </rPr>
      <t>Ежемесячные денежные выплаты  в целях компенсации питания  учащихся  из многодетных малообеспеченных семей"</t>
    </r>
  </si>
  <si>
    <t xml:space="preserve">мероприятие 2.1.8 </t>
  </si>
  <si>
    <t>мероприятие 2.1.9</t>
  </si>
  <si>
    <t>Мероприятие 2.1.14</t>
  </si>
  <si>
    <t xml:space="preserve">"Денежная компенсация на приобретение школьной формы на каждого ребенка из многодетной малообеспеченной и приемной семьи, обучающегося в  общеобразовательной организации" </t>
  </si>
  <si>
    <t xml:space="preserve">"Предоставление меры социальной поддержки в виде безвозмездной субсидии на приобретение жилого помещения семьям в связи с рождением (усыновлением) одновременно трех и более детей"  </t>
  </si>
  <si>
    <t xml:space="preserve">"Предоставление денежной компенсации  за наем (поднаем) жилых помещений  детям-сиротам, детям, оставшимся без попечения родителей и лицам из их числа"  </t>
  </si>
  <si>
    <t xml:space="preserve">"Проведение губернаторской елки" </t>
  </si>
  <si>
    <t>"Единовременное пособие при рождении ребенка""</t>
  </si>
  <si>
    <t>Основное мероприятие 2.2.</t>
  </si>
  <si>
    <t xml:space="preserve"> Мероприятие 2.3.2</t>
  </si>
  <si>
    <t xml:space="preserve"> Мероприятие 2.3.3</t>
  </si>
  <si>
    <t xml:space="preserve"> Основное  мероприятие 2.4</t>
  </si>
  <si>
    <t xml:space="preserve">  Мероприятие 2.4.1</t>
  </si>
  <si>
    <t xml:space="preserve">  Мероприятие 2.4.2</t>
  </si>
  <si>
    <t xml:space="preserve">"Организация отдыха и оздоровления детей    в загородных ДОЛ" </t>
  </si>
  <si>
    <t>предусмотрено на год</t>
  </si>
  <si>
    <t>фактически профинансировано</t>
  </si>
  <si>
    <t>объем выполненных работ</t>
  </si>
  <si>
    <t xml:space="preserve">ГОСУДАРСТВЕННАЯ           ПРОГРАММА                                                                                                                                                                                               </t>
  </si>
  <si>
    <t>Социальная поддержка граждан</t>
  </si>
  <si>
    <r>
      <t xml:space="preserve">областной бюджет </t>
    </r>
    <r>
      <rPr>
        <b/>
        <vertAlign val="superscript"/>
        <sz val="10"/>
        <rFont val="Times New Roman"/>
        <family val="1"/>
        <charset val="204"/>
      </rPr>
      <t>4</t>
    </r>
  </si>
  <si>
    <t>в том числе по основным мероприятиям :</t>
  </si>
  <si>
    <t>Основное мероприятие 1</t>
  </si>
  <si>
    <t>Оказание государственной социальной помощи отдельным категориям граждан по проезду на транспорте</t>
  </si>
  <si>
    <t>Предоставление мер социальной поддержки в виде ежемесячной денежной выплаты за проезд в пассажирском транспорте городского сообщения, доплата к пенсии по случаю потери кормильца, возмещение расходов по проезду на железнодорожном транспорте пригородного сообщения  и денежной компенсации стоимости услуг связи членам семей военнослужащего, погибшего в период прохождения военной службы в мирное время</t>
  </si>
  <si>
    <t xml:space="preserve"> Предоставление  мер социальной поддержки  в виде ежемесячной денежной выплаты реабилитированным лицам и лицам признанным пострадавшими от политических репрессий </t>
  </si>
  <si>
    <t xml:space="preserve">Предоставление  мер социальной поддержки  в виде ежемесячной денежной выплаты ветеранам труда  </t>
  </si>
  <si>
    <t xml:space="preserve">Предоставление  мер социальной поддержки  в виде ежемесячной денежной выплаты  труженикам тыла </t>
  </si>
  <si>
    <t>Ежемесячная денежная выплата Героям Социалистического Труда, Героям Труда Российской Федерации и полным  кавалерам ордена Трудовой Славы.</t>
  </si>
  <si>
    <t>Ежемесячная выплата  пенсий за выслугу лет и единовременное денежное поощрение (вознаграждение) пенсионерам – государственным служащим Воронежской области</t>
  </si>
  <si>
    <t>Возмещение расходов по погребению</t>
  </si>
  <si>
    <t>Погашение кредиторской задолженности по индексации несвоевременно выплаченных пенсий и второй компенсации к пенсии</t>
  </si>
  <si>
    <t>Выплата дополнительного материального обеспечения Героям Советского Союза и полным кавалерам ордена Славы</t>
  </si>
  <si>
    <t xml:space="preserve">Доплата  гражданам за особые заслуги перед Воронежской областью </t>
  </si>
  <si>
    <t>Ежемесячная денежная выплата гражданам, имеющим почетное звание «Почетный  гражданин Воронежской области»</t>
  </si>
  <si>
    <t>Ежемесячная денежная выплата гражданам, страдающим социально значимыми заболеваниями, представляющими  опасность для  окружающих.</t>
  </si>
  <si>
    <t xml:space="preserve">Мероприятие 1.1.14                                                                                                                                </t>
  </si>
  <si>
    <t>Единовременная денежная выплата членам семьи погибшего работника добровольной пожарной охраны или добровольного пожарного; возмещение расходов по погребению тела (останков) работника добровольной пожарной охраны, добровольного пожарного в период исполнения им обязанностей добровольного пожарного</t>
  </si>
  <si>
    <t>Выплата гражданам, награжденным медалью  «За труды во благо земли Воронежской»</t>
  </si>
  <si>
    <t xml:space="preserve"> Предоставление гражданам субсидий на оплату жилого помещения и коммунальных услуг</t>
  </si>
  <si>
    <t>Предоставление мер социальной поддержки по оплате жилищно-коммунальных услуг ветеранам труда</t>
  </si>
  <si>
    <t>Предоставление мер социальной поддержки по оплате жилищно-коммунальных услуг реабилитированным лицам и лицам, признанными пострадавшими от политических репрессий</t>
  </si>
  <si>
    <t>Предоставление мер социальной поддержки по оплате жилищно-коммунальных услуг отдельным категориям граждан, проживающих в сельской местности</t>
  </si>
  <si>
    <t xml:space="preserve"> Предоставление мер социальной поддержки по оплате жилищно-коммунальных услуг гражданам, проживающих в реорганизованных населенных пунктах г. Воронежа</t>
  </si>
  <si>
    <t>Предоставление мер социальной поддержки по оплате жилищно-коммунальных услуг членам семей военнослужащего, погибшего в период прохождения военной службы в мирное время</t>
  </si>
  <si>
    <t>Денежная компенсация на оплату жилого помещения и коммунальных услуг отдельным категориям граждан из числа федеральных льготников</t>
  </si>
  <si>
    <t xml:space="preserve"> Обеспечение  санаторно-курортным лечением работников бюджетной сферы</t>
  </si>
  <si>
    <t>Меры социальной поддержки социальным работникам государственного сектора системы социального обслуживания населения</t>
  </si>
  <si>
    <t xml:space="preserve"> Социальная поддержка приемных семей для граждан пожилого возраста</t>
  </si>
  <si>
    <t>Оказание государственной социальной помощи</t>
  </si>
  <si>
    <t>Предоставление единовременной субсидии на приобретение жилого помещения для государственных гражданских служащих</t>
  </si>
  <si>
    <t>Оказание юридической помощи</t>
  </si>
  <si>
    <t>Ежемесячная  денежная  компенсация  стоимости проезда к месту проведения лечения гемодиализом и обратно гражданам, страдающим хронической почечной недостаточностью</t>
  </si>
  <si>
    <t>Оказание государственной социальной помощи отдельным категориям граждан в части оплаты санаторно-курортного лечения, а также проезда на междугородном транспорте к месту лечения и обратно  ( Средства ФБ утверждаемые постановлением правительства РФ)</t>
  </si>
  <si>
    <t xml:space="preserve"> Социальная поддержка Почетных доноров</t>
  </si>
  <si>
    <t>Осуществление переданных полномочий Российской Федерации по предоставлению  Предоставление отдельных мер социальной поддержки граждан, подвергшихся воздействию радиации</t>
  </si>
  <si>
    <t>Государственное единовременное пособие и ежемесячная денежная компенсация гражданам при возникновении у них поствакцинальных осложнений.</t>
  </si>
  <si>
    <t>Ежемесячная денежная выплата гражданам, постянно проживающим на териитории Воронежской области, имеющим почетные спортивные звания</t>
  </si>
  <si>
    <t>Ежемесячная денежная выплата гражданам, постоянно проживающим на териитории Воронежской области, имеющим почетные спортивные звания, и получившим травму при осуществлении тренировочной или соревновательной деятельности, в результате которой они полностью утратили способность к самообслуживанию и нуждаются в постоянном постороннем уходе</t>
  </si>
  <si>
    <t>Ежемесячная денежная выплата гражданам, завоевавшим звания чемпионов или призеров Олимпийских и Паралимпийских игр, постоянно проживающим на териитории Воронежской области</t>
  </si>
  <si>
    <t>Организация приобретения товаров согласно утвержденному перечню видов натуральной помощи в порядке, установленном действующим законодательством, осуществление деятельности по поступлению, хранению и выдаче товаров ресурсной базы, организация распределения приобретенных товаров в районы Воронежской области</t>
  </si>
  <si>
    <t>О наградах Воронежской области  "За заслуги в воспитании детей"</t>
  </si>
  <si>
    <t>О наградах Воронежской области  "За заслуги в  развитии сельского хозяйства"</t>
  </si>
  <si>
    <t xml:space="preserve">Основное мероприятие 2.1 </t>
  </si>
  <si>
    <t>Мероприятия по исполнению публичных обязательств</t>
  </si>
  <si>
    <t>Ежемесячное пособие на ребенка</t>
  </si>
  <si>
    <t>Ежемесячная  денежная компенсация на обеспечение полноценным  питанием беременных женщин, кормящих матерей, а также детей в возрасте до 3 лет</t>
  </si>
  <si>
    <t>Единовременная денежная выплата    в связи с рождением (усыновлением)  ребенка (детей)</t>
  </si>
  <si>
    <t>Ежемесячная денежная выплата при рождении третьего ребенка или последующих детей до достижения  ребенком  возраста трех лет</t>
  </si>
  <si>
    <t>Дополнительные меры  социальной поддержки семей, имеющих детей в виде регионального материнского капитала</t>
  </si>
  <si>
    <t>Ежемесячные денежные выплаты  в целях компенсации проезда учащихся  из многодетных малообеспеченных семей к месту учебы и обратно</t>
  </si>
  <si>
    <t>Ежемесячные денежные выплаты  в целях компенсации питания  учащихся  из многодетных малообеспеченных семей</t>
  </si>
  <si>
    <t>Ежемесячные денежные выплаты  в целях компенсации проезда учащихся  из приемных семей к месту учебы и обратно</t>
  </si>
  <si>
    <t>Ежемесячные денежные выплаты  в целях компенсации питания учащихся  из приемных  семей</t>
  </si>
  <si>
    <t>Ежемесячные денежные компенсации родителям за самостоятельное воспитание и обучение детей-инвалидов на дому</t>
  </si>
  <si>
    <t>Предоставление мер социальной поддержки по оплате жилищно-коммунальных услуг приемным семьям</t>
  </si>
  <si>
    <t>Предоставление мер социальной поддержки по оплате жилищно-коммунальных услуг многодетным малообеспеченным семьям</t>
  </si>
  <si>
    <t>Субсидии для компенсации части потерь в доходах организаций железнодорожного транспорта, осуществляющих перевозки по льготным тарифам на проезд учащихся железнодорожным транспортом общего пользования в пригородном сообщении.</t>
  </si>
  <si>
    <t>Единовременная денежная выплата  на ремонт жилого помещения детям-сиротам и детям, оставшимся без попечения родителей, лицам из числа детей-сирот и детей, оставшихся без попечения родителей, достигшим  возраста 18 лет</t>
  </si>
  <si>
    <t xml:space="preserve">Денежная компенсация на приобретение школьной формы на каждого ребенка из многодетной малообеспеченной и приемной семьи, обучающегося в  общеобразовательной организации  </t>
  </si>
  <si>
    <t xml:space="preserve">Ежемесячная  денежная  выплата  детям, оставшимся без попечения родителей, из числа детей, оба родителя  которых неизвестны  </t>
  </si>
  <si>
    <t xml:space="preserve">Предоставление меры социальной поддержки в виде безвозмездной субсидии на приобретение жилого помещения семьям в связи с рождением одновременно трех и более детей </t>
  </si>
  <si>
    <t>Проведение губернаторской елки</t>
  </si>
  <si>
    <t>Единовременное пособие беременной жене военнослужащего, проходящего военную службу по призыву и ежемесячное пособие на ребенка военнослужащего, проходящего военную службу по призыву</t>
  </si>
  <si>
    <t>Ежемесячное пособие по уходу за ребенком</t>
  </si>
  <si>
    <t>Единовременное пособие при рождении ребенка</t>
  </si>
  <si>
    <t>Пособие по беременности и родам категориям женщин, уволенным   в связи с ликвидацией организаций(прекратившим деятельность, полномочия) в установленном порядке</t>
  </si>
  <si>
    <t>Единовременное пособие категориям женщин, вставшим на учет в медицинских учреждениях в ранние сроки беременности, уволенным  в связи с ликвидацией организаций(прекратившим деятельность, полномочия) в установленном порядке</t>
  </si>
  <si>
    <t xml:space="preserve">  Перевозка между субъектами Российской Федерации, а также в пределах территорий государств – участников СНГ несовершеннолетних, самовольно ушедших из семей, детских домов, школ-интернатов, специальных учебно-воспитательных и иных детских учреждений</t>
  </si>
  <si>
    <t xml:space="preserve">Основное мероприятие 2.2 </t>
  </si>
  <si>
    <t>Дети Воронежской области</t>
  </si>
  <si>
    <t>Профилактика безнадзорности и беспризорности несовершеннолетних</t>
  </si>
  <si>
    <t>Семья с детьми-инвалидами</t>
  </si>
  <si>
    <t>Дети-сироты</t>
  </si>
  <si>
    <t>Социальная поддержка многодетных семей</t>
  </si>
  <si>
    <t>Оказание адресной социальной помощи многодетным семьям на улучшение жилищных условий (в т.ч. оказание адресной социальной помощи на возмещение расходов по газификации или ремонту жилья)</t>
  </si>
  <si>
    <t>Содействие занятости и самозанятости членов многодетных семей за счет развития личного подсобного хозяйства, обеспечения личным пассажирским транспортом и сельхозтехникой</t>
  </si>
  <si>
    <t>Проведение праздничных мероприятий для многодетных семей, направленных на повышение общественного статуса многодетных семей и развитие их нравственного потенциала, с вручением памятных подарков, мебели и бытовой техники</t>
  </si>
  <si>
    <t>Основное мероприятие 2.4</t>
  </si>
  <si>
    <t>Органзация отдыха и оздоровления детей Воронежской области</t>
  </si>
  <si>
    <t>Организация круглогодичного санаторно-курортного оздоровления  детей, находящихся в трудной жизненной ситуации</t>
  </si>
  <si>
    <t>Организация отдыха и оздоровления детей в загородных ДОЛ</t>
  </si>
  <si>
    <t xml:space="preserve">Основное мероприятие 4.1 </t>
  </si>
  <si>
    <t>Финансовое обеспечение деятельности исполнительных органов государственной власти , иных главных распорядителей средств областного бюджета - исполнителей.</t>
  </si>
  <si>
    <t>ПОДПРОГРАММА 6</t>
  </si>
  <si>
    <t>Информация
о расходах федерального, областного и местных бюджетов, бюджетов территориальных государственных внебюджетных фондов, юридических и физических лиц на реализацию целей государственной программы Воронежской области "Социальная поддержка граждан" по состоянию на 01.01.2017 года</t>
  </si>
  <si>
    <t>Основное мероприятие 3.1</t>
  </si>
  <si>
    <t>"Предоставление субсидии на обеспеченеие деятельности  автономной некоммерческой организация Воронежской области «Ресурсный центр поддержки некоммерческих организаций Воронежской области "Воронежский Дом НКО"</t>
  </si>
  <si>
    <t>Основное мероприятие 3.2</t>
  </si>
  <si>
    <t>Основное мероприятие 3.3</t>
  </si>
  <si>
    <t>Основное мероприятие 3.4</t>
  </si>
  <si>
    <t>"Развитие нормативной правовой базы по вопросам государственной поддержки социально ориентированных некоммерческих организаций"</t>
  </si>
  <si>
    <t>Развитие социального обслуживания и предоставления мер социальной поддержки населению</t>
  </si>
  <si>
    <t xml:space="preserve">Основное мероприятие 1 </t>
  </si>
  <si>
    <t>1168841,73</t>
  </si>
  <si>
    <t>313,86</t>
  </si>
  <si>
    <t>292,80</t>
  </si>
  <si>
    <t>526757,41</t>
  </si>
  <si>
    <t>472721,73</t>
  </si>
  <si>
    <t>1159553,87</t>
  </si>
  <si>
    <t>5950,42</t>
  </si>
  <si>
    <t>24683,80</t>
  </si>
  <si>
    <t>19261,51</t>
  </si>
  <si>
    <t>4409,14</t>
  </si>
  <si>
    <t>1916,3</t>
  </si>
  <si>
    <t>1549,18</t>
  </si>
  <si>
    <t>Основное 
мероприятие 6.1</t>
  </si>
  <si>
    <t>Социальное сопровождение отдельных категорий
граждан пожилого возраста</t>
  </si>
  <si>
    <t>Повышение качества предоставляемых социальных услуг</t>
  </si>
  <si>
    <t>в том числе по ГРБС:</t>
  </si>
  <si>
    <t>Управление делами Воронежской области</t>
  </si>
  <si>
    <t>Департамент имущественных и земельных отношений Воронежской области</t>
  </si>
  <si>
    <t>Основное мероприятие  3.1</t>
  </si>
  <si>
    <t>Мероприятие  3.1.1</t>
  </si>
  <si>
    <t>Основное мероприятие  3.2</t>
  </si>
  <si>
    <t>Предоставление на конкурсной основе субсидий муниципальным районам и городским округам Воронежской области на поддержку социально ориентированных некоммерческих организаций</t>
  </si>
  <si>
    <t>Основное мероприятие  3.3</t>
  </si>
  <si>
    <t>Имущественная поддержка социально ориентированных некоммерческих организаций</t>
  </si>
  <si>
    <t>Основное мероприятие  3.4</t>
  </si>
  <si>
    <t>Информационная поддержка социально ориентированных некоммерческих организаций, в том числе содействие формированию информационного пространства, способствующего развитию гражданских инициатив</t>
  </si>
  <si>
    <t>Основное мероприятие  3.5</t>
  </si>
  <si>
    <t>Консультационная  поддержка, а также повышение квалификации работников и добровольцев социально ориентированных некоммерческих организаций</t>
  </si>
  <si>
    <t>Основное мероприятие  3.6</t>
  </si>
  <si>
    <t>Повышение гражданской компетентности и политической культуры у населения Воронежской области</t>
  </si>
  <si>
    <t>Основное мероприятие  3.7</t>
  </si>
  <si>
    <t>Мероприятие  3.7.1</t>
  </si>
  <si>
    <t>Основное мероприятие  8</t>
  </si>
  <si>
    <t>Развитие нормативной правовой базы по вопросам государственной поддержки социально ориентированных некоммерческих организаций</t>
  </si>
  <si>
    <t xml:space="preserve">Подпрограмма 4 </t>
  </si>
  <si>
    <t>851 1003 0310130090  300</t>
  </si>
  <si>
    <t>Перевыполнение показателя  связано с увеличением количества социально ориентированных некоммерческих организаций (далее – СОНКО), ставших победителями по итогам проведения конкурсов по предоставлению субсидий, ввиду малобюджетности проектов победителей конкурсов.</t>
  </si>
  <si>
    <t>Значение показателя определено официальной информацией, представленной территориальным органом Федеральной службы государственной статистики по Воронежской области по итогам выборочного обследования СОНКО на основе формы                     № 1-СОНКО.</t>
  </si>
  <si>
    <t>Перевыполнение показателя  связано с тем, что данный показатель является расчетным и определяется по результатам социсследования «Удовлетворенность населения Воронежской области деятельностью СОНКО» (декабрь 2016 г.). В 2016 г. 27,6% от общего числа респондентов отметили, что принимают участие в добровольческой (волонтерской) деятельности (в 2015 г. - 24,1%). Развитию добровольческого движения способствовала реализация мероприятий, направленных на поддержку проектов по созданию волонтерских центров, в том числе по подготовке и обучению волонтеров, популяризации волонтерской деятельности.</t>
  </si>
  <si>
    <t>Перевыполнение показателя  связано с тем, что данный показатель является расчетным и определяется по результатам социсследования «Удовлетворенность населения Воронежской области деятельностью СОНКО» (декабрь 2016 г.). В 2016 г. 15,9% от общего числа респондентов отметили, что осуществляют денежные пожертвования социально ориентированным НКО (в 2015 г. - 18,1%). Превышению фактического значения показателя над плановым способствовали: 1) успешная организация Конгресса общественного развития Воронежской области в 2016 г.; 2) запуск информационной кампании, направленной на освещение деятельности социально ориентированных НКО и продвижение благотворительной деятельности; 3) реализация сопряженных проектов по повышению гражданской активности населения (ТОС).</t>
  </si>
  <si>
    <t>Перевыполнение показателя  связано с тем, что данный показатель является расчетным и определяется по результатам социсследования «Удовлетворенность населения Воронежской области деятельностью СОНКО» (декабрь 2016 г.). В 2016 г. 4,6% от общего числа респондентов отметили, что участвуют в деятельности социально ориентированных НКО (в 2015 г. - 3,5%). Превышению фактического значения показателя над плановым способствовали: 1) успешная организация Конгресса общественного развития Воронежской области в 2016 г.; 2) запуск информационной кампании, направленной на освещение деятельности социально ориентированных НКО и продвижение благотворительной деятельности; 3) реализация сопряженных проектов по повышению гражданской активности населения (ТОС).</t>
  </si>
  <si>
    <t>Отклонение фактического значения суммарного показателя от планового значения (увеличение) обусловлено перевыполнением нижеуказанных показателей.</t>
  </si>
  <si>
    <t xml:space="preserve">Показатель (индикатор) 6.1.1. Количество ежегодно выявленных граждан, находящихся в трудной жизненной ситуации, с целью определения вида социальной помощи </t>
  </si>
  <si>
    <t>Отклонение фактического значения показателя от планового значения (увеличение) обусловлено ростом количества выявленных граждан за отчетный период и нуждающихся в получении социального обслуживания</t>
  </si>
  <si>
    <t>Перевыполнение данного показателя объясняется предоставлением в 2016 году Воронежской области субсидии ПФР на обучение компьютерной грамотности неработающих пенсионеров. В следствие чего, дополнительно обучено 538 человек.</t>
  </si>
  <si>
    <t>Отклонение фактического значения показателя от планового значения (увеличение) обусловлено более высокой потребностью граждан пожилого возраста в социальном проекте "Социальный туризм"</t>
  </si>
  <si>
    <t>Отклонение фактического значения показателя от планового значения (увеличение) достигнуто за счет увеличения количества граждан, пожелавших принять участие в физкультурно-оздоровительных и спортивных мероприятиях</t>
  </si>
  <si>
    <t>99,75</t>
  </si>
  <si>
    <t xml:space="preserve">Отклонения значений показателя на конец отчетного года произошла в связи с продолжавшимся расселением граждан, проживавших  в домах интернатах с повышенной пожароопасностью, в целях обеспечения безопасных условий их с приостановлением направления граждан пожилого возраста и                           инвалидов на стационарное обслуживание в учреждения социального обслуживания на основании распоряжения правительства Воронежской области от 15.12.2015 № 965-р «Об установлении режима чрезвычайной ситуации» в целях обеспечения безопасных условий проживания в учреждениях социального обслуживания. </t>
  </si>
  <si>
    <t>Совершенствование социальной поддержки семьи и детей</t>
  </si>
  <si>
    <t>Организация отдыха и оздоровления детей</t>
  </si>
  <si>
    <t>Организация отдыха и оздоровления детей в загородных детских оздоровительных лагерях</t>
  </si>
  <si>
    <t>Субсидия на оздоровление детей</t>
  </si>
  <si>
    <t>851 07 07 032 0478410  500</t>
  </si>
  <si>
    <t xml:space="preserve"> </t>
  </si>
  <si>
    <t>Информация 
о субсидиях, предусмотренных из федерального и областного бюджетов местным бюджетам на реализацию мероприятий государственной программы Воронежской области  "Социальная поддержка граждан",
в разрезе муниципальных образований Воронежской области
по состоянию на 01.01.2017 года</t>
  </si>
  <si>
    <t>Информация 
о субсидиях, предусмотренных из федерального и областного бюджетов местным бюджетам на реализацию мероприятий государственной программы Воронежской области "Социальная поддержка граждан",
в разрезе муниципальных образований Воронежской области
по состоянию на 01.01.2017 года</t>
  </si>
  <si>
    <t>Информация 
о субсидиях, предусмотренных из федерального и областного бюджетов местным бюджетам на реализацию мероприятий государственной программы Воронежской области " Социальная поддержка граждан",
в разрезе муниципальных образований Воронежской области
по состоянию на01.01.2017 года</t>
  </si>
  <si>
    <t>Государственная поддержка граждан</t>
  </si>
  <si>
    <t>Совершенствовоание социальной поддержки семьи и детей</t>
  </si>
  <si>
    <t>851 1003 0310151980 321</t>
  </si>
  <si>
    <t>851 1003 0310130090 300</t>
  </si>
  <si>
    <t>851 1003  0320270490 622</t>
  </si>
  <si>
    <t xml:space="preserve">   По данным Росстата от 15.03.2017</t>
  </si>
  <si>
    <t>Руководитель департамента   А.А. Измалков</t>
  </si>
  <si>
    <t xml:space="preserve">Заместитель руководителя  департамента   В.Н. Кузнецов </t>
  </si>
  <si>
    <t xml:space="preserve">Руководитель департамента
А.Г. Дементьев </t>
  </si>
  <si>
    <t xml:space="preserve">Начальник отдела  Н.С. Стратонова </t>
  </si>
  <si>
    <t xml:space="preserve">Заместитель руководителя  департамента   В.Н.Кузнецов </t>
  </si>
  <si>
    <t xml:space="preserve">Начальник отдела  И.А. Трунаева </t>
  </si>
  <si>
    <t xml:space="preserve"> Начальник отдела  Е.А. Арнаутова </t>
  </si>
  <si>
    <t xml:space="preserve">Начальник отдела  Е.Л. Алексеева </t>
  </si>
  <si>
    <t xml:space="preserve">Начальник отдела  Е. В. Жданов </t>
  </si>
  <si>
    <t xml:space="preserve">Начальник  отдела  А.В. Карташов </t>
  </si>
  <si>
    <t xml:space="preserve">Начальник отдела И.А.Трунаева </t>
  </si>
  <si>
    <t xml:space="preserve">Заместитель начальника отдела С.П. Артемова </t>
  </si>
  <si>
    <t xml:space="preserve">Начальник отдела  Н. С. Стратонова </t>
  </si>
  <si>
    <t xml:space="preserve">Директор  С.И. Киселев </t>
  </si>
  <si>
    <t xml:space="preserve">Начальник отдела Н.Н. Карташов </t>
  </si>
  <si>
    <t xml:space="preserve">  Начальник отдела  Е.В. Жданов </t>
  </si>
  <si>
    <t xml:space="preserve">  Начальник отдела Е.В. Жданов,  начальник  отдела   Е.Л.Алексеева </t>
  </si>
  <si>
    <t xml:space="preserve"> Начальник отдела   Е.Л.Алексеева </t>
  </si>
  <si>
    <t xml:space="preserve"> Начальник отдела  С.М. Афанасьев </t>
  </si>
  <si>
    <t xml:space="preserve">Первый заместитель руководителя управления О.В. Горобий </t>
  </si>
  <si>
    <t xml:space="preserve">Начальник отдела  П.Н.  Зайцев </t>
  </si>
  <si>
    <t xml:space="preserve"> Начальник отдела Д.А. Цурган </t>
  </si>
  <si>
    <t xml:space="preserve">Начальник отдела  Н.А. Крымова </t>
  </si>
  <si>
    <t xml:space="preserve"> Начальник  отдела  С.А. Ковылянский</t>
  </si>
  <si>
    <t xml:space="preserve"> , Начальник отдела Е.Н.Барышникова</t>
  </si>
  <si>
    <t xml:space="preserve">Начальник отдела С.М.Афанасьев </t>
  </si>
  <si>
    <t>Заместитель руководителя управления – начальник отдела  И.С. Иванов</t>
  </si>
  <si>
    <t xml:space="preserve"> Начальник отдела  А.В.Холод </t>
  </si>
  <si>
    <t xml:space="preserve">Начальник отдела   Т.Н. Гуринова </t>
  </si>
  <si>
    <t xml:space="preserve"> Начальник отдела  М.Н. Карташов,  начальник отдела Ю.М. Турусов  
</t>
  </si>
  <si>
    <t xml:space="preserve">Заместитель руководителя управления – 
начальник отдела  Д.В. Сизонов   </t>
  </si>
  <si>
    <t xml:space="preserve">Начальник отдела Е.Л. Алексеева,  начальник отдела М.Н. Карташов </t>
  </si>
  <si>
    <t xml:space="preserve">Начальник отдела Е.Л. Алексеева </t>
  </si>
  <si>
    <t>"Перевозка между субъектами Российской Федерации, а также в пределах территорий государств – участников СНГ несовершеннолетних, самовольно ушедших из семей, детских домов, школ-интернатов, специальных учебно-воспитательных и иных детских учреждений"</t>
  </si>
  <si>
    <t>Ответственные за исполнение мероприятий Плана реализации государственной программы Воронежской области 
"Социальная поддержка граждан"  
на 2016 год</t>
  </si>
  <si>
    <t xml:space="preserve">Бюджетное учреждение Воронежской области "Центр обеспечения деятельности учреждений социальной защиты" </t>
  </si>
  <si>
    <t xml:space="preserve">Директор Н.В. Андриевских </t>
  </si>
  <si>
    <t xml:space="preserve">Директор С.И. Киселев </t>
  </si>
  <si>
    <t xml:space="preserve">Начальник отдела Е.Л. Алексеева,  начальник отдела   М.Н. Карташов </t>
  </si>
  <si>
    <t xml:space="preserve"> Начальник отдела  Ю.М. Турусов  </t>
  </si>
  <si>
    <t xml:space="preserve"> Начальник отдела Ю.М. Турусов </t>
  </si>
  <si>
    <t xml:space="preserve">Начальник отдела Е.Л. Алексеева,  начальник отдела  М.Н. Карташов </t>
  </si>
  <si>
    <t>Департамент социальной защиты Воронежской области, Департамент строительной политики Воронежской области</t>
  </si>
  <si>
    <t xml:space="preserve">Департамент  социальной защиты Воронежской области, Департамент строительной политики Воронежской области     </t>
  </si>
  <si>
    <t>Ответственный исполнитель – департамент социальной защиты Воронежской области</t>
  </si>
  <si>
    <t>"Предоставление мер социальной поддержки по оплате жилищно – коммунальных услуг ветеранам труда"</t>
  </si>
  <si>
    <t>"Предоставление мер социальной поддержки по оплате жилищно – коммунальных услуг реабилитированным лицам и лицам, признанными пострадавшими от политических репрессий"</t>
  </si>
  <si>
    <t>"Предоставление мер социальной поддержки по оплате жилищно – коммунальных услуг отдельным категориям граждан, проживающих в сельской местности"</t>
  </si>
  <si>
    <t>"Предоставление мер социальной поддержки по оплате жилищно – коммунальных услуг гражданам, проживающих в реорганизованных населенных пунктах г. Воронежа"</t>
  </si>
  <si>
    <t>"Предоставление мер социальной поддержки по оплате жилищно – коммунальных услуг членам семей военнослужащего, погибшего в период прохождения военной службы в мирное время"</t>
  </si>
  <si>
    <t>"Обеспечение  санаторно – курортным лечением работников бюджетной сферы"</t>
  </si>
  <si>
    <t>"Оказание государственной социальной помощи отдельным категориям граждан в части оплаты санаторно – курортного лечения, а также проезда на междугородном транспорте к месту лечения и обратно  (Средства ФБ, утверждаемые распоряжением правительства РФ)"</t>
  </si>
  <si>
    <t>"Ежемесячные денежные компенсации родителям за самостоятельное воспитание и обучение детей – инвалидов на дому"</t>
  </si>
  <si>
    <t>"Предоставление мер социальной поддержки по оплате жилищно – коммунальных услуг приемным семьям"</t>
  </si>
  <si>
    <t>"Предоставление мер социальной поддержки по оплате жилищно – коммунальных услуг многодетным малообеспеченным семьям"</t>
  </si>
  <si>
    <t>"Единовременная денежная выплата  на ремонт жилого помещения детям – сиротам и детям, оставшимся без попечения родителей, лицам из числа детей – сирот и детей, оставшихся без попечения родителей, достигшим  возраста 18 лет"</t>
  </si>
  <si>
    <t>"Предоставление денежной компенсации  за наем (поднаем) жилых помещений  детям – сиротам, детям, оставшимся без попечения родителей и лицам из их числа"</t>
  </si>
  <si>
    <t xml:space="preserve"> " Перевозка между субъектами Российской Федерации, а также в пределах территорий государств – участников СНГ несовершеннолетних, самовольно ушедших из семей, детских домов, школ – интернатов, специальных учебно – воспитательных и иных детских учреждений"</t>
  </si>
  <si>
    <t>"Семья с детьми – инвалидами"</t>
  </si>
  <si>
    <t>"Дети – сироты"</t>
  </si>
  <si>
    <t>"Организация круглогодичного санаторно – курортного оздоровления  детей, находящихся в трудной жизненной ситуации"</t>
  </si>
  <si>
    <t>"Создание, наполнение и модерирование интернет – ресурса "Гражданское общество Воронежской области"</t>
  </si>
  <si>
    <t>"Проведение информационно – методических семинаров по актуальным вопросам деятельности социально ориентированных некоммерческих организаций"</t>
  </si>
  <si>
    <t>"Организация и проведение межрегиональных научно – практических конференций "Гражданское общество в интересах развития"</t>
  </si>
  <si>
    <t>"Финансовое обеспечение деятельности исполнительных органов государственной власти, иных главных распорядителей средств областного бюджета – исполнителей"</t>
  </si>
  <si>
    <t>"Укрепление материально – технической базы учреждений социального обслуживания населения и оказания адресной помощи неработающим пенсионерам"</t>
  </si>
  <si>
    <t>"Повышение качества жизни пожилых людей в Воронежской области на 2014 – 2018 годы"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</si>
</sst>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* #,##0.00_р_._-;\-* #,##0.00_р_._-;_-* &quot;-&quot;??_р_._-;_-@_-"/>
    <numFmt numFmtId="165" formatCode="#,##0.0"/>
    <numFmt numFmtId="166" formatCode="000000"/>
    <numFmt numFmtId="167" formatCode="0.0"/>
  </numFmts>
  <fonts count="55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name val="Times New Roman"/>
      <family val="1"/>
      <charset val="204"/>
    </font>
    <font>
      <sz val="12"/>
      <name val="Arial Cyr"/>
      <charset val="204"/>
    </font>
    <font>
      <sz val="10"/>
      <name val="Times New Roman"/>
      <family val="1"/>
      <charset val="204"/>
    </font>
    <font>
      <vertAlign val="superscript"/>
      <sz val="10"/>
      <name val="Times New Roman"/>
      <family val="1"/>
      <charset val="204"/>
    </font>
    <font>
      <sz val="11"/>
      <name val="Times New Roman"/>
      <family val="1"/>
      <charset val="204"/>
    </font>
    <font>
      <sz val="14"/>
      <name val="Times New Roman"/>
      <family val="1"/>
      <charset val="204"/>
    </font>
    <font>
      <vertAlign val="superscript"/>
      <sz val="12"/>
      <name val="Times New Roman"/>
      <family val="1"/>
      <charset val="204"/>
    </font>
    <font>
      <sz val="11"/>
      <color indexed="8"/>
      <name val="Calibri"/>
      <family val="2"/>
      <charset val="204"/>
    </font>
    <font>
      <sz val="11"/>
      <color rgb="FFFF0000"/>
      <name val="Times New Roman"/>
      <family val="1"/>
      <charset val="204"/>
    </font>
    <font>
      <b/>
      <sz val="11"/>
      <name val="Times New Roman"/>
      <family val="1"/>
      <charset val="204"/>
    </font>
    <font>
      <sz val="11"/>
      <name val="Arial Cyr"/>
      <charset val="204"/>
    </font>
    <font>
      <sz val="10"/>
      <color rgb="FFFF0000"/>
      <name val="Arial Cyr"/>
      <charset val="204"/>
    </font>
    <font>
      <b/>
      <sz val="10"/>
      <name val="Times New Roman"/>
      <family val="1"/>
      <charset val="204"/>
    </font>
    <font>
      <sz val="26"/>
      <name val="Times New Roman"/>
      <family val="1"/>
      <charset val="204"/>
    </font>
    <font>
      <sz val="28"/>
      <name val="Times New Roman"/>
      <family val="1"/>
      <charset val="204"/>
    </font>
    <font>
      <sz val="26"/>
      <name val="Arial Cyr"/>
      <charset val="204"/>
    </font>
    <font>
      <i/>
      <sz val="26"/>
      <name val="Times New Roman"/>
      <family val="1"/>
      <charset val="204"/>
    </font>
    <font>
      <sz val="30"/>
      <name val="Times New Roman"/>
      <family val="1"/>
      <charset val="204"/>
    </font>
    <font>
      <sz val="28"/>
      <name val="Arial Cyr"/>
      <charset val="204"/>
    </font>
    <font>
      <vertAlign val="superscript"/>
      <sz val="26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b/>
      <sz val="25.05"/>
      <name val="Times New Roman"/>
      <family val="1"/>
      <charset val="204"/>
    </font>
    <font>
      <sz val="25.05"/>
      <name val="Times New Roman"/>
      <family val="1"/>
      <charset val="204"/>
    </font>
    <font>
      <sz val="25.05"/>
      <name val="Arial Cyr"/>
      <charset val="204"/>
    </font>
    <font>
      <sz val="25.05"/>
      <color indexed="8"/>
      <name val="Times New Roman"/>
      <family val="1"/>
      <charset val="204"/>
    </font>
    <font>
      <sz val="25.05"/>
      <color rgb="FFC00000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color indexed="8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0"/>
      <name val="Arial Cyr"/>
      <charset val="204"/>
    </font>
    <font>
      <b/>
      <sz val="26"/>
      <name val="Times New Roman"/>
      <family val="1"/>
      <charset val="204"/>
    </font>
    <font>
      <sz val="26"/>
      <color theme="1"/>
      <name val="Times New Roman"/>
      <family val="1"/>
      <charset val="204"/>
    </font>
    <font>
      <sz val="24"/>
      <name val="Times New Roman"/>
      <family val="1"/>
      <charset val="204"/>
    </font>
    <font>
      <sz val="22"/>
      <name val="Times New Roman"/>
      <family val="1"/>
      <charset val="204"/>
    </font>
    <font>
      <sz val="26"/>
      <color indexed="8"/>
      <name val="Times New Roman"/>
      <family val="1"/>
      <charset val="204"/>
    </font>
    <font>
      <sz val="26"/>
      <color theme="5"/>
      <name val="Times New Roman"/>
      <family val="1"/>
      <charset val="204"/>
    </font>
    <font>
      <b/>
      <i/>
      <sz val="26"/>
      <name val="Times New Roman"/>
      <family val="1"/>
      <charset val="204"/>
    </font>
    <font>
      <b/>
      <sz val="26"/>
      <name val="Arial Cyr"/>
      <charset val="204"/>
    </font>
    <font>
      <b/>
      <sz val="22"/>
      <name val="Times New Roman"/>
      <family val="1"/>
      <charset val="204"/>
    </font>
    <font>
      <b/>
      <sz val="22"/>
      <name val="Arial Cyr"/>
      <charset val="204"/>
    </font>
    <font>
      <b/>
      <sz val="10"/>
      <name val="Arial Cyr"/>
      <charset val="204"/>
    </font>
    <font>
      <b/>
      <vertAlign val="superscript"/>
      <sz val="1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28"/>
      <name val="CG Times"/>
      <family val="1"/>
    </font>
    <font>
      <b/>
      <sz val="28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5">
    <xf numFmtId="0" fontId="0" fillId="0" borderId="0"/>
    <xf numFmtId="0" fontId="7" fillId="0" borderId="0"/>
    <xf numFmtId="164" fontId="15" fillId="0" borderId="0" applyFont="0" applyFill="0" applyBorder="0" applyAlignment="0" applyProtection="0"/>
    <xf numFmtId="0" fontId="6" fillId="0" borderId="0"/>
    <xf numFmtId="0" fontId="5" fillId="0" borderId="0"/>
    <xf numFmtId="0" fontId="8" fillId="0" borderId="0"/>
    <xf numFmtId="0" fontId="5" fillId="0" borderId="0"/>
    <xf numFmtId="0" fontId="4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38" fillId="0" borderId="0" applyFont="0" applyFill="0" applyBorder="0" applyAlignment="0" applyProtection="0"/>
    <xf numFmtId="0" fontId="1" fillId="0" borderId="0"/>
  </cellStyleXfs>
  <cellXfs count="720">
    <xf numFmtId="0" fontId="0" fillId="0" borderId="0" xfId="0"/>
    <xf numFmtId="0" fontId="9" fillId="0" borderId="0" xfId="0" applyFont="1"/>
    <xf numFmtId="0" fontId="0" fillId="0" borderId="0" xfId="0" applyFont="1"/>
    <xf numFmtId="0" fontId="8" fillId="3" borderId="0" xfId="0" applyFont="1" applyFill="1" applyBorder="1" applyAlignment="1">
      <alignment vertical="center" wrapText="1"/>
    </xf>
    <xf numFmtId="49" fontId="10" fillId="0" borderId="1" xfId="0" applyNumberFormat="1" applyFont="1" applyFill="1" applyBorder="1" applyAlignment="1">
      <alignment horizontal="left" vertical="top" wrapText="1"/>
    </xf>
    <xf numFmtId="0" fontId="13" fillId="0" borderId="0" xfId="0" applyFont="1" applyAlignment="1">
      <alignment horizontal="right"/>
    </xf>
    <xf numFmtId="0" fontId="0" fillId="0" borderId="0" xfId="0" applyFont="1" applyBorder="1"/>
    <xf numFmtId="0" fontId="13" fillId="0" borderId="0" xfId="0" applyFont="1" applyAlignment="1">
      <alignment vertical="center"/>
    </xf>
    <xf numFmtId="49" fontId="8" fillId="0" borderId="0" xfId="0" applyNumberFormat="1" applyFont="1" applyBorder="1" applyAlignment="1">
      <alignment horizontal="left" vertical="center" wrapText="1"/>
    </xf>
    <xf numFmtId="49" fontId="8" fillId="0" borderId="0" xfId="0" applyNumberFormat="1" applyFont="1" applyFill="1" applyBorder="1" applyAlignment="1">
      <alignment horizontal="center" wrapText="1"/>
    </xf>
    <xf numFmtId="49" fontId="8" fillId="3" borderId="0" xfId="0" applyNumberFormat="1" applyFont="1" applyFill="1" applyBorder="1" applyAlignment="1">
      <alignment horizontal="left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Font="1" applyAlignment="1">
      <alignment vertical="center"/>
    </xf>
    <xf numFmtId="0" fontId="12" fillId="3" borderId="0" xfId="0" applyFont="1" applyFill="1" applyBorder="1" applyAlignment="1">
      <alignment vertical="center" wrapText="1"/>
    </xf>
    <xf numFmtId="0" fontId="16" fillId="3" borderId="0" xfId="0" applyFont="1" applyFill="1" applyBorder="1" applyAlignment="1">
      <alignment vertical="center" wrapText="1"/>
    </xf>
    <xf numFmtId="0" fontId="8" fillId="0" borderId="0" xfId="0" applyFont="1" applyAlignment="1">
      <alignment vertical="center"/>
    </xf>
    <xf numFmtId="0" fontId="0" fillId="0" borderId="0" xfId="0" applyFont="1" applyBorder="1" applyAlignment="1">
      <alignment vertical="center"/>
    </xf>
    <xf numFmtId="0" fontId="18" fillId="0" borderId="0" xfId="0" applyFont="1" applyAlignment="1">
      <alignment vertical="center"/>
    </xf>
    <xf numFmtId="0" fontId="19" fillId="0" borderId="0" xfId="0" applyFont="1" applyBorder="1" applyAlignment="1">
      <alignment vertical="center"/>
    </xf>
    <xf numFmtId="0" fontId="13" fillId="2" borderId="0" xfId="0" applyFont="1" applyFill="1"/>
    <xf numFmtId="49" fontId="10" fillId="2" borderId="1" xfId="0" applyNumberFormat="1" applyFont="1" applyFill="1" applyBorder="1" applyAlignment="1">
      <alignment horizontal="left" vertical="top" wrapText="1"/>
    </xf>
    <xf numFmtId="49" fontId="10" fillId="2" borderId="4" xfId="0" applyNumberFormat="1" applyFont="1" applyFill="1" applyBorder="1" applyAlignment="1">
      <alignment horizontal="left" vertical="top" wrapText="1"/>
    </xf>
    <xf numFmtId="0" fontId="8" fillId="3" borderId="1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3" fillId="0" borderId="0" xfId="0" applyFont="1" applyFill="1" applyAlignment="1">
      <alignment vertical="center" wrapText="1"/>
    </xf>
    <xf numFmtId="0" fontId="13" fillId="0" borderId="0" xfId="0" applyFont="1" applyAlignment="1">
      <alignment horizontal="center"/>
    </xf>
    <xf numFmtId="0" fontId="13" fillId="0" borderId="0" xfId="0" applyFont="1"/>
    <xf numFmtId="0" fontId="13" fillId="0" borderId="0" xfId="0" applyFont="1" applyFill="1" applyAlignment="1">
      <alignment horizontal="center"/>
    </xf>
    <xf numFmtId="0" fontId="13" fillId="0" borderId="0" xfId="0" applyFont="1" applyFill="1" applyAlignment="1">
      <alignment horizontal="centerContinuous" vertical="center" wrapText="1"/>
    </xf>
    <xf numFmtId="0" fontId="10" fillId="0" borderId="0" xfId="0" applyFont="1" applyAlignment="1">
      <alignment vertical="center" wrapText="1"/>
    </xf>
    <xf numFmtId="0" fontId="10" fillId="0" borderId="0" xfId="0" applyFont="1" applyFill="1" applyAlignment="1">
      <alignment horizontal="center"/>
    </xf>
    <xf numFmtId="0" fontId="8" fillId="3" borderId="0" xfId="0" applyFont="1" applyFill="1" applyBorder="1" applyAlignment="1">
      <alignment horizontal="center" vertical="center" wrapText="1"/>
    </xf>
    <xf numFmtId="0" fontId="10" fillId="0" borderId="0" xfId="0" applyFont="1" applyFill="1" applyAlignment="1">
      <alignment vertical="center" wrapText="1"/>
    </xf>
    <xf numFmtId="0" fontId="13" fillId="0" borderId="0" xfId="0" applyFont="1" applyFill="1"/>
    <xf numFmtId="0" fontId="10" fillId="0" borderId="0" xfId="0" applyFont="1" applyFill="1"/>
    <xf numFmtId="0" fontId="20" fillId="0" borderId="0" xfId="0" applyFont="1" applyFill="1" applyAlignment="1">
      <alignment horizontal="left"/>
    </xf>
    <xf numFmtId="0" fontId="10" fillId="0" borderId="0" xfId="0" applyFont="1" applyFill="1" applyAlignment="1">
      <alignment vertical="center"/>
    </xf>
    <xf numFmtId="0" fontId="10" fillId="0" borderId="0" xfId="0" applyFont="1" applyFill="1" applyAlignment="1">
      <alignment horizontal="center" vertical="center"/>
    </xf>
    <xf numFmtId="49" fontId="10" fillId="0" borderId="4" xfId="0" applyNumberFormat="1" applyFont="1" applyFill="1" applyBorder="1" applyAlignment="1">
      <alignment horizontal="left" vertical="top" wrapText="1"/>
    </xf>
    <xf numFmtId="49" fontId="8" fillId="3" borderId="1" xfId="0" applyNumberFormat="1" applyFont="1" applyFill="1" applyBorder="1" applyAlignment="1">
      <alignment vertical="top" wrapText="1"/>
    </xf>
    <xf numFmtId="49" fontId="8" fillId="0" borderId="5" xfId="0" applyNumberFormat="1" applyFont="1" applyFill="1" applyBorder="1" applyAlignment="1">
      <alignment vertical="top" wrapText="1"/>
    </xf>
    <xf numFmtId="49" fontId="8" fillId="0" borderId="6" xfId="0" applyNumberFormat="1" applyFont="1" applyFill="1" applyBorder="1" applyAlignment="1">
      <alignment vertical="top" wrapText="1"/>
    </xf>
    <xf numFmtId="49" fontId="10" fillId="0" borderId="1" xfId="0" applyNumberFormat="1" applyFont="1" applyFill="1" applyBorder="1" applyAlignment="1">
      <alignment horizontal="left" vertical="top" wrapText="1" indent="1"/>
    </xf>
    <xf numFmtId="0" fontId="8" fillId="3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left"/>
    </xf>
    <xf numFmtId="0" fontId="8" fillId="3" borderId="13" xfId="0" applyFont="1" applyFill="1" applyBorder="1" applyAlignment="1">
      <alignment horizontal="center" vertical="center" wrapText="1"/>
    </xf>
    <xf numFmtId="0" fontId="8" fillId="3" borderId="0" xfId="0" applyFont="1" applyFill="1" applyBorder="1" applyAlignment="1">
      <alignment horizontal="left"/>
    </xf>
    <xf numFmtId="49" fontId="8" fillId="3" borderId="0" xfId="0" applyNumberFormat="1" applyFont="1" applyFill="1" applyBorder="1" applyAlignment="1">
      <alignment horizontal="center" wrapText="1"/>
    </xf>
    <xf numFmtId="49" fontId="10" fillId="0" borderId="4" xfId="0" applyNumberFormat="1" applyFont="1" applyFill="1" applyBorder="1" applyAlignment="1">
      <alignment horizontal="left" vertical="top" wrapText="1" indent="1"/>
    </xf>
    <xf numFmtId="0" fontId="23" fillId="0" borderId="0" xfId="0" applyFont="1"/>
    <xf numFmtId="0" fontId="21" fillId="0" borderId="0" xfId="0" applyFont="1"/>
    <xf numFmtId="0" fontId="21" fillId="0" borderId="0" xfId="0" applyFont="1" applyAlignment="1">
      <alignment horizontal="right"/>
    </xf>
    <xf numFmtId="0" fontId="21" fillId="0" borderId="0" xfId="0" applyFont="1" applyFill="1" applyAlignment="1">
      <alignment horizontal="center"/>
    </xf>
    <xf numFmtId="0" fontId="21" fillId="0" borderId="0" xfId="0" applyFont="1" applyAlignment="1">
      <alignment vertical="center" wrapText="1"/>
    </xf>
    <xf numFmtId="0" fontId="21" fillId="0" borderId="0" xfId="0" applyFont="1" applyFill="1"/>
    <xf numFmtId="0" fontId="21" fillId="0" borderId="0" xfId="0" applyFont="1" applyFill="1" applyBorder="1" applyAlignment="1">
      <alignment horizontal="center"/>
    </xf>
    <xf numFmtId="0" fontId="23" fillId="0" borderId="0" xfId="0" applyFont="1" applyBorder="1"/>
    <xf numFmtId="0" fontId="8" fillId="3" borderId="1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 wrapText="1"/>
    </xf>
    <xf numFmtId="49" fontId="8" fillId="0" borderId="1" xfId="0" applyNumberFormat="1" applyFont="1" applyFill="1" applyBorder="1" applyAlignment="1">
      <alignment horizontal="center" vertical="top" wrapText="1"/>
    </xf>
    <xf numFmtId="49" fontId="21" fillId="0" borderId="13" xfId="0" applyNumberFormat="1" applyFont="1" applyFill="1" applyBorder="1" applyAlignment="1">
      <alignment horizontal="center" vertical="top" wrapText="1"/>
    </xf>
    <xf numFmtId="49" fontId="21" fillId="0" borderId="12" xfId="0" applyNumberFormat="1" applyFont="1" applyFill="1" applyBorder="1" applyAlignment="1">
      <alignment horizontal="center" vertical="top" wrapText="1"/>
    </xf>
    <xf numFmtId="49" fontId="21" fillId="0" borderId="11" xfId="0" applyNumberFormat="1" applyFont="1" applyFill="1" applyBorder="1" applyAlignment="1">
      <alignment horizontal="left" vertical="top" wrapText="1"/>
    </xf>
    <xf numFmtId="49" fontId="21" fillId="0" borderId="8" xfId="0" applyNumberFormat="1" applyFont="1" applyFill="1" applyBorder="1" applyAlignment="1">
      <alignment horizontal="left" vertical="top" wrapText="1"/>
    </xf>
    <xf numFmtId="49" fontId="21" fillId="0" borderId="13" xfId="0" applyNumberFormat="1" applyFont="1" applyFill="1" applyBorder="1" applyAlignment="1">
      <alignment horizontal="left" vertical="top" wrapText="1"/>
    </xf>
    <xf numFmtId="0" fontId="21" fillId="3" borderId="0" xfId="0" applyFont="1" applyFill="1" applyBorder="1" applyAlignment="1">
      <alignment vertical="center" wrapText="1"/>
    </xf>
    <xf numFmtId="0" fontId="28" fillId="3" borderId="0" xfId="0" applyFont="1" applyFill="1" applyBorder="1" applyAlignment="1">
      <alignment vertical="center" wrapText="1"/>
    </xf>
    <xf numFmtId="0" fontId="21" fillId="0" borderId="0" xfId="0" applyFont="1" applyFill="1" applyAlignment="1">
      <alignment vertical="center" wrapText="1"/>
    </xf>
    <xf numFmtId="49" fontId="22" fillId="0" borderId="6" xfId="0" applyNumberFormat="1" applyFont="1" applyFill="1" applyBorder="1" applyAlignment="1">
      <alignment horizontal="center" vertical="top" wrapText="1"/>
    </xf>
    <xf numFmtId="0" fontId="21" fillId="3" borderId="1" xfId="0" applyFont="1" applyFill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49" fontId="21" fillId="0" borderId="12" xfId="0" applyNumberFormat="1" applyFont="1" applyFill="1" applyBorder="1" applyAlignment="1">
      <alignment horizontal="left" vertical="top" wrapText="1"/>
    </xf>
    <xf numFmtId="0" fontId="12" fillId="0" borderId="0" xfId="0" applyFont="1" applyAlignment="1">
      <alignment wrapText="1"/>
    </xf>
    <xf numFmtId="0" fontId="21" fillId="0" borderId="0" xfId="0" applyFont="1" applyFill="1" applyAlignment="1">
      <alignment horizontal="right"/>
    </xf>
    <xf numFmtId="0" fontId="0" fillId="0" borderId="0" xfId="0" applyFont="1" applyFill="1"/>
    <xf numFmtId="0" fontId="0" fillId="0" borderId="0" xfId="0" applyFont="1" applyFill="1" applyBorder="1"/>
    <xf numFmtId="0" fontId="8" fillId="0" borderId="0" xfId="0" applyFont="1" applyFill="1" applyBorder="1" applyAlignment="1">
      <alignment vertical="center" wrapText="1"/>
    </xf>
    <xf numFmtId="0" fontId="22" fillId="0" borderId="4" xfId="0" applyNumberFormat="1" applyFont="1" applyFill="1" applyBorder="1" applyAlignment="1">
      <alignment vertical="center" wrapText="1"/>
    </xf>
    <xf numFmtId="0" fontId="23" fillId="0" borderId="0" xfId="0" applyFont="1" applyFill="1"/>
    <xf numFmtId="0" fontId="22" fillId="0" borderId="0" xfId="0" applyFont="1" applyFill="1" applyAlignment="1">
      <alignment horizontal="center" vertical="center"/>
    </xf>
    <xf numFmtId="0" fontId="22" fillId="0" borderId="0" xfId="0" applyNumberFormat="1" applyFont="1" applyFill="1" applyAlignment="1">
      <alignment vertical="center" wrapText="1"/>
    </xf>
    <xf numFmtId="0" fontId="22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12" fillId="0" borderId="0" xfId="0" applyFont="1" applyFill="1" applyAlignment="1">
      <alignment vertical="center"/>
    </xf>
    <xf numFmtId="0" fontId="12" fillId="0" borderId="0" xfId="0" applyFont="1" applyFill="1" applyAlignment="1">
      <alignment vertical="center" wrapText="1"/>
    </xf>
    <xf numFmtId="0" fontId="22" fillId="0" borderId="1" xfId="0" applyFont="1" applyFill="1" applyBorder="1" applyAlignment="1">
      <alignment horizontal="center" vertical="center" textRotation="90" wrapText="1"/>
    </xf>
    <xf numFmtId="0" fontId="22" fillId="0" borderId="5" xfId="0" applyNumberFormat="1" applyFont="1" applyFill="1" applyBorder="1" applyAlignment="1">
      <alignment horizontal="center" vertical="center" wrapText="1"/>
    </xf>
    <xf numFmtId="0" fontId="22" fillId="0" borderId="1" xfId="0" applyNumberFormat="1" applyFont="1" applyFill="1" applyBorder="1" applyAlignment="1">
      <alignment horizontal="center" vertical="center" wrapText="1"/>
    </xf>
    <xf numFmtId="0" fontId="22" fillId="0" borderId="1" xfId="0" applyFont="1" applyFill="1" applyBorder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22" fillId="0" borderId="5" xfId="0" applyFont="1" applyFill="1" applyBorder="1" applyAlignment="1">
      <alignment vertical="center" wrapText="1"/>
    </xf>
    <xf numFmtId="0" fontId="22" fillId="0" borderId="1" xfId="0" applyNumberFormat="1" applyFont="1" applyFill="1" applyBorder="1" applyAlignment="1">
      <alignment vertical="center" wrapText="1"/>
    </xf>
    <xf numFmtId="165" fontId="22" fillId="0" borderId="1" xfId="0" applyNumberFormat="1" applyFont="1" applyFill="1" applyBorder="1" applyAlignment="1">
      <alignment vertical="center"/>
    </xf>
    <xf numFmtId="0" fontId="17" fillId="0" borderId="0" xfId="0" applyFont="1" applyFill="1" applyAlignment="1">
      <alignment vertical="center"/>
    </xf>
    <xf numFmtId="0" fontId="22" fillId="0" borderId="5" xfId="0" applyNumberFormat="1" applyFont="1" applyFill="1" applyBorder="1" applyAlignment="1">
      <alignment vertical="justify" wrapText="1"/>
    </xf>
    <xf numFmtId="0" fontId="17" fillId="0" borderId="6" xfId="0" applyFont="1" applyFill="1" applyBorder="1" applyAlignment="1">
      <alignment vertical="center"/>
    </xf>
    <xf numFmtId="0" fontId="22" fillId="0" borderId="5" xfId="0" applyNumberFormat="1" applyFont="1" applyFill="1" applyBorder="1" applyAlignment="1">
      <alignment vertical="center" wrapText="1"/>
    </xf>
    <xf numFmtId="0" fontId="22" fillId="0" borderId="4" xfId="0" applyNumberFormat="1" applyFont="1" applyFill="1" applyBorder="1" applyAlignment="1">
      <alignment horizontal="left" vertical="center" wrapText="1" indent="2"/>
    </xf>
    <xf numFmtId="0" fontId="22" fillId="0" borderId="6" xfId="0" applyNumberFormat="1" applyFont="1" applyFill="1" applyBorder="1" applyAlignment="1">
      <alignment vertical="justify" wrapText="1"/>
    </xf>
    <xf numFmtId="0" fontId="22" fillId="0" borderId="6" xfId="0" applyNumberFormat="1" applyFont="1" applyFill="1" applyBorder="1" applyAlignment="1">
      <alignment horizontal="left" vertical="center" wrapText="1" indent="2"/>
    </xf>
    <xf numFmtId="0" fontId="22" fillId="0" borderId="2" xfId="0" applyNumberFormat="1" applyFont="1" applyFill="1" applyBorder="1" applyAlignment="1">
      <alignment vertical="justify" wrapText="1"/>
    </xf>
    <xf numFmtId="0" fontId="22" fillId="0" borderId="1" xfId="0" applyFont="1" applyFill="1" applyBorder="1" applyAlignment="1">
      <alignment vertical="center"/>
    </xf>
    <xf numFmtId="0" fontId="26" fillId="0" borderId="0" xfId="0" applyFont="1" applyFill="1" applyAlignment="1">
      <alignment horizontal="center" vertical="center"/>
    </xf>
    <xf numFmtId="0" fontId="26" fillId="0" borderId="0" xfId="0" applyNumberFormat="1" applyFont="1" applyFill="1" applyAlignment="1">
      <alignment vertical="center" wrapText="1"/>
    </xf>
    <xf numFmtId="0" fontId="26" fillId="0" borderId="0" xfId="0" applyFont="1" applyFill="1" applyAlignment="1">
      <alignment vertical="center"/>
    </xf>
    <xf numFmtId="0" fontId="26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49" fontId="22" fillId="0" borderId="0" xfId="0" applyNumberFormat="1" applyFont="1" applyFill="1" applyBorder="1" applyAlignment="1">
      <alignment horizontal="right" vertical="center" wrapText="1"/>
    </xf>
    <xf numFmtId="0" fontId="29" fillId="0" borderId="1" xfId="0" applyFont="1" applyFill="1" applyBorder="1" applyAlignment="1">
      <alignment horizontal="center" vertical="center" wrapText="1"/>
    </xf>
    <xf numFmtId="0" fontId="30" fillId="0" borderId="1" xfId="0" applyFont="1" applyFill="1" applyBorder="1" applyAlignment="1">
      <alignment horizontal="center" vertical="center" wrapText="1"/>
    </xf>
    <xf numFmtId="0" fontId="31" fillId="0" borderId="0" xfId="0" applyFont="1" applyFill="1" applyBorder="1" applyAlignment="1">
      <alignment horizontal="center" vertical="center" wrapText="1"/>
    </xf>
    <xf numFmtId="0" fontId="30" fillId="0" borderId="0" xfId="0" applyFont="1" applyFill="1" applyBorder="1" applyAlignment="1">
      <alignment horizontal="center" vertical="center" wrapText="1"/>
    </xf>
    <xf numFmtId="0" fontId="30" fillId="0" borderId="2" xfId="0" applyFont="1" applyFill="1" applyBorder="1" applyAlignment="1">
      <alignment horizontal="center" vertical="center" wrapText="1"/>
    </xf>
    <xf numFmtId="49" fontId="30" fillId="0" borderId="1" xfId="0" applyNumberFormat="1" applyFont="1" applyFill="1" applyBorder="1" applyAlignment="1">
      <alignment horizontal="center" vertical="center" wrapText="1"/>
    </xf>
    <xf numFmtId="49" fontId="30" fillId="0" borderId="5" xfId="0" applyNumberFormat="1" applyFont="1" applyFill="1" applyBorder="1" applyAlignment="1">
      <alignment horizontal="center" vertical="center" wrapText="1"/>
    </xf>
    <xf numFmtId="0" fontId="30" fillId="0" borderId="5" xfId="0" applyFont="1" applyFill="1" applyBorder="1" applyAlignment="1">
      <alignment horizontal="center" vertical="center" wrapText="1"/>
    </xf>
    <xf numFmtId="49" fontId="30" fillId="0" borderId="11" xfId="0" applyNumberFormat="1" applyFont="1" applyFill="1" applyBorder="1" applyAlignment="1">
      <alignment horizontal="center" vertical="center" wrapText="1"/>
    </xf>
    <xf numFmtId="2" fontId="32" fillId="0" borderId="1" xfId="0" applyNumberFormat="1" applyFont="1" applyFill="1" applyBorder="1" applyAlignment="1">
      <alignment horizontal="left" vertical="center" wrapText="1"/>
    </xf>
    <xf numFmtId="49" fontId="30" fillId="0" borderId="0" xfId="0" applyNumberFormat="1" applyFont="1" applyFill="1" applyBorder="1" applyAlignment="1">
      <alignment horizontal="center" vertical="center" wrapText="1"/>
    </xf>
    <xf numFmtId="0" fontId="32" fillId="0" borderId="5" xfId="0" applyFont="1" applyFill="1" applyBorder="1" applyAlignment="1">
      <alignment horizontal="center" vertical="center" wrapText="1"/>
    </xf>
    <xf numFmtId="0" fontId="30" fillId="0" borderId="7" xfId="0" applyFont="1" applyFill="1" applyBorder="1" applyAlignment="1">
      <alignment horizontal="center" vertical="center" wrapText="1"/>
    </xf>
    <xf numFmtId="49" fontId="30" fillId="0" borderId="6" xfId="0" applyNumberFormat="1" applyFont="1" applyFill="1" applyBorder="1" applyAlignment="1">
      <alignment horizontal="center" vertical="center" wrapText="1"/>
    </xf>
    <xf numFmtId="0" fontId="30" fillId="0" borderId="1" xfId="0" applyFont="1" applyFill="1" applyBorder="1" applyAlignment="1">
      <alignment vertical="center" wrapText="1"/>
    </xf>
    <xf numFmtId="0" fontId="30" fillId="0" borderId="4" xfId="0" applyFont="1" applyFill="1" applyBorder="1" applyAlignment="1">
      <alignment horizontal="center" vertical="center" wrapText="1"/>
    </xf>
    <xf numFmtId="0" fontId="30" fillId="0" borderId="1" xfId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30" fillId="0" borderId="11" xfId="0" applyFont="1" applyFill="1" applyBorder="1" applyAlignment="1">
      <alignment horizontal="center" vertical="center" wrapText="1"/>
    </xf>
    <xf numFmtId="49" fontId="30" fillId="0" borderId="13" xfId="0" applyNumberFormat="1" applyFont="1" applyFill="1" applyBorder="1" applyAlignment="1">
      <alignment horizontal="center" vertical="center" wrapText="1"/>
    </xf>
    <xf numFmtId="0" fontId="31" fillId="0" borderId="13" xfId="0" applyFont="1" applyFill="1" applyBorder="1" applyAlignment="1">
      <alignment horizontal="center" vertical="center"/>
    </xf>
    <xf numFmtId="49" fontId="30" fillId="0" borderId="12" xfId="0" applyNumberFormat="1" applyFont="1" applyFill="1" applyBorder="1" applyAlignment="1">
      <alignment horizontal="center" vertical="center" wrapText="1"/>
    </xf>
    <xf numFmtId="49" fontId="30" fillId="0" borderId="2" xfId="0" applyNumberFormat="1" applyFont="1" applyFill="1" applyBorder="1" applyAlignment="1">
      <alignment horizontal="center" vertical="center" wrapText="1"/>
    </xf>
    <xf numFmtId="0" fontId="8" fillId="0" borderId="9" xfId="0" applyFont="1" applyFill="1" applyBorder="1" applyAlignment="1">
      <alignment horizontal="left" vertical="top" wrapText="1"/>
    </xf>
    <xf numFmtId="0" fontId="35" fillId="0" borderId="8" xfId="0" applyFont="1" applyFill="1" applyBorder="1" applyAlignment="1">
      <alignment horizontal="left" vertical="top" wrapText="1"/>
    </xf>
    <xf numFmtId="0" fontId="30" fillId="0" borderId="6" xfId="0" applyFont="1" applyFill="1" applyBorder="1" applyAlignment="1">
      <alignment vertical="center" wrapText="1"/>
    </xf>
    <xf numFmtId="49" fontId="8" fillId="2" borderId="1" xfId="0" applyNumberFormat="1" applyFont="1" applyFill="1" applyBorder="1" applyAlignment="1">
      <alignment vertical="top" wrapText="1"/>
    </xf>
    <xf numFmtId="0" fontId="36" fillId="0" borderId="1" xfId="0" applyFont="1" applyFill="1" applyBorder="1" applyAlignment="1">
      <alignment vertical="top" wrapText="1"/>
    </xf>
    <xf numFmtId="0" fontId="37" fillId="0" borderId="1" xfId="0" applyFont="1" applyFill="1" applyBorder="1" applyAlignment="1">
      <alignment vertical="top" wrapText="1"/>
    </xf>
    <xf numFmtId="0" fontId="8" fillId="0" borderId="1" xfId="0" applyFont="1" applyFill="1" applyBorder="1" applyAlignment="1">
      <alignment vertical="top" wrapText="1"/>
    </xf>
    <xf numFmtId="0" fontId="37" fillId="0" borderId="5" xfId="0" applyFont="1" applyFill="1" applyBorder="1" applyAlignment="1">
      <alignment vertical="top" wrapText="1"/>
    </xf>
    <xf numFmtId="0" fontId="36" fillId="0" borderId="2" xfId="0" applyFont="1" applyFill="1" applyBorder="1" applyAlignment="1">
      <alignment vertical="top" wrapText="1"/>
    </xf>
    <xf numFmtId="2" fontId="21" fillId="0" borderId="1" xfId="0" applyNumberFormat="1" applyFont="1" applyFill="1" applyBorder="1" applyAlignment="1">
      <alignment horizontal="center" vertical="center" wrapText="1"/>
    </xf>
    <xf numFmtId="2" fontId="44" fillId="0" borderId="1" xfId="0" applyNumberFormat="1" applyFont="1" applyFill="1" applyBorder="1" applyAlignment="1">
      <alignment horizontal="center" vertical="center" wrapText="1"/>
    </xf>
    <xf numFmtId="4" fontId="42" fillId="0" borderId="1" xfId="0" applyNumberFormat="1" applyFont="1" applyFill="1" applyBorder="1" applyAlignment="1">
      <alignment horizontal="center" vertical="center" wrapText="1"/>
    </xf>
    <xf numFmtId="0" fontId="21" fillId="0" borderId="5" xfId="0" applyFont="1" applyFill="1" applyBorder="1" applyAlignment="1">
      <alignment vertical="top" wrapText="1"/>
    </xf>
    <xf numFmtId="0" fontId="21" fillId="0" borderId="6" xfId="0" applyFont="1" applyFill="1" applyBorder="1" applyAlignment="1">
      <alignment vertical="top" wrapText="1"/>
    </xf>
    <xf numFmtId="0" fontId="21" fillId="0" borderId="2" xfId="0" applyFont="1" applyFill="1" applyBorder="1" applyAlignment="1">
      <alignment vertical="top" wrapText="1"/>
    </xf>
    <xf numFmtId="4" fontId="21" fillId="0" borderId="1" xfId="0" applyNumberFormat="1" applyFont="1" applyFill="1" applyBorder="1" applyAlignment="1">
      <alignment horizontal="center" vertical="center" wrapText="1"/>
    </xf>
    <xf numFmtId="49" fontId="22" fillId="0" borderId="4" xfId="0" applyNumberFormat="1" applyFont="1" applyFill="1" applyBorder="1" applyAlignment="1">
      <alignment vertical="center" wrapText="1"/>
    </xf>
    <xf numFmtId="0" fontId="23" fillId="0" borderId="13" xfId="0" applyFont="1" applyFill="1" applyBorder="1" applyAlignment="1">
      <alignment horizontal="center" vertical="top"/>
    </xf>
    <xf numFmtId="0" fontId="21" fillId="0" borderId="1" xfId="0" applyFont="1" applyBorder="1" applyAlignment="1">
      <alignment horizontal="center" vertical="center" wrapText="1"/>
    </xf>
    <xf numFmtId="0" fontId="21" fillId="3" borderId="1" xfId="0" applyFont="1" applyFill="1" applyBorder="1" applyAlignment="1">
      <alignment horizontal="center" vertical="center" wrapText="1"/>
    </xf>
    <xf numFmtId="167" fontId="21" fillId="0" borderId="1" xfId="0" applyNumberFormat="1" applyFont="1" applyFill="1" applyBorder="1" applyAlignment="1">
      <alignment horizontal="center" vertical="center" wrapText="1"/>
    </xf>
    <xf numFmtId="2" fontId="42" fillId="0" borderId="1" xfId="0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Continuous" vertical="center" wrapText="1"/>
    </xf>
    <xf numFmtId="0" fontId="20" fillId="0" borderId="1" xfId="0" applyFont="1" applyFill="1" applyBorder="1" applyAlignment="1">
      <alignment horizontal="center" vertical="top" wrapText="1"/>
    </xf>
    <xf numFmtId="49" fontId="20" fillId="0" borderId="1" xfId="0" applyNumberFormat="1" applyFont="1" applyFill="1" applyBorder="1" applyAlignment="1">
      <alignment horizontal="center" vertical="top" wrapText="1"/>
    </xf>
    <xf numFmtId="49" fontId="20" fillId="0" borderId="4" xfId="0" applyNumberFormat="1" applyFont="1" applyFill="1" applyBorder="1" applyAlignment="1">
      <alignment horizontal="center" vertical="top" wrapText="1"/>
    </xf>
    <xf numFmtId="0" fontId="20" fillId="0" borderId="4" xfId="0" applyFont="1" applyFill="1" applyBorder="1" applyAlignment="1">
      <alignment horizontal="center" vertical="top" wrapText="1"/>
    </xf>
    <xf numFmtId="49" fontId="10" fillId="0" borderId="2" xfId="0" applyNumberFormat="1" applyFont="1" applyFill="1" applyBorder="1" applyAlignment="1">
      <alignment horizontal="center" vertical="top" wrapText="1"/>
    </xf>
    <xf numFmtId="0" fontId="10" fillId="0" borderId="1" xfId="0" applyFont="1" applyFill="1" applyBorder="1" applyAlignment="1">
      <alignment horizontal="left" vertical="top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left" vertical="top" wrapText="1"/>
    </xf>
    <xf numFmtId="49" fontId="10" fillId="0" borderId="12" xfId="0" applyNumberFormat="1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vertical="top" wrapText="1"/>
    </xf>
    <xf numFmtId="4" fontId="0" fillId="0" borderId="0" xfId="0" applyNumberFormat="1" applyFont="1" applyAlignment="1">
      <alignment vertical="center"/>
    </xf>
    <xf numFmtId="0" fontId="10" fillId="2" borderId="1" xfId="0" applyFont="1" applyFill="1" applyBorder="1" applyAlignment="1">
      <alignment vertical="top" wrapText="1"/>
    </xf>
    <xf numFmtId="4" fontId="0" fillId="0" borderId="0" xfId="0" applyNumberFormat="1" applyAlignment="1">
      <alignment vertical="center"/>
    </xf>
    <xf numFmtId="2" fontId="0" fillId="0" borderId="0" xfId="0" applyNumberFormat="1" applyFont="1" applyAlignment="1">
      <alignment vertical="center"/>
    </xf>
    <xf numFmtId="2" fontId="0" fillId="0" borderId="0" xfId="0" applyNumberFormat="1" applyAlignment="1">
      <alignment vertical="center"/>
    </xf>
    <xf numFmtId="2" fontId="10" fillId="0" borderId="1" xfId="0" applyNumberFormat="1" applyFont="1" applyFill="1" applyBorder="1" applyAlignment="1">
      <alignment horizontal="center" vertical="center" wrapText="1"/>
    </xf>
    <xf numFmtId="2" fontId="51" fillId="0" borderId="1" xfId="13" applyNumberFormat="1" applyFont="1" applyFill="1" applyBorder="1" applyAlignment="1">
      <alignment horizontal="right" vertical="center" wrapText="1"/>
    </xf>
    <xf numFmtId="2" fontId="10" fillId="0" borderId="1" xfId="13" applyNumberFormat="1" applyFont="1" applyFill="1" applyBorder="1" applyAlignment="1">
      <alignment horizontal="right" vertical="center" wrapText="1"/>
    </xf>
    <xf numFmtId="2" fontId="51" fillId="0" borderId="1" xfId="13" applyNumberFormat="1" applyFont="1" applyFill="1" applyBorder="1" applyAlignment="1">
      <alignment wrapText="1"/>
    </xf>
    <xf numFmtId="2" fontId="10" fillId="0" borderId="1" xfId="0" applyNumberFormat="1" applyFont="1" applyFill="1" applyBorder="1" applyAlignment="1">
      <alignment horizontal="right" vertical="center" wrapText="1"/>
    </xf>
    <xf numFmtId="2" fontId="10" fillId="0" borderId="1" xfId="0" applyNumberFormat="1" applyFont="1" applyFill="1" applyBorder="1" applyAlignment="1">
      <alignment horizontal="right" vertical="center"/>
    </xf>
    <xf numFmtId="2" fontId="51" fillId="0" borderId="1" xfId="0" applyNumberFormat="1" applyFont="1" applyFill="1" applyBorder="1" applyAlignment="1">
      <alignment horizontal="right" vertical="center" wrapText="1"/>
    </xf>
    <xf numFmtId="2" fontId="10" fillId="0" borderId="1" xfId="13" applyNumberFormat="1" applyFont="1" applyFill="1" applyBorder="1" applyAlignment="1">
      <alignment wrapText="1"/>
    </xf>
    <xf numFmtId="2" fontId="10" fillId="0" borderId="5" xfId="0" applyNumberFormat="1" applyFont="1" applyFill="1" applyBorder="1" applyAlignment="1">
      <alignment horizontal="center" vertical="center" wrapText="1"/>
    </xf>
    <xf numFmtId="165" fontId="21" fillId="0" borderId="1" xfId="0" applyNumberFormat="1" applyFont="1" applyFill="1" applyBorder="1" applyAlignment="1">
      <alignment horizontal="center" vertical="center" wrapText="1"/>
    </xf>
    <xf numFmtId="167" fontId="20" fillId="0" borderId="1" xfId="0" applyNumberFormat="1" applyFont="1" applyFill="1" applyBorder="1" applyAlignment="1">
      <alignment horizontal="center" vertical="top" wrapText="1"/>
    </xf>
    <xf numFmtId="0" fontId="24" fillId="0" borderId="1" xfId="0" applyFont="1" applyFill="1" applyBorder="1" applyAlignment="1">
      <alignment horizontal="center" vertical="center" wrapText="1"/>
    </xf>
    <xf numFmtId="0" fontId="21" fillId="0" borderId="1" xfId="0" applyFont="1" applyFill="1" applyBorder="1" applyAlignment="1">
      <alignment horizontal="left" vertical="center" wrapText="1"/>
    </xf>
    <xf numFmtId="167" fontId="0" fillId="0" borderId="0" xfId="0" applyNumberFormat="1" applyFont="1" applyBorder="1" applyAlignment="1">
      <alignment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49" fontId="10" fillId="2" borderId="2" xfId="0" applyNumberFormat="1" applyFont="1" applyFill="1" applyBorder="1" applyAlignment="1">
      <alignment horizontal="center" vertical="top" wrapText="1"/>
    </xf>
    <xf numFmtId="49" fontId="10" fillId="2" borderId="1" xfId="0" applyNumberFormat="1" applyFont="1" applyFill="1" applyBorder="1" applyAlignment="1">
      <alignment horizontal="center" vertical="top" wrapText="1"/>
    </xf>
    <xf numFmtId="49" fontId="10" fillId="0" borderId="1" xfId="0" applyNumberFormat="1" applyFont="1" applyFill="1" applyBorder="1" applyAlignment="1">
      <alignment horizontal="center" vertical="top" wrapText="1"/>
    </xf>
    <xf numFmtId="0" fontId="0" fillId="0" borderId="0" xfId="0" applyNumberFormat="1" applyFont="1" applyAlignment="1">
      <alignment horizontal="justify"/>
    </xf>
    <xf numFmtId="49" fontId="10" fillId="2" borderId="1" xfId="0" applyNumberFormat="1" applyFont="1" applyFill="1" applyBorder="1" applyAlignment="1">
      <alignment horizontal="left" vertical="center" wrapText="1"/>
    </xf>
    <xf numFmtId="166" fontId="10" fillId="2" borderId="1" xfId="0" applyNumberFormat="1" applyFont="1" applyFill="1" applyBorder="1" applyAlignment="1">
      <alignment horizontal="left" vertical="center" wrapText="1"/>
    </xf>
    <xf numFmtId="0" fontId="10" fillId="2" borderId="1" xfId="0" applyNumberFormat="1" applyFont="1" applyFill="1" applyBorder="1" applyAlignment="1">
      <alignment horizontal="left" vertical="center" wrapText="1"/>
    </xf>
    <xf numFmtId="0" fontId="10" fillId="2" borderId="1" xfId="0" applyNumberFormat="1" applyFont="1" applyFill="1" applyBorder="1" applyAlignment="1">
      <alignment horizontal="justify" wrapText="1"/>
    </xf>
    <xf numFmtId="0" fontId="10" fillId="2" borderId="1" xfId="0" applyNumberFormat="1" applyFont="1" applyFill="1" applyBorder="1" applyAlignment="1">
      <alignment horizontal="justify" vertical="top" wrapText="1"/>
    </xf>
    <xf numFmtId="49" fontId="10" fillId="2" borderId="1" xfId="0" applyNumberFormat="1" applyFont="1" applyFill="1" applyBorder="1" applyAlignment="1">
      <alignment horizontal="left" vertical="top"/>
    </xf>
    <xf numFmtId="0" fontId="51" fillId="0" borderId="1" xfId="0" applyFont="1" applyBorder="1" applyAlignment="1">
      <alignment horizontal="center" vertical="top"/>
    </xf>
    <xf numFmtId="0" fontId="51" fillId="0" borderId="1" xfId="0" applyFont="1" applyBorder="1" applyAlignment="1">
      <alignment horizontal="center" vertical="top" wrapText="1"/>
    </xf>
    <xf numFmtId="49" fontId="10" fillId="0" borderId="1" xfId="0" applyNumberFormat="1" applyFont="1" applyFill="1" applyBorder="1" applyAlignment="1">
      <alignment horizontal="left" vertical="top"/>
    </xf>
    <xf numFmtId="166" fontId="10" fillId="2" borderId="4" xfId="0" applyNumberFormat="1" applyFont="1" applyFill="1" applyBorder="1" applyAlignment="1">
      <alignment horizontal="left" vertical="top" wrapText="1"/>
    </xf>
    <xf numFmtId="49" fontId="8" fillId="0" borderId="2" xfId="0" applyNumberFormat="1" applyFont="1" applyFill="1" applyBorder="1" applyAlignment="1">
      <alignment horizontal="center" vertical="top" wrapText="1"/>
    </xf>
    <xf numFmtId="49" fontId="8" fillId="0" borderId="11" xfId="0" applyNumberFormat="1" applyFont="1" applyFill="1" applyBorder="1" applyAlignment="1">
      <alignment vertical="top" wrapText="1"/>
    </xf>
    <xf numFmtId="49" fontId="8" fillId="3" borderId="11" xfId="0" applyNumberFormat="1" applyFont="1" applyFill="1" applyBorder="1" applyAlignment="1">
      <alignment vertical="top" wrapText="1"/>
    </xf>
    <xf numFmtId="0" fontId="9" fillId="0" borderId="13" xfId="0" applyFont="1" applyBorder="1" applyAlignment="1">
      <alignment vertical="top"/>
    </xf>
    <xf numFmtId="49" fontId="8" fillId="0" borderId="12" xfId="0" applyNumberFormat="1" applyFont="1" applyFill="1" applyBorder="1" applyAlignment="1">
      <alignment vertical="top" wrapText="1"/>
    </xf>
    <xf numFmtId="2" fontId="36" fillId="0" borderId="2" xfId="0" applyNumberFormat="1" applyFont="1" applyFill="1" applyBorder="1" applyAlignment="1">
      <alignment vertical="top" wrapText="1"/>
    </xf>
    <xf numFmtId="49" fontId="8" fillId="0" borderId="6" xfId="0" applyNumberFormat="1" applyFont="1" applyBorder="1" applyAlignment="1">
      <alignment vertical="top" wrapText="1"/>
    </xf>
    <xf numFmtId="49" fontId="8" fillId="3" borderId="5" xfId="0" applyNumberFormat="1" applyFont="1" applyFill="1" applyBorder="1" applyAlignment="1">
      <alignment vertical="top" wrapText="1"/>
    </xf>
    <xf numFmtId="49" fontId="8" fillId="0" borderId="1" xfId="0" applyNumberFormat="1" applyFont="1" applyFill="1" applyBorder="1" applyAlignment="1">
      <alignment vertical="top" wrapText="1"/>
    </xf>
    <xf numFmtId="49" fontId="8" fillId="2" borderId="11" xfId="0" applyNumberFormat="1" applyFont="1" applyFill="1" applyBorder="1" applyAlignment="1">
      <alignment vertical="top" wrapText="1"/>
    </xf>
    <xf numFmtId="49" fontId="8" fillId="2" borderId="13" xfId="0" applyNumberFormat="1" applyFont="1" applyFill="1" applyBorder="1" applyAlignment="1">
      <alignment vertical="top" wrapText="1"/>
    </xf>
    <xf numFmtId="49" fontId="8" fillId="0" borderId="8" xfId="0" applyNumberFormat="1" applyFont="1" applyFill="1" applyBorder="1" applyAlignment="1">
      <alignment vertical="top" wrapText="1"/>
    </xf>
    <xf numFmtId="49" fontId="8" fillId="0" borderId="13" xfId="0" applyNumberFormat="1" applyFont="1" applyFill="1" applyBorder="1" applyAlignment="1">
      <alignment vertical="top" wrapText="1"/>
    </xf>
    <xf numFmtId="49" fontId="8" fillId="3" borderId="6" xfId="0" applyNumberFormat="1" applyFont="1" applyFill="1" applyBorder="1" applyAlignment="1">
      <alignment vertical="top" wrapText="1"/>
    </xf>
    <xf numFmtId="49" fontId="8" fillId="3" borderId="2" xfId="0" applyNumberFormat="1" applyFont="1" applyFill="1" applyBorder="1" applyAlignment="1">
      <alignment vertical="top" wrapText="1"/>
    </xf>
    <xf numFmtId="2" fontId="10" fillId="0" borderId="4" xfId="0" applyNumberFormat="1" applyFont="1" applyFill="1" applyBorder="1" applyAlignment="1">
      <alignment horizontal="left" vertical="top" wrapText="1"/>
    </xf>
    <xf numFmtId="49" fontId="10" fillId="0" borderId="1" xfId="0" applyNumberFormat="1" applyFont="1" applyFill="1" applyBorder="1" applyAlignment="1">
      <alignment horizontal="center" vertical="top"/>
    </xf>
    <xf numFmtId="49" fontId="10" fillId="0" borderId="1" xfId="0" applyNumberFormat="1" applyFont="1" applyBorder="1" applyAlignment="1">
      <alignment horizontal="center" vertical="top" wrapText="1"/>
    </xf>
    <xf numFmtId="0" fontId="10" fillId="0" borderId="1" xfId="0" applyFont="1" applyFill="1" applyBorder="1" applyAlignment="1">
      <alignment horizontal="center" vertical="top" wrapText="1"/>
    </xf>
    <xf numFmtId="0" fontId="10" fillId="3" borderId="1" xfId="0" applyFont="1" applyFill="1" applyBorder="1" applyAlignment="1">
      <alignment horizontal="center" vertical="top"/>
    </xf>
    <xf numFmtId="0" fontId="51" fillId="0" borderId="1" xfId="0" applyFont="1" applyFill="1" applyBorder="1" applyAlignment="1">
      <alignment horizontal="center" vertical="top" wrapText="1"/>
    </xf>
    <xf numFmtId="0" fontId="51" fillId="2" borderId="1" xfId="0" applyFont="1" applyFill="1" applyBorder="1" applyAlignment="1">
      <alignment horizontal="left" vertical="top" wrapText="1"/>
    </xf>
    <xf numFmtId="0" fontId="51" fillId="2" borderId="1" xfId="0" applyFont="1" applyFill="1" applyBorder="1" applyAlignment="1">
      <alignment horizontal="center" vertical="top" wrapText="1"/>
    </xf>
    <xf numFmtId="0" fontId="10" fillId="0" borderId="1" xfId="0" applyFont="1" applyBorder="1" applyAlignment="1">
      <alignment horizontal="center" vertical="top" wrapText="1"/>
    </xf>
    <xf numFmtId="166" fontId="10" fillId="0" borderId="1" xfId="0" applyNumberFormat="1" applyFont="1" applyFill="1" applyBorder="1" applyAlignment="1">
      <alignment horizontal="left" vertical="top" wrapText="1"/>
    </xf>
    <xf numFmtId="49" fontId="10" fillId="3" borderId="1" xfId="0" applyNumberFormat="1" applyFont="1" applyFill="1" applyBorder="1" applyAlignment="1">
      <alignment horizontal="center" vertical="top" wrapText="1"/>
    </xf>
    <xf numFmtId="49" fontId="10" fillId="3" borderId="1" xfId="0" applyNumberFormat="1" applyFont="1" applyFill="1" applyBorder="1" applyAlignment="1">
      <alignment horizontal="left" vertical="top"/>
    </xf>
    <xf numFmtId="49" fontId="10" fillId="3" borderId="1" xfId="0" applyNumberFormat="1" applyFont="1" applyFill="1" applyBorder="1" applyAlignment="1">
      <alignment horizontal="center" vertical="top"/>
    </xf>
    <xf numFmtId="0" fontId="51" fillId="2" borderId="2" xfId="0" applyFont="1" applyFill="1" applyBorder="1" applyAlignment="1">
      <alignment horizontal="center" vertical="top" wrapText="1"/>
    </xf>
    <xf numFmtId="49" fontId="10" fillId="2" borderId="1" xfId="0" applyNumberFormat="1" applyFont="1" applyFill="1" applyBorder="1" applyAlignment="1">
      <alignment horizontal="justify" vertical="top" wrapText="1"/>
    </xf>
    <xf numFmtId="49" fontId="10" fillId="2" borderId="1" xfId="0" applyNumberFormat="1" applyFont="1" applyFill="1" applyBorder="1" applyAlignment="1">
      <alignment horizontal="center" vertical="center"/>
    </xf>
    <xf numFmtId="0" fontId="10" fillId="2" borderId="1" xfId="0" applyNumberFormat="1" applyFont="1" applyFill="1" applyBorder="1" applyAlignment="1">
      <alignment horizontal="justify"/>
    </xf>
    <xf numFmtId="49" fontId="10" fillId="2" borderId="1" xfId="0" applyNumberFormat="1" applyFont="1" applyFill="1" applyBorder="1" applyAlignment="1">
      <alignment horizontal="center" vertical="top"/>
    </xf>
    <xf numFmtId="0" fontId="51" fillId="0" borderId="1" xfId="0" applyFont="1" applyBorder="1" applyAlignment="1">
      <alignment vertical="top" wrapText="1"/>
    </xf>
    <xf numFmtId="0" fontId="51" fillId="0" borderId="1" xfId="0" applyFont="1" applyFill="1" applyBorder="1" applyAlignment="1">
      <alignment horizontal="center" vertical="top"/>
    </xf>
    <xf numFmtId="0" fontId="22" fillId="0" borderId="0" xfId="0" applyFont="1" applyFill="1" applyAlignment="1">
      <alignment horizontal="center" vertical="center"/>
    </xf>
    <xf numFmtId="0" fontId="22" fillId="0" borderId="5" xfId="0" applyNumberFormat="1" applyFont="1" applyFill="1" applyBorder="1" applyAlignment="1">
      <alignment horizontal="center" vertical="center" wrapText="1"/>
    </xf>
    <xf numFmtId="0" fontId="22" fillId="0" borderId="0" xfId="0" applyFont="1" applyFill="1" applyBorder="1" applyAlignment="1">
      <alignment horizontal="center" vertical="center"/>
    </xf>
    <xf numFmtId="0" fontId="10" fillId="0" borderId="0" xfId="0" applyFont="1" applyAlignment="1">
      <alignment wrapText="1"/>
    </xf>
    <xf numFmtId="0" fontId="8" fillId="0" borderId="4" xfId="0" applyFont="1" applyFill="1" applyBorder="1" applyAlignment="1">
      <alignment horizontal="center" vertical="top" wrapText="1"/>
    </xf>
    <xf numFmtId="0" fontId="8" fillId="0" borderId="1" xfId="0" applyFont="1" applyFill="1" applyBorder="1" applyAlignment="1">
      <alignment horizontal="center" vertical="top"/>
    </xf>
    <xf numFmtId="4" fontId="22" fillId="0" borderId="1" xfId="0" applyNumberFormat="1" applyFont="1" applyFill="1" applyBorder="1" applyAlignment="1">
      <alignment vertical="center"/>
    </xf>
    <xf numFmtId="0" fontId="22" fillId="0" borderId="4" xfId="3" applyFont="1" applyFill="1" applyBorder="1" applyAlignment="1">
      <alignment vertical="center" wrapText="1"/>
    </xf>
    <xf numFmtId="0" fontId="22" fillId="0" borderId="4" xfId="3" applyFont="1" applyFill="1" applyBorder="1" applyAlignment="1">
      <alignment wrapText="1"/>
    </xf>
    <xf numFmtId="164" fontId="22" fillId="0" borderId="1" xfId="13" applyFont="1" applyFill="1" applyBorder="1" applyAlignment="1">
      <alignment vertical="center" wrapText="1"/>
    </xf>
    <xf numFmtId="164" fontId="53" fillId="0" borderId="1" xfId="13" applyFont="1" applyFill="1" applyBorder="1" applyAlignment="1">
      <alignment vertical="center" wrapText="1"/>
    </xf>
    <xf numFmtId="0" fontId="53" fillId="0" borderId="1" xfId="0" applyFont="1" applyFill="1" applyBorder="1" applyAlignment="1">
      <alignment vertical="center"/>
    </xf>
    <xf numFmtId="0" fontId="53" fillId="0" borderId="1" xfId="13" applyNumberFormat="1" applyFont="1" applyFill="1" applyBorder="1" applyAlignment="1">
      <alignment vertical="center"/>
    </xf>
    <xf numFmtId="4" fontId="53" fillId="0" borderId="1" xfId="0" applyNumberFormat="1" applyFont="1" applyFill="1" applyBorder="1" applyAlignment="1">
      <alignment vertical="center"/>
    </xf>
    <xf numFmtId="2" fontId="22" fillId="0" borderId="1" xfId="0" applyNumberFormat="1" applyFont="1" applyFill="1" applyBorder="1" applyAlignment="1">
      <alignment vertical="center" wrapText="1"/>
    </xf>
    <xf numFmtId="0" fontId="21" fillId="0" borderId="4" xfId="0" applyNumberFormat="1" applyFont="1" applyFill="1" applyBorder="1" applyAlignment="1">
      <alignment vertical="center" wrapText="1"/>
    </xf>
    <xf numFmtId="164" fontId="22" fillId="0" borderId="1" xfId="13" applyFont="1" applyFill="1" applyBorder="1" applyAlignment="1">
      <alignment horizontal="center" vertical="center"/>
    </xf>
    <xf numFmtId="0" fontId="53" fillId="0" borderId="1" xfId="0" applyFont="1" applyFill="1" applyBorder="1" applyAlignment="1">
      <alignment horizontal="center" vertical="center"/>
    </xf>
    <xf numFmtId="4" fontId="26" fillId="0" borderId="0" xfId="0" applyNumberFormat="1" applyFont="1" applyFill="1" applyAlignment="1">
      <alignment vertical="center"/>
    </xf>
    <xf numFmtId="2" fontId="26" fillId="0" borderId="1" xfId="0" applyNumberFormat="1" applyFont="1" applyFill="1" applyBorder="1" applyAlignment="1">
      <alignment vertical="center" wrapText="1"/>
    </xf>
    <xf numFmtId="4" fontId="26" fillId="0" borderId="1" xfId="0" applyNumberFormat="1" applyFont="1" applyFill="1" applyBorder="1" applyAlignment="1">
      <alignment vertical="center" wrapText="1"/>
    </xf>
    <xf numFmtId="4" fontId="54" fillId="0" borderId="0" xfId="0" applyNumberFormat="1" applyFont="1" applyFill="1" applyAlignment="1">
      <alignment vertical="center"/>
    </xf>
    <xf numFmtId="49" fontId="30" fillId="0" borderId="5" xfId="0" applyNumberFormat="1" applyFont="1" applyFill="1" applyBorder="1" applyAlignment="1">
      <alignment horizontal="center" vertical="center" wrapText="1"/>
    </xf>
    <xf numFmtId="0" fontId="30" fillId="0" borderId="5" xfId="0" applyFont="1" applyFill="1" applyBorder="1" applyAlignment="1">
      <alignment horizontal="center" vertical="center" wrapText="1"/>
    </xf>
    <xf numFmtId="0" fontId="30" fillId="0" borderId="6" xfId="0" applyFont="1" applyFill="1" applyBorder="1" applyAlignment="1">
      <alignment horizontal="center" vertical="center" wrapText="1"/>
    </xf>
    <xf numFmtId="0" fontId="30" fillId="0" borderId="2" xfId="0" applyFont="1" applyFill="1" applyBorder="1" applyAlignment="1">
      <alignment horizontal="center" vertical="center" wrapText="1"/>
    </xf>
    <xf numFmtId="49" fontId="30" fillId="0" borderId="1" xfId="0" applyNumberFormat="1" applyFont="1" applyFill="1" applyBorder="1" applyAlignment="1">
      <alignment horizontal="center" vertical="center" wrapText="1"/>
    </xf>
    <xf numFmtId="0" fontId="30" fillId="0" borderId="1" xfId="0" applyFont="1" applyFill="1" applyBorder="1" applyAlignment="1">
      <alignment horizontal="center" vertical="center" wrapText="1"/>
    </xf>
    <xf numFmtId="49" fontId="10" fillId="0" borderId="1" xfId="0" applyNumberFormat="1" applyFont="1" applyFill="1" applyBorder="1" applyAlignment="1">
      <alignment horizontal="center" vertical="top" wrapText="1"/>
    </xf>
    <xf numFmtId="49" fontId="8" fillId="0" borderId="5" xfId="0" applyNumberFormat="1" applyFont="1" applyFill="1" applyBorder="1" applyAlignment="1">
      <alignment vertical="top" wrapText="1"/>
    </xf>
    <xf numFmtId="49" fontId="8" fillId="0" borderId="6" xfId="0" applyNumberFormat="1" applyFont="1" applyFill="1" applyBorder="1" applyAlignment="1">
      <alignment vertical="top" wrapText="1"/>
    </xf>
    <xf numFmtId="49" fontId="8" fillId="0" borderId="2" xfId="0" applyNumberFormat="1" applyFont="1" applyFill="1" applyBorder="1" applyAlignment="1">
      <alignment vertical="top" wrapText="1"/>
    </xf>
    <xf numFmtId="49" fontId="21" fillId="0" borderId="5" xfId="0" applyNumberFormat="1" applyFont="1" applyFill="1" applyBorder="1" applyAlignment="1">
      <alignment horizontal="center" vertical="top" wrapText="1"/>
    </xf>
    <xf numFmtId="0" fontId="21" fillId="0" borderId="1" xfId="0" applyFont="1" applyFill="1" applyBorder="1" applyAlignment="1">
      <alignment horizontal="center" vertical="center" wrapText="1"/>
    </xf>
    <xf numFmtId="0" fontId="21" fillId="0" borderId="5" xfId="0" applyFont="1" applyFill="1" applyBorder="1" applyAlignment="1">
      <alignment horizontal="center" vertical="center" wrapText="1"/>
    </xf>
    <xf numFmtId="49" fontId="8" fillId="0" borderId="6" xfId="0" applyNumberFormat="1" applyFont="1" applyFill="1" applyBorder="1" applyAlignment="1">
      <alignment horizontal="center" vertical="top" wrapText="1"/>
    </xf>
    <xf numFmtId="0" fontId="8" fillId="0" borderId="1" xfId="0" applyFont="1" applyFill="1" applyBorder="1" applyAlignment="1">
      <alignment horizontal="center" vertical="center" wrapText="1"/>
    </xf>
    <xf numFmtId="0" fontId="8" fillId="0" borderId="1" xfId="14" applyFont="1" applyFill="1" applyBorder="1" applyAlignment="1">
      <alignment horizontal="center" vertical="center" wrapText="1"/>
    </xf>
    <xf numFmtId="49" fontId="10" fillId="0" borderId="2" xfId="0" applyNumberFormat="1" applyFont="1" applyFill="1" applyBorder="1" applyAlignment="1">
      <alignment horizontal="center" vertical="center" wrapText="1"/>
    </xf>
    <xf numFmtId="49" fontId="10" fillId="0" borderId="13" xfId="0" applyNumberFormat="1" applyFont="1" applyFill="1" applyBorder="1" applyAlignment="1">
      <alignment horizontal="center" vertical="center" wrapText="1"/>
    </xf>
    <xf numFmtId="49" fontId="10" fillId="0" borderId="6" xfId="0" applyNumberFormat="1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49" fontId="8" fillId="0" borderId="2" xfId="0" applyNumberFormat="1" applyFont="1" applyFill="1" applyBorder="1" applyAlignment="1">
      <alignment horizontal="center" vertical="top" wrapText="1"/>
    </xf>
    <xf numFmtId="0" fontId="22" fillId="0" borderId="2" xfId="0" applyFont="1" applyFill="1" applyBorder="1" applyAlignment="1">
      <alignment horizontal="center" vertical="center" wrapText="1"/>
    </xf>
    <xf numFmtId="49" fontId="8" fillId="0" borderId="1" xfId="0" applyNumberFormat="1" applyFont="1" applyFill="1" applyBorder="1" applyAlignment="1">
      <alignment horizontal="center" vertical="top"/>
    </xf>
    <xf numFmtId="0" fontId="23" fillId="0" borderId="1" xfId="0" applyFont="1" applyFill="1" applyBorder="1"/>
    <xf numFmtId="0" fontId="30" fillId="0" borderId="2" xfId="0" applyFont="1" applyFill="1" applyBorder="1" applyAlignment="1">
      <alignment horizontal="center" vertical="center" wrapText="1"/>
    </xf>
    <xf numFmtId="0" fontId="22" fillId="2" borderId="1" xfId="0" applyFont="1" applyFill="1" applyBorder="1" applyAlignment="1">
      <alignment horizontal="center" vertical="top" wrapText="1"/>
    </xf>
    <xf numFmtId="0" fontId="22" fillId="0" borderId="1" xfId="0" applyFont="1" applyFill="1" applyBorder="1" applyAlignment="1">
      <alignment horizontal="center" vertical="center" wrapText="1"/>
    </xf>
    <xf numFmtId="165" fontId="22" fillId="0" borderId="1" xfId="0" applyNumberFormat="1" applyFont="1" applyFill="1" applyBorder="1" applyAlignment="1">
      <alignment horizontal="center" vertical="center" wrapText="1"/>
    </xf>
    <xf numFmtId="4" fontId="22" fillId="0" borderId="1" xfId="0" applyNumberFormat="1" applyFont="1" applyFill="1" applyBorder="1" applyAlignment="1">
      <alignment horizontal="center" vertical="center" wrapText="1"/>
    </xf>
    <xf numFmtId="2" fontId="22" fillId="0" borderId="1" xfId="0" applyNumberFormat="1" applyFont="1" applyFill="1" applyBorder="1" applyAlignment="1">
      <alignment horizontal="center" vertical="center" wrapText="1"/>
    </xf>
    <xf numFmtId="167" fontId="22" fillId="0" borderId="1" xfId="0" applyNumberFormat="1" applyFont="1" applyFill="1" applyBorder="1" applyAlignment="1">
      <alignment horizontal="center" vertical="center" wrapText="1"/>
    </xf>
    <xf numFmtId="165" fontId="22" fillId="0" borderId="2" xfId="0" applyNumberFormat="1" applyFont="1" applyFill="1" applyBorder="1" applyAlignment="1">
      <alignment horizontal="center" vertical="center" wrapText="1"/>
    </xf>
    <xf numFmtId="167" fontId="22" fillId="0" borderId="2" xfId="0" applyNumberFormat="1" applyFont="1" applyFill="1" applyBorder="1" applyAlignment="1">
      <alignment horizontal="center" vertical="center" wrapText="1"/>
    </xf>
    <xf numFmtId="165" fontId="22" fillId="2" borderId="1" xfId="0" applyNumberFormat="1" applyFont="1" applyFill="1" applyBorder="1" applyAlignment="1">
      <alignment horizontal="center" vertical="center" wrapText="1"/>
    </xf>
    <xf numFmtId="2" fontId="22" fillId="2" borderId="1" xfId="0" applyNumberFormat="1" applyFont="1" applyFill="1" applyBorder="1" applyAlignment="1">
      <alignment horizontal="center" vertical="center" wrapText="1"/>
    </xf>
    <xf numFmtId="4" fontId="22" fillId="2" borderId="1" xfId="13" applyNumberFormat="1" applyFont="1" applyFill="1" applyBorder="1" applyAlignment="1">
      <alignment horizontal="center" vertical="center" wrapText="1"/>
    </xf>
    <xf numFmtId="4" fontId="22" fillId="0" borderId="1" xfId="13" applyNumberFormat="1" applyFont="1" applyFill="1" applyBorder="1" applyAlignment="1">
      <alignment horizontal="center" vertical="center" wrapText="1"/>
    </xf>
    <xf numFmtId="0" fontId="22" fillId="2" borderId="1" xfId="0" applyFont="1" applyFill="1" applyBorder="1" applyAlignment="1">
      <alignment horizontal="center" vertical="center" wrapText="1"/>
    </xf>
    <xf numFmtId="2" fontId="22" fillId="0" borderId="0" xfId="0" applyNumberFormat="1" applyFont="1" applyFill="1" applyBorder="1" applyAlignment="1">
      <alignment vertical="center" wrapText="1"/>
    </xf>
    <xf numFmtId="49" fontId="22" fillId="2" borderId="1" xfId="0" applyNumberFormat="1" applyFont="1" applyFill="1" applyBorder="1" applyAlignment="1">
      <alignment horizontal="center" vertical="center" wrapText="1"/>
    </xf>
    <xf numFmtId="49" fontId="22" fillId="2" borderId="1" xfId="0" applyNumberFormat="1" applyFont="1" applyFill="1" applyBorder="1" applyAlignment="1">
      <alignment horizontal="center" vertical="top" wrapText="1"/>
    </xf>
    <xf numFmtId="4" fontId="22" fillId="2" borderId="1" xfId="0" applyNumberFormat="1" applyFont="1" applyFill="1" applyBorder="1" applyAlignment="1">
      <alignment horizontal="center" vertical="center" wrapText="1"/>
    </xf>
    <xf numFmtId="4" fontId="22" fillId="2" borderId="1" xfId="0" applyNumberFormat="1" applyFont="1" applyFill="1" applyBorder="1" applyAlignment="1">
      <alignment horizontal="left" vertical="center" wrapText="1"/>
    </xf>
    <xf numFmtId="4" fontId="22" fillId="2" borderId="1" xfId="0" applyNumberFormat="1" applyFont="1" applyFill="1" applyBorder="1"/>
    <xf numFmtId="4" fontId="22" fillId="0" borderId="1" xfId="0" applyNumberFormat="1" applyFont="1" applyFill="1" applyBorder="1"/>
    <xf numFmtId="0" fontId="22" fillId="2" borderId="1" xfId="0" applyFont="1" applyFill="1" applyBorder="1"/>
    <xf numFmtId="0" fontId="22" fillId="2" borderId="0" xfId="0" applyFont="1" applyFill="1" applyBorder="1" applyAlignment="1">
      <alignment horizontal="center" vertical="center" wrapText="1"/>
    </xf>
    <xf numFmtId="4" fontId="22" fillId="2" borderId="1" xfId="0" applyNumberFormat="1" applyFont="1" applyFill="1" applyBorder="1" applyAlignment="1">
      <alignment horizontal="center" vertical="top" wrapText="1"/>
    </xf>
    <xf numFmtId="4" fontId="22" fillId="0" borderId="1" xfId="0" applyNumberFormat="1" applyFont="1" applyFill="1" applyBorder="1" applyAlignment="1">
      <alignment horizontal="center" vertical="top" wrapText="1"/>
    </xf>
    <xf numFmtId="165" fontId="22" fillId="2" borderId="1" xfId="0" applyNumberFormat="1" applyFont="1" applyFill="1" applyBorder="1" applyAlignment="1">
      <alignment horizontal="center" vertical="top" wrapText="1"/>
    </xf>
    <xf numFmtId="0" fontId="22" fillId="2" borderId="0" xfId="0" applyFont="1" applyFill="1" applyAlignment="1">
      <alignment horizontal="center" wrapText="1"/>
    </xf>
    <xf numFmtId="0" fontId="22" fillId="2" borderId="0" xfId="0" applyFont="1" applyFill="1" applyBorder="1" applyAlignment="1">
      <alignment horizontal="center" wrapText="1"/>
    </xf>
    <xf numFmtId="4" fontId="54" fillId="2" borderId="1" xfId="0" applyNumberFormat="1" applyFont="1" applyFill="1" applyBorder="1" applyAlignment="1">
      <alignment horizontal="center" vertical="top" wrapText="1"/>
    </xf>
    <xf numFmtId="4" fontId="22" fillId="0" borderId="1" xfId="0" applyNumberFormat="1" applyFont="1" applyFill="1" applyBorder="1" applyAlignment="1">
      <alignment horizontal="center" vertical="center"/>
    </xf>
    <xf numFmtId="0" fontId="22" fillId="2" borderId="1" xfId="0" applyFont="1" applyFill="1" applyBorder="1" applyAlignment="1">
      <alignment horizontal="center"/>
    </xf>
    <xf numFmtId="4" fontId="22" fillId="2" borderId="1" xfId="13" applyNumberFormat="1" applyFont="1" applyFill="1" applyBorder="1" applyAlignment="1">
      <alignment horizontal="center" vertical="center"/>
    </xf>
    <xf numFmtId="4" fontId="22" fillId="0" borderId="1" xfId="13" applyNumberFormat="1" applyFont="1" applyFill="1" applyBorder="1" applyAlignment="1">
      <alignment horizontal="center" vertical="center"/>
    </xf>
    <xf numFmtId="0" fontId="26" fillId="0" borderId="1" xfId="0" applyFont="1" applyFill="1" applyBorder="1"/>
    <xf numFmtId="0" fontId="22" fillId="0" borderId="6" xfId="0" applyFont="1" applyFill="1" applyBorder="1" applyAlignment="1">
      <alignment horizontal="left" vertical="top" wrapText="1"/>
    </xf>
    <xf numFmtId="2" fontId="22" fillId="0" borderId="2" xfId="0" applyNumberFormat="1" applyFont="1" applyFill="1" applyBorder="1" applyAlignment="1">
      <alignment horizontal="center" vertical="center" wrapText="1"/>
    </xf>
    <xf numFmtId="2" fontId="22" fillId="0" borderId="1" xfId="0" applyNumberFormat="1" applyFont="1" applyFill="1" applyBorder="1" applyAlignment="1">
      <alignment horizontal="center" vertical="top" wrapText="1"/>
    </xf>
    <xf numFmtId="0" fontId="22" fillId="0" borderId="1" xfId="0" applyFont="1" applyFill="1" applyBorder="1" applyAlignment="1">
      <alignment horizontal="center" vertical="top" wrapText="1"/>
    </xf>
    <xf numFmtId="49" fontId="22" fillId="0" borderId="1" xfId="0" applyNumberFormat="1" applyFont="1" applyFill="1" applyBorder="1" applyAlignment="1">
      <alignment horizontal="center" vertical="top" wrapText="1"/>
    </xf>
    <xf numFmtId="2" fontId="22" fillId="0" borderId="1" xfId="13" applyNumberFormat="1" applyFont="1" applyFill="1" applyBorder="1" applyAlignment="1">
      <alignment horizontal="center" vertical="top" wrapText="1"/>
    </xf>
    <xf numFmtId="2" fontId="22" fillId="0" borderId="1" xfId="13" applyNumberFormat="1" applyFont="1" applyFill="1" applyBorder="1" applyAlignment="1">
      <alignment horizontal="center" vertical="center" wrapText="1"/>
    </xf>
    <xf numFmtId="49" fontId="22" fillId="0" borderId="13" xfId="0" applyNumberFormat="1" applyFont="1" applyFill="1" applyBorder="1" applyAlignment="1">
      <alignment horizontal="center" vertical="top" wrapText="1"/>
    </xf>
    <xf numFmtId="2" fontId="26" fillId="0" borderId="1" xfId="0" applyNumberFormat="1" applyFont="1" applyFill="1" applyBorder="1" applyAlignment="1">
      <alignment horizontal="center" vertical="top"/>
    </xf>
    <xf numFmtId="2" fontId="26" fillId="0" borderId="1" xfId="0" applyNumberFormat="1" applyFont="1" applyFill="1" applyBorder="1" applyAlignment="1">
      <alignment horizontal="center"/>
    </xf>
    <xf numFmtId="0" fontId="22" fillId="0" borderId="1" xfId="0" applyNumberFormat="1" applyFont="1" applyFill="1" applyBorder="1" applyAlignment="1">
      <alignment horizontal="center" vertical="top" wrapText="1"/>
    </xf>
    <xf numFmtId="0" fontId="26" fillId="0" borderId="1" xfId="0" applyFont="1" applyFill="1" applyBorder="1" applyAlignment="1">
      <alignment horizontal="center"/>
    </xf>
    <xf numFmtId="0" fontId="22" fillId="0" borderId="5" xfId="0" applyFont="1" applyFill="1" applyBorder="1" applyAlignment="1">
      <alignment vertical="top" wrapText="1"/>
    </xf>
    <xf numFmtId="0" fontId="22" fillId="0" borderId="6" xfId="0" applyFont="1" applyFill="1" applyBorder="1" applyAlignment="1">
      <alignment vertical="top" wrapText="1"/>
    </xf>
    <xf numFmtId="0" fontId="22" fillId="0" borderId="2" xfId="0" applyFont="1" applyFill="1" applyBorder="1" applyAlignment="1">
      <alignment vertical="top" wrapText="1"/>
    </xf>
    <xf numFmtId="2" fontId="22" fillId="0" borderId="1" xfId="0" applyNumberFormat="1" applyFont="1" applyFill="1" applyBorder="1" applyAlignment="1">
      <alignment horizontal="center" vertical="top"/>
    </xf>
    <xf numFmtId="0" fontId="22" fillId="0" borderId="2" xfId="0" applyFont="1" applyFill="1" applyBorder="1" applyAlignment="1">
      <alignment horizontal="center" vertical="top" wrapText="1"/>
    </xf>
    <xf numFmtId="0" fontId="22" fillId="2" borderId="1" xfId="0" applyFont="1" applyFill="1" applyBorder="1" applyAlignment="1">
      <alignment horizontal="left" vertical="top" wrapText="1"/>
    </xf>
    <xf numFmtId="167" fontId="22" fillId="2" borderId="1" xfId="0" applyNumberFormat="1" applyFont="1" applyFill="1" applyBorder="1" applyAlignment="1">
      <alignment horizontal="center" vertical="center" wrapText="1"/>
    </xf>
    <xf numFmtId="2" fontId="22" fillId="2" borderId="1" xfId="0" applyNumberFormat="1" applyFont="1" applyFill="1" applyBorder="1" applyAlignment="1">
      <alignment horizontal="center" vertical="top" wrapText="1"/>
    </xf>
    <xf numFmtId="0" fontId="22" fillId="2" borderId="5" xfId="1" applyFont="1" applyFill="1" applyBorder="1" applyAlignment="1">
      <alignment horizontal="center" vertical="center" wrapText="1"/>
    </xf>
    <xf numFmtId="167" fontId="22" fillId="2" borderId="2" xfId="0" applyNumberFormat="1" applyFont="1" applyFill="1" applyBorder="1" applyAlignment="1">
      <alignment horizontal="center" vertical="center" wrapText="1"/>
    </xf>
    <xf numFmtId="0" fontId="22" fillId="2" borderId="2" xfId="0" applyFont="1" applyFill="1" applyBorder="1" applyAlignment="1">
      <alignment horizontal="center" vertical="center" wrapText="1"/>
    </xf>
    <xf numFmtId="2" fontId="22" fillId="2" borderId="2" xfId="0" applyNumberFormat="1" applyFont="1" applyFill="1" applyBorder="1" applyAlignment="1">
      <alignment horizontal="center" vertical="top" wrapText="1"/>
    </xf>
    <xf numFmtId="0" fontId="22" fillId="2" borderId="2" xfId="0" applyFont="1" applyFill="1" applyBorder="1" applyAlignment="1">
      <alignment horizontal="left" vertical="top" wrapText="1"/>
    </xf>
    <xf numFmtId="2" fontId="22" fillId="2" borderId="1" xfId="0" applyNumberFormat="1" applyFont="1" applyFill="1" applyBorder="1" applyAlignment="1">
      <alignment vertical="top" wrapText="1"/>
    </xf>
    <xf numFmtId="0" fontId="22" fillId="2" borderId="2" xfId="0" applyFont="1" applyFill="1" applyBorder="1" applyAlignment="1">
      <alignment horizontal="center" vertical="top" wrapText="1"/>
    </xf>
    <xf numFmtId="0" fontId="22" fillId="2" borderId="1" xfId="1" applyFont="1" applyFill="1" applyBorder="1" applyAlignment="1">
      <alignment vertical="center" wrapText="1"/>
    </xf>
    <xf numFmtId="49" fontId="22" fillId="2" borderId="5" xfId="0" applyNumberFormat="1" applyFont="1" applyFill="1" applyBorder="1" applyAlignment="1">
      <alignment horizontal="center" vertical="center" wrapText="1"/>
    </xf>
    <xf numFmtId="0" fontId="26" fillId="2" borderId="1" xfId="0" applyFont="1" applyFill="1" applyBorder="1" applyAlignment="1">
      <alignment horizontal="center" vertical="top"/>
    </xf>
    <xf numFmtId="49" fontId="22" fillId="2" borderId="1" xfId="0" applyNumberFormat="1" applyFont="1" applyFill="1" applyBorder="1" applyAlignment="1">
      <alignment vertical="top" wrapText="1"/>
    </xf>
    <xf numFmtId="1" fontId="22" fillId="2" borderId="1" xfId="0" applyNumberFormat="1" applyFont="1" applyFill="1" applyBorder="1" applyAlignment="1">
      <alignment horizontal="center" vertical="top" wrapText="1"/>
    </xf>
    <xf numFmtId="1" fontId="22" fillId="2" borderId="1" xfId="0" applyNumberFormat="1" applyFont="1" applyFill="1" applyBorder="1" applyAlignment="1">
      <alignment horizontal="center" vertical="center" wrapText="1"/>
    </xf>
    <xf numFmtId="0" fontId="22" fillId="3" borderId="1" xfId="0" applyFont="1" applyFill="1" applyBorder="1" applyAlignment="1">
      <alignment horizontal="center" vertical="center" wrapText="1"/>
    </xf>
    <xf numFmtId="0" fontId="22" fillId="3" borderId="5" xfId="0" applyFont="1" applyFill="1" applyBorder="1" applyAlignment="1">
      <alignment horizontal="center" vertical="center" wrapText="1"/>
    </xf>
    <xf numFmtId="4" fontId="22" fillId="3" borderId="5" xfId="0" applyNumberFormat="1" applyFont="1" applyFill="1" applyBorder="1" applyAlignment="1">
      <alignment horizontal="center" vertical="center" wrapText="1"/>
    </xf>
    <xf numFmtId="4" fontId="22" fillId="0" borderId="5" xfId="0" applyNumberFormat="1" applyFont="1" applyFill="1" applyBorder="1" applyAlignment="1">
      <alignment horizontal="center" vertical="center" wrapText="1"/>
    </xf>
    <xf numFmtId="4" fontId="22" fillId="3" borderId="1" xfId="0" applyNumberFormat="1" applyFont="1" applyFill="1" applyBorder="1" applyAlignment="1">
      <alignment horizontal="center" vertical="center" wrapText="1"/>
    </xf>
    <xf numFmtId="0" fontId="22" fillId="3" borderId="5" xfId="0" applyFont="1" applyFill="1" applyBorder="1" applyAlignment="1">
      <alignment horizontal="center" vertical="top" wrapText="1"/>
    </xf>
    <xf numFmtId="0" fontId="22" fillId="3" borderId="6" xfId="0" applyFont="1" applyFill="1" applyBorder="1" applyAlignment="1">
      <alignment horizontal="center" vertical="top" wrapText="1"/>
    </xf>
    <xf numFmtId="0" fontId="22" fillId="3" borderId="2" xfId="0" applyFont="1" applyFill="1" applyBorder="1" applyAlignment="1">
      <alignment horizontal="center" vertical="top" wrapText="1"/>
    </xf>
    <xf numFmtId="0" fontId="22" fillId="2" borderId="5" xfId="0" applyFont="1" applyFill="1" applyBorder="1" applyAlignment="1">
      <alignment vertical="top" wrapText="1"/>
    </xf>
    <xf numFmtId="0" fontId="22" fillId="2" borderId="6" xfId="0" applyFont="1" applyFill="1" applyBorder="1" applyAlignment="1">
      <alignment vertical="top" wrapText="1"/>
    </xf>
    <xf numFmtId="49" fontId="22" fillId="2" borderId="1" xfId="13" applyNumberFormat="1" applyFont="1" applyFill="1" applyBorder="1" applyAlignment="1">
      <alignment horizontal="center" vertical="center" wrapText="1"/>
    </xf>
    <xf numFmtId="2" fontId="22" fillId="2" borderId="1" xfId="13" applyNumberFormat="1" applyFont="1" applyFill="1" applyBorder="1" applyAlignment="1">
      <alignment horizontal="center" vertical="center" wrapText="1"/>
    </xf>
    <xf numFmtId="0" fontId="22" fillId="2" borderId="2" xfId="0" applyFont="1" applyFill="1" applyBorder="1" applyAlignment="1">
      <alignment vertical="top" wrapText="1"/>
    </xf>
    <xf numFmtId="49" fontId="22" fillId="2" borderId="5" xfId="0" applyNumberFormat="1" applyFont="1" applyFill="1" applyBorder="1" applyAlignment="1">
      <alignment vertical="top" wrapText="1"/>
    </xf>
    <xf numFmtId="49" fontId="22" fillId="2" borderId="6" xfId="0" applyNumberFormat="1" applyFont="1" applyFill="1" applyBorder="1" applyAlignment="1">
      <alignment vertical="top" wrapText="1"/>
    </xf>
    <xf numFmtId="49" fontId="22" fillId="2" borderId="2" xfId="0" applyNumberFormat="1" applyFont="1" applyFill="1" applyBorder="1" applyAlignment="1">
      <alignment vertical="top" wrapText="1"/>
    </xf>
    <xf numFmtId="0" fontId="22" fillId="0" borderId="0" xfId="0" applyFont="1" applyFill="1" applyBorder="1" applyAlignment="1">
      <alignment vertical="center" wrapText="1"/>
    </xf>
    <xf numFmtId="49" fontId="22" fillId="0" borderId="11" xfId="0" applyNumberFormat="1" applyFont="1" applyFill="1" applyBorder="1" applyAlignment="1">
      <alignment horizontal="left" vertical="top" wrapText="1"/>
    </xf>
    <xf numFmtId="0" fontId="22" fillId="0" borderId="2" xfId="0" applyFont="1" applyFill="1" applyBorder="1" applyAlignment="1">
      <alignment horizontal="left" vertical="top" wrapText="1"/>
    </xf>
    <xf numFmtId="49" fontId="22" fillId="0" borderId="13" xfId="0" applyNumberFormat="1" applyFont="1" applyFill="1" applyBorder="1" applyAlignment="1">
      <alignment horizontal="left" vertical="top" wrapText="1"/>
    </xf>
    <xf numFmtId="0" fontId="26" fillId="0" borderId="13" xfId="0" applyFont="1" applyFill="1" applyBorder="1" applyAlignment="1">
      <alignment horizontal="center" vertical="top"/>
    </xf>
    <xf numFmtId="0" fontId="22" fillId="0" borderId="1" xfId="0" applyFont="1" applyFill="1" applyBorder="1" applyAlignment="1">
      <alignment horizontal="left" vertical="top" wrapText="1"/>
    </xf>
    <xf numFmtId="0" fontId="26" fillId="0" borderId="12" xfId="0" applyFont="1" applyFill="1" applyBorder="1" applyAlignment="1">
      <alignment horizontal="center" vertical="top"/>
    </xf>
    <xf numFmtId="0" fontId="26" fillId="0" borderId="0" xfId="0" applyFont="1" applyFill="1"/>
    <xf numFmtId="0" fontId="22" fillId="2" borderId="1" xfId="1" applyFont="1" applyFill="1" applyBorder="1" applyAlignment="1">
      <alignment horizontal="center" vertical="top" wrapText="1"/>
    </xf>
    <xf numFmtId="0" fontId="22" fillId="0" borderId="1" xfId="1" applyFont="1" applyFill="1" applyBorder="1" applyAlignment="1">
      <alignment horizontal="center" vertical="top" wrapText="1"/>
    </xf>
    <xf numFmtId="4" fontId="22" fillId="2" borderId="1" xfId="0" applyNumberFormat="1" applyFont="1" applyFill="1" applyBorder="1" applyAlignment="1">
      <alignment horizontal="center" vertical="center"/>
    </xf>
    <xf numFmtId="4" fontId="22" fillId="0" borderId="1" xfId="0" applyNumberFormat="1" applyFont="1" applyFill="1" applyBorder="1" applyAlignment="1">
      <alignment horizontal="center" vertical="top"/>
    </xf>
    <xf numFmtId="2" fontId="22" fillId="0" borderId="1" xfId="0" applyNumberFormat="1" applyFont="1" applyFill="1" applyBorder="1" applyAlignment="1" applyProtection="1">
      <alignment horizontal="center" vertical="center"/>
      <protection locked="0" hidden="1"/>
    </xf>
    <xf numFmtId="2" fontId="54" fillId="0" borderId="1" xfId="0" applyNumberFormat="1" applyFont="1" applyFill="1" applyBorder="1" applyAlignment="1">
      <alignment horizontal="center" vertical="top" wrapText="1"/>
    </xf>
    <xf numFmtId="2" fontId="22" fillId="0" borderId="1" xfId="0" applyNumberFormat="1" applyFont="1" applyFill="1" applyBorder="1" applyAlignment="1">
      <alignment horizontal="center" vertical="center"/>
    </xf>
    <xf numFmtId="4" fontId="22" fillId="0" borderId="1" xfId="13" applyNumberFormat="1" applyFont="1" applyFill="1" applyBorder="1" applyAlignment="1">
      <alignment horizontal="center" vertical="top" wrapText="1"/>
    </xf>
    <xf numFmtId="0" fontId="39" fillId="0" borderId="1" xfId="0" applyFont="1" applyFill="1" applyBorder="1" applyAlignment="1">
      <alignment horizontal="center" vertical="center" wrapText="1"/>
    </xf>
    <xf numFmtId="165" fontId="39" fillId="0" borderId="1" xfId="0" applyNumberFormat="1" applyFont="1" applyFill="1" applyBorder="1" applyAlignment="1">
      <alignment horizontal="center" vertical="center" wrapText="1"/>
    </xf>
    <xf numFmtId="0" fontId="45" fillId="0" borderId="1" xfId="0" applyFont="1" applyFill="1" applyBorder="1" applyAlignment="1">
      <alignment horizontal="center" vertical="center" wrapText="1"/>
    </xf>
    <xf numFmtId="49" fontId="21" fillId="0" borderId="5" xfId="0" applyNumberFormat="1" applyFont="1" applyFill="1" applyBorder="1" applyAlignment="1">
      <alignment horizontal="center" vertical="center" wrapText="1"/>
    </xf>
    <xf numFmtId="4" fontId="47" fillId="0" borderId="1" xfId="0" applyNumberFormat="1" applyFont="1" applyFill="1" applyBorder="1" applyAlignment="1">
      <alignment horizontal="center" vertical="center" wrapText="1"/>
    </xf>
    <xf numFmtId="49" fontId="21" fillId="0" borderId="6" xfId="0" applyNumberFormat="1" applyFont="1" applyFill="1" applyBorder="1" applyAlignment="1">
      <alignment horizontal="center" vertical="center" wrapText="1"/>
    </xf>
    <xf numFmtId="4" fontId="47" fillId="0" borderId="8" xfId="0" applyNumberFormat="1" applyFont="1" applyFill="1" applyBorder="1" applyAlignment="1">
      <alignment horizontal="center" vertical="center" wrapText="1"/>
    </xf>
    <xf numFmtId="4" fontId="47" fillId="0" borderId="16" xfId="0" applyNumberFormat="1" applyFont="1" applyFill="1" applyBorder="1" applyAlignment="1">
      <alignment horizontal="center" vertical="center" wrapText="1"/>
    </xf>
    <xf numFmtId="4" fontId="48" fillId="0" borderId="0" xfId="0" applyNumberFormat="1" applyFont="1" applyFill="1" applyBorder="1" applyAlignment="1">
      <alignment horizontal="center" vertical="center"/>
    </xf>
    <xf numFmtId="0" fontId="21" fillId="0" borderId="6" xfId="0" applyFont="1" applyFill="1" applyBorder="1" applyAlignment="1">
      <alignment vertical="center" wrapText="1"/>
    </xf>
    <xf numFmtId="0" fontId="21" fillId="0" borderId="2" xfId="0" applyFont="1" applyFill="1" applyBorder="1" applyAlignment="1">
      <alignment vertical="center" wrapText="1"/>
    </xf>
    <xf numFmtId="0" fontId="8" fillId="0" borderId="6" xfId="0" applyFont="1" applyFill="1" applyBorder="1" applyAlignment="1">
      <alignment vertical="top" wrapText="1"/>
    </xf>
    <xf numFmtId="0" fontId="24" fillId="0" borderId="1" xfId="0" applyFont="1" applyFill="1" applyBorder="1" applyAlignment="1">
      <alignment horizontal="left" vertical="center" wrapText="1" indent="2"/>
    </xf>
    <xf numFmtId="0" fontId="24" fillId="0" borderId="2" xfId="0" applyFont="1" applyFill="1" applyBorder="1" applyAlignment="1">
      <alignment horizontal="left" vertical="center" wrapText="1" indent="2"/>
    </xf>
    <xf numFmtId="0" fontId="0" fillId="0" borderId="6" xfId="0" applyFont="1" applyFill="1" applyBorder="1" applyAlignment="1">
      <alignment horizontal="center" vertical="top"/>
    </xf>
    <xf numFmtId="0" fontId="21" fillId="0" borderId="5" xfId="0" applyFont="1" applyFill="1" applyBorder="1" applyAlignment="1">
      <alignment horizontal="left" vertical="center" wrapText="1"/>
    </xf>
    <xf numFmtId="49" fontId="21" fillId="0" borderId="5" xfId="0" applyNumberFormat="1" applyFont="1" applyFill="1" applyBorder="1" applyAlignment="1">
      <alignment horizontal="left" vertical="top" wrapText="1"/>
    </xf>
    <xf numFmtId="49" fontId="21" fillId="0" borderId="6" xfId="0" applyNumberFormat="1" applyFont="1" applyFill="1" applyBorder="1" applyAlignment="1">
      <alignment horizontal="left" vertical="top" wrapText="1"/>
    </xf>
    <xf numFmtId="49" fontId="21" fillId="0" borderId="2" xfId="0" applyNumberFormat="1" applyFont="1" applyFill="1" applyBorder="1" applyAlignment="1">
      <alignment horizontal="left" vertical="top" wrapText="1"/>
    </xf>
    <xf numFmtId="2" fontId="21" fillId="0" borderId="5" xfId="0" applyNumberFormat="1" applyFont="1" applyFill="1" applyBorder="1" applyAlignment="1">
      <alignment horizontal="center" vertical="center" wrapText="1"/>
    </xf>
    <xf numFmtId="0" fontId="24" fillId="0" borderId="5" xfId="0" applyFont="1" applyFill="1" applyBorder="1" applyAlignment="1">
      <alignment horizontal="left" vertical="center" wrapText="1" indent="2"/>
    </xf>
    <xf numFmtId="49" fontId="21" fillId="0" borderId="1" xfId="0" applyNumberFormat="1" applyFont="1" applyFill="1" applyBorder="1" applyAlignment="1">
      <alignment horizontal="left" vertical="top" wrapText="1"/>
    </xf>
    <xf numFmtId="0" fontId="21" fillId="0" borderId="1" xfId="1" applyFont="1" applyFill="1" applyBorder="1" applyAlignment="1">
      <alignment horizontal="center" vertical="center" wrapText="1"/>
    </xf>
    <xf numFmtId="0" fontId="21" fillId="0" borderId="2" xfId="0" applyFont="1" applyFill="1" applyBorder="1" applyAlignment="1">
      <alignment horizontal="left" vertical="center" wrapText="1"/>
    </xf>
    <xf numFmtId="4" fontId="21" fillId="0" borderId="2" xfId="0" applyNumberFormat="1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left" vertical="top" wrapText="1" indent="1"/>
    </xf>
    <xf numFmtId="0" fontId="8" fillId="0" borderId="5" xfId="0" applyFont="1" applyFill="1" applyBorder="1" applyAlignment="1">
      <alignment vertical="top" wrapText="1"/>
    </xf>
    <xf numFmtId="0" fontId="8" fillId="0" borderId="2" xfId="0" applyFont="1" applyFill="1" applyBorder="1" applyAlignment="1">
      <alignment vertical="top" wrapText="1"/>
    </xf>
    <xf numFmtId="0" fontId="10" fillId="0" borderId="4" xfId="0" applyFont="1" applyFill="1" applyBorder="1" applyAlignment="1">
      <alignment horizontal="left" vertical="top" wrapText="1" indent="1"/>
    </xf>
    <xf numFmtId="2" fontId="0" fillId="0" borderId="1" xfId="0" applyNumberFormat="1" applyFont="1" applyFill="1" applyBorder="1" applyAlignment="1">
      <alignment vertical="center"/>
    </xf>
    <xf numFmtId="2" fontId="0" fillId="0" borderId="0" xfId="0" applyNumberFormat="1" applyFont="1" applyFill="1" applyAlignment="1">
      <alignment vertical="center"/>
    </xf>
    <xf numFmtId="2" fontId="10" fillId="0" borderId="5" xfId="0" applyNumberFormat="1" applyFont="1" applyFill="1" applyBorder="1" applyAlignment="1">
      <alignment wrapText="1"/>
    </xf>
    <xf numFmtId="2" fontId="10" fillId="0" borderId="1" xfId="13" applyNumberFormat="1" applyFont="1" applyFill="1" applyBorder="1" applyAlignment="1">
      <alignment horizontal="center" vertical="center"/>
    </xf>
    <xf numFmtId="2" fontId="10" fillId="0" borderId="1" xfId="13" applyNumberFormat="1" applyFont="1" applyFill="1" applyBorder="1" applyAlignment="1">
      <alignment horizontal="center" vertical="center" wrapText="1"/>
    </xf>
    <xf numFmtId="2" fontId="10" fillId="0" borderId="1" xfId="13" applyNumberFormat="1" applyFont="1" applyFill="1" applyBorder="1" applyAlignment="1">
      <alignment vertical="center" wrapText="1"/>
    </xf>
    <xf numFmtId="2" fontId="10" fillId="0" borderId="1" xfId="0" applyNumberFormat="1" applyFont="1" applyFill="1" applyBorder="1" applyAlignment="1">
      <alignment vertical="center" wrapText="1"/>
    </xf>
    <xf numFmtId="49" fontId="10" fillId="0" borderId="1" xfId="0" applyNumberFormat="1" applyFont="1" applyFill="1" applyBorder="1" applyAlignment="1">
      <alignment vertical="top" wrapText="1"/>
    </xf>
    <xf numFmtId="0" fontId="0" fillId="0" borderId="1" xfId="0" applyFont="1" applyFill="1" applyBorder="1" applyAlignment="1">
      <alignment wrapText="1"/>
    </xf>
    <xf numFmtId="0" fontId="8" fillId="0" borderId="1" xfId="0" applyFont="1" applyFill="1" applyBorder="1" applyAlignment="1">
      <alignment horizontal="center" vertical="top" wrapText="1"/>
    </xf>
    <xf numFmtId="49" fontId="10" fillId="0" borderId="7" xfId="0" applyNumberFormat="1" applyFont="1" applyFill="1" applyBorder="1" applyAlignment="1">
      <alignment horizontal="left" vertical="top" wrapText="1" indent="1"/>
    </xf>
    <xf numFmtId="49" fontId="10" fillId="0" borderId="5" xfId="0" applyNumberFormat="1" applyFont="1" applyFill="1" applyBorder="1" applyAlignment="1">
      <alignment horizontal="left" vertical="top" wrapText="1" indent="1"/>
    </xf>
    <xf numFmtId="0" fontId="8" fillId="0" borderId="6" xfId="0" applyFont="1" applyFill="1" applyBorder="1" applyAlignment="1">
      <alignment horizontal="center" vertical="top" wrapText="1"/>
    </xf>
    <xf numFmtId="2" fontId="51" fillId="0" borderId="1" xfId="0" applyNumberFormat="1" applyFont="1" applyFill="1" applyBorder="1" applyAlignment="1">
      <alignment horizontal="center" vertical="center" wrapText="1"/>
    </xf>
    <xf numFmtId="49" fontId="30" fillId="0" borderId="5" xfId="0" applyNumberFormat="1" applyFont="1" applyFill="1" applyBorder="1" applyAlignment="1">
      <alignment horizontal="center" vertical="center" wrapText="1"/>
    </xf>
    <xf numFmtId="49" fontId="30" fillId="0" borderId="2" xfId="0" applyNumberFormat="1" applyFont="1" applyFill="1" applyBorder="1" applyAlignment="1">
      <alignment horizontal="center" vertical="center" wrapText="1"/>
    </xf>
    <xf numFmtId="49" fontId="30" fillId="0" borderId="6" xfId="0" applyNumberFormat="1" applyFont="1" applyFill="1" applyBorder="1" applyAlignment="1">
      <alignment horizontal="center" vertical="center" wrapText="1"/>
    </xf>
    <xf numFmtId="0" fontId="30" fillId="0" borderId="5" xfId="0" applyFont="1" applyFill="1" applyBorder="1" applyAlignment="1">
      <alignment horizontal="center" vertical="center" wrapText="1"/>
    </xf>
    <xf numFmtId="0" fontId="31" fillId="0" borderId="6" xfId="0" applyFont="1" applyFill="1" applyBorder="1" applyAlignment="1">
      <alignment vertical="center" wrapText="1"/>
    </xf>
    <xf numFmtId="0" fontId="31" fillId="0" borderId="2" xfId="0" applyFont="1" applyFill="1" applyBorder="1" applyAlignment="1">
      <alignment vertical="center" wrapText="1"/>
    </xf>
    <xf numFmtId="0" fontId="30" fillId="0" borderId="6" xfId="0" applyFont="1" applyFill="1" applyBorder="1" applyAlignment="1">
      <alignment horizontal="center" vertical="center" wrapText="1"/>
    </xf>
    <xf numFmtId="0" fontId="30" fillId="0" borderId="2" xfId="0" applyFont="1" applyFill="1" applyBorder="1" applyAlignment="1">
      <alignment horizontal="center" vertical="center" wrapText="1"/>
    </xf>
    <xf numFmtId="0" fontId="21" fillId="0" borderId="0" xfId="0" applyFont="1" applyFill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21" fillId="0" borderId="1" xfId="0" applyFont="1" applyFill="1" applyBorder="1" applyAlignment="1">
      <alignment horizontal="center" vertical="center"/>
    </xf>
    <xf numFmtId="49" fontId="30" fillId="0" borderId="1" xfId="0" applyNumberFormat="1" applyFont="1" applyFill="1" applyBorder="1" applyAlignment="1">
      <alignment horizontal="center" vertical="center" wrapText="1"/>
    </xf>
    <xf numFmtId="0" fontId="30" fillId="0" borderId="1" xfId="0" applyFont="1" applyFill="1" applyBorder="1" applyAlignment="1">
      <alignment horizontal="center" vertical="center" wrapText="1"/>
    </xf>
    <xf numFmtId="0" fontId="31" fillId="0" borderId="6" xfId="0" applyFont="1" applyFill="1" applyBorder="1" applyAlignment="1">
      <alignment horizontal="center" vertical="center" wrapText="1"/>
    </xf>
    <xf numFmtId="0" fontId="31" fillId="0" borderId="2" xfId="0" applyFont="1" applyFill="1" applyBorder="1" applyAlignment="1">
      <alignment horizontal="center" vertical="center" wrapText="1"/>
    </xf>
    <xf numFmtId="0" fontId="31" fillId="0" borderId="1" xfId="0" applyFont="1" applyFill="1" applyBorder="1" applyAlignment="1">
      <alignment vertical="center" wrapText="1"/>
    </xf>
    <xf numFmtId="0" fontId="31" fillId="0" borderId="1" xfId="0" applyFont="1" applyFill="1" applyBorder="1" applyAlignment="1">
      <alignment horizontal="center" vertical="center" wrapText="1"/>
    </xf>
    <xf numFmtId="0" fontId="30" fillId="0" borderId="7" xfId="0" applyFont="1" applyFill="1" applyBorder="1" applyAlignment="1">
      <alignment horizontal="center" vertical="center" wrapText="1"/>
    </xf>
    <xf numFmtId="0" fontId="30" fillId="0" borderId="15" xfId="0" applyFont="1" applyFill="1" applyBorder="1" applyAlignment="1">
      <alignment horizontal="center" vertical="center" wrapText="1"/>
    </xf>
    <xf numFmtId="0" fontId="30" fillId="0" borderId="14" xfId="0" applyFont="1" applyFill="1" applyBorder="1" applyAlignment="1">
      <alignment horizontal="center" vertical="center" wrapText="1"/>
    </xf>
    <xf numFmtId="0" fontId="32" fillId="0" borderId="1" xfId="0" applyFont="1" applyFill="1" applyBorder="1" applyAlignment="1">
      <alignment horizontal="center" vertical="center" wrapText="1"/>
    </xf>
    <xf numFmtId="0" fontId="32" fillId="0" borderId="5" xfId="0" applyFont="1" applyFill="1" applyBorder="1" applyAlignment="1">
      <alignment horizontal="center" vertical="center" wrapText="1"/>
    </xf>
    <xf numFmtId="0" fontId="32" fillId="0" borderId="2" xfId="0" applyFont="1" applyFill="1" applyBorder="1" applyAlignment="1">
      <alignment horizontal="center" vertical="center" wrapText="1"/>
    </xf>
    <xf numFmtId="49" fontId="30" fillId="0" borderId="7" xfId="0" applyNumberFormat="1" applyFont="1" applyFill="1" applyBorder="1" applyAlignment="1">
      <alignment horizontal="center" vertical="center" wrapText="1"/>
    </xf>
    <xf numFmtId="49" fontId="30" fillId="0" borderId="15" xfId="0" applyNumberFormat="1" applyFont="1" applyFill="1" applyBorder="1" applyAlignment="1">
      <alignment horizontal="center" vertical="center" wrapText="1"/>
    </xf>
    <xf numFmtId="49" fontId="30" fillId="0" borderId="14" xfId="0" applyNumberFormat="1" applyFont="1" applyFill="1" applyBorder="1" applyAlignment="1">
      <alignment horizontal="center" vertical="center" wrapText="1"/>
    </xf>
    <xf numFmtId="0" fontId="30" fillId="0" borderId="5" xfId="0" applyNumberFormat="1" applyFont="1" applyFill="1" applyBorder="1" applyAlignment="1">
      <alignment horizontal="center" vertical="center" wrapText="1"/>
    </xf>
    <xf numFmtId="0" fontId="30" fillId="0" borderId="6" xfId="0" applyNumberFormat="1" applyFont="1" applyFill="1" applyBorder="1" applyAlignment="1">
      <alignment horizontal="center" vertical="center" wrapText="1"/>
    </xf>
    <xf numFmtId="0" fontId="30" fillId="0" borderId="2" xfId="0" applyNumberFormat="1" applyFont="1" applyFill="1" applyBorder="1" applyAlignment="1">
      <alignment horizontal="center" vertical="center" wrapText="1"/>
    </xf>
    <xf numFmtId="0" fontId="33" fillId="0" borderId="6" xfId="0" applyFont="1" applyFill="1" applyBorder="1" applyAlignment="1">
      <alignment horizontal="center" vertical="center" wrapText="1"/>
    </xf>
    <xf numFmtId="0" fontId="33" fillId="0" borderId="2" xfId="0" applyFont="1" applyFill="1" applyBorder="1" applyAlignment="1">
      <alignment horizontal="center" vertical="center" wrapText="1"/>
    </xf>
    <xf numFmtId="0" fontId="30" fillId="0" borderId="5" xfId="1" applyFont="1" applyFill="1" applyBorder="1" applyAlignment="1">
      <alignment horizontal="center" vertical="center" wrapText="1"/>
    </xf>
    <xf numFmtId="0" fontId="30" fillId="0" borderId="2" xfId="1" applyFont="1" applyFill="1" applyBorder="1" applyAlignment="1">
      <alignment horizontal="center" vertical="center" wrapText="1"/>
    </xf>
    <xf numFmtId="49" fontId="8" fillId="3" borderId="5" xfId="0" applyNumberFormat="1" applyFont="1" applyFill="1" applyBorder="1" applyAlignment="1">
      <alignment vertical="top" wrapText="1"/>
    </xf>
    <xf numFmtId="49" fontId="8" fillId="3" borderId="6" xfId="0" applyNumberFormat="1" applyFont="1" applyFill="1" applyBorder="1" applyAlignment="1">
      <alignment vertical="top" wrapText="1"/>
    </xf>
    <xf numFmtId="49" fontId="8" fillId="3" borderId="2" xfId="0" applyNumberFormat="1" applyFont="1" applyFill="1" applyBorder="1" applyAlignment="1">
      <alignment vertical="top" wrapText="1"/>
    </xf>
    <xf numFmtId="49" fontId="8" fillId="2" borderId="1" xfId="0" applyNumberFormat="1" applyFont="1" applyFill="1" applyBorder="1" applyAlignment="1">
      <alignment vertical="top" wrapText="1"/>
    </xf>
    <xf numFmtId="0" fontId="13" fillId="0" borderId="0" xfId="0" applyFont="1" applyFill="1" applyAlignment="1">
      <alignment horizontal="center" vertical="center" wrapText="1"/>
    </xf>
    <xf numFmtId="49" fontId="8" fillId="0" borderId="5" xfId="0" applyNumberFormat="1" applyFont="1" applyFill="1" applyBorder="1" applyAlignment="1">
      <alignment vertical="top" wrapText="1"/>
    </xf>
    <xf numFmtId="49" fontId="8" fillId="0" borderId="6" xfId="0" applyNumberFormat="1" applyFont="1" applyFill="1" applyBorder="1" applyAlignment="1">
      <alignment vertical="top" wrapText="1"/>
    </xf>
    <xf numFmtId="49" fontId="8" fillId="0" borderId="2" xfId="0" applyNumberFormat="1" applyFont="1" applyFill="1" applyBorder="1" applyAlignment="1">
      <alignment vertical="top" wrapText="1"/>
    </xf>
    <xf numFmtId="49" fontId="8" fillId="2" borderId="5" xfId="0" applyNumberFormat="1" applyFont="1" applyFill="1" applyBorder="1" applyAlignment="1">
      <alignment vertical="top" wrapText="1"/>
    </xf>
    <xf numFmtId="49" fontId="8" fillId="2" borderId="6" xfId="0" applyNumberFormat="1" applyFont="1" applyFill="1" applyBorder="1" applyAlignment="1">
      <alignment vertical="top" wrapText="1"/>
    </xf>
    <xf numFmtId="49" fontId="8" fillId="2" borderId="2" xfId="0" applyNumberFormat="1" applyFont="1" applyFill="1" applyBorder="1" applyAlignment="1">
      <alignment vertical="top" wrapText="1"/>
    </xf>
    <xf numFmtId="49" fontId="10" fillId="0" borderId="5" xfId="0" applyNumberFormat="1" applyFont="1" applyFill="1" applyBorder="1" applyAlignment="1">
      <alignment horizontal="center" vertical="top"/>
    </xf>
    <xf numFmtId="49" fontId="10" fillId="0" borderId="2" xfId="0" applyNumberFormat="1" applyFont="1" applyFill="1" applyBorder="1" applyAlignment="1">
      <alignment horizontal="center" vertical="top"/>
    </xf>
    <xf numFmtId="0" fontId="8" fillId="0" borderId="5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 wrapText="1"/>
    </xf>
    <xf numFmtId="0" fontId="8" fillId="3" borderId="12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34" fillId="0" borderId="5" xfId="0" applyFont="1" applyFill="1" applyBorder="1" applyAlignment="1">
      <alignment horizontal="center" vertical="top" wrapText="1"/>
    </xf>
    <xf numFmtId="0" fontId="34" fillId="0" borderId="2" xfId="0" applyFont="1" applyFill="1" applyBorder="1" applyAlignment="1">
      <alignment horizontal="center" vertical="top" wrapText="1"/>
    </xf>
    <xf numFmtId="2" fontId="10" fillId="0" borderId="5" xfId="0" applyNumberFormat="1" applyFont="1" applyFill="1" applyBorder="1" applyAlignment="1">
      <alignment horizontal="center" vertical="top" wrapText="1"/>
    </xf>
    <xf numFmtId="2" fontId="10" fillId="0" borderId="2" xfId="0" applyNumberFormat="1" applyFont="1" applyFill="1" applyBorder="1" applyAlignment="1">
      <alignment horizontal="center" vertical="top" wrapText="1"/>
    </xf>
    <xf numFmtId="4" fontId="21" fillId="0" borderId="0" xfId="0" applyNumberFormat="1" applyFont="1" applyFill="1" applyBorder="1" applyAlignment="1">
      <alignment horizontal="center" vertical="center" wrapText="1"/>
    </xf>
    <xf numFmtId="0" fontId="21" fillId="0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22" fillId="0" borderId="5" xfId="0" applyFont="1" applyFill="1" applyBorder="1" applyAlignment="1">
      <alignment horizontal="center" vertical="top" wrapText="1"/>
    </xf>
    <xf numFmtId="0" fontId="22" fillId="0" borderId="6" xfId="0" applyFont="1" applyFill="1" applyBorder="1" applyAlignment="1">
      <alignment horizontal="center" vertical="top" wrapText="1"/>
    </xf>
    <xf numFmtId="0" fontId="22" fillId="0" borderId="2" xfId="0" applyFont="1" applyFill="1" applyBorder="1" applyAlignment="1">
      <alignment horizontal="center" vertical="top" wrapText="1"/>
    </xf>
    <xf numFmtId="49" fontId="22" fillId="0" borderId="5" xfId="0" applyNumberFormat="1" applyFont="1" applyFill="1" applyBorder="1" applyAlignment="1">
      <alignment horizontal="center" vertical="top" wrapText="1"/>
    </xf>
    <xf numFmtId="49" fontId="22" fillId="0" borderId="6" xfId="0" applyNumberFormat="1" applyFont="1" applyFill="1" applyBorder="1" applyAlignment="1">
      <alignment horizontal="center" vertical="top" wrapText="1"/>
    </xf>
    <xf numFmtId="49" fontId="22" fillId="0" borderId="2" xfId="0" applyNumberFormat="1" applyFont="1" applyFill="1" applyBorder="1" applyAlignment="1">
      <alignment horizontal="center" vertical="top" wrapText="1"/>
    </xf>
    <xf numFmtId="0" fontId="22" fillId="0" borderId="1" xfId="0" applyFont="1" applyFill="1" applyBorder="1" applyAlignment="1">
      <alignment horizontal="center" vertical="top" wrapText="1"/>
    </xf>
    <xf numFmtId="49" fontId="22" fillId="0" borderId="1" xfId="0" applyNumberFormat="1" applyFont="1" applyFill="1" applyBorder="1" applyAlignment="1">
      <alignment horizontal="center" vertical="top" wrapText="1"/>
    </xf>
    <xf numFmtId="0" fontId="22" fillId="0" borderId="1" xfId="0" applyNumberFormat="1" applyFont="1" applyFill="1" applyBorder="1" applyAlignment="1">
      <alignment horizontal="center" vertical="top" wrapText="1"/>
    </xf>
    <xf numFmtId="0" fontId="26" fillId="0" borderId="1" xfId="0" applyFont="1" applyFill="1" applyBorder="1" applyAlignment="1">
      <alignment horizontal="center" vertical="top" wrapText="1"/>
    </xf>
    <xf numFmtId="0" fontId="26" fillId="0" borderId="2" xfId="0" applyFont="1" applyBorder="1" applyAlignment="1">
      <alignment horizontal="center" vertical="top" wrapText="1"/>
    </xf>
    <xf numFmtId="0" fontId="26" fillId="0" borderId="5" xfId="0" applyFont="1" applyFill="1" applyBorder="1" applyAlignment="1">
      <alignment horizontal="center" vertical="top" wrapText="1"/>
    </xf>
    <xf numFmtId="0" fontId="26" fillId="0" borderId="2" xfId="0" applyFont="1" applyFill="1" applyBorder="1" applyAlignment="1">
      <alignment horizontal="center" vertical="top" wrapText="1"/>
    </xf>
    <xf numFmtId="0" fontId="26" fillId="0" borderId="1" xfId="0" applyFont="1" applyFill="1" applyBorder="1" applyAlignment="1">
      <alignment horizontal="center" vertical="top"/>
    </xf>
    <xf numFmtId="0" fontId="22" fillId="0" borderId="5" xfId="0" applyNumberFormat="1" applyFont="1" applyFill="1" applyBorder="1" applyAlignment="1">
      <alignment vertical="top" wrapText="1"/>
    </xf>
    <xf numFmtId="0" fontId="26" fillId="0" borderId="6" xfId="0" applyFont="1" applyBorder="1" applyAlignment="1">
      <alignment vertical="top" wrapText="1"/>
    </xf>
    <xf numFmtId="0" fontId="26" fillId="0" borderId="2" xfId="0" applyFont="1" applyBorder="1" applyAlignment="1">
      <alignment vertical="top" wrapText="1"/>
    </xf>
    <xf numFmtId="0" fontId="22" fillId="0" borderId="5" xfId="0" applyNumberFormat="1" applyFont="1" applyFill="1" applyBorder="1" applyAlignment="1">
      <alignment horizontal="center" vertical="top" wrapText="1"/>
    </xf>
    <xf numFmtId="0" fontId="22" fillId="0" borderId="6" xfId="0" applyNumberFormat="1" applyFont="1" applyFill="1" applyBorder="1" applyAlignment="1">
      <alignment horizontal="center" vertical="top" wrapText="1"/>
    </xf>
    <xf numFmtId="0" fontId="22" fillId="0" borderId="2" xfId="0" applyNumberFormat="1" applyFont="1" applyFill="1" applyBorder="1" applyAlignment="1">
      <alignment horizontal="center" vertical="top" wrapText="1"/>
    </xf>
    <xf numFmtId="2" fontId="22" fillId="0" borderId="5" xfId="0" applyNumberFormat="1" applyFont="1" applyFill="1" applyBorder="1" applyAlignment="1">
      <alignment horizontal="center" vertical="top" wrapText="1"/>
    </xf>
    <xf numFmtId="2" fontId="22" fillId="0" borderId="6" xfId="0" applyNumberFormat="1" applyFont="1" applyFill="1" applyBorder="1" applyAlignment="1">
      <alignment horizontal="center" vertical="top" wrapText="1"/>
    </xf>
    <xf numFmtId="49" fontId="22" fillId="2" borderId="5" xfId="0" applyNumberFormat="1" applyFont="1" applyFill="1" applyBorder="1" applyAlignment="1">
      <alignment horizontal="center" vertical="top" wrapText="1"/>
    </xf>
    <xf numFmtId="49" fontId="22" fillId="2" borderId="6" xfId="0" applyNumberFormat="1" applyFont="1" applyFill="1" applyBorder="1" applyAlignment="1">
      <alignment horizontal="center" vertical="top" wrapText="1"/>
    </xf>
    <xf numFmtId="49" fontId="22" fillId="2" borderId="2" xfId="0" applyNumberFormat="1" applyFont="1" applyFill="1" applyBorder="1" applyAlignment="1">
      <alignment horizontal="center" vertical="top" wrapText="1"/>
    </xf>
    <xf numFmtId="0" fontId="22" fillId="2" borderId="5" xfId="0" applyFont="1" applyFill="1" applyBorder="1" applyAlignment="1">
      <alignment horizontal="center" vertical="top" wrapText="1"/>
    </xf>
    <xf numFmtId="0" fontId="22" fillId="2" borderId="6" xfId="0" applyFont="1" applyFill="1" applyBorder="1" applyAlignment="1">
      <alignment horizontal="center" vertical="top" wrapText="1"/>
    </xf>
    <xf numFmtId="0" fontId="22" fillId="2" borderId="2" xfId="0" applyFont="1" applyFill="1" applyBorder="1" applyAlignment="1">
      <alignment horizontal="center" vertical="top" wrapText="1"/>
    </xf>
    <xf numFmtId="1" fontId="22" fillId="2" borderId="5" xfId="0" applyNumberFormat="1" applyFont="1" applyFill="1" applyBorder="1" applyAlignment="1">
      <alignment horizontal="center" vertical="top" wrapText="1"/>
    </xf>
    <xf numFmtId="1" fontId="22" fillId="2" borderId="6" xfId="0" applyNumberFormat="1" applyFont="1" applyFill="1" applyBorder="1" applyAlignment="1">
      <alignment horizontal="center" vertical="top" wrapText="1"/>
    </xf>
    <xf numFmtId="1" fontId="22" fillId="2" borderId="2" xfId="0" applyNumberFormat="1" applyFont="1" applyFill="1" applyBorder="1" applyAlignment="1">
      <alignment horizontal="center" vertical="top" wrapText="1"/>
    </xf>
    <xf numFmtId="0" fontId="54" fillId="2" borderId="1" xfId="0" applyFont="1" applyFill="1" applyBorder="1" applyAlignment="1">
      <alignment horizontal="center" vertical="top" wrapText="1"/>
    </xf>
    <xf numFmtId="0" fontId="26" fillId="2" borderId="1" xfId="0" applyFont="1" applyFill="1" applyBorder="1" applyAlignment="1">
      <alignment horizontal="center" vertical="top" wrapText="1"/>
    </xf>
    <xf numFmtId="0" fontId="22" fillId="2" borderId="1" xfId="0" applyFont="1" applyFill="1" applyBorder="1" applyAlignment="1">
      <alignment horizontal="center" vertical="top" wrapText="1"/>
    </xf>
    <xf numFmtId="49" fontId="22" fillId="2" borderId="1" xfId="0" applyNumberFormat="1" applyFont="1" applyFill="1" applyBorder="1" applyAlignment="1">
      <alignment horizontal="center" vertical="top" wrapText="1"/>
    </xf>
    <xf numFmtId="0" fontId="25" fillId="0" borderId="0" xfId="0" applyFont="1" applyFill="1" applyAlignment="1">
      <alignment horizontal="center" vertical="center" wrapText="1"/>
    </xf>
    <xf numFmtId="0" fontId="21" fillId="0" borderId="1" xfId="0" applyFont="1" applyFill="1" applyBorder="1" applyAlignment="1">
      <alignment horizontal="center" vertical="center" wrapText="1"/>
    </xf>
    <xf numFmtId="0" fontId="21" fillId="0" borderId="5" xfId="0" applyFont="1" applyFill="1" applyBorder="1" applyAlignment="1">
      <alignment horizontal="center" vertical="center" wrapText="1"/>
    </xf>
    <xf numFmtId="0" fontId="21" fillId="0" borderId="6" xfId="0" applyFont="1" applyFill="1" applyBorder="1" applyAlignment="1">
      <alignment horizontal="center" vertical="center" wrapText="1"/>
    </xf>
    <xf numFmtId="0" fontId="21" fillId="0" borderId="2" xfId="0" applyFont="1" applyFill="1" applyBorder="1" applyAlignment="1">
      <alignment horizontal="center" vertical="center" wrapText="1"/>
    </xf>
    <xf numFmtId="0" fontId="21" fillId="0" borderId="8" xfId="0" applyFont="1" applyFill="1" applyBorder="1" applyAlignment="1">
      <alignment horizontal="center" vertical="center" wrapText="1"/>
    </xf>
    <xf numFmtId="0" fontId="21" fillId="0" borderId="9" xfId="0" applyFont="1" applyFill="1" applyBorder="1" applyAlignment="1">
      <alignment horizontal="center" vertical="center" wrapText="1"/>
    </xf>
    <xf numFmtId="0" fontId="21" fillId="0" borderId="4" xfId="0" applyFont="1" applyFill="1" applyBorder="1" applyAlignment="1">
      <alignment horizontal="center" vertical="center" wrapText="1"/>
    </xf>
    <xf numFmtId="0" fontId="21" fillId="0" borderId="11" xfId="0" applyFont="1" applyFill="1" applyBorder="1" applyAlignment="1">
      <alignment horizontal="center" vertical="center" wrapText="1"/>
    </xf>
    <xf numFmtId="0" fontId="21" fillId="0" borderId="10" xfId="0" applyFont="1" applyFill="1" applyBorder="1" applyAlignment="1">
      <alignment horizontal="center" vertical="center" wrapText="1"/>
    </xf>
    <xf numFmtId="0" fontId="21" fillId="0" borderId="7" xfId="0" applyFont="1" applyFill="1" applyBorder="1" applyAlignment="1">
      <alignment horizontal="center" vertical="center" wrapText="1"/>
    </xf>
    <xf numFmtId="0" fontId="21" fillId="0" borderId="12" xfId="0" applyFont="1" applyFill="1" applyBorder="1" applyAlignment="1">
      <alignment horizontal="center" vertical="center" wrapText="1"/>
    </xf>
    <xf numFmtId="0" fontId="21" fillId="0" borderId="3" xfId="0" applyFont="1" applyFill="1" applyBorder="1" applyAlignment="1">
      <alignment horizontal="center" vertical="center" wrapText="1"/>
    </xf>
    <xf numFmtId="0" fontId="21" fillId="0" borderId="14" xfId="0" applyFont="1" applyFill="1" applyBorder="1" applyAlignment="1">
      <alignment horizontal="center" vertical="center" wrapText="1"/>
    </xf>
    <xf numFmtId="0" fontId="22" fillId="0" borderId="5" xfId="0" applyFont="1" applyBorder="1" applyAlignment="1">
      <alignment horizontal="center" vertical="top" wrapText="1"/>
    </xf>
    <xf numFmtId="0" fontId="22" fillId="0" borderId="6" xfId="0" applyFont="1" applyBorder="1" applyAlignment="1">
      <alignment horizontal="center" vertical="top" wrapText="1"/>
    </xf>
    <xf numFmtId="0" fontId="22" fillId="0" borderId="2" xfId="0" applyFont="1" applyBorder="1" applyAlignment="1">
      <alignment horizontal="center" vertical="top" wrapText="1"/>
    </xf>
    <xf numFmtId="0" fontId="22" fillId="2" borderId="5" xfId="1" applyFont="1" applyFill="1" applyBorder="1" applyAlignment="1">
      <alignment horizontal="center" vertical="center" wrapText="1"/>
    </xf>
    <xf numFmtId="0" fontId="22" fillId="2" borderId="2" xfId="1" applyFont="1" applyFill="1" applyBorder="1" applyAlignment="1">
      <alignment horizontal="center" vertical="center" wrapText="1"/>
    </xf>
    <xf numFmtId="166" fontId="22" fillId="2" borderId="5" xfId="0" applyNumberFormat="1" applyFont="1" applyFill="1" applyBorder="1" applyAlignment="1">
      <alignment horizontal="center" vertical="top" wrapText="1"/>
    </xf>
    <xf numFmtId="166" fontId="22" fillId="2" borderId="6" xfId="0" applyNumberFormat="1" applyFont="1" applyFill="1" applyBorder="1" applyAlignment="1">
      <alignment horizontal="center" vertical="top" wrapText="1"/>
    </xf>
    <xf numFmtId="0" fontId="22" fillId="2" borderId="6" xfId="1" applyFont="1" applyFill="1" applyBorder="1" applyAlignment="1">
      <alignment horizontal="center" vertical="center" wrapText="1"/>
    </xf>
    <xf numFmtId="0" fontId="22" fillId="2" borderId="5" xfId="0" applyFont="1" applyFill="1" applyBorder="1" applyAlignment="1">
      <alignment horizontal="center" vertical="center" wrapText="1"/>
    </xf>
    <xf numFmtId="0" fontId="22" fillId="2" borderId="2" xfId="0" applyFont="1" applyFill="1" applyBorder="1" applyAlignment="1">
      <alignment horizontal="center" vertical="center" wrapText="1"/>
    </xf>
    <xf numFmtId="0" fontId="22" fillId="2" borderId="5" xfId="0" applyNumberFormat="1" applyFont="1" applyFill="1" applyBorder="1" applyAlignment="1">
      <alignment horizontal="center" vertical="center" wrapText="1"/>
    </xf>
    <xf numFmtId="0" fontId="22" fillId="2" borderId="2" xfId="0" applyNumberFormat="1" applyFont="1" applyFill="1" applyBorder="1" applyAlignment="1">
      <alignment horizontal="center" vertical="center" wrapText="1"/>
    </xf>
    <xf numFmtId="1" fontId="22" fillId="2" borderId="5" xfId="0" applyNumberFormat="1" applyFont="1" applyFill="1" applyBorder="1" applyAlignment="1">
      <alignment horizontal="center" vertical="center" wrapText="1"/>
    </xf>
    <xf numFmtId="1" fontId="22" fillId="2" borderId="2" xfId="0" applyNumberFormat="1" applyFont="1" applyFill="1" applyBorder="1" applyAlignment="1">
      <alignment horizontal="center" vertical="center" wrapText="1"/>
    </xf>
    <xf numFmtId="49" fontId="22" fillId="0" borderId="5" xfId="0" applyNumberFormat="1" applyFont="1" applyBorder="1" applyAlignment="1">
      <alignment horizontal="center" vertical="top" wrapText="1"/>
    </xf>
    <xf numFmtId="49" fontId="22" fillId="0" borderId="6" xfId="0" applyNumberFormat="1" applyFont="1" applyBorder="1" applyAlignment="1">
      <alignment horizontal="center" vertical="top" wrapText="1"/>
    </xf>
    <xf numFmtId="49" fontId="22" fillId="0" borderId="2" xfId="0" applyNumberFormat="1" applyFont="1" applyBorder="1" applyAlignment="1">
      <alignment horizontal="center" vertical="top" wrapText="1"/>
    </xf>
    <xf numFmtId="0" fontId="22" fillId="0" borderId="5" xfId="0" applyNumberFormat="1" applyFont="1" applyBorder="1" applyAlignment="1">
      <alignment horizontal="center" vertical="top" wrapText="1"/>
    </xf>
    <xf numFmtId="0" fontId="22" fillId="0" borderId="6" xfId="0" applyNumberFormat="1" applyFont="1" applyBorder="1" applyAlignment="1">
      <alignment horizontal="center" vertical="top" wrapText="1"/>
    </xf>
    <xf numFmtId="0" fontId="22" fillId="0" borderId="2" xfId="0" applyNumberFormat="1" applyFont="1" applyBorder="1" applyAlignment="1">
      <alignment horizontal="center" vertical="top" wrapText="1"/>
    </xf>
    <xf numFmtId="0" fontId="22" fillId="2" borderId="5" xfId="1" applyFont="1" applyFill="1" applyBorder="1" applyAlignment="1">
      <alignment horizontal="center" vertical="top" wrapText="1"/>
    </xf>
    <xf numFmtId="0" fontId="22" fillId="2" borderId="2" xfId="1" applyFont="1" applyFill="1" applyBorder="1" applyAlignment="1">
      <alignment horizontal="center" vertical="top" wrapText="1"/>
    </xf>
    <xf numFmtId="49" fontId="22" fillId="2" borderId="5" xfId="0" applyNumberFormat="1" applyFont="1" applyFill="1" applyBorder="1" applyAlignment="1">
      <alignment horizontal="center" vertical="center" wrapText="1"/>
    </xf>
    <xf numFmtId="49" fontId="22" fillId="2" borderId="2" xfId="0" applyNumberFormat="1" applyFont="1" applyFill="1" applyBorder="1" applyAlignment="1">
      <alignment horizontal="center" vertical="center" wrapText="1"/>
    </xf>
    <xf numFmtId="0" fontId="22" fillId="2" borderId="1" xfId="0" applyNumberFormat="1" applyFont="1" applyFill="1" applyBorder="1" applyAlignment="1">
      <alignment horizontal="center" vertical="center" wrapText="1"/>
    </xf>
    <xf numFmtId="0" fontId="22" fillId="3" borderId="5" xfId="0" applyFont="1" applyFill="1" applyBorder="1" applyAlignment="1">
      <alignment horizontal="center" vertical="top" wrapText="1"/>
    </xf>
    <xf numFmtId="0" fontId="22" fillId="3" borderId="6" xfId="0" applyFont="1" applyFill="1" applyBorder="1" applyAlignment="1">
      <alignment horizontal="center" vertical="top" wrapText="1"/>
    </xf>
    <xf numFmtId="0" fontId="22" fillId="3" borderId="2" xfId="0" applyFont="1" applyFill="1" applyBorder="1" applyAlignment="1">
      <alignment horizontal="center" vertical="top" wrapText="1"/>
    </xf>
    <xf numFmtId="0" fontId="22" fillId="2" borderId="1" xfId="0" applyNumberFormat="1" applyFont="1" applyFill="1" applyBorder="1" applyAlignment="1">
      <alignment horizontal="center" vertical="top" wrapText="1"/>
    </xf>
    <xf numFmtId="0" fontId="22" fillId="2" borderId="5" xfId="0" applyNumberFormat="1" applyFont="1" applyFill="1" applyBorder="1" applyAlignment="1">
      <alignment horizontal="center" vertical="top" wrapText="1"/>
    </xf>
    <xf numFmtId="0" fontId="22" fillId="2" borderId="6" xfId="0" applyNumberFormat="1" applyFont="1" applyFill="1" applyBorder="1" applyAlignment="1">
      <alignment horizontal="center" vertical="top" wrapText="1"/>
    </xf>
    <xf numFmtId="0" fontId="22" fillId="2" borderId="2" xfId="0" applyNumberFormat="1" applyFont="1" applyFill="1" applyBorder="1" applyAlignment="1">
      <alignment horizontal="center" vertical="top" wrapText="1"/>
    </xf>
    <xf numFmtId="166" fontId="22" fillId="0" borderId="5" xfId="0" applyNumberFormat="1" applyFont="1" applyFill="1" applyBorder="1" applyAlignment="1">
      <alignment horizontal="center" vertical="top" wrapText="1"/>
    </xf>
    <xf numFmtId="166" fontId="22" fillId="0" borderId="6" xfId="0" applyNumberFormat="1" applyFont="1" applyFill="1" applyBorder="1" applyAlignment="1">
      <alignment horizontal="center" vertical="top" wrapText="1"/>
    </xf>
    <xf numFmtId="49" fontId="22" fillId="2" borderId="5" xfId="0" applyNumberFormat="1" applyFont="1" applyFill="1" applyBorder="1" applyAlignment="1">
      <alignment vertical="top" wrapText="1"/>
    </xf>
    <xf numFmtId="49" fontId="22" fillId="2" borderId="6" xfId="0" applyNumberFormat="1" applyFont="1" applyFill="1" applyBorder="1" applyAlignment="1">
      <alignment vertical="top" wrapText="1"/>
    </xf>
    <xf numFmtId="49" fontId="22" fillId="2" borderId="2" xfId="0" applyNumberFormat="1" applyFont="1" applyFill="1" applyBorder="1" applyAlignment="1">
      <alignment vertical="top" wrapText="1"/>
    </xf>
    <xf numFmtId="2" fontId="22" fillId="2" borderId="5" xfId="0" applyNumberFormat="1" applyFont="1" applyFill="1" applyBorder="1" applyAlignment="1">
      <alignment horizontal="center" vertical="top" wrapText="1"/>
    </xf>
    <xf numFmtId="2" fontId="22" fillId="2" borderId="6" xfId="0" applyNumberFormat="1" applyFont="1" applyFill="1" applyBorder="1" applyAlignment="1">
      <alignment horizontal="center" vertical="top" wrapText="1"/>
    </xf>
    <xf numFmtId="2" fontId="22" fillId="2" borderId="2" xfId="0" applyNumberFormat="1" applyFont="1" applyFill="1" applyBorder="1" applyAlignment="1">
      <alignment horizontal="center" vertical="top" wrapText="1"/>
    </xf>
    <xf numFmtId="49" fontId="21" fillId="0" borderId="5" xfId="0" applyNumberFormat="1" applyFont="1" applyFill="1" applyBorder="1" applyAlignment="1">
      <alignment horizontal="center" vertical="top" wrapText="1"/>
    </xf>
    <xf numFmtId="49" fontId="21" fillId="0" borderId="6" xfId="0" applyNumberFormat="1" applyFont="1" applyFill="1" applyBorder="1" applyAlignment="1">
      <alignment horizontal="center" vertical="top" wrapText="1"/>
    </xf>
    <xf numFmtId="49" fontId="21" fillId="0" borderId="2" xfId="0" applyNumberFormat="1" applyFont="1" applyFill="1" applyBorder="1" applyAlignment="1">
      <alignment horizontal="center" vertical="top" wrapText="1"/>
    </xf>
    <xf numFmtId="0" fontId="21" fillId="0" borderId="5" xfId="0" applyFont="1" applyFill="1" applyBorder="1" applyAlignment="1">
      <alignment horizontal="center" vertical="top" wrapText="1"/>
    </xf>
    <xf numFmtId="0" fontId="21" fillId="0" borderId="6" xfId="0" applyFont="1" applyFill="1" applyBorder="1" applyAlignment="1">
      <alignment horizontal="center" vertical="top" wrapText="1"/>
    </xf>
    <xf numFmtId="0" fontId="21" fillId="0" borderId="2" xfId="0" applyFont="1" applyFill="1" applyBorder="1" applyAlignment="1">
      <alignment horizontal="center" vertical="top" wrapText="1"/>
    </xf>
    <xf numFmtId="0" fontId="21" fillId="0" borderId="5" xfId="0" applyNumberFormat="1" applyFont="1" applyFill="1" applyBorder="1" applyAlignment="1">
      <alignment horizontal="center" vertical="top" wrapText="1"/>
    </xf>
    <xf numFmtId="0" fontId="21" fillId="0" borderId="6" xfId="0" applyNumberFormat="1" applyFont="1" applyFill="1" applyBorder="1" applyAlignment="1">
      <alignment horizontal="center" vertical="top" wrapText="1"/>
    </xf>
    <xf numFmtId="0" fontId="21" fillId="0" borderId="2" xfId="0" applyNumberFormat="1" applyFont="1" applyFill="1" applyBorder="1" applyAlignment="1">
      <alignment horizontal="center" vertical="top" wrapText="1"/>
    </xf>
    <xf numFmtId="49" fontId="39" fillId="0" borderId="5" xfId="0" applyNumberFormat="1" applyFont="1" applyFill="1" applyBorder="1" applyAlignment="1">
      <alignment horizontal="center" vertical="top" wrapText="1"/>
    </xf>
    <xf numFmtId="49" fontId="39" fillId="0" borderId="6" xfId="0" applyNumberFormat="1" applyFont="1" applyFill="1" applyBorder="1" applyAlignment="1">
      <alignment horizontal="center" vertical="top" wrapText="1"/>
    </xf>
    <xf numFmtId="49" fontId="39" fillId="0" borderId="2" xfId="0" applyNumberFormat="1" applyFont="1" applyFill="1" applyBorder="1" applyAlignment="1">
      <alignment horizontal="center" vertical="top" wrapText="1"/>
    </xf>
    <xf numFmtId="49" fontId="39" fillId="0" borderId="1" xfId="0" applyNumberFormat="1" applyFont="1" applyFill="1" applyBorder="1" applyAlignment="1">
      <alignment horizontal="center" vertical="top" wrapText="1"/>
    </xf>
    <xf numFmtId="0" fontId="39" fillId="0" borderId="5" xfId="0" applyFont="1" applyFill="1" applyBorder="1" applyAlignment="1">
      <alignment horizontal="center" vertical="top" wrapText="1"/>
    </xf>
    <xf numFmtId="0" fontId="39" fillId="0" borderId="6" xfId="0" applyFont="1" applyFill="1" applyBorder="1" applyAlignment="1">
      <alignment horizontal="center" vertical="top" wrapText="1"/>
    </xf>
    <xf numFmtId="0" fontId="39" fillId="0" borderId="2" xfId="0" applyFont="1" applyFill="1" applyBorder="1" applyAlignment="1">
      <alignment horizontal="center" vertical="top" wrapText="1"/>
    </xf>
    <xf numFmtId="0" fontId="23" fillId="0" borderId="6" xfId="0" applyFont="1" applyFill="1" applyBorder="1" applyAlignment="1">
      <alignment horizontal="center" vertical="top" wrapText="1"/>
    </xf>
    <xf numFmtId="0" fontId="23" fillId="0" borderId="2" xfId="0" applyFont="1" applyFill="1" applyBorder="1" applyAlignment="1">
      <alignment horizontal="center" vertical="top" wrapText="1"/>
    </xf>
    <xf numFmtId="49" fontId="21" fillId="0" borderId="6" xfId="0" applyNumberFormat="1" applyFont="1" applyFill="1" applyBorder="1" applyAlignment="1">
      <alignment horizontal="center" vertical="center" wrapText="1"/>
    </xf>
    <xf numFmtId="49" fontId="21" fillId="0" borderId="2" xfId="0" applyNumberFormat="1" applyFont="1" applyFill="1" applyBorder="1" applyAlignment="1">
      <alignment horizontal="center" vertical="center" wrapText="1"/>
    </xf>
    <xf numFmtId="0" fontId="21" fillId="3" borderId="8" xfId="0" applyFont="1" applyFill="1" applyBorder="1" applyAlignment="1">
      <alignment horizontal="center" vertical="center" wrapText="1"/>
    </xf>
    <xf numFmtId="0" fontId="21" fillId="3" borderId="4" xfId="0" applyFont="1" applyFill="1" applyBorder="1" applyAlignment="1">
      <alignment horizontal="center" vertical="center" wrapText="1"/>
    </xf>
    <xf numFmtId="0" fontId="23" fillId="0" borderId="6" xfId="0" applyFont="1" applyFill="1" applyBorder="1" applyAlignment="1">
      <alignment horizontal="center" vertical="center" wrapText="1"/>
    </xf>
    <xf numFmtId="0" fontId="23" fillId="0" borderId="2" xfId="0" applyFont="1" applyFill="1" applyBorder="1" applyAlignment="1">
      <alignment horizontal="center" vertical="center" wrapText="1"/>
    </xf>
    <xf numFmtId="0" fontId="21" fillId="0" borderId="5" xfId="0" applyFont="1" applyBorder="1" applyAlignment="1">
      <alignment horizontal="center" vertical="center" wrapText="1"/>
    </xf>
    <xf numFmtId="0" fontId="21" fillId="0" borderId="6" xfId="0" applyFont="1" applyBorder="1" applyAlignment="1">
      <alignment horizontal="center" vertical="center" wrapText="1"/>
    </xf>
    <xf numFmtId="0" fontId="21" fillId="0" borderId="2" xfId="0" applyFont="1" applyBorder="1" applyAlignment="1">
      <alignment horizontal="center" vertical="center" wrapText="1"/>
    </xf>
    <xf numFmtId="0" fontId="21" fillId="3" borderId="5" xfId="0" applyFont="1" applyFill="1" applyBorder="1" applyAlignment="1">
      <alignment horizontal="center" vertical="center" wrapText="1"/>
    </xf>
    <xf numFmtId="0" fontId="21" fillId="3" borderId="6" xfId="0" applyFont="1" applyFill="1" applyBorder="1" applyAlignment="1">
      <alignment horizontal="center" vertical="center" wrapText="1"/>
    </xf>
    <xf numFmtId="0" fontId="21" fillId="3" borderId="2" xfId="0" applyFont="1" applyFill="1" applyBorder="1" applyAlignment="1">
      <alignment horizontal="center" vertical="center" wrapText="1"/>
    </xf>
    <xf numFmtId="0" fontId="21" fillId="2" borderId="5" xfId="0" applyFont="1" applyFill="1" applyBorder="1" applyAlignment="1">
      <alignment horizontal="center" vertical="center" wrapText="1"/>
    </xf>
    <xf numFmtId="0" fontId="21" fillId="2" borderId="2" xfId="0" applyFont="1" applyFill="1" applyBorder="1" applyAlignment="1">
      <alignment horizontal="center" vertical="center" wrapText="1"/>
    </xf>
    <xf numFmtId="49" fontId="41" fillId="0" borderId="5" xfId="0" applyNumberFormat="1" applyFont="1" applyFill="1" applyBorder="1" applyAlignment="1">
      <alignment horizontal="center" vertical="top" wrapText="1"/>
    </xf>
    <xf numFmtId="0" fontId="0" fillId="0" borderId="6" xfId="0" applyFill="1" applyBorder="1" applyAlignment="1">
      <alignment horizontal="center" vertical="top" wrapText="1"/>
    </xf>
    <xf numFmtId="49" fontId="8" fillId="0" borderId="5" xfId="0" applyNumberFormat="1" applyFont="1" applyFill="1" applyBorder="1" applyAlignment="1">
      <alignment horizontal="center" vertical="top" wrapText="1"/>
    </xf>
    <xf numFmtId="49" fontId="40" fillId="0" borderId="1" xfId="0" applyNumberFormat="1" applyFont="1" applyFill="1" applyBorder="1" applyAlignment="1">
      <alignment horizontal="center" vertical="top" wrapText="1"/>
    </xf>
    <xf numFmtId="2" fontId="43" fillId="0" borderId="1" xfId="0" applyNumberFormat="1" applyFont="1" applyFill="1" applyBorder="1" applyAlignment="1">
      <alignment horizontal="center" vertical="top" wrapText="1"/>
    </xf>
    <xf numFmtId="0" fontId="21" fillId="0" borderId="1" xfId="0" applyFont="1" applyFill="1" applyBorder="1" applyAlignment="1">
      <alignment horizontal="center" vertical="top" wrapText="1"/>
    </xf>
    <xf numFmtId="0" fontId="43" fillId="0" borderId="1" xfId="0" applyFont="1" applyFill="1" applyBorder="1" applyAlignment="1">
      <alignment horizontal="center" vertical="top" wrapText="1"/>
    </xf>
    <xf numFmtId="49" fontId="21" fillId="0" borderId="1" xfId="0" applyNumberFormat="1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center" vertical="top" wrapText="1"/>
    </xf>
    <xf numFmtId="49" fontId="8" fillId="0" borderId="6" xfId="0" applyNumberFormat="1" applyFont="1" applyFill="1" applyBorder="1" applyAlignment="1">
      <alignment horizontal="center" vertical="top" wrapText="1"/>
    </xf>
    <xf numFmtId="0" fontId="21" fillId="2" borderId="0" xfId="0" applyFont="1" applyFill="1" applyAlignment="1">
      <alignment horizontal="center" vertical="top" wrapText="1"/>
    </xf>
    <xf numFmtId="0" fontId="46" fillId="0" borderId="6" xfId="0" applyFont="1" applyFill="1" applyBorder="1" applyAlignment="1">
      <alignment horizontal="center" vertical="top" wrapText="1"/>
    </xf>
    <xf numFmtId="0" fontId="46" fillId="0" borderId="2" xfId="0" applyFont="1" applyFill="1" applyBorder="1" applyAlignment="1">
      <alignment horizontal="center" vertical="top" wrapText="1"/>
    </xf>
    <xf numFmtId="0" fontId="23" fillId="0" borderId="2" xfId="0" applyFont="1" applyFill="1" applyBorder="1" applyAlignment="1">
      <alignment horizontal="center"/>
    </xf>
    <xf numFmtId="0" fontId="21" fillId="2" borderId="8" xfId="0" applyFont="1" applyFill="1" applyBorder="1" applyAlignment="1">
      <alignment horizontal="center" vertical="center" wrapText="1"/>
    </xf>
    <xf numFmtId="0" fontId="21" fillId="2" borderId="9" xfId="0" applyFont="1" applyFill="1" applyBorder="1" applyAlignment="1">
      <alignment horizontal="center" vertical="center" wrapText="1"/>
    </xf>
    <xf numFmtId="0" fontId="21" fillId="2" borderId="4" xfId="0" applyFont="1" applyFill="1" applyBorder="1" applyAlignment="1">
      <alignment horizontal="center" vertical="center" wrapText="1"/>
    </xf>
    <xf numFmtId="0" fontId="21" fillId="0" borderId="8" xfId="0" applyFont="1" applyBorder="1" applyAlignment="1">
      <alignment horizontal="center" vertical="center" wrapText="1"/>
    </xf>
    <xf numFmtId="0" fontId="21" fillId="0" borderId="9" xfId="0" applyFont="1" applyBorder="1" applyAlignment="1">
      <alignment horizontal="center" vertical="center" wrapText="1"/>
    </xf>
    <xf numFmtId="0" fontId="21" fillId="0" borderId="4" xfId="0" applyFont="1" applyBorder="1" applyAlignment="1">
      <alignment horizontal="center" vertical="center" wrapText="1"/>
    </xf>
    <xf numFmtId="49" fontId="8" fillId="0" borderId="2" xfId="0" applyNumberFormat="1" applyFont="1" applyFill="1" applyBorder="1" applyAlignment="1">
      <alignment horizontal="center" vertical="top" wrapText="1"/>
    </xf>
    <xf numFmtId="0" fontId="8" fillId="0" borderId="5" xfId="0" applyFont="1" applyFill="1" applyBorder="1" applyAlignment="1">
      <alignment horizontal="center" vertical="top" wrapText="1"/>
    </xf>
    <xf numFmtId="0" fontId="8" fillId="0" borderId="6" xfId="0" applyFont="1" applyFill="1" applyBorder="1" applyAlignment="1">
      <alignment horizontal="center" vertical="top" wrapText="1"/>
    </xf>
    <xf numFmtId="0" fontId="8" fillId="0" borderId="2" xfId="0" applyFont="1" applyFill="1" applyBorder="1" applyAlignment="1">
      <alignment horizontal="center" vertical="top" wrapText="1"/>
    </xf>
    <xf numFmtId="49" fontId="10" fillId="0" borderId="5" xfId="0" applyNumberFormat="1" applyFont="1" applyFill="1" applyBorder="1" applyAlignment="1">
      <alignment horizontal="center" vertical="center" wrapText="1"/>
    </xf>
    <xf numFmtId="49" fontId="10" fillId="0" borderId="6" xfId="0" applyNumberFormat="1" applyFont="1" applyFill="1" applyBorder="1" applyAlignment="1">
      <alignment horizontal="center" vertical="center" wrapText="1"/>
    </xf>
    <xf numFmtId="49" fontId="10" fillId="0" borderId="2" xfId="0" applyNumberFormat="1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10" fillId="0" borderId="5" xfId="0" applyFont="1" applyFill="1" applyBorder="1" applyAlignment="1">
      <alignment horizontal="left" vertical="top" wrapText="1"/>
    </xf>
    <xf numFmtId="0" fontId="0" fillId="0" borderId="6" xfId="0" applyFont="1" applyFill="1" applyBorder="1" applyAlignment="1">
      <alignment horizontal="left" wrapText="1"/>
    </xf>
    <xf numFmtId="0" fontId="0" fillId="0" borderId="2" xfId="0" applyFont="1" applyFill="1" applyBorder="1" applyAlignment="1">
      <alignment horizontal="left" wrapText="1"/>
    </xf>
    <xf numFmtId="2" fontId="10" fillId="0" borderId="1" xfId="0" applyNumberFormat="1" applyFont="1" applyFill="1" applyBorder="1" applyAlignment="1">
      <alignment horizontal="left" vertical="top" wrapText="1"/>
    </xf>
    <xf numFmtId="0" fontId="0" fillId="0" borderId="1" xfId="0" applyFont="1" applyFill="1" applyBorder="1" applyAlignment="1">
      <alignment wrapText="1"/>
    </xf>
    <xf numFmtId="0" fontId="10" fillId="0" borderId="1" xfId="0" applyNumberFormat="1" applyFont="1" applyFill="1" applyBorder="1" applyAlignment="1">
      <alignment horizontal="left" vertical="top" wrapText="1"/>
    </xf>
    <xf numFmtId="49" fontId="10" fillId="0" borderId="5" xfId="0" applyNumberFormat="1" applyFont="1" applyFill="1" applyBorder="1" applyAlignment="1">
      <alignment horizontal="center" vertical="top" wrapText="1"/>
    </xf>
    <xf numFmtId="49" fontId="10" fillId="0" borderId="6" xfId="0" applyNumberFormat="1" applyFont="1" applyFill="1" applyBorder="1" applyAlignment="1">
      <alignment horizontal="center" vertical="top" wrapText="1"/>
    </xf>
    <xf numFmtId="0" fontId="10" fillId="0" borderId="5" xfId="0" applyNumberFormat="1" applyFont="1" applyFill="1" applyBorder="1" applyAlignment="1">
      <alignment horizontal="center" vertical="top" wrapText="1"/>
    </xf>
    <xf numFmtId="0" fontId="10" fillId="0" borderId="6" xfId="0" applyNumberFormat="1" applyFont="1" applyFill="1" applyBorder="1" applyAlignment="1">
      <alignment horizontal="center" vertical="top" wrapText="1"/>
    </xf>
    <xf numFmtId="49" fontId="10" fillId="0" borderId="1" xfId="0" applyNumberFormat="1" applyFont="1" applyFill="1" applyBorder="1" applyAlignment="1">
      <alignment horizontal="center" vertical="top" wrapText="1"/>
    </xf>
    <xf numFmtId="0" fontId="10" fillId="0" borderId="1" xfId="0" applyNumberFormat="1" applyFont="1" applyFill="1" applyBorder="1" applyAlignment="1">
      <alignment horizontal="center" vertical="top" wrapText="1"/>
    </xf>
    <xf numFmtId="0" fontId="10" fillId="0" borderId="5" xfId="0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49" fontId="10" fillId="0" borderId="1" xfId="0" applyNumberFormat="1" applyFont="1" applyFill="1" applyBorder="1" applyAlignment="1">
      <alignment horizontal="center" vertical="center" wrapText="1"/>
    </xf>
    <xf numFmtId="49" fontId="12" fillId="0" borderId="1" xfId="0" applyNumberFormat="1" applyFont="1" applyFill="1" applyBorder="1" applyAlignment="1">
      <alignment horizontal="center" vertical="top" wrapText="1"/>
    </xf>
    <xf numFmtId="0" fontId="34" fillId="0" borderId="1" xfId="0" applyFont="1" applyFill="1" applyBorder="1" applyAlignment="1">
      <alignment horizontal="center" vertical="top" wrapText="1"/>
    </xf>
    <xf numFmtId="0" fontId="8" fillId="0" borderId="1" xfId="0" applyFont="1" applyFill="1" applyBorder="1" applyAlignment="1">
      <alignment horizontal="center" vertical="top" wrapText="1"/>
    </xf>
    <xf numFmtId="49" fontId="12" fillId="0" borderId="5" xfId="0" applyNumberFormat="1" applyFont="1" applyFill="1" applyBorder="1" applyAlignment="1">
      <alignment horizontal="center" vertical="top" wrapText="1"/>
    </xf>
    <xf numFmtId="0" fontId="20" fillId="0" borderId="1" xfId="0" applyFont="1" applyFill="1" applyBorder="1" applyAlignment="1">
      <alignment horizontal="center" vertical="top" wrapText="1"/>
    </xf>
    <xf numFmtId="0" fontId="0" fillId="0" borderId="1" xfId="0" applyFont="1" applyFill="1" applyBorder="1" applyAlignment="1">
      <alignment horizontal="center" wrapText="1"/>
    </xf>
    <xf numFmtId="49" fontId="20" fillId="0" borderId="1" xfId="0" applyNumberFormat="1" applyFont="1" applyFill="1" applyBorder="1" applyAlignment="1">
      <alignment horizontal="center" vertical="top" wrapText="1"/>
    </xf>
    <xf numFmtId="0" fontId="0" fillId="0" borderId="1" xfId="0" applyFont="1" applyFill="1" applyBorder="1" applyAlignment="1">
      <alignment horizontal="left" wrapText="1"/>
    </xf>
    <xf numFmtId="0" fontId="10" fillId="0" borderId="1" xfId="0" applyFont="1" applyFill="1" applyBorder="1" applyAlignment="1">
      <alignment horizontal="left" vertical="top" wrapText="1"/>
    </xf>
    <xf numFmtId="49" fontId="10" fillId="0" borderId="5" xfId="0" applyNumberFormat="1" applyFont="1" applyFill="1" applyBorder="1" applyAlignment="1">
      <alignment horizontal="left" vertical="top" wrapText="1"/>
    </xf>
    <xf numFmtId="49" fontId="10" fillId="0" borderId="6" xfId="0" applyNumberFormat="1" applyFont="1" applyFill="1" applyBorder="1" applyAlignment="1">
      <alignment horizontal="left" vertical="top" wrapText="1"/>
    </xf>
    <xf numFmtId="0" fontId="10" fillId="0" borderId="1" xfId="0" applyFont="1" applyFill="1" applyBorder="1" applyAlignment="1">
      <alignment horizontal="center" vertical="top" wrapText="1"/>
    </xf>
    <xf numFmtId="0" fontId="10" fillId="0" borderId="5" xfId="0" applyFont="1" applyFill="1" applyBorder="1" applyAlignment="1">
      <alignment horizontal="center" vertical="top" wrapText="1"/>
    </xf>
    <xf numFmtId="0" fontId="10" fillId="0" borderId="6" xfId="0" applyFont="1" applyFill="1" applyBorder="1" applyAlignment="1">
      <alignment horizontal="center" vertical="top" wrapText="1"/>
    </xf>
    <xf numFmtId="0" fontId="10" fillId="0" borderId="2" xfId="0" applyFont="1" applyFill="1" applyBorder="1" applyAlignment="1">
      <alignment horizontal="center" vertical="top" wrapText="1"/>
    </xf>
    <xf numFmtId="49" fontId="10" fillId="0" borderId="2" xfId="0" applyNumberFormat="1" applyFont="1" applyFill="1" applyBorder="1" applyAlignment="1">
      <alignment horizontal="center" vertical="top" wrapText="1"/>
    </xf>
    <xf numFmtId="0" fontId="52" fillId="0" borderId="5" xfId="0" applyFont="1" applyFill="1" applyBorder="1" applyAlignment="1">
      <alignment horizontal="center" vertical="center" wrapText="1"/>
    </xf>
    <xf numFmtId="0" fontId="52" fillId="0" borderId="6" xfId="0" applyFont="1" applyFill="1" applyBorder="1" applyAlignment="1">
      <alignment horizontal="center" vertical="center" wrapText="1"/>
    </xf>
    <xf numFmtId="0" fontId="52" fillId="0" borderId="2" xfId="0" applyFont="1" applyFill="1" applyBorder="1" applyAlignment="1">
      <alignment horizontal="center" vertical="center" wrapText="1"/>
    </xf>
    <xf numFmtId="49" fontId="10" fillId="0" borderId="5" xfId="0" applyNumberFormat="1" applyFont="1" applyFill="1" applyBorder="1" applyAlignment="1">
      <alignment horizontal="left" vertical="center" wrapText="1"/>
    </xf>
    <xf numFmtId="49" fontId="10" fillId="0" borderId="6" xfId="0" applyNumberFormat="1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6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2" fontId="10" fillId="0" borderId="5" xfId="0" applyNumberFormat="1" applyFont="1" applyFill="1" applyBorder="1" applyAlignment="1">
      <alignment horizontal="center" vertical="center" wrapText="1"/>
    </xf>
    <xf numFmtId="49" fontId="10" fillId="0" borderId="11" xfId="0" applyNumberFormat="1" applyFont="1" applyFill="1" applyBorder="1" applyAlignment="1">
      <alignment horizontal="center" vertical="center" wrapText="1"/>
    </xf>
    <xf numFmtId="49" fontId="10" fillId="0" borderId="13" xfId="0" applyNumberFormat="1" applyFont="1" applyFill="1" applyBorder="1" applyAlignment="1">
      <alignment horizontal="center" vertical="center" wrapText="1"/>
    </xf>
    <xf numFmtId="2" fontId="0" fillId="0" borderId="6" xfId="0" applyNumberFormat="1" applyFont="1" applyFill="1" applyBorder="1" applyAlignment="1">
      <alignment horizontal="center" vertical="center" wrapText="1"/>
    </xf>
    <xf numFmtId="2" fontId="0" fillId="0" borderId="2" xfId="0" applyNumberFormat="1" applyFont="1" applyFill="1" applyBorder="1" applyAlignment="1">
      <alignment horizontal="center" vertical="center" wrapText="1"/>
    </xf>
    <xf numFmtId="49" fontId="20" fillId="0" borderId="5" xfId="0" applyNumberFormat="1" applyFont="1" applyFill="1" applyBorder="1" applyAlignment="1">
      <alignment horizontal="center" vertical="top" wrapText="1"/>
    </xf>
    <xf numFmtId="49" fontId="20" fillId="0" borderId="6" xfId="0" applyNumberFormat="1" applyFont="1" applyFill="1" applyBorder="1" applyAlignment="1">
      <alignment horizontal="center" vertical="top" wrapText="1"/>
    </xf>
    <xf numFmtId="0" fontId="0" fillId="0" borderId="6" xfId="0" applyFont="1" applyFill="1" applyBorder="1" applyAlignment="1">
      <alignment horizontal="center" wrapText="1"/>
    </xf>
    <xf numFmtId="0" fontId="0" fillId="0" borderId="2" xfId="0" applyFont="1" applyFill="1" applyBorder="1" applyAlignment="1">
      <alignment horizontal="center" wrapText="1"/>
    </xf>
    <xf numFmtId="0" fontId="10" fillId="0" borderId="8" xfId="0" applyFont="1" applyFill="1" applyBorder="1" applyAlignment="1">
      <alignment horizontal="left" vertical="center" wrapText="1"/>
    </xf>
    <xf numFmtId="0" fontId="0" fillId="0" borderId="9" xfId="0" applyFont="1" applyFill="1" applyBorder="1" applyAlignment="1">
      <alignment horizontal="left" vertical="center" wrapText="1"/>
    </xf>
    <xf numFmtId="0" fontId="0" fillId="0" borderId="4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0" borderId="1" xfId="14" applyFont="1" applyFill="1" applyBorder="1" applyAlignment="1">
      <alignment horizontal="center" vertical="center" wrapText="1"/>
    </xf>
    <xf numFmtId="0" fontId="49" fillId="0" borderId="6" xfId="0" applyFont="1" applyFill="1" applyBorder="1" applyAlignment="1">
      <alignment horizontal="center" vertical="top" wrapText="1"/>
    </xf>
    <xf numFmtId="0" fontId="20" fillId="0" borderId="5" xfId="0" applyFont="1" applyFill="1" applyBorder="1" applyAlignment="1">
      <alignment horizontal="center" vertical="top" wrapText="1"/>
    </xf>
    <xf numFmtId="0" fontId="0" fillId="0" borderId="9" xfId="0" applyFont="1" applyFill="1" applyBorder="1" applyAlignment="1">
      <alignment horizontal="left" wrapText="1"/>
    </xf>
    <xf numFmtId="0" fontId="0" fillId="0" borderId="4" xfId="0" applyFont="1" applyFill="1" applyBorder="1" applyAlignment="1">
      <alignment horizontal="left" wrapText="1"/>
    </xf>
    <xf numFmtId="0" fontId="22" fillId="0" borderId="8" xfId="0" applyFont="1" applyFill="1" applyBorder="1" applyAlignment="1">
      <alignment horizontal="center" vertical="center" textRotation="90" wrapText="1"/>
    </xf>
    <xf numFmtId="0" fontId="22" fillId="0" borderId="4" xfId="0" applyFont="1" applyFill="1" applyBorder="1" applyAlignment="1">
      <alignment horizontal="center" vertical="center" textRotation="90" wrapText="1"/>
    </xf>
    <xf numFmtId="0" fontId="22" fillId="0" borderId="5" xfId="0" applyNumberFormat="1" applyFont="1" applyFill="1" applyBorder="1" applyAlignment="1">
      <alignment horizontal="center" vertical="justify" wrapText="1"/>
    </xf>
    <xf numFmtId="0" fontId="22" fillId="0" borderId="2" xfId="0" applyNumberFormat="1" applyFont="1" applyFill="1" applyBorder="1" applyAlignment="1">
      <alignment horizontal="center" vertical="justify" wrapText="1"/>
    </xf>
    <xf numFmtId="0" fontId="22" fillId="0" borderId="5" xfId="0" applyNumberFormat="1" applyFont="1" applyFill="1" applyBorder="1" applyAlignment="1">
      <alignment horizontal="center" vertical="center" wrapText="1"/>
    </xf>
    <xf numFmtId="0" fontId="22" fillId="0" borderId="2" xfId="0" applyNumberFormat="1" applyFont="1" applyFill="1" applyBorder="1" applyAlignment="1">
      <alignment horizontal="center" vertical="center" wrapText="1"/>
    </xf>
    <xf numFmtId="0" fontId="22" fillId="0" borderId="0" xfId="0" applyFont="1" applyFill="1" applyAlignment="1">
      <alignment horizontal="center" vertical="center"/>
    </xf>
    <xf numFmtId="0" fontId="22" fillId="0" borderId="0" xfId="0" applyFont="1" applyFill="1" applyAlignment="1">
      <alignment horizontal="center" vertical="center" wrapText="1"/>
    </xf>
    <xf numFmtId="0" fontId="22" fillId="0" borderId="5" xfId="0" applyFont="1" applyFill="1" applyBorder="1" applyAlignment="1">
      <alignment horizontal="center" vertical="center" wrapText="1"/>
    </xf>
    <xf numFmtId="0" fontId="22" fillId="0" borderId="6" xfId="0" applyFont="1" applyFill="1" applyBorder="1" applyAlignment="1">
      <alignment horizontal="center" vertical="center" wrapText="1"/>
    </xf>
    <xf numFmtId="0" fontId="22" fillId="0" borderId="2" xfId="0" applyFont="1" applyFill="1" applyBorder="1" applyAlignment="1">
      <alignment horizontal="center" vertical="center" wrapText="1"/>
    </xf>
    <xf numFmtId="0" fontId="22" fillId="0" borderId="6" xfId="0" applyNumberFormat="1" applyFont="1" applyFill="1" applyBorder="1" applyAlignment="1">
      <alignment horizontal="center" vertical="center" wrapText="1"/>
    </xf>
    <xf numFmtId="0" fontId="22" fillId="0" borderId="8" xfId="0" applyFont="1" applyFill="1" applyBorder="1" applyAlignment="1">
      <alignment vertical="center" wrapText="1"/>
    </xf>
    <xf numFmtId="0" fontId="22" fillId="0" borderId="9" xfId="0" applyFont="1" applyFill="1" applyBorder="1" applyAlignment="1">
      <alignment vertical="center" wrapText="1"/>
    </xf>
    <xf numFmtId="0" fontId="22" fillId="0" borderId="4" xfId="0" applyFont="1" applyFill="1" applyBorder="1" applyAlignment="1">
      <alignment vertical="center" wrapText="1"/>
    </xf>
    <xf numFmtId="0" fontId="22" fillId="0" borderId="5" xfId="0" applyFont="1" applyFill="1" applyBorder="1" applyAlignment="1">
      <alignment horizontal="center" vertical="center" textRotation="90" wrapText="1"/>
    </xf>
    <xf numFmtId="0" fontId="22" fillId="0" borderId="2" xfId="0" applyFont="1" applyFill="1" applyBorder="1" applyAlignment="1">
      <alignment horizontal="center" vertical="center" textRotation="90" wrapText="1"/>
    </xf>
    <xf numFmtId="0" fontId="0" fillId="0" borderId="0" xfId="0" applyAlignment="1">
      <alignment vertical="center" wrapText="1"/>
    </xf>
    <xf numFmtId="0" fontId="22" fillId="0" borderId="0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2" fillId="0" borderId="12" xfId="0" applyFont="1" applyFill="1" applyBorder="1" applyAlignment="1">
      <alignment horizontal="center" vertical="center" textRotation="90" wrapText="1"/>
    </xf>
    <xf numFmtId="0" fontId="0" fillId="0" borderId="14" xfId="0" applyFont="1" applyFill="1" applyBorder="1" applyAlignment="1">
      <alignment horizontal="center" vertical="center" wrapText="1"/>
    </xf>
    <xf numFmtId="0" fontId="22" fillId="0" borderId="3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vertical="center" wrapText="1"/>
    </xf>
    <xf numFmtId="0" fontId="0" fillId="0" borderId="4" xfId="0" applyFont="1" applyFill="1" applyBorder="1" applyAlignment="1">
      <alignment vertical="center" wrapText="1"/>
    </xf>
    <xf numFmtId="0" fontId="0" fillId="0" borderId="4" xfId="0" applyBorder="1" applyAlignment="1">
      <alignment horizontal="center" vertical="center" textRotation="90" wrapText="1"/>
    </xf>
  </cellXfs>
  <cellStyles count="15">
    <cellStyle name="Обычный" xfId="0" builtinId="0"/>
    <cellStyle name="Обычный 2" xfId="1"/>
    <cellStyle name="Обычный 2 2" xfId="3"/>
    <cellStyle name="Обычный 2 2 2" xfId="7"/>
    <cellStyle name="Обычный 2 2 2 2" xfId="9"/>
    <cellStyle name="Обычный 2 2 3" xfId="10"/>
    <cellStyle name="Обычный 2 3" xfId="4"/>
    <cellStyle name="Обычный 2 4" xfId="11"/>
    <cellStyle name="Обычный 2 5" xfId="12"/>
    <cellStyle name="Обычный 2 6" xfId="14"/>
    <cellStyle name="Обычный 3" xfId="5"/>
    <cellStyle name="Обычный 4" xfId="6"/>
    <cellStyle name="Обычный 5" xfId="8"/>
    <cellStyle name="Финансовый" xfId="13" builtinId="3"/>
    <cellStyle name="Финансов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54;&#1090;&#1095;&#1077;&#1090;%20&#1079;&#1072;%202016%20&#1075;&#1086;&#1076;%20(5,%206%20&#1087;&#1086;&#1076;&#1087;&#1088;&#1086;&#1075;&#1088;.)/&#1086;&#1090;&#1095;&#1077;&#1090;%20-%20&#1087;&#1086;&#1076;&#1087;&#1088;.%20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табл8План"/>
      <sheetName val="табл9Показат"/>
      <sheetName val="табл 10"/>
      <sheetName val="табл 11"/>
      <sheetName val="табл 12"/>
    </sheetNames>
    <sheetDataSet>
      <sheetData sheetId="0" refreshError="1"/>
      <sheetData sheetId="1" refreshError="1"/>
      <sheetData sheetId="2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pageSetUpPr autoPageBreaks="0" fitToPage="1"/>
  </sheetPr>
  <dimension ref="A1:E307"/>
  <sheetViews>
    <sheetView tabSelected="1" view="pageBreakPreview" topLeftCell="A294" zoomScale="40" zoomScaleNormal="85" zoomScaleSheetLayoutView="40" workbookViewId="0">
      <selection activeCell="C296" sqref="C296"/>
    </sheetView>
  </sheetViews>
  <sheetFormatPr defaultRowHeight="32.4"/>
  <cols>
    <col min="1" max="1" width="48.44140625" style="50" customWidth="1"/>
    <col min="2" max="2" width="79.33203125" style="50" customWidth="1"/>
    <col min="3" max="3" width="152.44140625" style="50" customWidth="1"/>
    <col min="4" max="4" width="154" style="50" customWidth="1"/>
    <col min="5" max="17" width="135.6640625" customWidth="1"/>
  </cols>
  <sheetData>
    <row r="1" spans="1:5">
      <c r="A1" s="51"/>
      <c r="B1" s="51"/>
      <c r="C1" s="51"/>
      <c r="D1" s="52" t="s">
        <v>28</v>
      </c>
      <c r="E1" s="50"/>
    </row>
    <row r="2" spans="1:5">
      <c r="A2" s="53"/>
      <c r="B2" s="53"/>
      <c r="C2" s="53"/>
      <c r="D2" s="53"/>
      <c r="E2" s="50"/>
    </row>
    <row r="3" spans="1:5" s="2" customFormat="1" ht="157.5" customHeight="1">
      <c r="A3" s="430" t="s">
        <v>1063</v>
      </c>
      <c r="B3" s="430"/>
      <c r="C3" s="430"/>
      <c r="D3" s="430"/>
      <c r="E3" s="68"/>
    </row>
    <row r="4" spans="1:5">
      <c r="A4" s="54"/>
      <c r="B4" s="55"/>
      <c r="C4" s="53"/>
      <c r="D4" s="56"/>
      <c r="E4" s="50"/>
    </row>
    <row r="5" spans="1:5" ht="76.5" customHeight="1">
      <c r="A5" s="431" t="s">
        <v>5</v>
      </c>
      <c r="B5" s="431" t="s">
        <v>21</v>
      </c>
      <c r="C5" s="432" t="s">
        <v>60</v>
      </c>
      <c r="D5" s="432"/>
      <c r="E5" s="50"/>
    </row>
    <row r="6" spans="1:5" s="6" customFormat="1" ht="242.25" customHeight="1">
      <c r="A6" s="431"/>
      <c r="B6" s="431"/>
      <c r="C6" s="70" t="s">
        <v>61</v>
      </c>
      <c r="D6" s="71" t="s">
        <v>62</v>
      </c>
      <c r="E6" s="57"/>
    </row>
    <row r="7" spans="1:5" s="3" customFormat="1" ht="51.75" customHeight="1">
      <c r="A7" s="70">
        <v>1</v>
      </c>
      <c r="B7" s="71">
        <v>2</v>
      </c>
      <c r="C7" s="70">
        <v>3</v>
      </c>
      <c r="D7" s="70">
        <v>4</v>
      </c>
      <c r="E7" s="66"/>
    </row>
    <row r="8" spans="1:5" s="3" customFormat="1" ht="150.75" customHeight="1">
      <c r="A8" s="109" t="s">
        <v>122</v>
      </c>
      <c r="B8" s="109" t="s">
        <v>123</v>
      </c>
      <c r="C8" s="110" t="s">
        <v>1073</v>
      </c>
      <c r="D8" s="261" t="s">
        <v>1029</v>
      </c>
      <c r="E8" s="66"/>
    </row>
    <row r="9" spans="1:5" s="3" customFormat="1">
      <c r="A9" s="111"/>
      <c r="B9" s="111"/>
      <c r="C9" s="112"/>
      <c r="D9" s="112"/>
      <c r="E9" s="66"/>
    </row>
    <row r="10" spans="1:5" s="3" customFormat="1">
      <c r="A10" s="433" t="s">
        <v>54</v>
      </c>
      <c r="B10" s="433" t="s">
        <v>124</v>
      </c>
      <c r="C10" s="110" t="s">
        <v>125</v>
      </c>
      <c r="D10" s="261" t="s">
        <v>1030</v>
      </c>
      <c r="E10" s="66"/>
    </row>
    <row r="11" spans="1:5" s="3" customFormat="1">
      <c r="A11" s="433"/>
      <c r="B11" s="433"/>
      <c r="C11" s="110" t="s">
        <v>126</v>
      </c>
      <c r="D11" s="261" t="s">
        <v>1032</v>
      </c>
      <c r="E11" s="66"/>
    </row>
    <row r="12" spans="1:5" s="3" customFormat="1" ht="63.6">
      <c r="A12" s="433"/>
      <c r="B12" s="433"/>
      <c r="C12" s="110" t="s">
        <v>127</v>
      </c>
      <c r="D12" s="261" t="s">
        <v>1031</v>
      </c>
      <c r="E12" s="66"/>
    </row>
    <row r="13" spans="1:5" s="3" customFormat="1">
      <c r="A13" s="422" t="s">
        <v>3</v>
      </c>
      <c r="B13" s="422" t="s">
        <v>128</v>
      </c>
      <c r="C13" s="113" t="s">
        <v>129</v>
      </c>
      <c r="D13" s="261" t="s">
        <v>1033</v>
      </c>
      <c r="E13" s="66"/>
    </row>
    <row r="14" spans="1:5" s="3" customFormat="1" ht="61.5" customHeight="1">
      <c r="A14" s="423"/>
      <c r="B14" s="423"/>
      <c r="C14" s="110" t="s">
        <v>126</v>
      </c>
      <c r="D14" s="261" t="s">
        <v>1032</v>
      </c>
      <c r="E14" s="66"/>
    </row>
    <row r="15" spans="1:5" s="3" customFormat="1" ht="33" customHeight="1">
      <c r="A15" s="422" t="s">
        <v>9</v>
      </c>
      <c r="B15" s="425" t="s">
        <v>470</v>
      </c>
      <c r="C15" s="425" t="s">
        <v>130</v>
      </c>
      <c r="D15" s="425" t="s">
        <v>1034</v>
      </c>
      <c r="E15" s="66"/>
    </row>
    <row r="16" spans="1:5" s="3" customFormat="1">
      <c r="A16" s="424"/>
      <c r="B16" s="426"/>
      <c r="C16" s="428"/>
      <c r="D16" s="428"/>
      <c r="E16" s="66"/>
    </row>
    <row r="17" spans="1:5" s="3" customFormat="1" ht="123" customHeight="1">
      <c r="A17" s="423"/>
      <c r="B17" s="427"/>
      <c r="C17" s="429"/>
      <c r="D17" s="429"/>
      <c r="E17" s="66"/>
    </row>
    <row r="18" spans="1:5" s="3" customFormat="1" ht="33" customHeight="1">
      <c r="A18" s="433" t="s">
        <v>10</v>
      </c>
      <c r="B18" s="434" t="s">
        <v>471</v>
      </c>
      <c r="C18" s="434" t="s">
        <v>130</v>
      </c>
      <c r="D18" s="425" t="s">
        <v>1034</v>
      </c>
      <c r="E18" s="66"/>
    </row>
    <row r="19" spans="1:5" s="3" customFormat="1" ht="48.75" customHeight="1">
      <c r="A19" s="433"/>
      <c r="B19" s="434"/>
      <c r="C19" s="434"/>
      <c r="D19" s="428"/>
      <c r="E19" s="66"/>
    </row>
    <row r="20" spans="1:5" s="3" customFormat="1" ht="369" customHeight="1">
      <c r="A20" s="433"/>
      <c r="B20" s="434"/>
      <c r="C20" s="434"/>
      <c r="D20" s="429"/>
      <c r="E20" s="66"/>
    </row>
    <row r="21" spans="1:5" s="3" customFormat="1">
      <c r="A21" s="111"/>
      <c r="B21" s="111"/>
      <c r="C21" s="112"/>
      <c r="D21" s="112"/>
      <c r="E21" s="66"/>
    </row>
    <row r="22" spans="1:5" s="3" customFormat="1" ht="33" customHeight="1">
      <c r="A22" s="422" t="s">
        <v>131</v>
      </c>
      <c r="B22" s="422" t="s">
        <v>472</v>
      </c>
      <c r="C22" s="425" t="s">
        <v>130</v>
      </c>
      <c r="D22" s="425" t="s">
        <v>1034</v>
      </c>
      <c r="E22" s="66"/>
    </row>
    <row r="23" spans="1:5" s="3" customFormat="1">
      <c r="A23" s="424"/>
      <c r="B23" s="426"/>
      <c r="C23" s="428"/>
      <c r="D23" s="428"/>
      <c r="E23" s="66"/>
    </row>
    <row r="24" spans="1:5" s="3" customFormat="1" ht="148.5" customHeight="1">
      <c r="A24" s="423"/>
      <c r="B24" s="427"/>
      <c r="C24" s="429"/>
      <c r="D24" s="429"/>
      <c r="E24" s="66"/>
    </row>
    <row r="25" spans="1:5" s="3" customFormat="1" ht="92.25" customHeight="1">
      <c r="A25" s="422" t="s">
        <v>132</v>
      </c>
      <c r="B25" s="425" t="s">
        <v>473</v>
      </c>
      <c r="C25" s="425" t="s">
        <v>130</v>
      </c>
      <c r="D25" s="425" t="s">
        <v>1034</v>
      </c>
      <c r="E25" s="66"/>
    </row>
    <row r="26" spans="1:5" s="3" customFormat="1">
      <c r="A26" s="424"/>
      <c r="B26" s="426"/>
      <c r="C26" s="428"/>
      <c r="D26" s="428"/>
      <c r="E26" s="66"/>
    </row>
    <row r="27" spans="1:5" s="3" customFormat="1" ht="10.5" customHeight="1">
      <c r="A27" s="423"/>
      <c r="B27" s="427"/>
      <c r="C27" s="429"/>
      <c r="D27" s="429"/>
      <c r="E27" s="66"/>
    </row>
    <row r="28" spans="1:5" s="3" customFormat="1" ht="33" customHeight="1">
      <c r="A28" s="422" t="s">
        <v>133</v>
      </c>
      <c r="B28" s="425" t="s">
        <v>474</v>
      </c>
      <c r="C28" s="425" t="s">
        <v>130</v>
      </c>
      <c r="D28" s="425" t="s">
        <v>1034</v>
      </c>
      <c r="E28" s="66"/>
    </row>
    <row r="29" spans="1:5" s="14" customFormat="1">
      <c r="A29" s="424"/>
      <c r="B29" s="426"/>
      <c r="C29" s="428"/>
      <c r="D29" s="428"/>
      <c r="E29" s="66"/>
    </row>
    <row r="30" spans="1:5" s="15" customFormat="1">
      <c r="A30" s="423"/>
      <c r="B30" s="427"/>
      <c r="C30" s="429"/>
      <c r="D30" s="429"/>
      <c r="E30" s="67"/>
    </row>
    <row r="31" spans="1:5" s="15" customFormat="1" ht="33" customHeight="1">
      <c r="A31" s="422" t="s">
        <v>134</v>
      </c>
      <c r="B31" s="422" t="s">
        <v>475</v>
      </c>
      <c r="C31" s="425" t="s">
        <v>130</v>
      </c>
      <c r="D31" s="425" t="s">
        <v>1034</v>
      </c>
      <c r="E31" s="67"/>
    </row>
    <row r="32" spans="1:5" s="15" customFormat="1">
      <c r="A32" s="424"/>
      <c r="B32" s="426"/>
      <c r="C32" s="428"/>
      <c r="D32" s="428"/>
      <c r="E32" s="67"/>
    </row>
    <row r="33" spans="1:5" s="15" customFormat="1" ht="132.75" customHeight="1">
      <c r="A33" s="423"/>
      <c r="B33" s="427"/>
      <c r="C33" s="429"/>
      <c r="D33" s="429"/>
      <c r="E33" s="67"/>
    </row>
    <row r="34" spans="1:5" s="15" customFormat="1" ht="33" customHeight="1">
      <c r="A34" s="422" t="s">
        <v>135</v>
      </c>
      <c r="B34" s="425" t="s">
        <v>476</v>
      </c>
      <c r="C34" s="425" t="s">
        <v>130</v>
      </c>
      <c r="D34" s="425" t="s">
        <v>1034</v>
      </c>
      <c r="E34" s="67"/>
    </row>
    <row r="35" spans="1:5" s="15" customFormat="1">
      <c r="A35" s="424"/>
      <c r="B35" s="426"/>
      <c r="C35" s="428"/>
      <c r="D35" s="428"/>
      <c r="E35" s="67"/>
    </row>
    <row r="36" spans="1:5" s="3" customFormat="1" ht="145.5" customHeight="1">
      <c r="A36" s="423"/>
      <c r="B36" s="427"/>
      <c r="C36" s="429"/>
      <c r="D36" s="429"/>
      <c r="E36" s="66"/>
    </row>
    <row r="37" spans="1:5" s="3" customFormat="1" ht="76.5" customHeight="1">
      <c r="A37" s="422" t="s">
        <v>136</v>
      </c>
      <c r="B37" s="425" t="s">
        <v>477</v>
      </c>
      <c r="C37" s="425" t="s">
        <v>130</v>
      </c>
      <c r="D37" s="425" t="s">
        <v>1034</v>
      </c>
      <c r="E37" s="66"/>
    </row>
    <row r="38" spans="1:5" s="3" customFormat="1">
      <c r="A38" s="424"/>
      <c r="B38" s="426"/>
      <c r="C38" s="428"/>
      <c r="D38" s="428"/>
      <c r="E38" s="66"/>
    </row>
    <row r="39" spans="1:5" s="3" customFormat="1" ht="94.5" customHeight="1">
      <c r="A39" s="423"/>
      <c r="B39" s="427"/>
      <c r="C39" s="429"/>
      <c r="D39" s="429"/>
      <c r="E39" s="66"/>
    </row>
    <row r="40" spans="1:5" ht="12.75" customHeight="1">
      <c r="A40" s="422" t="s">
        <v>137</v>
      </c>
      <c r="B40" s="425" t="s">
        <v>478</v>
      </c>
      <c r="C40" s="425" t="s">
        <v>130</v>
      </c>
      <c r="D40" s="425" t="s">
        <v>1034</v>
      </c>
    </row>
    <row r="41" spans="1:5" ht="12.75" customHeight="1">
      <c r="A41" s="424"/>
      <c r="B41" s="426"/>
      <c r="C41" s="428"/>
      <c r="D41" s="428"/>
    </row>
    <row r="42" spans="1:5" ht="72.75" customHeight="1">
      <c r="A42" s="423"/>
      <c r="B42" s="427"/>
      <c r="C42" s="429"/>
      <c r="D42" s="429"/>
    </row>
    <row r="43" spans="1:5" ht="12.75" customHeight="1">
      <c r="A43" s="422" t="s">
        <v>138</v>
      </c>
      <c r="B43" s="425" t="s">
        <v>479</v>
      </c>
      <c r="C43" s="425" t="s">
        <v>130</v>
      </c>
      <c r="D43" s="425" t="s">
        <v>1034</v>
      </c>
    </row>
    <row r="44" spans="1:5" ht="12.75" customHeight="1">
      <c r="A44" s="424"/>
      <c r="B44" s="426"/>
      <c r="C44" s="428"/>
      <c r="D44" s="428"/>
    </row>
    <row r="45" spans="1:5" ht="125.25" customHeight="1">
      <c r="A45" s="423"/>
      <c r="B45" s="427"/>
      <c r="C45" s="429"/>
      <c r="D45" s="429"/>
    </row>
    <row r="46" spans="1:5" ht="12.75" customHeight="1">
      <c r="A46" s="422" t="s">
        <v>139</v>
      </c>
      <c r="B46" s="425" t="s">
        <v>480</v>
      </c>
      <c r="C46" s="425" t="s">
        <v>130</v>
      </c>
      <c r="D46" s="425" t="s">
        <v>1034</v>
      </c>
    </row>
    <row r="47" spans="1:5" ht="12.75" customHeight="1">
      <c r="A47" s="424"/>
      <c r="B47" s="426"/>
      <c r="C47" s="428"/>
      <c r="D47" s="428"/>
    </row>
    <row r="48" spans="1:5" ht="129" customHeight="1">
      <c r="A48" s="423"/>
      <c r="B48" s="427"/>
      <c r="C48" s="429"/>
      <c r="D48" s="429"/>
    </row>
    <row r="49" spans="1:4" ht="12.75" customHeight="1">
      <c r="A49" s="422" t="s">
        <v>140</v>
      </c>
      <c r="B49" s="425" t="s">
        <v>481</v>
      </c>
      <c r="C49" s="425" t="s">
        <v>141</v>
      </c>
      <c r="D49" s="425" t="s">
        <v>1034</v>
      </c>
    </row>
    <row r="50" spans="1:4" ht="12.75" customHeight="1">
      <c r="A50" s="424"/>
      <c r="B50" s="435"/>
      <c r="C50" s="428"/>
      <c r="D50" s="428"/>
    </row>
    <row r="51" spans="1:4" ht="102.75" customHeight="1">
      <c r="A51" s="423"/>
      <c r="B51" s="436"/>
      <c r="C51" s="429"/>
      <c r="D51" s="429"/>
    </row>
    <row r="52" spans="1:4" ht="12.75" customHeight="1">
      <c r="A52" s="422" t="s">
        <v>142</v>
      </c>
      <c r="B52" s="425" t="s">
        <v>482</v>
      </c>
      <c r="C52" s="425" t="s">
        <v>130</v>
      </c>
      <c r="D52" s="425" t="s">
        <v>1034</v>
      </c>
    </row>
    <row r="53" spans="1:4" ht="12.75" customHeight="1">
      <c r="A53" s="424"/>
      <c r="B53" s="426"/>
      <c r="C53" s="428"/>
      <c r="D53" s="428"/>
    </row>
    <row r="54" spans="1:4" ht="110.25" customHeight="1">
      <c r="A54" s="423"/>
      <c r="B54" s="427"/>
      <c r="C54" s="429"/>
      <c r="D54" s="429"/>
    </row>
    <row r="55" spans="1:4" ht="12.75" customHeight="1">
      <c r="A55" s="422" t="s">
        <v>143</v>
      </c>
      <c r="B55" s="425" t="s">
        <v>483</v>
      </c>
      <c r="C55" s="425" t="s">
        <v>130</v>
      </c>
      <c r="D55" s="425" t="s">
        <v>1034</v>
      </c>
    </row>
    <row r="56" spans="1:4" ht="12.75" customHeight="1">
      <c r="A56" s="424"/>
      <c r="B56" s="426"/>
      <c r="C56" s="428"/>
      <c r="D56" s="428"/>
    </row>
    <row r="57" spans="1:4" ht="97.5" customHeight="1">
      <c r="A57" s="423"/>
      <c r="B57" s="427"/>
      <c r="C57" s="429"/>
      <c r="D57" s="429"/>
    </row>
    <row r="58" spans="1:4" ht="12.75" customHeight="1">
      <c r="A58" s="422" t="s">
        <v>144</v>
      </c>
      <c r="B58" s="425" t="s">
        <v>484</v>
      </c>
      <c r="C58" s="425" t="s">
        <v>130</v>
      </c>
      <c r="D58" s="425" t="s">
        <v>1034</v>
      </c>
    </row>
    <row r="59" spans="1:4" ht="12.75" customHeight="1">
      <c r="A59" s="424"/>
      <c r="B59" s="426"/>
      <c r="C59" s="428"/>
      <c r="D59" s="428"/>
    </row>
    <row r="60" spans="1:4" ht="142.5" customHeight="1">
      <c r="A60" s="423"/>
      <c r="B60" s="427"/>
      <c r="C60" s="429"/>
      <c r="D60" s="429"/>
    </row>
    <row r="61" spans="1:4" ht="12.75" customHeight="1">
      <c r="A61" s="422" t="s">
        <v>145</v>
      </c>
      <c r="B61" s="425" t="s">
        <v>146</v>
      </c>
      <c r="C61" s="425" t="s">
        <v>130</v>
      </c>
      <c r="D61" s="425" t="s">
        <v>1035</v>
      </c>
    </row>
    <row r="62" spans="1:4" ht="12.75" customHeight="1">
      <c r="A62" s="424"/>
      <c r="B62" s="426"/>
      <c r="C62" s="428"/>
      <c r="D62" s="428"/>
    </row>
    <row r="63" spans="1:4" ht="78.75" customHeight="1">
      <c r="A63" s="423"/>
      <c r="B63" s="427"/>
      <c r="C63" s="429"/>
      <c r="D63" s="429"/>
    </row>
    <row r="64" spans="1:4" ht="12.75" customHeight="1">
      <c r="A64" s="422" t="s">
        <v>147</v>
      </c>
      <c r="B64" s="425" t="s">
        <v>1074</v>
      </c>
      <c r="C64" s="425" t="s">
        <v>130</v>
      </c>
      <c r="D64" s="425" t="s">
        <v>1035</v>
      </c>
    </row>
    <row r="65" spans="1:5" ht="12.75" customHeight="1">
      <c r="A65" s="424"/>
      <c r="B65" s="426"/>
      <c r="C65" s="428"/>
      <c r="D65" s="428"/>
    </row>
    <row r="66" spans="1:5" ht="157.5" customHeight="1">
      <c r="A66" s="423"/>
      <c r="B66" s="427"/>
      <c r="C66" s="429"/>
      <c r="D66" s="429"/>
    </row>
    <row r="67" spans="1:5" ht="12.75" customHeight="1">
      <c r="A67" s="422" t="s">
        <v>149</v>
      </c>
      <c r="B67" s="425" t="s">
        <v>1075</v>
      </c>
      <c r="C67" s="425" t="s">
        <v>130</v>
      </c>
      <c r="D67" s="425" t="s">
        <v>1035</v>
      </c>
    </row>
    <row r="68" spans="1:5" ht="12.75" customHeight="1">
      <c r="A68" s="424"/>
      <c r="B68" s="426"/>
      <c r="C68" s="428"/>
      <c r="D68" s="428"/>
    </row>
    <row r="69" spans="1:5" ht="209.25" customHeight="1">
      <c r="A69" s="423"/>
      <c r="B69" s="427"/>
      <c r="C69" s="429"/>
      <c r="D69" s="429"/>
    </row>
    <row r="70" spans="1:5" ht="12.75" customHeight="1">
      <c r="A70" s="422" t="s">
        <v>151</v>
      </c>
      <c r="B70" s="425" t="s">
        <v>1076</v>
      </c>
      <c r="C70" s="425" t="s">
        <v>130</v>
      </c>
      <c r="D70" s="425" t="s">
        <v>1035</v>
      </c>
    </row>
    <row r="71" spans="1:5" ht="12.75" customHeight="1">
      <c r="A71" s="424"/>
      <c r="B71" s="426"/>
      <c r="C71" s="428"/>
      <c r="D71" s="428"/>
    </row>
    <row r="72" spans="1:5" ht="150" customHeight="1">
      <c r="A72" s="423"/>
      <c r="B72" s="427"/>
      <c r="C72" s="429"/>
      <c r="D72" s="429"/>
    </row>
    <row r="73" spans="1:5" ht="195" customHeight="1">
      <c r="A73" s="114" t="s">
        <v>153</v>
      </c>
      <c r="B73" s="110" t="s">
        <v>1077</v>
      </c>
      <c r="C73" s="110" t="s">
        <v>130</v>
      </c>
      <c r="D73" s="261" t="s">
        <v>1035</v>
      </c>
    </row>
    <row r="74" spans="1:5" ht="12.75" customHeight="1">
      <c r="A74" s="433" t="s">
        <v>155</v>
      </c>
      <c r="B74" s="434" t="s">
        <v>1078</v>
      </c>
      <c r="C74" s="434" t="s">
        <v>141</v>
      </c>
      <c r="D74" s="425" t="s">
        <v>1035</v>
      </c>
    </row>
    <row r="75" spans="1:5" ht="12.75" customHeight="1">
      <c r="A75" s="433"/>
      <c r="B75" s="437"/>
      <c r="C75" s="434"/>
      <c r="D75" s="428"/>
    </row>
    <row r="76" spans="1:5" ht="219.75" customHeight="1">
      <c r="A76" s="433"/>
      <c r="B76" s="437"/>
      <c r="C76" s="434"/>
      <c r="D76" s="429"/>
    </row>
    <row r="77" spans="1:5" ht="31.5" customHeight="1">
      <c r="A77" s="115" t="s">
        <v>157</v>
      </c>
      <c r="B77" s="425" t="s">
        <v>158</v>
      </c>
      <c r="C77" s="425" t="s">
        <v>130</v>
      </c>
      <c r="D77" s="425" t="s">
        <v>1035</v>
      </c>
    </row>
    <row r="78" spans="1:5" ht="12.75" customHeight="1">
      <c r="A78" s="428"/>
      <c r="B78" s="426"/>
      <c r="C78" s="428"/>
      <c r="D78" s="428"/>
    </row>
    <row r="79" spans="1:5" ht="117.75" customHeight="1">
      <c r="A79" s="429"/>
      <c r="B79" s="427"/>
      <c r="C79" s="429"/>
      <c r="D79" s="429"/>
      <c r="E79">
        <v>1</v>
      </c>
    </row>
    <row r="80" spans="1:5" ht="54" customHeight="1">
      <c r="A80" s="258" t="s">
        <v>602</v>
      </c>
      <c r="B80" s="425" t="s">
        <v>1079</v>
      </c>
      <c r="C80" s="425" t="s">
        <v>130</v>
      </c>
      <c r="D80" s="425" t="s">
        <v>1040</v>
      </c>
    </row>
    <row r="81" spans="1:4" ht="117.75" customHeight="1">
      <c r="A81" s="258"/>
      <c r="B81" s="436"/>
      <c r="C81" s="429"/>
      <c r="D81" s="429"/>
    </row>
    <row r="82" spans="1:4" ht="12.75" customHeight="1">
      <c r="A82" s="422" t="s">
        <v>159</v>
      </c>
      <c r="B82" s="425" t="s">
        <v>160</v>
      </c>
      <c r="C82" s="425" t="s">
        <v>130</v>
      </c>
      <c r="D82" s="425" t="s">
        <v>1036</v>
      </c>
    </row>
    <row r="83" spans="1:4" ht="177.75" customHeight="1">
      <c r="A83" s="423"/>
      <c r="B83" s="427"/>
      <c r="C83" s="429"/>
      <c r="D83" s="429"/>
    </row>
    <row r="84" spans="1:4" ht="31.5" customHeight="1">
      <c r="A84" s="115" t="s">
        <v>161</v>
      </c>
      <c r="B84" s="425" t="s">
        <v>162</v>
      </c>
      <c r="C84" s="425" t="s">
        <v>141</v>
      </c>
      <c r="D84" s="425" t="s">
        <v>1036</v>
      </c>
    </row>
    <row r="85" spans="1:4" ht="12.75" customHeight="1">
      <c r="A85" s="428"/>
      <c r="B85" s="426"/>
      <c r="C85" s="428"/>
      <c r="D85" s="428"/>
    </row>
    <row r="86" spans="1:4" ht="82.5" customHeight="1">
      <c r="A86" s="429"/>
      <c r="B86" s="427"/>
      <c r="C86" s="429"/>
      <c r="D86" s="429"/>
    </row>
    <row r="87" spans="1:4" ht="12.75" customHeight="1">
      <c r="A87" s="422" t="s">
        <v>163</v>
      </c>
      <c r="B87" s="425" t="s">
        <v>164</v>
      </c>
      <c r="C87" s="425" t="s">
        <v>141</v>
      </c>
      <c r="D87" s="425" t="s">
        <v>1036</v>
      </c>
    </row>
    <row r="88" spans="1:4" ht="12.75" customHeight="1">
      <c r="A88" s="435"/>
      <c r="B88" s="426"/>
      <c r="C88" s="428"/>
      <c r="D88" s="428"/>
    </row>
    <row r="89" spans="1:4" ht="69" customHeight="1">
      <c r="A89" s="436"/>
      <c r="B89" s="427"/>
      <c r="C89" s="429"/>
      <c r="D89" s="429"/>
    </row>
    <row r="90" spans="1:4" ht="12.75" customHeight="1">
      <c r="A90" s="422" t="s">
        <v>165</v>
      </c>
      <c r="B90" s="425" t="s">
        <v>166</v>
      </c>
      <c r="C90" s="425" t="s">
        <v>130</v>
      </c>
      <c r="D90" s="425" t="s">
        <v>1037</v>
      </c>
    </row>
    <row r="91" spans="1:4" ht="12.75" customHeight="1">
      <c r="A91" s="435"/>
      <c r="B91" s="426"/>
      <c r="C91" s="428"/>
      <c r="D91" s="428"/>
    </row>
    <row r="92" spans="1:4" ht="116.25" customHeight="1">
      <c r="A92" s="436"/>
      <c r="B92" s="427"/>
      <c r="C92" s="429"/>
      <c r="D92" s="429"/>
    </row>
    <row r="93" spans="1:4" ht="12.75" customHeight="1">
      <c r="A93" s="422" t="s">
        <v>167</v>
      </c>
      <c r="B93" s="425" t="s">
        <v>168</v>
      </c>
      <c r="C93" s="425" t="s">
        <v>141</v>
      </c>
      <c r="D93" s="425" t="s">
        <v>1038</v>
      </c>
    </row>
    <row r="94" spans="1:4" ht="12.75" customHeight="1">
      <c r="A94" s="435"/>
      <c r="B94" s="426"/>
      <c r="C94" s="428"/>
      <c r="D94" s="428"/>
    </row>
    <row r="95" spans="1:4" ht="45" customHeight="1">
      <c r="A95" s="436"/>
      <c r="B95" s="427"/>
      <c r="C95" s="429"/>
      <c r="D95" s="429"/>
    </row>
    <row r="96" spans="1:4" ht="12.75" customHeight="1">
      <c r="A96" s="422" t="s">
        <v>169</v>
      </c>
      <c r="B96" s="425" t="s">
        <v>485</v>
      </c>
      <c r="C96" s="425" t="s">
        <v>141</v>
      </c>
      <c r="D96" s="425" t="s">
        <v>1034</v>
      </c>
    </row>
    <row r="97" spans="1:4" ht="12.75" customHeight="1">
      <c r="A97" s="424"/>
      <c r="B97" s="426"/>
      <c r="C97" s="428"/>
      <c r="D97" s="428"/>
    </row>
    <row r="98" spans="1:4" ht="199.5" customHeight="1">
      <c r="A98" s="423"/>
      <c r="B98" s="427"/>
      <c r="C98" s="429"/>
      <c r="D98" s="429"/>
    </row>
    <row r="99" spans="1:4" ht="304.5" customHeight="1">
      <c r="A99" s="115" t="s">
        <v>170</v>
      </c>
      <c r="B99" s="116" t="s">
        <v>1080</v>
      </c>
      <c r="C99" s="116" t="s">
        <v>130</v>
      </c>
      <c r="D99" s="257" t="s">
        <v>1040</v>
      </c>
    </row>
    <row r="100" spans="1:4" ht="12.75" customHeight="1">
      <c r="A100" s="433" t="s">
        <v>171</v>
      </c>
      <c r="B100" s="434" t="s">
        <v>486</v>
      </c>
      <c r="C100" s="434" t="s">
        <v>141</v>
      </c>
      <c r="D100" s="425" t="s">
        <v>1034</v>
      </c>
    </row>
    <row r="101" spans="1:4" ht="12.75" customHeight="1">
      <c r="A101" s="438"/>
      <c r="B101" s="437"/>
      <c r="C101" s="434"/>
      <c r="D101" s="428"/>
    </row>
    <row r="102" spans="1:4" ht="189.75" customHeight="1">
      <c r="A102" s="438"/>
      <c r="B102" s="437"/>
      <c r="C102" s="434"/>
      <c r="D102" s="429"/>
    </row>
    <row r="103" spans="1:4" ht="12.75" customHeight="1">
      <c r="A103" s="422" t="s">
        <v>172</v>
      </c>
      <c r="B103" s="425" t="s">
        <v>487</v>
      </c>
      <c r="C103" s="425" t="s">
        <v>130</v>
      </c>
      <c r="D103" s="425" t="s">
        <v>1034</v>
      </c>
    </row>
    <row r="104" spans="1:4" ht="12.75" customHeight="1">
      <c r="A104" s="435"/>
      <c r="B104" s="426"/>
      <c r="C104" s="428"/>
      <c r="D104" s="428"/>
    </row>
    <row r="105" spans="1:4" ht="180.75" customHeight="1">
      <c r="A105" s="436"/>
      <c r="B105" s="427"/>
      <c r="C105" s="429"/>
      <c r="D105" s="429"/>
    </row>
    <row r="106" spans="1:4" ht="12.75" customHeight="1">
      <c r="A106" s="422" t="s">
        <v>173</v>
      </c>
      <c r="B106" s="425" t="s">
        <v>488</v>
      </c>
      <c r="C106" s="425" t="s">
        <v>130</v>
      </c>
      <c r="D106" s="425" t="s">
        <v>1034</v>
      </c>
    </row>
    <row r="107" spans="1:4" ht="12.75" customHeight="1">
      <c r="A107" s="435"/>
      <c r="B107" s="426"/>
      <c r="C107" s="428"/>
      <c r="D107" s="428"/>
    </row>
    <row r="108" spans="1:4" ht="170.25" customHeight="1">
      <c r="A108" s="436"/>
      <c r="B108" s="427"/>
      <c r="C108" s="429"/>
      <c r="D108" s="429"/>
    </row>
    <row r="109" spans="1:4" ht="13.2">
      <c r="A109" s="422" t="s">
        <v>174</v>
      </c>
      <c r="B109" s="425" t="s">
        <v>175</v>
      </c>
      <c r="C109" s="425" t="s">
        <v>126</v>
      </c>
      <c r="D109" s="425" t="s">
        <v>1041</v>
      </c>
    </row>
    <row r="110" spans="1:4" ht="13.2">
      <c r="A110" s="424"/>
      <c r="B110" s="426"/>
      <c r="C110" s="428"/>
      <c r="D110" s="428"/>
    </row>
    <row r="111" spans="1:4" ht="213.75" customHeight="1">
      <c r="A111" s="423"/>
      <c r="B111" s="427"/>
      <c r="C111" s="429"/>
      <c r="D111" s="429"/>
    </row>
    <row r="112" spans="1:4" ht="12.75" customHeight="1">
      <c r="A112" s="422" t="s">
        <v>176</v>
      </c>
      <c r="B112" s="425" t="s">
        <v>177</v>
      </c>
      <c r="C112" s="425" t="s">
        <v>126</v>
      </c>
      <c r="D112" s="425" t="s">
        <v>1041</v>
      </c>
    </row>
    <row r="113" spans="1:4" ht="12.75" customHeight="1">
      <c r="A113" s="424"/>
      <c r="B113" s="426"/>
      <c r="C113" s="428"/>
      <c r="D113" s="428"/>
    </row>
    <row r="114" spans="1:4" ht="373.5" customHeight="1">
      <c r="A114" s="423"/>
      <c r="B114" s="427"/>
      <c r="C114" s="429"/>
      <c r="D114" s="429"/>
    </row>
    <row r="115" spans="1:4" ht="12.75" customHeight="1">
      <c r="A115" s="422" t="s">
        <v>178</v>
      </c>
      <c r="B115" s="425" t="s">
        <v>179</v>
      </c>
      <c r="C115" s="425" t="s">
        <v>126</v>
      </c>
      <c r="D115" s="425" t="s">
        <v>1041</v>
      </c>
    </row>
    <row r="116" spans="1:4" ht="12.75" customHeight="1">
      <c r="A116" s="424"/>
      <c r="B116" s="426"/>
      <c r="C116" s="428"/>
      <c r="D116" s="428"/>
    </row>
    <row r="117" spans="1:4" ht="219" customHeight="1">
      <c r="A117" s="423"/>
      <c r="B117" s="427"/>
      <c r="C117" s="429"/>
      <c r="D117" s="429"/>
    </row>
    <row r="118" spans="1:4" ht="13.2">
      <c r="A118" s="422" t="s">
        <v>180</v>
      </c>
      <c r="B118" s="425" t="s">
        <v>181</v>
      </c>
      <c r="C118" s="425" t="s">
        <v>182</v>
      </c>
      <c r="D118" s="425" t="s">
        <v>1042</v>
      </c>
    </row>
    <row r="119" spans="1:4" ht="13.2">
      <c r="A119" s="424"/>
      <c r="B119" s="426"/>
      <c r="C119" s="428"/>
      <c r="D119" s="428"/>
    </row>
    <row r="120" spans="1:4" ht="332.25" customHeight="1">
      <c r="A120" s="423"/>
      <c r="B120" s="427"/>
      <c r="C120" s="429"/>
      <c r="D120" s="429"/>
    </row>
    <row r="121" spans="1:4" ht="31.5" customHeight="1">
      <c r="A121" s="115" t="s">
        <v>183</v>
      </c>
      <c r="B121" s="425" t="s">
        <v>466</v>
      </c>
      <c r="C121" s="425" t="s">
        <v>130</v>
      </c>
      <c r="D121" s="425" t="s">
        <v>1034</v>
      </c>
    </row>
    <row r="122" spans="1:4" ht="12.75" customHeight="1">
      <c r="A122" s="428"/>
      <c r="B122" s="426"/>
      <c r="C122" s="428"/>
      <c r="D122" s="428"/>
    </row>
    <row r="123" spans="1:4" ht="112.5" customHeight="1">
      <c r="A123" s="429"/>
      <c r="B123" s="427"/>
      <c r="C123" s="429"/>
      <c r="D123" s="429"/>
    </row>
    <row r="124" spans="1:4" ht="12.75" customHeight="1">
      <c r="A124" s="422" t="s">
        <v>184</v>
      </c>
      <c r="B124" s="425" t="s">
        <v>467</v>
      </c>
      <c r="C124" s="425" t="s">
        <v>130</v>
      </c>
      <c r="D124" s="425" t="s">
        <v>1034</v>
      </c>
    </row>
    <row r="125" spans="1:4" ht="12.75" customHeight="1">
      <c r="A125" s="424"/>
      <c r="B125" s="426"/>
      <c r="C125" s="428"/>
      <c r="D125" s="428"/>
    </row>
    <row r="126" spans="1:4" ht="167.25" customHeight="1">
      <c r="A126" s="423"/>
      <c r="B126" s="427"/>
      <c r="C126" s="429"/>
      <c r="D126" s="429"/>
    </row>
    <row r="127" spans="1:4" ht="284.25" customHeight="1">
      <c r="A127" s="115" t="s">
        <v>468</v>
      </c>
      <c r="B127" s="134" t="s">
        <v>469</v>
      </c>
      <c r="C127" s="113" t="s">
        <v>130</v>
      </c>
      <c r="D127" s="259" t="s">
        <v>1035</v>
      </c>
    </row>
    <row r="128" spans="1:4" ht="190.5" customHeight="1">
      <c r="A128" s="117" t="s">
        <v>20</v>
      </c>
      <c r="B128" s="115" t="s">
        <v>185</v>
      </c>
      <c r="C128" s="113" t="s">
        <v>129</v>
      </c>
      <c r="D128" s="260" t="s">
        <v>1039</v>
      </c>
    </row>
    <row r="129" spans="1:4" ht="149.25" customHeight="1">
      <c r="A129" s="115" t="s">
        <v>4</v>
      </c>
      <c r="B129" s="118" t="s">
        <v>186</v>
      </c>
      <c r="C129" s="113" t="s">
        <v>129</v>
      </c>
      <c r="D129" s="260" t="s">
        <v>1039</v>
      </c>
    </row>
    <row r="130" spans="1:4" ht="13.2">
      <c r="A130" s="433" t="s">
        <v>11</v>
      </c>
      <c r="B130" s="433" t="s">
        <v>187</v>
      </c>
      <c r="C130" s="434" t="s">
        <v>130</v>
      </c>
      <c r="D130" s="434" t="s">
        <v>1034</v>
      </c>
    </row>
    <row r="131" spans="1:4" ht="13.2">
      <c r="A131" s="433"/>
      <c r="B131" s="433"/>
      <c r="C131" s="434"/>
      <c r="D131" s="434"/>
    </row>
    <row r="132" spans="1:4" ht="106.5" customHeight="1">
      <c r="A132" s="433"/>
      <c r="B132" s="433"/>
      <c r="C132" s="434"/>
      <c r="D132" s="434"/>
    </row>
    <row r="133" spans="1:4" ht="31.8">
      <c r="A133" s="112"/>
      <c r="B133" s="119"/>
      <c r="C133" s="112"/>
      <c r="D133" s="112"/>
    </row>
    <row r="134" spans="1:4" ht="12.75" customHeight="1">
      <c r="A134" s="442" t="s">
        <v>188</v>
      </c>
      <c r="B134" s="434" t="s">
        <v>189</v>
      </c>
      <c r="C134" s="434" t="s">
        <v>141</v>
      </c>
      <c r="D134" s="425" t="s">
        <v>1034</v>
      </c>
    </row>
    <row r="135" spans="1:4" ht="12.75" customHeight="1">
      <c r="A135" s="442"/>
      <c r="B135" s="434"/>
      <c r="C135" s="434"/>
      <c r="D135" s="428"/>
    </row>
    <row r="136" spans="1:4" ht="167.25" customHeight="1">
      <c r="A136" s="442"/>
      <c r="B136" s="434"/>
      <c r="C136" s="434"/>
      <c r="D136" s="429"/>
    </row>
    <row r="137" spans="1:4" ht="31.8">
      <c r="A137" s="120" t="s">
        <v>190</v>
      </c>
      <c r="B137" s="439" t="s">
        <v>191</v>
      </c>
      <c r="C137" s="425" t="s">
        <v>130</v>
      </c>
      <c r="D137" s="425" t="s">
        <v>1034</v>
      </c>
    </row>
    <row r="138" spans="1:4" ht="12.75" customHeight="1">
      <c r="A138" s="424"/>
      <c r="B138" s="440"/>
      <c r="C138" s="428"/>
      <c r="D138" s="428"/>
    </row>
    <row r="139" spans="1:4" ht="101.25" customHeight="1">
      <c r="A139" s="423"/>
      <c r="B139" s="441"/>
      <c r="C139" s="429"/>
      <c r="D139" s="429"/>
    </row>
    <row r="140" spans="1:4" ht="31.8">
      <c r="A140" s="120" t="s">
        <v>192</v>
      </c>
      <c r="B140" s="439" t="s">
        <v>193</v>
      </c>
      <c r="C140" s="425" t="s">
        <v>141</v>
      </c>
      <c r="D140" s="425" t="s">
        <v>1034</v>
      </c>
    </row>
    <row r="141" spans="1:4" ht="12.75" customHeight="1">
      <c r="A141" s="428"/>
      <c r="B141" s="440"/>
      <c r="C141" s="428"/>
      <c r="D141" s="428"/>
    </row>
    <row r="142" spans="1:4" ht="115.5" customHeight="1">
      <c r="A142" s="429"/>
      <c r="B142" s="441"/>
      <c r="C142" s="429"/>
      <c r="D142" s="429"/>
    </row>
    <row r="143" spans="1:4" ht="31.8">
      <c r="A143" s="120" t="s">
        <v>194</v>
      </c>
      <c r="B143" s="439" t="s">
        <v>195</v>
      </c>
      <c r="C143" s="425" t="s">
        <v>130</v>
      </c>
      <c r="D143" s="425" t="s">
        <v>1034</v>
      </c>
    </row>
    <row r="144" spans="1:4" ht="12.75" customHeight="1">
      <c r="A144" s="428"/>
      <c r="B144" s="440"/>
      <c r="C144" s="428"/>
      <c r="D144" s="428"/>
    </row>
    <row r="145" spans="1:4" ht="101.25" customHeight="1">
      <c r="A145" s="429"/>
      <c r="B145" s="441"/>
      <c r="C145" s="429"/>
      <c r="D145" s="429"/>
    </row>
    <row r="146" spans="1:4" ht="12.75" customHeight="1">
      <c r="A146" s="443" t="s">
        <v>196</v>
      </c>
      <c r="B146" s="439" t="s">
        <v>197</v>
      </c>
      <c r="C146" s="425" t="s">
        <v>141</v>
      </c>
      <c r="D146" s="425" t="s">
        <v>1034</v>
      </c>
    </row>
    <row r="147" spans="1:4" ht="12.75" customHeight="1">
      <c r="A147" s="435"/>
      <c r="B147" s="440"/>
      <c r="C147" s="428"/>
      <c r="D147" s="428"/>
    </row>
    <row r="148" spans="1:4" ht="123.75" customHeight="1">
      <c r="A148" s="436"/>
      <c r="B148" s="441"/>
      <c r="C148" s="429"/>
      <c r="D148" s="429"/>
    </row>
    <row r="149" spans="1:4" ht="31.8">
      <c r="A149" s="120" t="s">
        <v>198</v>
      </c>
      <c r="B149" s="439" t="s">
        <v>199</v>
      </c>
      <c r="C149" s="425" t="s">
        <v>130</v>
      </c>
      <c r="D149" s="425" t="s">
        <v>1034</v>
      </c>
    </row>
    <row r="150" spans="1:4" ht="12.75" customHeight="1">
      <c r="A150" s="428"/>
      <c r="B150" s="440"/>
      <c r="C150" s="428"/>
      <c r="D150" s="428"/>
    </row>
    <row r="151" spans="1:4" ht="111.75" customHeight="1">
      <c r="A151" s="429"/>
      <c r="B151" s="441"/>
      <c r="C151" s="429"/>
      <c r="D151" s="429"/>
    </row>
    <row r="152" spans="1:4" ht="31.8">
      <c r="A152" s="120" t="s">
        <v>200</v>
      </c>
      <c r="B152" s="439" t="s">
        <v>201</v>
      </c>
      <c r="C152" s="425" t="s">
        <v>130</v>
      </c>
      <c r="D152" s="425" t="s">
        <v>1034</v>
      </c>
    </row>
    <row r="153" spans="1:4" ht="12.75" customHeight="1">
      <c r="A153" s="428"/>
      <c r="B153" s="440"/>
      <c r="C153" s="428"/>
      <c r="D153" s="428"/>
    </row>
    <row r="154" spans="1:4" ht="110.25" customHeight="1">
      <c r="A154" s="429"/>
      <c r="B154" s="441"/>
      <c r="C154" s="429"/>
      <c r="D154" s="429"/>
    </row>
    <row r="155" spans="1:4" ht="13.2">
      <c r="A155" s="443" t="s">
        <v>202</v>
      </c>
      <c r="B155" s="439" t="s">
        <v>203</v>
      </c>
      <c r="C155" s="425" t="s">
        <v>130</v>
      </c>
      <c r="D155" s="425" t="s">
        <v>1034</v>
      </c>
    </row>
    <row r="156" spans="1:4" ht="106.5" customHeight="1">
      <c r="A156" s="444"/>
      <c r="B156" s="440"/>
      <c r="C156" s="428"/>
      <c r="D156" s="428"/>
    </row>
    <row r="157" spans="1:4" ht="12.75" customHeight="1">
      <c r="A157" s="443" t="s">
        <v>204</v>
      </c>
      <c r="B157" s="439" t="s">
        <v>1081</v>
      </c>
      <c r="C157" s="425" t="s">
        <v>141</v>
      </c>
      <c r="D157" s="425" t="s">
        <v>1034</v>
      </c>
    </row>
    <row r="158" spans="1:4" ht="12.75" customHeight="1">
      <c r="A158" s="435"/>
      <c r="B158" s="440"/>
      <c r="C158" s="428"/>
      <c r="D158" s="428"/>
    </row>
    <row r="159" spans="1:4" ht="120" customHeight="1">
      <c r="A159" s="436"/>
      <c r="B159" s="441"/>
      <c r="C159" s="429"/>
      <c r="D159" s="429"/>
    </row>
    <row r="160" spans="1:4" ht="31.8">
      <c r="A160" s="120" t="s">
        <v>206</v>
      </c>
      <c r="B160" s="439" t="s">
        <v>1082</v>
      </c>
      <c r="C160" s="425" t="s">
        <v>130</v>
      </c>
      <c r="D160" s="425" t="s">
        <v>1035</v>
      </c>
    </row>
    <row r="161" spans="1:4" ht="13.2">
      <c r="A161" s="428"/>
      <c r="B161" s="440"/>
      <c r="C161" s="428"/>
      <c r="D161" s="428"/>
    </row>
    <row r="162" spans="1:4" ht="82.5" customHeight="1">
      <c r="A162" s="429"/>
      <c r="B162" s="441"/>
      <c r="C162" s="429"/>
      <c r="D162" s="429"/>
    </row>
    <row r="163" spans="1:4" ht="31.8">
      <c r="A163" s="120" t="s">
        <v>208</v>
      </c>
      <c r="B163" s="439" t="s">
        <v>1083</v>
      </c>
      <c r="C163" s="425" t="s">
        <v>141</v>
      </c>
      <c r="D163" s="425" t="s">
        <v>1035</v>
      </c>
    </row>
    <row r="164" spans="1:4" ht="13.2">
      <c r="A164" s="428"/>
      <c r="B164" s="440"/>
      <c r="C164" s="428"/>
      <c r="D164" s="428"/>
    </row>
    <row r="165" spans="1:4" ht="104.25" customHeight="1">
      <c r="A165" s="429"/>
      <c r="B165" s="441"/>
      <c r="C165" s="429"/>
      <c r="D165" s="429"/>
    </row>
    <row r="166" spans="1:4" ht="31.8">
      <c r="A166" s="120" t="s">
        <v>210</v>
      </c>
      <c r="B166" s="439" t="s">
        <v>211</v>
      </c>
      <c r="C166" s="425" t="s">
        <v>141</v>
      </c>
      <c r="D166" s="425" t="s">
        <v>1034</v>
      </c>
    </row>
    <row r="167" spans="1:4" ht="12.75" customHeight="1">
      <c r="A167" s="428"/>
      <c r="B167" s="440"/>
      <c r="C167" s="428"/>
      <c r="D167" s="428"/>
    </row>
    <row r="168" spans="1:4" ht="244.5" customHeight="1">
      <c r="A168" s="429"/>
      <c r="B168" s="441"/>
      <c r="C168" s="429"/>
      <c r="D168" s="429"/>
    </row>
    <row r="169" spans="1:4" ht="254.4">
      <c r="A169" s="120" t="s">
        <v>212</v>
      </c>
      <c r="B169" s="121" t="s">
        <v>1084</v>
      </c>
      <c r="C169" s="116" t="s">
        <v>130</v>
      </c>
      <c r="D169" s="259" t="s">
        <v>1035</v>
      </c>
    </row>
    <row r="170" spans="1:4" ht="31.8">
      <c r="A170" s="120" t="s">
        <v>214</v>
      </c>
      <c r="B170" s="439" t="s">
        <v>215</v>
      </c>
      <c r="C170" s="425" t="s">
        <v>141</v>
      </c>
      <c r="D170" s="425" t="s">
        <v>1034</v>
      </c>
    </row>
    <row r="171" spans="1:4" ht="204.75" customHeight="1">
      <c r="A171" s="113"/>
      <c r="B171" s="441"/>
      <c r="C171" s="429"/>
      <c r="D171" s="429"/>
    </row>
    <row r="172" spans="1:4" ht="31.8">
      <c r="A172" s="120" t="s">
        <v>216</v>
      </c>
      <c r="B172" s="439" t="s">
        <v>217</v>
      </c>
      <c r="C172" s="425" t="s">
        <v>130</v>
      </c>
      <c r="D172" s="425" t="s">
        <v>1034</v>
      </c>
    </row>
    <row r="173" spans="1:4" ht="12.75" customHeight="1">
      <c r="A173" s="428"/>
      <c r="B173" s="440"/>
      <c r="C173" s="428"/>
      <c r="D173" s="428"/>
    </row>
    <row r="174" spans="1:4" ht="108.75" customHeight="1">
      <c r="A174" s="429"/>
      <c r="B174" s="441"/>
      <c r="C174" s="429"/>
      <c r="D174" s="429"/>
    </row>
    <row r="175" spans="1:4" ht="108.75" customHeight="1">
      <c r="A175" s="425" t="s">
        <v>704</v>
      </c>
      <c r="B175" s="425" t="s">
        <v>705</v>
      </c>
      <c r="C175" s="425" t="s">
        <v>130</v>
      </c>
      <c r="D175" s="425" t="s">
        <v>1044</v>
      </c>
    </row>
    <row r="176" spans="1:4" ht="108.75" customHeight="1">
      <c r="A176" s="428"/>
      <c r="B176" s="428"/>
      <c r="C176" s="428"/>
      <c r="D176" s="428"/>
    </row>
    <row r="177" spans="1:4" ht="108.75" customHeight="1">
      <c r="A177" s="429"/>
      <c r="B177" s="429"/>
      <c r="C177" s="429"/>
      <c r="D177" s="429"/>
    </row>
    <row r="178" spans="1:4" ht="31.8">
      <c r="A178" s="120" t="s">
        <v>218</v>
      </c>
      <c r="B178" s="445" t="s">
        <v>1085</v>
      </c>
      <c r="C178" s="425" t="s">
        <v>141</v>
      </c>
      <c r="D178" s="425" t="s">
        <v>1035</v>
      </c>
    </row>
    <row r="179" spans="1:4" ht="13.2">
      <c r="A179" s="428"/>
      <c r="B179" s="446"/>
      <c r="C179" s="428"/>
      <c r="D179" s="428"/>
    </row>
    <row r="180" spans="1:4" ht="135" customHeight="1">
      <c r="A180" s="429"/>
      <c r="B180" s="447"/>
      <c r="C180" s="429"/>
      <c r="D180" s="429"/>
    </row>
    <row r="181" spans="1:4" ht="13.2">
      <c r="A181" s="442" t="s">
        <v>220</v>
      </c>
      <c r="B181" s="422" t="s">
        <v>221</v>
      </c>
      <c r="C181" s="425" t="s">
        <v>141</v>
      </c>
      <c r="D181" s="425" t="s">
        <v>1043</v>
      </c>
    </row>
    <row r="182" spans="1:4" ht="13.2">
      <c r="A182" s="442"/>
      <c r="B182" s="424"/>
      <c r="C182" s="428"/>
      <c r="D182" s="428"/>
    </row>
    <row r="183" spans="1:4" ht="67.5" customHeight="1">
      <c r="A183" s="442"/>
      <c r="B183" s="423"/>
      <c r="C183" s="429"/>
      <c r="D183" s="429"/>
    </row>
    <row r="184" spans="1:4" ht="31.8">
      <c r="A184" s="120" t="s">
        <v>222</v>
      </c>
      <c r="B184" s="445" t="s">
        <v>223</v>
      </c>
      <c r="C184" s="425" t="s">
        <v>141</v>
      </c>
      <c r="D184" s="425" t="s">
        <v>1034</v>
      </c>
    </row>
    <row r="185" spans="1:4" ht="12.75" customHeight="1">
      <c r="A185" s="428"/>
      <c r="B185" s="446"/>
      <c r="C185" s="428"/>
      <c r="D185" s="428"/>
    </row>
    <row r="186" spans="1:4" ht="183.75" customHeight="1">
      <c r="A186" s="429"/>
      <c r="B186" s="447"/>
      <c r="C186" s="429"/>
      <c r="D186" s="429"/>
    </row>
    <row r="187" spans="1:4" ht="106.5" customHeight="1">
      <c r="A187" s="120" t="s">
        <v>224</v>
      </c>
      <c r="B187" s="121" t="s">
        <v>225</v>
      </c>
      <c r="C187" s="116" t="s">
        <v>141</v>
      </c>
      <c r="D187" s="257" t="s">
        <v>1034</v>
      </c>
    </row>
    <row r="188" spans="1:4" ht="31.8">
      <c r="A188" s="120" t="s">
        <v>226</v>
      </c>
      <c r="B188" s="425" t="s">
        <v>227</v>
      </c>
      <c r="C188" s="425" t="s">
        <v>130</v>
      </c>
      <c r="D188" s="425" t="s">
        <v>1034</v>
      </c>
    </row>
    <row r="189" spans="1:4" ht="12.75" customHeight="1">
      <c r="A189" s="428"/>
      <c r="B189" s="428"/>
      <c r="C189" s="428"/>
      <c r="D189" s="428"/>
    </row>
    <row r="190" spans="1:4" ht="70.5" customHeight="1">
      <c r="A190" s="429"/>
      <c r="B190" s="429"/>
      <c r="C190" s="429"/>
      <c r="D190" s="429"/>
    </row>
    <row r="191" spans="1:4" ht="31.8">
      <c r="A191" s="120" t="s">
        <v>228</v>
      </c>
      <c r="B191" s="439" t="s">
        <v>229</v>
      </c>
      <c r="C191" s="425" t="s">
        <v>141</v>
      </c>
      <c r="D191" s="425" t="s">
        <v>1034</v>
      </c>
    </row>
    <row r="192" spans="1:4" ht="12.75" customHeight="1">
      <c r="A192" s="428"/>
      <c r="B192" s="440"/>
      <c r="C192" s="428"/>
      <c r="D192" s="428"/>
    </row>
    <row r="193" spans="1:4" ht="60" customHeight="1">
      <c r="A193" s="429"/>
      <c r="B193" s="441"/>
      <c r="C193" s="429"/>
      <c r="D193" s="429"/>
    </row>
    <row r="194" spans="1:4" ht="31.8">
      <c r="A194" s="120" t="s">
        <v>230</v>
      </c>
      <c r="B194" s="439" t="s">
        <v>231</v>
      </c>
      <c r="C194" s="425" t="s">
        <v>141</v>
      </c>
      <c r="D194" s="425" t="s">
        <v>1034</v>
      </c>
    </row>
    <row r="195" spans="1:4" ht="12.75" customHeight="1">
      <c r="A195" s="428"/>
      <c r="B195" s="440"/>
      <c r="C195" s="428"/>
      <c r="D195" s="428"/>
    </row>
    <row r="196" spans="1:4" ht="241.5" customHeight="1">
      <c r="A196" s="429"/>
      <c r="B196" s="441"/>
      <c r="C196" s="429"/>
      <c r="D196" s="429"/>
    </row>
    <row r="197" spans="1:4" ht="286.2">
      <c r="A197" s="120" t="s">
        <v>232</v>
      </c>
      <c r="B197" s="110" t="s">
        <v>1086</v>
      </c>
      <c r="C197" s="116" t="s">
        <v>141</v>
      </c>
      <c r="D197" s="261" t="s">
        <v>1043</v>
      </c>
    </row>
    <row r="198" spans="1:4" ht="97.5" customHeight="1">
      <c r="A198" s="448" t="s">
        <v>233</v>
      </c>
      <c r="B198" s="439" t="s">
        <v>234</v>
      </c>
      <c r="C198" s="425" t="s">
        <v>141</v>
      </c>
      <c r="D198" s="425" t="s">
        <v>1043</v>
      </c>
    </row>
    <row r="199" spans="1:4" ht="12.75" customHeight="1">
      <c r="A199" s="449"/>
      <c r="B199" s="440"/>
      <c r="C199" s="428"/>
      <c r="D199" s="428"/>
    </row>
    <row r="200" spans="1:4" ht="12.75" customHeight="1">
      <c r="A200" s="450"/>
      <c r="B200" s="441"/>
      <c r="C200" s="429"/>
      <c r="D200" s="429"/>
    </row>
    <row r="201" spans="1:4" ht="31.8">
      <c r="A201" s="116" t="s">
        <v>235</v>
      </c>
      <c r="B201" s="439" t="s">
        <v>236</v>
      </c>
      <c r="C201" s="425" t="s">
        <v>130</v>
      </c>
      <c r="D201" s="425" t="s">
        <v>1043</v>
      </c>
    </row>
    <row r="202" spans="1:4" ht="13.2">
      <c r="A202" s="428"/>
      <c r="B202" s="440"/>
      <c r="C202" s="428"/>
      <c r="D202" s="428"/>
    </row>
    <row r="203" spans="1:4" ht="93.75" customHeight="1">
      <c r="A203" s="429"/>
      <c r="B203" s="441"/>
      <c r="C203" s="429"/>
      <c r="D203" s="429"/>
    </row>
    <row r="204" spans="1:4" ht="31.8">
      <c r="A204" s="116" t="s">
        <v>237</v>
      </c>
      <c r="B204" s="439" t="s">
        <v>1087</v>
      </c>
      <c r="C204" s="425" t="s">
        <v>141</v>
      </c>
      <c r="D204" s="425" t="s">
        <v>1043</v>
      </c>
    </row>
    <row r="205" spans="1:4" ht="13.2">
      <c r="A205" s="428"/>
      <c r="B205" s="440"/>
      <c r="C205" s="428"/>
      <c r="D205" s="428"/>
    </row>
    <row r="206" spans="1:4" ht="13.2">
      <c r="A206" s="429"/>
      <c r="B206" s="441"/>
      <c r="C206" s="429"/>
      <c r="D206" s="429"/>
    </row>
    <row r="207" spans="1:4" ht="13.2">
      <c r="A207" s="434" t="s">
        <v>239</v>
      </c>
      <c r="B207" s="434" t="s">
        <v>1088</v>
      </c>
      <c r="C207" s="434" t="s">
        <v>141</v>
      </c>
      <c r="D207" s="434" t="s">
        <v>1044</v>
      </c>
    </row>
    <row r="208" spans="1:4" ht="13.2">
      <c r="A208" s="434"/>
      <c r="B208" s="434"/>
      <c r="C208" s="434"/>
      <c r="D208" s="434"/>
    </row>
    <row r="209" spans="1:4" ht="13.2">
      <c r="A209" s="434"/>
      <c r="B209" s="434"/>
      <c r="C209" s="434"/>
      <c r="D209" s="434"/>
    </row>
    <row r="210" spans="1:4" ht="31.8">
      <c r="A210" s="112"/>
      <c r="B210" s="112"/>
      <c r="C210" s="112"/>
      <c r="D210" s="112"/>
    </row>
    <row r="211" spans="1:4" ht="13.2">
      <c r="A211" s="433" t="s">
        <v>241</v>
      </c>
      <c r="B211" s="434" t="s">
        <v>242</v>
      </c>
      <c r="C211" s="434" t="s">
        <v>141</v>
      </c>
      <c r="D211" s="425" t="s">
        <v>1043</v>
      </c>
    </row>
    <row r="212" spans="1:4" ht="13.2">
      <c r="A212" s="433"/>
      <c r="B212" s="434"/>
      <c r="C212" s="434"/>
      <c r="D212" s="428"/>
    </row>
    <row r="213" spans="1:4" ht="74.25" customHeight="1">
      <c r="A213" s="433"/>
      <c r="B213" s="434"/>
      <c r="C213" s="434"/>
      <c r="D213" s="429"/>
    </row>
    <row r="214" spans="1:4" ht="13.2">
      <c r="A214" s="425" t="s">
        <v>243</v>
      </c>
      <c r="B214" s="425" t="s">
        <v>244</v>
      </c>
      <c r="C214" s="425" t="s">
        <v>141</v>
      </c>
      <c r="D214" s="425" t="s">
        <v>1045</v>
      </c>
    </row>
    <row r="215" spans="1:4" ht="13.2">
      <c r="A215" s="428"/>
      <c r="B215" s="428"/>
      <c r="C215" s="428"/>
      <c r="D215" s="428"/>
    </row>
    <row r="216" spans="1:4" ht="198" customHeight="1">
      <c r="A216" s="429"/>
      <c r="B216" s="429"/>
      <c r="C216" s="429"/>
      <c r="D216" s="429"/>
    </row>
    <row r="217" spans="1:4" ht="31.8">
      <c r="A217" s="116" t="s">
        <v>245</v>
      </c>
      <c r="B217" s="439" t="s">
        <v>246</v>
      </c>
      <c r="C217" s="425" t="s">
        <v>141</v>
      </c>
      <c r="D217" s="425" t="s">
        <v>1043</v>
      </c>
    </row>
    <row r="218" spans="1:4" ht="13.2">
      <c r="A218" s="428"/>
      <c r="B218" s="440"/>
      <c r="C218" s="428"/>
      <c r="D218" s="428"/>
    </row>
    <row r="219" spans="1:4" ht="157.5" customHeight="1">
      <c r="A219" s="429"/>
      <c r="B219" s="441"/>
      <c r="C219" s="429"/>
      <c r="D219" s="429"/>
    </row>
    <row r="220" spans="1:4" ht="31.8">
      <c r="A220" s="116" t="s">
        <v>247</v>
      </c>
      <c r="B220" s="439" t="s">
        <v>248</v>
      </c>
      <c r="C220" s="425" t="s">
        <v>141</v>
      </c>
      <c r="D220" s="425" t="s">
        <v>1043</v>
      </c>
    </row>
    <row r="221" spans="1:4" ht="13.2">
      <c r="A221" s="428"/>
      <c r="B221" s="440"/>
      <c r="C221" s="428"/>
      <c r="D221" s="428"/>
    </row>
    <row r="222" spans="1:4" ht="209.25" customHeight="1">
      <c r="A222" s="429"/>
      <c r="B222" s="441"/>
      <c r="C222" s="429"/>
      <c r="D222" s="429"/>
    </row>
    <row r="223" spans="1:4" ht="63.6">
      <c r="A223" s="115" t="s">
        <v>249</v>
      </c>
      <c r="B223" s="439" t="s">
        <v>250</v>
      </c>
      <c r="C223" s="425" t="s">
        <v>141</v>
      </c>
      <c r="D223" s="425" t="s">
        <v>1043</v>
      </c>
    </row>
    <row r="224" spans="1:4" ht="13.2">
      <c r="A224" s="451"/>
      <c r="B224" s="440"/>
      <c r="C224" s="428"/>
      <c r="D224" s="428"/>
    </row>
    <row r="225" spans="1:4" ht="50.25" customHeight="1">
      <c r="A225" s="452"/>
      <c r="B225" s="441"/>
      <c r="C225" s="429"/>
      <c r="D225" s="429"/>
    </row>
    <row r="226" spans="1:4" ht="31.8">
      <c r="A226" s="115" t="s">
        <v>251</v>
      </c>
      <c r="B226" s="439" t="s">
        <v>1089</v>
      </c>
      <c r="C226" s="425" t="s">
        <v>141</v>
      </c>
      <c r="D226" s="425" t="s">
        <v>1043</v>
      </c>
    </row>
    <row r="227" spans="1:4" ht="31.8">
      <c r="A227" s="122"/>
      <c r="B227" s="440"/>
      <c r="C227" s="428"/>
      <c r="D227" s="428"/>
    </row>
    <row r="228" spans="1:4" ht="90" customHeight="1">
      <c r="A228" s="113"/>
      <c r="B228" s="441"/>
      <c r="C228" s="429"/>
      <c r="D228" s="429"/>
    </row>
    <row r="229" spans="1:4" ht="13.2">
      <c r="A229" s="422" t="s">
        <v>253</v>
      </c>
      <c r="B229" s="439" t="s">
        <v>254</v>
      </c>
      <c r="C229" s="425" t="s">
        <v>130</v>
      </c>
      <c r="D229" s="425" t="s">
        <v>1043</v>
      </c>
    </row>
    <row r="230" spans="1:4" ht="13.2">
      <c r="A230" s="435"/>
      <c r="B230" s="440"/>
      <c r="C230" s="428"/>
      <c r="D230" s="428"/>
    </row>
    <row r="231" spans="1:4" ht="91.5" customHeight="1">
      <c r="A231" s="436"/>
      <c r="B231" s="441"/>
      <c r="C231" s="429"/>
      <c r="D231" s="429"/>
    </row>
    <row r="232" spans="1:4" ht="156" customHeight="1">
      <c r="A232" s="110" t="s">
        <v>255</v>
      </c>
      <c r="B232" s="123" t="s">
        <v>256</v>
      </c>
      <c r="C232" s="110" t="s">
        <v>257</v>
      </c>
      <c r="D232" s="124" t="s">
        <v>1046</v>
      </c>
    </row>
    <row r="233" spans="1:4" ht="13.2">
      <c r="A233" s="422" t="s">
        <v>258</v>
      </c>
      <c r="B233" s="422" t="s">
        <v>259</v>
      </c>
      <c r="C233" s="453" t="s">
        <v>130</v>
      </c>
      <c r="D233" s="425" t="s">
        <v>1046</v>
      </c>
    </row>
    <row r="234" spans="1:4" ht="71.25" customHeight="1">
      <c r="A234" s="424"/>
      <c r="B234" s="424"/>
      <c r="C234" s="454"/>
      <c r="D234" s="429"/>
    </row>
    <row r="235" spans="1:4" ht="63.6">
      <c r="A235" s="424"/>
      <c r="B235" s="424"/>
      <c r="C235" s="125" t="s">
        <v>260</v>
      </c>
      <c r="D235" s="261" t="s">
        <v>1047</v>
      </c>
    </row>
    <row r="236" spans="1:4" ht="31.8">
      <c r="A236" s="424"/>
      <c r="B236" s="424"/>
      <c r="C236" s="125" t="s">
        <v>126</v>
      </c>
      <c r="D236" s="261" t="s">
        <v>1048</v>
      </c>
    </row>
    <row r="237" spans="1:4" ht="31.8">
      <c r="A237" s="424"/>
      <c r="B237" s="424"/>
      <c r="C237" s="125" t="s">
        <v>261</v>
      </c>
      <c r="D237" s="261" t="s">
        <v>1049</v>
      </c>
    </row>
    <row r="238" spans="1:4" ht="31.8">
      <c r="A238" s="424"/>
      <c r="B238" s="424"/>
      <c r="C238" s="125" t="s">
        <v>262</v>
      </c>
      <c r="D238" s="261" t="s">
        <v>1050</v>
      </c>
    </row>
    <row r="239" spans="1:4" ht="31.8">
      <c r="A239" s="423"/>
      <c r="B239" s="423"/>
      <c r="C239" s="125" t="s">
        <v>263</v>
      </c>
      <c r="D239" s="261" t="s">
        <v>1051</v>
      </c>
    </row>
    <row r="240" spans="1:4" ht="254.4">
      <c r="A240" s="110" t="s">
        <v>264</v>
      </c>
      <c r="B240" s="126" t="s">
        <v>265</v>
      </c>
      <c r="C240" s="110" t="s">
        <v>257</v>
      </c>
      <c r="D240" s="257" t="s">
        <v>1052</v>
      </c>
    </row>
    <row r="241" spans="1:4" ht="222.6">
      <c r="A241" s="110" t="s">
        <v>266</v>
      </c>
      <c r="B241" s="126" t="s">
        <v>267</v>
      </c>
      <c r="C241" s="110" t="s">
        <v>257</v>
      </c>
      <c r="D241" s="257" t="s">
        <v>1052</v>
      </c>
    </row>
    <row r="242" spans="1:4" ht="222.6">
      <c r="A242" s="110" t="s">
        <v>268</v>
      </c>
      <c r="B242" s="126" t="s">
        <v>269</v>
      </c>
      <c r="C242" s="110" t="s">
        <v>257</v>
      </c>
      <c r="D242" s="257" t="s">
        <v>1052</v>
      </c>
    </row>
    <row r="243" spans="1:4" ht="13.2">
      <c r="A243" s="422" t="s">
        <v>270</v>
      </c>
      <c r="B243" s="422" t="s">
        <v>271</v>
      </c>
      <c r="C243" s="425" t="s">
        <v>257</v>
      </c>
      <c r="D243" s="425" t="s">
        <v>1046</v>
      </c>
    </row>
    <row r="244" spans="1:4" ht="13.2">
      <c r="A244" s="424"/>
      <c r="B244" s="424"/>
      <c r="C244" s="428"/>
      <c r="D244" s="428"/>
    </row>
    <row r="245" spans="1:4" ht="206.25" customHeight="1">
      <c r="A245" s="423"/>
      <c r="B245" s="423"/>
      <c r="C245" s="428"/>
      <c r="D245" s="429"/>
    </row>
    <row r="246" spans="1:4" ht="13.2">
      <c r="A246" s="422" t="s">
        <v>272</v>
      </c>
      <c r="B246" s="422" t="s">
        <v>273</v>
      </c>
      <c r="C246" s="425" t="s">
        <v>274</v>
      </c>
      <c r="D246" s="425" t="s">
        <v>1053</v>
      </c>
    </row>
    <row r="247" spans="1:4" ht="13.2">
      <c r="A247" s="424"/>
      <c r="B247" s="424"/>
      <c r="C247" s="428"/>
      <c r="D247" s="428"/>
    </row>
    <row r="248" spans="1:4" ht="165" customHeight="1">
      <c r="A248" s="423"/>
      <c r="B248" s="423"/>
      <c r="C248" s="429"/>
      <c r="D248" s="429"/>
    </row>
    <row r="249" spans="1:4" ht="13.2">
      <c r="A249" s="422" t="s">
        <v>275</v>
      </c>
      <c r="B249" s="422" t="s">
        <v>276</v>
      </c>
      <c r="C249" s="453" t="s">
        <v>130</v>
      </c>
      <c r="D249" s="425" t="s">
        <v>1046</v>
      </c>
    </row>
    <row r="250" spans="1:4" ht="42.75" customHeight="1">
      <c r="A250" s="424"/>
      <c r="B250" s="424"/>
      <c r="C250" s="454"/>
      <c r="D250" s="429"/>
    </row>
    <row r="251" spans="1:4" ht="63.6">
      <c r="A251" s="424"/>
      <c r="B251" s="424"/>
      <c r="C251" s="125" t="s">
        <v>260</v>
      </c>
      <c r="D251" s="261" t="s">
        <v>1054</v>
      </c>
    </row>
    <row r="252" spans="1:4" ht="153" customHeight="1">
      <c r="A252" s="423"/>
      <c r="B252" s="423"/>
      <c r="C252" s="110" t="s">
        <v>277</v>
      </c>
      <c r="D252" s="261" t="s">
        <v>1055</v>
      </c>
    </row>
    <row r="253" spans="1:4" ht="95.4">
      <c r="A253" s="110" t="s">
        <v>278</v>
      </c>
      <c r="B253" s="114" t="s">
        <v>279</v>
      </c>
      <c r="C253" s="110" t="s">
        <v>277</v>
      </c>
      <c r="D253" s="257" t="s">
        <v>1056</v>
      </c>
    </row>
    <row r="254" spans="1:4" ht="127.2">
      <c r="A254" s="110" t="s">
        <v>280</v>
      </c>
      <c r="B254" s="114" t="s">
        <v>281</v>
      </c>
      <c r="C254" s="110" t="s">
        <v>282</v>
      </c>
      <c r="D254" s="261" t="s">
        <v>1054</v>
      </c>
    </row>
    <row r="255" spans="1:4" ht="31.8">
      <c r="A255" s="425" t="s">
        <v>283</v>
      </c>
      <c r="B255" s="422" t="s">
        <v>284</v>
      </c>
      <c r="C255" s="110" t="s">
        <v>257</v>
      </c>
      <c r="D255" s="425" t="s">
        <v>1046</v>
      </c>
    </row>
    <row r="256" spans="1:4" ht="166.5" customHeight="1">
      <c r="A256" s="429"/>
      <c r="B256" s="423"/>
      <c r="C256" s="110" t="s">
        <v>285</v>
      </c>
      <c r="D256" s="429"/>
    </row>
    <row r="257" spans="1:4" ht="192" customHeight="1">
      <c r="A257" s="110" t="s">
        <v>286</v>
      </c>
      <c r="B257" s="114" t="s">
        <v>1090</v>
      </c>
      <c r="C257" s="110" t="s">
        <v>277</v>
      </c>
      <c r="D257" s="261" t="s">
        <v>1055</v>
      </c>
    </row>
    <row r="258" spans="1:4" ht="13.2">
      <c r="A258" s="422" t="s">
        <v>288</v>
      </c>
      <c r="B258" s="422" t="s">
        <v>289</v>
      </c>
      <c r="C258" s="453" t="s">
        <v>130</v>
      </c>
      <c r="D258" s="425" t="s">
        <v>1046</v>
      </c>
    </row>
    <row r="259" spans="1:4" ht="35.25" customHeight="1">
      <c r="A259" s="424"/>
      <c r="B259" s="424"/>
      <c r="C259" s="454"/>
      <c r="D259" s="429"/>
    </row>
    <row r="260" spans="1:4" ht="162.75" customHeight="1">
      <c r="A260" s="423"/>
      <c r="B260" s="423"/>
      <c r="C260" s="110" t="s">
        <v>285</v>
      </c>
      <c r="D260" s="257" t="s">
        <v>1056</v>
      </c>
    </row>
    <row r="261" spans="1:4" ht="91.5" customHeight="1">
      <c r="A261" s="425" t="s">
        <v>290</v>
      </c>
      <c r="B261" s="422" t="s">
        <v>1091</v>
      </c>
      <c r="C261" s="110" t="s">
        <v>257</v>
      </c>
      <c r="D261" s="124" t="s">
        <v>1046</v>
      </c>
    </row>
    <row r="262" spans="1:4" ht="170.25" customHeight="1">
      <c r="A262" s="429"/>
      <c r="B262" s="423"/>
      <c r="C262" s="116" t="s">
        <v>292</v>
      </c>
      <c r="D262" s="257" t="s">
        <v>1056</v>
      </c>
    </row>
    <row r="263" spans="1:4" ht="31.8">
      <c r="A263" s="425" t="s">
        <v>293</v>
      </c>
      <c r="B263" s="422" t="s">
        <v>294</v>
      </c>
      <c r="C263" s="110" t="s">
        <v>257</v>
      </c>
      <c r="D263" s="124" t="s">
        <v>1046</v>
      </c>
    </row>
    <row r="264" spans="1:4" ht="143.25" customHeight="1">
      <c r="A264" s="429"/>
      <c r="B264" s="423"/>
      <c r="C264" s="116" t="s">
        <v>292</v>
      </c>
      <c r="D264" s="257" t="s">
        <v>1056</v>
      </c>
    </row>
    <row r="265" spans="1:4" ht="71.25" customHeight="1">
      <c r="A265" s="425" t="s">
        <v>295</v>
      </c>
      <c r="B265" s="422" t="s">
        <v>296</v>
      </c>
      <c r="C265" s="110" t="s">
        <v>257</v>
      </c>
      <c r="D265" s="124" t="s">
        <v>1046</v>
      </c>
    </row>
    <row r="266" spans="1:4" ht="159" customHeight="1">
      <c r="A266" s="429"/>
      <c r="B266" s="423"/>
      <c r="C266" s="110" t="s">
        <v>285</v>
      </c>
      <c r="D266" s="261" t="s">
        <v>1055</v>
      </c>
    </row>
    <row r="267" spans="1:4" ht="13.2">
      <c r="A267" s="422" t="s">
        <v>297</v>
      </c>
      <c r="B267" s="422" t="s">
        <v>298</v>
      </c>
      <c r="C267" s="453" t="s">
        <v>130</v>
      </c>
      <c r="D267" s="425" t="s">
        <v>1046</v>
      </c>
    </row>
    <row r="268" spans="1:4" ht="80.25" customHeight="1">
      <c r="A268" s="424"/>
      <c r="B268" s="424"/>
      <c r="C268" s="454"/>
      <c r="D268" s="429"/>
    </row>
    <row r="269" spans="1:4" ht="132.75" customHeight="1">
      <c r="A269" s="423"/>
      <c r="B269" s="423"/>
      <c r="C269" s="110" t="s">
        <v>285</v>
      </c>
      <c r="D269" s="257" t="s">
        <v>1056</v>
      </c>
    </row>
    <row r="270" spans="1:4" ht="95.25" customHeight="1">
      <c r="A270" s="425" t="s">
        <v>299</v>
      </c>
      <c r="B270" s="422" t="s">
        <v>300</v>
      </c>
      <c r="C270" s="110" t="s">
        <v>257</v>
      </c>
      <c r="D270" s="124" t="s">
        <v>1046</v>
      </c>
    </row>
    <row r="271" spans="1:4" ht="106.5" customHeight="1">
      <c r="A271" s="429"/>
      <c r="B271" s="423"/>
      <c r="C271" s="110" t="s">
        <v>285</v>
      </c>
      <c r="D271" s="257" t="s">
        <v>1056</v>
      </c>
    </row>
    <row r="272" spans="1:4" ht="80.25" customHeight="1">
      <c r="A272" s="425" t="s">
        <v>301</v>
      </c>
      <c r="B272" s="422" t="s">
        <v>302</v>
      </c>
      <c r="C272" s="110" t="s">
        <v>257</v>
      </c>
      <c r="D272" s="124" t="s">
        <v>1046</v>
      </c>
    </row>
    <row r="273" spans="1:4" ht="129" customHeight="1">
      <c r="A273" s="429"/>
      <c r="B273" s="423"/>
      <c r="C273" s="110" t="s">
        <v>285</v>
      </c>
      <c r="D273" s="261" t="s">
        <v>1055</v>
      </c>
    </row>
    <row r="274" spans="1:4" ht="86.25" customHeight="1">
      <c r="A274" s="434" t="s">
        <v>303</v>
      </c>
      <c r="B274" s="433" t="s">
        <v>1092</v>
      </c>
      <c r="C274" s="110" t="s">
        <v>129</v>
      </c>
      <c r="D274" s="124" t="s">
        <v>1046</v>
      </c>
    </row>
    <row r="275" spans="1:4" ht="169.5" customHeight="1">
      <c r="A275" s="434"/>
      <c r="B275" s="433"/>
      <c r="C275" s="110" t="s">
        <v>285</v>
      </c>
      <c r="D275" s="261" t="s">
        <v>1055</v>
      </c>
    </row>
    <row r="276" spans="1:4" ht="31.8">
      <c r="A276" s="112"/>
      <c r="B276" s="119"/>
      <c r="C276" s="112"/>
      <c r="D276" s="112"/>
    </row>
    <row r="277" spans="1:4" ht="13.2">
      <c r="A277" s="433" t="s">
        <v>305</v>
      </c>
      <c r="B277" s="433" t="s">
        <v>306</v>
      </c>
      <c r="C277" s="434" t="s">
        <v>307</v>
      </c>
      <c r="D277" s="434" t="s">
        <v>1055</v>
      </c>
    </row>
    <row r="278" spans="1:4" ht="13.2">
      <c r="A278" s="433"/>
      <c r="B278" s="433"/>
      <c r="C278" s="434"/>
      <c r="D278" s="434"/>
    </row>
    <row r="279" spans="1:4" ht="13.2">
      <c r="A279" s="433"/>
      <c r="B279" s="433"/>
      <c r="C279" s="434"/>
      <c r="D279" s="434"/>
    </row>
    <row r="280" spans="1:4" ht="106.5" customHeight="1">
      <c r="A280" s="433"/>
      <c r="B280" s="433"/>
      <c r="C280" s="434"/>
      <c r="D280" s="434"/>
    </row>
    <row r="281" spans="1:4" ht="190.8">
      <c r="A281" s="110" t="s">
        <v>308</v>
      </c>
      <c r="B281" s="114" t="s">
        <v>309</v>
      </c>
      <c r="C281" s="110" t="s">
        <v>307</v>
      </c>
      <c r="D281" s="261" t="s">
        <v>1055</v>
      </c>
    </row>
    <row r="282" spans="1:4" ht="221.25" customHeight="1">
      <c r="A282" s="110" t="s">
        <v>310</v>
      </c>
      <c r="B282" s="114" t="s">
        <v>311</v>
      </c>
      <c r="C282" s="110" t="s">
        <v>307</v>
      </c>
      <c r="D282" s="261" t="s">
        <v>1055</v>
      </c>
    </row>
    <row r="283" spans="1:4" ht="13.2">
      <c r="A283" s="433" t="s">
        <v>312</v>
      </c>
      <c r="B283" s="433" t="s">
        <v>313</v>
      </c>
      <c r="C283" s="434" t="s">
        <v>307</v>
      </c>
      <c r="D283" s="434" t="s">
        <v>1055</v>
      </c>
    </row>
    <row r="284" spans="1:4" ht="170.25" customHeight="1">
      <c r="A284" s="433"/>
      <c r="B284" s="433"/>
      <c r="C284" s="434"/>
      <c r="D284" s="434"/>
    </row>
    <row r="285" spans="1:4" ht="99" customHeight="1">
      <c r="A285" s="116" t="s">
        <v>314</v>
      </c>
      <c r="B285" s="127" t="s">
        <v>315</v>
      </c>
      <c r="C285" s="116" t="s">
        <v>316</v>
      </c>
      <c r="D285" s="124" t="s">
        <v>1057</v>
      </c>
    </row>
    <row r="286" spans="1:4" ht="190.8">
      <c r="A286" s="114" t="s">
        <v>317</v>
      </c>
      <c r="B286" s="114" t="s">
        <v>1093</v>
      </c>
      <c r="C286" s="110" t="s">
        <v>316</v>
      </c>
      <c r="D286" s="124" t="s">
        <v>1057</v>
      </c>
    </row>
    <row r="287" spans="1:4" ht="139.5" customHeight="1">
      <c r="A287" s="117" t="s">
        <v>318</v>
      </c>
      <c r="B287" s="115" t="s">
        <v>319</v>
      </c>
      <c r="C287" s="110" t="s">
        <v>316</v>
      </c>
      <c r="D287" s="124" t="s">
        <v>1057</v>
      </c>
    </row>
    <row r="288" spans="1:4" ht="254.4">
      <c r="A288" s="117" t="s">
        <v>320</v>
      </c>
      <c r="B288" s="115" t="s">
        <v>321</v>
      </c>
      <c r="C288" s="280" t="s">
        <v>1064</v>
      </c>
      <c r="D288" s="261" t="s">
        <v>1065</v>
      </c>
    </row>
    <row r="289" spans="1:4" ht="318">
      <c r="A289" s="114" t="s">
        <v>322</v>
      </c>
      <c r="B289" s="126" t="s">
        <v>323</v>
      </c>
      <c r="C289" s="110" t="s">
        <v>324</v>
      </c>
      <c r="D289" s="261" t="s">
        <v>1066</v>
      </c>
    </row>
    <row r="290" spans="1:4" ht="95.4">
      <c r="A290" s="116" t="s">
        <v>325</v>
      </c>
      <c r="B290" s="127" t="s">
        <v>326</v>
      </c>
      <c r="C290" s="116" t="s">
        <v>316</v>
      </c>
      <c r="D290" s="257" t="s">
        <v>1052</v>
      </c>
    </row>
    <row r="291" spans="1:4" ht="117" customHeight="1">
      <c r="A291" s="114" t="s">
        <v>327</v>
      </c>
      <c r="B291" s="114" t="s">
        <v>328</v>
      </c>
      <c r="C291" s="110" t="s">
        <v>316</v>
      </c>
      <c r="D291" s="257" t="s">
        <v>1052</v>
      </c>
    </row>
    <row r="292" spans="1:4" ht="159">
      <c r="A292" s="117" t="s">
        <v>329</v>
      </c>
      <c r="B292" s="115" t="s">
        <v>330</v>
      </c>
      <c r="C292" s="110" t="s">
        <v>316</v>
      </c>
      <c r="D292" s="257" t="s">
        <v>1052</v>
      </c>
    </row>
    <row r="293" spans="1:4" ht="190.8">
      <c r="A293" s="117" t="s">
        <v>331</v>
      </c>
      <c r="B293" s="115" t="s">
        <v>332</v>
      </c>
      <c r="C293" s="110" t="s">
        <v>316</v>
      </c>
      <c r="D293" s="257" t="s">
        <v>1052</v>
      </c>
    </row>
    <row r="294" spans="1:4" ht="159">
      <c r="A294" s="114" t="s">
        <v>333</v>
      </c>
      <c r="B294" s="126" t="s">
        <v>334</v>
      </c>
      <c r="C294" s="110" t="s">
        <v>316</v>
      </c>
      <c r="D294" s="257" t="s">
        <v>1052</v>
      </c>
    </row>
    <row r="295" spans="1:4" ht="159">
      <c r="A295" s="114" t="s">
        <v>335</v>
      </c>
      <c r="B295" s="126" t="s">
        <v>1094</v>
      </c>
      <c r="C295" s="110" t="s">
        <v>316</v>
      </c>
      <c r="D295" s="126" t="s">
        <v>1067</v>
      </c>
    </row>
    <row r="296" spans="1:4" ht="127.2">
      <c r="A296" s="110" t="s">
        <v>337</v>
      </c>
      <c r="B296" s="126" t="s">
        <v>338</v>
      </c>
      <c r="C296" s="110" t="s">
        <v>1071</v>
      </c>
      <c r="D296" s="261" t="s">
        <v>1058</v>
      </c>
    </row>
    <row r="297" spans="1:4" ht="31.8">
      <c r="A297" s="117" t="s">
        <v>339</v>
      </c>
      <c r="B297" s="422" t="s">
        <v>1095</v>
      </c>
      <c r="C297" s="113" t="s">
        <v>129</v>
      </c>
      <c r="D297" s="126" t="s">
        <v>1067</v>
      </c>
    </row>
    <row r="298" spans="1:4" ht="63.6">
      <c r="A298" s="128"/>
      <c r="B298" s="424"/>
      <c r="C298" s="110" t="s">
        <v>126</v>
      </c>
      <c r="D298" s="261" t="s">
        <v>1059</v>
      </c>
    </row>
    <row r="299" spans="1:4" ht="31.8">
      <c r="A299" s="128"/>
      <c r="B299" s="423"/>
      <c r="C299" s="110" t="s">
        <v>340</v>
      </c>
      <c r="D299" s="261" t="s">
        <v>1068</v>
      </c>
    </row>
    <row r="300" spans="1:4" ht="63.6">
      <c r="A300" s="117" t="s">
        <v>341</v>
      </c>
      <c r="B300" s="422" t="s">
        <v>342</v>
      </c>
      <c r="C300" s="113" t="s">
        <v>129</v>
      </c>
      <c r="D300" s="126" t="s">
        <v>1060</v>
      </c>
    </row>
    <row r="301" spans="1:4" ht="63.6">
      <c r="A301" s="129"/>
      <c r="B301" s="424"/>
      <c r="C301" s="110" t="s">
        <v>126</v>
      </c>
      <c r="D301" s="261" t="s">
        <v>1059</v>
      </c>
    </row>
    <row r="302" spans="1:4" ht="56.25" customHeight="1">
      <c r="A302" s="130"/>
      <c r="B302" s="423"/>
      <c r="C302" s="110" t="s">
        <v>340</v>
      </c>
      <c r="D302" s="261" t="s">
        <v>1069</v>
      </c>
    </row>
    <row r="303" spans="1:4" ht="95.4">
      <c r="A303" s="114" t="s">
        <v>343</v>
      </c>
      <c r="B303" s="114" t="s">
        <v>344</v>
      </c>
      <c r="C303" s="110" t="s">
        <v>129</v>
      </c>
      <c r="D303" s="261" t="s">
        <v>1061</v>
      </c>
    </row>
    <row r="304" spans="1:4" ht="63.6">
      <c r="A304" s="260" t="s">
        <v>345</v>
      </c>
      <c r="B304" s="260" t="s">
        <v>349</v>
      </c>
      <c r="C304" s="261" t="s">
        <v>1072</v>
      </c>
      <c r="D304" s="261" t="s">
        <v>1058</v>
      </c>
    </row>
    <row r="305" spans="1:4" ht="63.6">
      <c r="A305" s="256" t="s">
        <v>348</v>
      </c>
      <c r="B305" s="115" t="s">
        <v>346</v>
      </c>
      <c r="C305" s="113" t="s">
        <v>129</v>
      </c>
      <c r="D305" s="126" t="s">
        <v>1070</v>
      </c>
    </row>
    <row r="306" spans="1:4" ht="86.25" customHeight="1">
      <c r="A306" s="256" t="s">
        <v>831</v>
      </c>
      <c r="B306" s="422" t="s">
        <v>347</v>
      </c>
      <c r="C306" s="113" t="s">
        <v>129</v>
      </c>
      <c r="D306" s="126" t="s">
        <v>1070</v>
      </c>
    </row>
    <row r="307" spans="1:4" ht="63.6">
      <c r="A307" s="131"/>
      <c r="B307" s="423"/>
      <c r="C307" s="110" t="s">
        <v>126</v>
      </c>
      <c r="D307" s="261" t="s">
        <v>1059</v>
      </c>
    </row>
  </sheetData>
  <mergeCells count="335">
    <mergeCell ref="B297:B299"/>
    <mergeCell ref="B300:B302"/>
    <mergeCell ref="B306:B307"/>
    <mergeCell ref="D277:D280"/>
    <mergeCell ref="A283:A284"/>
    <mergeCell ref="B283:B284"/>
    <mergeCell ref="C283:C284"/>
    <mergeCell ref="D283:D284"/>
    <mergeCell ref="A274:A275"/>
    <mergeCell ref="B274:B275"/>
    <mergeCell ref="A277:A280"/>
    <mergeCell ref="B277:B280"/>
    <mergeCell ref="C277:C280"/>
    <mergeCell ref="D267:D268"/>
    <mergeCell ref="A270:A271"/>
    <mergeCell ref="B270:B271"/>
    <mergeCell ref="A272:A273"/>
    <mergeCell ref="B272:B273"/>
    <mergeCell ref="A265:A266"/>
    <mergeCell ref="B265:B266"/>
    <mergeCell ref="A267:A269"/>
    <mergeCell ref="B267:B269"/>
    <mergeCell ref="C267:C268"/>
    <mergeCell ref="D258:D259"/>
    <mergeCell ref="A261:A262"/>
    <mergeCell ref="B261:B262"/>
    <mergeCell ref="A263:A264"/>
    <mergeCell ref="B263:B264"/>
    <mergeCell ref="A255:A256"/>
    <mergeCell ref="B255:B256"/>
    <mergeCell ref="A258:A260"/>
    <mergeCell ref="B258:B260"/>
    <mergeCell ref="C258:C259"/>
    <mergeCell ref="D255:D256"/>
    <mergeCell ref="A246:A248"/>
    <mergeCell ref="B246:B248"/>
    <mergeCell ref="C246:C248"/>
    <mergeCell ref="D246:D248"/>
    <mergeCell ref="A249:A252"/>
    <mergeCell ref="B249:B252"/>
    <mergeCell ref="C249:C250"/>
    <mergeCell ref="D249:D250"/>
    <mergeCell ref="A233:A239"/>
    <mergeCell ref="B233:B239"/>
    <mergeCell ref="C233:C234"/>
    <mergeCell ref="D233:D234"/>
    <mergeCell ref="A243:A245"/>
    <mergeCell ref="B243:B245"/>
    <mergeCell ref="C243:C245"/>
    <mergeCell ref="D243:D245"/>
    <mergeCell ref="B226:B228"/>
    <mergeCell ref="C226:C228"/>
    <mergeCell ref="D226:D228"/>
    <mergeCell ref="A229:A231"/>
    <mergeCell ref="B229:B231"/>
    <mergeCell ref="C229:C231"/>
    <mergeCell ref="D229:D231"/>
    <mergeCell ref="B220:B222"/>
    <mergeCell ref="C220:C222"/>
    <mergeCell ref="D220:D222"/>
    <mergeCell ref="A221:A222"/>
    <mergeCell ref="B223:B225"/>
    <mergeCell ref="C223:C225"/>
    <mergeCell ref="D223:D225"/>
    <mergeCell ref="A224:A225"/>
    <mergeCell ref="A214:A216"/>
    <mergeCell ref="B214:B216"/>
    <mergeCell ref="C214:C216"/>
    <mergeCell ref="D214:D216"/>
    <mergeCell ref="B217:B219"/>
    <mergeCell ref="C217:C219"/>
    <mergeCell ref="D217:D219"/>
    <mergeCell ref="A218:A219"/>
    <mergeCell ref="A207:A209"/>
    <mergeCell ref="B207:B209"/>
    <mergeCell ref="C207:C209"/>
    <mergeCell ref="D207:D209"/>
    <mergeCell ref="A211:A213"/>
    <mergeCell ref="B211:B213"/>
    <mergeCell ref="C211:C213"/>
    <mergeCell ref="D211:D213"/>
    <mergeCell ref="B201:B203"/>
    <mergeCell ref="C201:C203"/>
    <mergeCell ref="D201:D203"/>
    <mergeCell ref="A202:A203"/>
    <mergeCell ref="B204:B206"/>
    <mergeCell ref="C204:C206"/>
    <mergeCell ref="D204:D206"/>
    <mergeCell ref="A205:A206"/>
    <mergeCell ref="B194:B196"/>
    <mergeCell ref="C194:C196"/>
    <mergeCell ref="D194:D196"/>
    <mergeCell ref="A195:A196"/>
    <mergeCell ref="B198:B200"/>
    <mergeCell ref="C198:C200"/>
    <mergeCell ref="D198:D200"/>
    <mergeCell ref="A198:A200"/>
    <mergeCell ref="B188:B190"/>
    <mergeCell ref="C188:C190"/>
    <mergeCell ref="D188:D190"/>
    <mergeCell ref="A189:A190"/>
    <mergeCell ref="B191:B193"/>
    <mergeCell ref="C191:C193"/>
    <mergeCell ref="D191:D193"/>
    <mergeCell ref="A192:A193"/>
    <mergeCell ref="A181:A183"/>
    <mergeCell ref="B181:B183"/>
    <mergeCell ref="C181:C183"/>
    <mergeCell ref="D181:D183"/>
    <mergeCell ref="B184:B186"/>
    <mergeCell ref="C184:C186"/>
    <mergeCell ref="D184:D186"/>
    <mergeCell ref="A185:A186"/>
    <mergeCell ref="B172:B174"/>
    <mergeCell ref="C172:C174"/>
    <mergeCell ref="D172:D174"/>
    <mergeCell ref="A173:A174"/>
    <mergeCell ref="B178:B180"/>
    <mergeCell ref="C178:C180"/>
    <mergeCell ref="D178:D180"/>
    <mergeCell ref="A179:A180"/>
    <mergeCell ref="B166:B168"/>
    <mergeCell ref="C166:C168"/>
    <mergeCell ref="D166:D168"/>
    <mergeCell ref="A167:A168"/>
    <mergeCell ref="B170:B171"/>
    <mergeCell ref="C170:C171"/>
    <mergeCell ref="D170:D171"/>
    <mergeCell ref="A175:A177"/>
    <mergeCell ref="B175:B177"/>
    <mergeCell ref="C175:C177"/>
    <mergeCell ref="D175:D177"/>
    <mergeCell ref="B160:B162"/>
    <mergeCell ref="C160:C162"/>
    <mergeCell ref="D160:D162"/>
    <mergeCell ref="A161:A162"/>
    <mergeCell ref="B163:B165"/>
    <mergeCell ref="C163:C165"/>
    <mergeCell ref="D163:D165"/>
    <mergeCell ref="A164:A165"/>
    <mergeCell ref="A155:A156"/>
    <mergeCell ref="B155:B156"/>
    <mergeCell ref="C155:C156"/>
    <mergeCell ref="D155:D156"/>
    <mergeCell ref="A157:A159"/>
    <mergeCell ref="B157:B159"/>
    <mergeCell ref="C157:C159"/>
    <mergeCell ref="D157:D159"/>
    <mergeCell ref="B149:B151"/>
    <mergeCell ref="C149:C151"/>
    <mergeCell ref="D149:D151"/>
    <mergeCell ref="A150:A151"/>
    <mergeCell ref="B152:B154"/>
    <mergeCell ref="C152:C154"/>
    <mergeCell ref="D152:D154"/>
    <mergeCell ref="A153:A154"/>
    <mergeCell ref="B143:B145"/>
    <mergeCell ref="C143:C145"/>
    <mergeCell ref="D143:D145"/>
    <mergeCell ref="A144:A145"/>
    <mergeCell ref="A146:A148"/>
    <mergeCell ref="B146:B148"/>
    <mergeCell ref="C146:C148"/>
    <mergeCell ref="D146:D148"/>
    <mergeCell ref="B137:B139"/>
    <mergeCell ref="C137:C139"/>
    <mergeCell ref="D137:D139"/>
    <mergeCell ref="A138:A139"/>
    <mergeCell ref="B140:B142"/>
    <mergeCell ref="C140:C142"/>
    <mergeCell ref="D140:D142"/>
    <mergeCell ref="A141:A142"/>
    <mergeCell ref="A130:A132"/>
    <mergeCell ref="B130:B132"/>
    <mergeCell ref="C130:C132"/>
    <mergeCell ref="D130:D132"/>
    <mergeCell ref="A134:A136"/>
    <mergeCell ref="B134:B136"/>
    <mergeCell ref="C134:C136"/>
    <mergeCell ref="D134:D136"/>
    <mergeCell ref="B121:B123"/>
    <mergeCell ref="C121:C123"/>
    <mergeCell ref="D121:D123"/>
    <mergeCell ref="A122:A123"/>
    <mergeCell ref="A124:A126"/>
    <mergeCell ref="B124:B126"/>
    <mergeCell ref="C124:C126"/>
    <mergeCell ref="D124:D126"/>
    <mergeCell ref="A115:A117"/>
    <mergeCell ref="B115:B117"/>
    <mergeCell ref="C115:C117"/>
    <mergeCell ref="D115:D117"/>
    <mergeCell ref="A118:A120"/>
    <mergeCell ref="B118:B120"/>
    <mergeCell ref="C118:C120"/>
    <mergeCell ref="D118:D120"/>
    <mergeCell ref="A109:A111"/>
    <mergeCell ref="B109:B111"/>
    <mergeCell ref="C109:C111"/>
    <mergeCell ref="D109:D111"/>
    <mergeCell ref="A112:A114"/>
    <mergeCell ref="B112:B114"/>
    <mergeCell ref="C112:C114"/>
    <mergeCell ref="D112:D114"/>
    <mergeCell ref="A103:A105"/>
    <mergeCell ref="B103:B105"/>
    <mergeCell ref="C103:C105"/>
    <mergeCell ref="D103:D105"/>
    <mergeCell ref="A106:A108"/>
    <mergeCell ref="B106:B108"/>
    <mergeCell ref="C106:C108"/>
    <mergeCell ref="D106:D108"/>
    <mergeCell ref="A96:A98"/>
    <mergeCell ref="B96:B98"/>
    <mergeCell ref="C96:C98"/>
    <mergeCell ref="D96:D98"/>
    <mergeCell ref="A100:A102"/>
    <mergeCell ref="B100:B102"/>
    <mergeCell ref="C100:C102"/>
    <mergeCell ref="D100:D102"/>
    <mergeCell ref="A90:A92"/>
    <mergeCell ref="B90:B92"/>
    <mergeCell ref="C90:C92"/>
    <mergeCell ref="D90:D92"/>
    <mergeCell ref="A93:A95"/>
    <mergeCell ref="B93:B95"/>
    <mergeCell ref="C93:C95"/>
    <mergeCell ref="D93:D95"/>
    <mergeCell ref="B84:B86"/>
    <mergeCell ref="C84:C86"/>
    <mergeCell ref="D84:D86"/>
    <mergeCell ref="A85:A86"/>
    <mergeCell ref="A87:A89"/>
    <mergeCell ref="B87:B89"/>
    <mergeCell ref="C87:C89"/>
    <mergeCell ref="D87:D89"/>
    <mergeCell ref="B77:B79"/>
    <mergeCell ref="C77:C79"/>
    <mergeCell ref="D77:D79"/>
    <mergeCell ref="A78:A79"/>
    <mergeCell ref="A82:A83"/>
    <mergeCell ref="B82:B83"/>
    <mergeCell ref="C82:C83"/>
    <mergeCell ref="D82:D83"/>
    <mergeCell ref="B80:B81"/>
    <mergeCell ref="C80:C81"/>
    <mergeCell ref="D80:D81"/>
    <mergeCell ref="A70:A72"/>
    <mergeCell ref="B70:B72"/>
    <mergeCell ref="C70:C72"/>
    <mergeCell ref="D70:D72"/>
    <mergeCell ref="A74:A76"/>
    <mergeCell ref="B74:B76"/>
    <mergeCell ref="C74:C76"/>
    <mergeCell ref="D74:D76"/>
    <mergeCell ref="A64:A66"/>
    <mergeCell ref="B64:B66"/>
    <mergeCell ref="C64:C66"/>
    <mergeCell ref="D64:D66"/>
    <mergeCell ref="A67:A69"/>
    <mergeCell ref="B67:B69"/>
    <mergeCell ref="C67:C69"/>
    <mergeCell ref="D67:D69"/>
    <mergeCell ref="A58:A60"/>
    <mergeCell ref="B58:B60"/>
    <mergeCell ref="C58:C60"/>
    <mergeCell ref="D58:D60"/>
    <mergeCell ref="A61:A63"/>
    <mergeCell ref="B61:B63"/>
    <mergeCell ref="C61:C63"/>
    <mergeCell ref="D61:D63"/>
    <mergeCell ref="A52:A54"/>
    <mergeCell ref="B52:B54"/>
    <mergeCell ref="C52:C54"/>
    <mergeCell ref="D52:D54"/>
    <mergeCell ref="A55:A57"/>
    <mergeCell ref="B55:B57"/>
    <mergeCell ref="C55:C57"/>
    <mergeCell ref="D55:D57"/>
    <mergeCell ref="A46:A48"/>
    <mergeCell ref="B46:B48"/>
    <mergeCell ref="C46:C48"/>
    <mergeCell ref="D46:D48"/>
    <mergeCell ref="A49:A51"/>
    <mergeCell ref="B49:B51"/>
    <mergeCell ref="C49:C51"/>
    <mergeCell ref="D49:D51"/>
    <mergeCell ref="A40:A42"/>
    <mergeCell ref="B40:B42"/>
    <mergeCell ref="C40:C42"/>
    <mergeCell ref="D40:D42"/>
    <mergeCell ref="A43:A45"/>
    <mergeCell ref="B43:B45"/>
    <mergeCell ref="C43:C45"/>
    <mergeCell ref="D43:D45"/>
    <mergeCell ref="A34:A36"/>
    <mergeCell ref="B34:B36"/>
    <mergeCell ref="C34:C36"/>
    <mergeCell ref="D34:D36"/>
    <mergeCell ref="A37:A39"/>
    <mergeCell ref="B37:B39"/>
    <mergeCell ref="C37:C39"/>
    <mergeCell ref="D37:D39"/>
    <mergeCell ref="A28:A30"/>
    <mergeCell ref="B28:B30"/>
    <mergeCell ref="C28:C30"/>
    <mergeCell ref="D28:D30"/>
    <mergeCell ref="A31:A33"/>
    <mergeCell ref="B31:B33"/>
    <mergeCell ref="C31:C33"/>
    <mergeCell ref="D31:D33"/>
    <mergeCell ref="A22:A24"/>
    <mergeCell ref="B22:B24"/>
    <mergeCell ref="C22:C24"/>
    <mergeCell ref="D22:D24"/>
    <mergeCell ref="A25:A27"/>
    <mergeCell ref="B25:B27"/>
    <mergeCell ref="C25:C27"/>
    <mergeCell ref="D25:D27"/>
    <mergeCell ref="D15:D17"/>
    <mergeCell ref="A18:A20"/>
    <mergeCell ref="B18:B20"/>
    <mergeCell ref="C18:C20"/>
    <mergeCell ref="D18:D20"/>
    <mergeCell ref="A13:A14"/>
    <mergeCell ref="B13:B14"/>
    <mergeCell ref="A15:A17"/>
    <mergeCell ref="B15:B17"/>
    <mergeCell ref="C15:C17"/>
    <mergeCell ref="A3:D3"/>
    <mergeCell ref="A5:A6"/>
    <mergeCell ref="B5:B6"/>
    <mergeCell ref="C5:D5"/>
    <mergeCell ref="A10:A12"/>
    <mergeCell ref="B10:B12"/>
  </mergeCells>
  <printOptions horizontalCentered="1"/>
  <pageMargins left="0.39370078740157483" right="0.39370078740157483" top="1.1811023622047245" bottom="0.55118110236220474" header="0.86614173228346458" footer="0.27559055118110237"/>
  <pageSetup paperSize="9" scale="32" firstPageNumber="163" fitToHeight="0" orientation="landscape" r:id="rId1"/>
  <headerFooter differentFirst="1" scaleWithDoc="0">
    <oddHeader>&amp;C&amp;P</oddHeader>
  </headerFooter>
  <rowBreaks count="15" manualBreakCount="15">
    <brk id="17" max="3" man="1"/>
    <brk id="33" max="3" man="1"/>
    <brk id="57" max="3" man="1"/>
    <brk id="73" max="3" man="1"/>
    <brk id="95" max="3" man="1"/>
    <brk id="105" max="3" man="1"/>
    <brk id="114" max="3" man="1"/>
    <brk id="123" max="3" man="1"/>
    <brk id="136" max="3" man="1"/>
    <brk id="159" max="3" man="1"/>
    <brk id="177" max="3" man="1"/>
    <brk id="219" max="3" man="1"/>
    <brk id="248" max="3" man="1"/>
    <brk id="260" max="3" man="1"/>
    <brk id="273" max="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  <pageSetUpPr autoPageBreaks="0" fitToPage="1"/>
  </sheetPr>
  <dimension ref="A1:K67"/>
  <sheetViews>
    <sheetView view="pageBreakPreview" topLeftCell="A64" zoomScaleNormal="85" zoomScaleSheetLayoutView="100" workbookViewId="0">
      <selection activeCell="F65" sqref="F65"/>
    </sheetView>
  </sheetViews>
  <sheetFormatPr defaultRowHeight="13.2"/>
  <cols>
    <col min="1" max="1" width="25" style="2" customWidth="1"/>
    <col min="2" max="2" width="20.33203125" style="2" customWidth="1"/>
    <col min="3" max="3" width="34.6640625" style="2" customWidth="1"/>
    <col min="4" max="4" width="21.33203125" style="2" customWidth="1"/>
    <col min="5" max="6" width="16.33203125" style="2" customWidth="1"/>
    <col min="7" max="7" width="23.33203125" style="2" customWidth="1"/>
    <col min="8" max="8" width="24" style="2" customWidth="1"/>
    <col min="9" max="9" width="26.109375" style="2" customWidth="1"/>
    <col min="10" max="10" width="23.88671875" style="2" customWidth="1"/>
  </cols>
  <sheetData>
    <row r="1" spans="1:11" ht="18">
      <c r="A1" s="33"/>
      <c r="B1" s="33"/>
      <c r="C1" s="20"/>
      <c r="D1" s="27"/>
      <c r="E1" s="27"/>
      <c r="F1" s="27"/>
      <c r="G1" s="26"/>
      <c r="H1" s="26"/>
      <c r="I1" s="5" t="s">
        <v>16</v>
      </c>
      <c r="J1" s="26"/>
    </row>
    <row r="2" spans="1:11" ht="18">
      <c r="A2" s="33"/>
      <c r="B2" s="33"/>
      <c r="C2" s="34"/>
      <c r="D2" s="34"/>
      <c r="E2" s="34"/>
      <c r="F2" s="34"/>
      <c r="G2" s="28"/>
      <c r="H2" s="28"/>
      <c r="I2" s="28"/>
      <c r="J2" s="28"/>
    </row>
    <row r="3" spans="1:11" s="2" customFormat="1" ht="97.5" customHeight="1">
      <c r="A3" s="459" t="s">
        <v>447</v>
      </c>
      <c r="B3" s="459"/>
      <c r="C3" s="459"/>
      <c r="D3" s="459"/>
      <c r="E3" s="459"/>
      <c r="F3" s="459"/>
      <c r="G3" s="459"/>
      <c r="H3" s="459"/>
      <c r="I3" s="459"/>
      <c r="J3" s="29"/>
    </row>
    <row r="4" spans="1:11">
      <c r="A4" s="30"/>
      <c r="B4" s="30"/>
      <c r="C4" s="35"/>
      <c r="D4" s="36"/>
      <c r="E4" s="36"/>
      <c r="F4" s="36"/>
      <c r="G4" s="31"/>
      <c r="H4" s="31"/>
      <c r="I4" s="31"/>
      <c r="J4" s="31"/>
    </row>
    <row r="5" spans="1:11" s="6" customFormat="1" ht="61.5" customHeight="1">
      <c r="A5" s="475" t="s">
        <v>5</v>
      </c>
      <c r="B5" s="476" t="s">
        <v>53</v>
      </c>
      <c r="C5" s="476" t="s">
        <v>2</v>
      </c>
      <c r="D5" s="475" t="s">
        <v>51</v>
      </c>
      <c r="E5" s="468" t="s">
        <v>74</v>
      </c>
      <c r="F5" s="468" t="s">
        <v>55</v>
      </c>
      <c r="G5" s="471" t="s">
        <v>63</v>
      </c>
      <c r="H5" s="472"/>
      <c r="I5" s="475" t="s">
        <v>13</v>
      </c>
      <c r="J5" s="32"/>
    </row>
    <row r="6" spans="1:11" s="2" customFormat="1" ht="15.75" hidden="1" customHeight="1">
      <c r="A6" s="475"/>
      <c r="B6" s="476"/>
      <c r="C6" s="476"/>
      <c r="D6" s="475"/>
      <c r="E6" s="469"/>
      <c r="F6" s="469"/>
      <c r="G6" s="473"/>
      <c r="H6" s="474"/>
      <c r="I6" s="475"/>
      <c r="J6" s="32"/>
    </row>
    <row r="7" spans="1:11" s="6" customFormat="1" ht="87" customHeight="1">
      <c r="A7" s="475"/>
      <c r="B7" s="476"/>
      <c r="C7" s="476"/>
      <c r="D7" s="475"/>
      <c r="E7" s="470"/>
      <c r="F7" s="470"/>
      <c r="G7" s="58" t="s">
        <v>68</v>
      </c>
      <c r="H7" s="58" t="s">
        <v>49</v>
      </c>
      <c r="I7" s="475"/>
      <c r="J7" s="46"/>
      <c r="K7" s="32"/>
    </row>
    <row r="8" spans="1:11" s="3" customFormat="1" ht="15.6">
      <c r="A8" s="59">
        <v>1</v>
      </c>
      <c r="B8" s="59">
        <v>2</v>
      </c>
      <c r="C8" s="23">
        <v>3</v>
      </c>
      <c r="D8" s="23">
        <v>4</v>
      </c>
      <c r="E8" s="23">
        <v>5</v>
      </c>
      <c r="F8" s="58">
        <v>6</v>
      </c>
      <c r="G8" s="23">
        <v>7</v>
      </c>
      <c r="H8" s="23">
        <v>8</v>
      </c>
      <c r="I8" s="44">
        <v>9</v>
      </c>
      <c r="J8" s="32"/>
    </row>
    <row r="9" spans="1:11" s="2" customFormat="1" ht="78">
      <c r="A9" s="477" t="s">
        <v>350</v>
      </c>
      <c r="B9" s="477" t="s">
        <v>351</v>
      </c>
      <c r="C9" s="132" t="s">
        <v>352</v>
      </c>
      <c r="D9" s="278" t="s">
        <v>353</v>
      </c>
      <c r="E9" s="238" t="s">
        <v>354</v>
      </c>
      <c r="F9" s="239" t="s">
        <v>355</v>
      </c>
      <c r="G9" s="239">
        <v>8</v>
      </c>
      <c r="H9" s="239">
        <v>9.4</v>
      </c>
      <c r="I9" s="239"/>
      <c r="J9" s="47"/>
    </row>
    <row r="10" spans="1:11" s="2" customFormat="1" ht="311.25" customHeight="1">
      <c r="A10" s="478"/>
      <c r="B10" s="478"/>
      <c r="C10" s="133" t="s">
        <v>356</v>
      </c>
      <c r="D10" s="60"/>
      <c r="E10" s="238" t="s">
        <v>357</v>
      </c>
      <c r="F10" s="239" t="s">
        <v>355</v>
      </c>
      <c r="G10" s="199" t="s">
        <v>358</v>
      </c>
      <c r="H10" s="199" t="s">
        <v>1012</v>
      </c>
      <c r="I10" s="237" t="s">
        <v>1013</v>
      </c>
      <c r="J10" s="48"/>
    </row>
    <row r="11" spans="1:11" s="2" customFormat="1" ht="171.6">
      <c r="A11" s="200" t="s">
        <v>54</v>
      </c>
      <c r="B11" s="41" t="s">
        <v>360</v>
      </c>
      <c r="C11" s="214" t="s">
        <v>361</v>
      </c>
      <c r="D11" s="187"/>
      <c r="E11" s="187" t="s">
        <v>357</v>
      </c>
      <c r="F11" s="187" t="s">
        <v>355</v>
      </c>
      <c r="G11" s="186" t="s">
        <v>448</v>
      </c>
      <c r="H11" s="187" t="s">
        <v>547</v>
      </c>
      <c r="I11" s="187" t="s">
        <v>362</v>
      </c>
      <c r="J11" s="48"/>
    </row>
    <row r="12" spans="1:11" s="2" customFormat="1" ht="105.6">
      <c r="A12" s="201" t="s">
        <v>3</v>
      </c>
      <c r="B12" s="460" t="s">
        <v>363</v>
      </c>
      <c r="C12" s="39" t="s">
        <v>364</v>
      </c>
      <c r="D12" s="187"/>
      <c r="E12" s="187" t="s">
        <v>357</v>
      </c>
      <c r="F12" s="187" t="s">
        <v>355</v>
      </c>
      <c r="G12" s="186" t="s">
        <v>449</v>
      </c>
      <c r="H12" s="187" t="s">
        <v>366</v>
      </c>
      <c r="I12" s="187" t="s">
        <v>367</v>
      </c>
      <c r="J12" s="48"/>
    </row>
    <row r="13" spans="1:11" s="2" customFormat="1" ht="92.4">
      <c r="A13" s="202"/>
      <c r="B13" s="461"/>
      <c r="C13" s="39" t="s">
        <v>368</v>
      </c>
      <c r="D13" s="215"/>
      <c r="E13" s="215" t="s">
        <v>354</v>
      </c>
      <c r="F13" s="215" t="s">
        <v>355</v>
      </c>
      <c r="G13" s="215" t="s">
        <v>450</v>
      </c>
      <c r="H13" s="215" t="s">
        <v>369</v>
      </c>
      <c r="I13" s="187" t="s">
        <v>451</v>
      </c>
      <c r="J13" s="9"/>
    </row>
    <row r="14" spans="1:11" s="2" customFormat="1" ht="145.19999999999999">
      <c r="A14" s="202"/>
      <c r="B14" s="461"/>
      <c r="C14" s="214" t="s">
        <v>370</v>
      </c>
      <c r="D14" s="215"/>
      <c r="E14" s="215" t="s">
        <v>357</v>
      </c>
      <c r="F14" s="215" t="s">
        <v>355</v>
      </c>
      <c r="G14" s="215" t="s">
        <v>366</v>
      </c>
      <c r="H14" s="215" t="s">
        <v>366</v>
      </c>
      <c r="I14" s="215"/>
      <c r="J14" s="9"/>
    </row>
    <row r="15" spans="1:11" s="2" customFormat="1" ht="15.75" customHeight="1">
      <c r="A15" s="202"/>
      <c r="B15" s="461"/>
      <c r="C15" s="479" t="s">
        <v>371</v>
      </c>
      <c r="D15" s="466"/>
      <c r="E15" s="466" t="s">
        <v>357</v>
      </c>
      <c r="F15" s="466" t="s">
        <v>355</v>
      </c>
      <c r="G15" s="466" t="s">
        <v>366</v>
      </c>
      <c r="H15" s="466" t="s">
        <v>366</v>
      </c>
      <c r="I15" s="466"/>
      <c r="J15" s="9"/>
    </row>
    <row r="16" spans="1:11" s="2" customFormat="1" ht="222" customHeight="1">
      <c r="A16" s="203"/>
      <c r="B16" s="462"/>
      <c r="C16" s="480"/>
      <c r="D16" s="467"/>
      <c r="E16" s="467"/>
      <c r="F16" s="467"/>
      <c r="G16" s="467"/>
      <c r="H16" s="467"/>
      <c r="I16" s="467"/>
      <c r="J16" s="9"/>
    </row>
    <row r="17" spans="1:10" s="2" customFormat="1" ht="235.5" customHeight="1">
      <c r="A17" s="136" t="s">
        <v>452</v>
      </c>
      <c r="B17" s="136" t="s">
        <v>185</v>
      </c>
      <c r="C17" s="216" t="s">
        <v>372</v>
      </c>
      <c r="D17" s="216"/>
      <c r="E17" s="186" t="s">
        <v>354</v>
      </c>
      <c r="F17" s="217" t="s">
        <v>355</v>
      </c>
      <c r="G17" s="217">
        <v>20.9</v>
      </c>
      <c r="H17" s="217">
        <v>20.9</v>
      </c>
      <c r="I17" s="218" t="s">
        <v>73</v>
      </c>
      <c r="J17" s="9"/>
    </row>
    <row r="18" spans="1:10" s="2" customFormat="1" ht="66" customHeight="1">
      <c r="A18" s="136"/>
      <c r="B18" s="140"/>
      <c r="C18" s="219" t="s">
        <v>373</v>
      </c>
      <c r="D18" s="217"/>
      <c r="E18" s="187" t="s">
        <v>357</v>
      </c>
      <c r="F18" s="219" t="s">
        <v>374</v>
      </c>
      <c r="G18" s="217">
        <v>1.5229999999999999</v>
      </c>
      <c r="H18" s="217">
        <v>1.5229999999999999</v>
      </c>
      <c r="I18" s="218" t="s">
        <v>73</v>
      </c>
      <c r="J18" s="9"/>
    </row>
    <row r="19" spans="1:10" s="2" customFormat="1" ht="132" customHeight="1">
      <c r="A19" s="137" t="s">
        <v>4</v>
      </c>
      <c r="B19" s="204" t="s">
        <v>186</v>
      </c>
      <c r="C19" s="220" t="s">
        <v>375</v>
      </c>
      <c r="D19" s="217"/>
      <c r="E19" s="186" t="s">
        <v>357</v>
      </c>
      <c r="F19" s="221" t="s">
        <v>355</v>
      </c>
      <c r="G19" s="186" t="s">
        <v>366</v>
      </c>
      <c r="H19" s="186" t="s">
        <v>366</v>
      </c>
      <c r="I19" s="222" t="s">
        <v>73</v>
      </c>
      <c r="J19" s="9"/>
    </row>
    <row r="20" spans="1:10" s="2" customFormat="1" ht="167.25" customHeight="1">
      <c r="A20" s="137"/>
      <c r="B20" s="205"/>
      <c r="C20" s="220" t="s">
        <v>376</v>
      </c>
      <c r="D20" s="217"/>
      <c r="E20" s="186" t="s">
        <v>357</v>
      </c>
      <c r="F20" s="221" t="s">
        <v>355</v>
      </c>
      <c r="G20" s="186" t="s">
        <v>366</v>
      </c>
      <c r="H20" s="186" t="s">
        <v>366</v>
      </c>
      <c r="I20" s="222">
        <v>0</v>
      </c>
      <c r="J20" s="9"/>
    </row>
    <row r="21" spans="1:10" s="2" customFormat="1" ht="129" customHeight="1">
      <c r="A21" s="137"/>
      <c r="B21" s="138"/>
      <c r="C21" s="220" t="s">
        <v>377</v>
      </c>
      <c r="D21" s="217"/>
      <c r="E21" s="186" t="s">
        <v>357</v>
      </c>
      <c r="F21" s="221" t="s">
        <v>355</v>
      </c>
      <c r="G21" s="186" t="s">
        <v>378</v>
      </c>
      <c r="H21" s="186" t="s">
        <v>378</v>
      </c>
      <c r="I21" s="222" t="s">
        <v>73</v>
      </c>
      <c r="J21" s="9"/>
    </row>
    <row r="22" spans="1:10" ht="276" customHeight="1">
      <c r="A22" s="137" t="s">
        <v>233</v>
      </c>
      <c r="B22" s="138" t="s">
        <v>234</v>
      </c>
      <c r="C22" s="220" t="s">
        <v>379</v>
      </c>
      <c r="D22" s="187"/>
      <c r="E22" s="187" t="s">
        <v>389</v>
      </c>
      <c r="F22" s="187" t="s">
        <v>355</v>
      </c>
      <c r="G22" s="187" t="s">
        <v>453</v>
      </c>
      <c r="H22" s="187" t="s">
        <v>454</v>
      </c>
      <c r="I22" s="223" t="s">
        <v>455</v>
      </c>
      <c r="J22" s="9"/>
    </row>
    <row r="23" spans="1:10" ht="66" customHeight="1">
      <c r="A23" s="137"/>
      <c r="B23" s="138"/>
      <c r="C23" s="22" t="s">
        <v>380</v>
      </c>
      <c r="D23" s="187"/>
      <c r="E23" s="186" t="s">
        <v>357</v>
      </c>
      <c r="F23" s="187" t="s">
        <v>355</v>
      </c>
      <c r="G23" s="187" t="s">
        <v>366</v>
      </c>
      <c r="H23" s="187" t="s">
        <v>366</v>
      </c>
      <c r="I23" s="187" t="s">
        <v>73</v>
      </c>
      <c r="J23" s="10"/>
    </row>
    <row r="24" spans="1:10" ht="116.25" customHeight="1">
      <c r="A24" s="139"/>
      <c r="B24" s="138"/>
      <c r="C24" s="22" t="s">
        <v>456</v>
      </c>
      <c r="D24" s="187"/>
      <c r="E24" s="186" t="s">
        <v>357</v>
      </c>
      <c r="F24" s="187" t="s">
        <v>355</v>
      </c>
      <c r="G24" s="187" t="s">
        <v>457</v>
      </c>
      <c r="H24" s="187" t="s">
        <v>457</v>
      </c>
      <c r="I24" s="187" t="s">
        <v>73</v>
      </c>
      <c r="J24" s="9"/>
    </row>
    <row r="25" spans="1:10" s="2" customFormat="1" ht="144.75" customHeight="1">
      <c r="A25" s="139"/>
      <c r="B25" s="138"/>
      <c r="C25" s="22" t="s">
        <v>458</v>
      </c>
      <c r="D25" s="187"/>
      <c r="E25" s="186" t="s">
        <v>357</v>
      </c>
      <c r="F25" s="187" t="s">
        <v>355</v>
      </c>
      <c r="G25" s="187" t="s">
        <v>459</v>
      </c>
      <c r="H25" s="187" t="s">
        <v>459</v>
      </c>
      <c r="I25" s="187" t="s">
        <v>73</v>
      </c>
      <c r="J25" s="9"/>
    </row>
    <row r="26" spans="1:10" s="2" customFormat="1" ht="125.25" customHeight="1">
      <c r="A26" s="137" t="s">
        <v>381</v>
      </c>
      <c r="B26" s="138" t="s">
        <v>460</v>
      </c>
      <c r="C26" s="220" t="s">
        <v>382</v>
      </c>
      <c r="D26" s="187"/>
      <c r="E26" s="186" t="s">
        <v>357</v>
      </c>
      <c r="F26" s="221" t="s">
        <v>355</v>
      </c>
      <c r="G26" s="222">
        <v>1.2</v>
      </c>
      <c r="H26" s="224" t="s">
        <v>461</v>
      </c>
      <c r="I26" s="4"/>
      <c r="J26" s="9"/>
    </row>
    <row r="27" spans="1:10" ht="97.5" customHeight="1">
      <c r="A27" s="137"/>
      <c r="B27" s="42"/>
      <c r="C27" s="220" t="s">
        <v>383</v>
      </c>
      <c r="D27" s="187"/>
      <c r="E27" s="217" t="s">
        <v>389</v>
      </c>
      <c r="F27" s="217" t="s">
        <v>355</v>
      </c>
      <c r="G27" s="222">
        <v>100</v>
      </c>
      <c r="H27" s="224" t="s">
        <v>366</v>
      </c>
      <c r="I27" s="187" t="s">
        <v>73</v>
      </c>
      <c r="J27" s="10"/>
    </row>
    <row r="28" spans="1:10" ht="77.25" customHeight="1">
      <c r="A28" s="137"/>
      <c r="B28" s="206"/>
      <c r="C28" s="220" t="s">
        <v>384</v>
      </c>
      <c r="D28" s="187"/>
      <c r="E28" s="186" t="s">
        <v>357</v>
      </c>
      <c r="F28" s="221" t="s">
        <v>374</v>
      </c>
      <c r="G28" s="187" t="s">
        <v>462</v>
      </c>
      <c r="H28" s="187" t="s">
        <v>462</v>
      </c>
      <c r="I28" s="187" t="s">
        <v>73</v>
      </c>
      <c r="J28" s="48"/>
    </row>
    <row r="29" spans="1:10" ht="78">
      <c r="A29" s="137" t="s">
        <v>249</v>
      </c>
      <c r="B29" s="138" t="s">
        <v>463</v>
      </c>
      <c r="C29" s="220" t="s">
        <v>385</v>
      </c>
      <c r="D29" s="225"/>
      <c r="E29" s="186" t="s">
        <v>357</v>
      </c>
      <c r="F29" s="221" t="s">
        <v>355</v>
      </c>
      <c r="G29" s="226" t="s">
        <v>464</v>
      </c>
      <c r="H29" s="226" t="s">
        <v>464</v>
      </c>
      <c r="I29" s="226" t="s">
        <v>73</v>
      </c>
      <c r="J29" s="48"/>
    </row>
    <row r="30" spans="1:10" ht="84.75" customHeight="1">
      <c r="A30" s="137"/>
      <c r="B30" s="207"/>
      <c r="C30" s="220" t="s">
        <v>386</v>
      </c>
      <c r="D30" s="187"/>
      <c r="E30" s="185" t="s">
        <v>354</v>
      </c>
      <c r="F30" s="227" t="s">
        <v>355</v>
      </c>
      <c r="G30" s="187" t="s">
        <v>465</v>
      </c>
      <c r="H30" s="187" t="s">
        <v>465</v>
      </c>
      <c r="I30" s="187" t="s">
        <v>73</v>
      </c>
      <c r="J30" s="48"/>
    </row>
    <row r="31" spans="1:10" ht="66.75" customHeight="1">
      <c r="A31" s="208" t="s">
        <v>387</v>
      </c>
      <c r="B31" s="458" t="s">
        <v>388</v>
      </c>
      <c r="C31" s="22" t="s">
        <v>390</v>
      </c>
      <c r="D31" s="186"/>
      <c r="E31" s="186" t="s">
        <v>389</v>
      </c>
      <c r="F31" s="186" t="s">
        <v>355</v>
      </c>
      <c r="G31" s="186" t="s">
        <v>391</v>
      </c>
      <c r="H31" s="186" t="s">
        <v>391</v>
      </c>
      <c r="I31" s="192"/>
      <c r="J31" s="1"/>
    </row>
    <row r="32" spans="1:10" ht="67.5" customHeight="1">
      <c r="A32" s="209"/>
      <c r="B32" s="458"/>
      <c r="C32" s="22" t="s">
        <v>392</v>
      </c>
      <c r="D32" s="186"/>
      <c r="E32" s="186" t="s">
        <v>389</v>
      </c>
      <c r="F32" s="186" t="s">
        <v>355</v>
      </c>
      <c r="G32" s="186" t="s">
        <v>462</v>
      </c>
      <c r="H32" s="186" t="s">
        <v>462</v>
      </c>
      <c r="I32" s="188"/>
      <c r="J32" s="45"/>
    </row>
    <row r="33" spans="1:9" ht="179.25" customHeight="1">
      <c r="A33" s="463" t="s">
        <v>393</v>
      </c>
      <c r="B33" s="463" t="s">
        <v>489</v>
      </c>
      <c r="C33" s="228" t="s">
        <v>490</v>
      </c>
      <c r="D33" s="186"/>
      <c r="E33" s="186" t="s">
        <v>389</v>
      </c>
      <c r="F33" s="184" t="s">
        <v>374</v>
      </c>
      <c r="G33" s="184" t="s">
        <v>412</v>
      </c>
      <c r="H33" s="184" t="s">
        <v>491</v>
      </c>
      <c r="I33" s="193" t="s">
        <v>1001</v>
      </c>
    </row>
    <row r="34" spans="1:9" ht="94.5" customHeight="1">
      <c r="A34" s="464"/>
      <c r="B34" s="464"/>
      <c r="C34" s="22" t="s">
        <v>394</v>
      </c>
      <c r="D34" s="194"/>
      <c r="E34" s="186" t="s">
        <v>389</v>
      </c>
      <c r="F34" s="184" t="s">
        <v>374</v>
      </c>
      <c r="G34" s="229" t="s">
        <v>492</v>
      </c>
      <c r="H34" s="229" t="s">
        <v>492</v>
      </c>
      <c r="I34" s="230"/>
    </row>
    <row r="35" spans="1:9" ht="66">
      <c r="A35" s="464"/>
      <c r="B35" s="464"/>
      <c r="C35" s="22" t="s">
        <v>395</v>
      </c>
      <c r="D35" s="186"/>
      <c r="E35" s="186" t="s">
        <v>389</v>
      </c>
      <c r="F35" s="184" t="s">
        <v>374</v>
      </c>
      <c r="G35" s="184" t="s">
        <v>493</v>
      </c>
      <c r="H35" s="184" t="s">
        <v>493</v>
      </c>
      <c r="I35" s="192"/>
    </row>
    <row r="36" spans="1:9" ht="66">
      <c r="A36" s="464"/>
      <c r="B36" s="464"/>
      <c r="C36" s="21" t="s">
        <v>396</v>
      </c>
      <c r="D36" s="186"/>
      <c r="E36" s="186" t="s">
        <v>389</v>
      </c>
      <c r="F36" s="184" t="s">
        <v>397</v>
      </c>
      <c r="G36" s="184" t="s">
        <v>494</v>
      </c>
      <c r="H36" s="184" t="s">
        <v>398</v>
      </c>
      <c r="I36" s="192"/>
    </row>
    <row r="37" spans="1:9" ht="68.25" customHeight="1">
      <c r="A37" s="464"/>
      <c r="B37" s="464"/>
      <c r="C37" s="21" t="s">
        <v>399</v>
      </c>
      <c r="D37" s="186"/>
      <c r="E37" s="186" t="s">
        <v>389</v>
      </c>
      <c r="F37" s="184" t="s">
        <v>397</v>
      </c>
      <c r="G37" s="184" t="s">
        <v>495</v>
      </c>
      <c r="H37" s="184" t="s">
        <v>495</v>
      </c>
      <c r="I37" s="192"/>
    </row>
    <row r="38" spans="1:9" ht="45.75" customHeight="1">
      <c r="A38" s="464"/>
      <c r="B38" s="464"/>
      <c r="C38" s="189" t="s">
        <v>400</v>
      </c>
      <c r="D38" s="186"/>
      <c r="E38" s="186" t="s">
        <v>389</v>
      </c>
      <c r="F38" s="184" t="s">
        <v>397</v>
      </c>
      <c r="G38" s="184" t="s">
        <v>401</v>
      </c>
      <c r="H38" s="184" t="s">
        <v>496</v>
      </c>
      <c r="I38" s="192"/>
    </row>
    <row r="39" spans="1:9" ht="114.75" customHeight="1">
      <c r="A39" s="464"/>
      <c r="B39" s="464"/>
      <c r="C39" s="190" t="s">
        <v>402</v>
      </c>
      <c r="D39" s="186"/>
      <c r="E39" s="186" t="s">
        <v>389</v>
      </c>
      <c r="F39" s="184" t="s">
        <v>374</v>
      </c>
      <c r="G39" s="184" t="s">
        <v>497</v>
      </c>
      <c r="H39" s="184" t="s">
        <v>498</v>
      </c>
      <c r="I39" s="192"/>
    </row>
    <row r="40" spans="1:9" ht="145.19999999999999">
      <c r="A40" s="464"/>
      <c r="B40" s="464"/>
      <c r="C40" s="191" t="s">
        <v>403</v>
      </c>
      <c r="D40" s="186"/>
      <c r="E40" s="186" t="s">
        <v>389</v>
      </c>
      <c r="F40" s="184" t="s">
        <v>397</v>
      </c>
      <c r="G40" s="184" t="s">
        <v>499</v>
      </c>
      <c r="H40" s="184" t="s">
        <v>500</v>
      </c>
      <c r="I40" s="192" t="s">
        <v>1002</v>
      </c>
    </row>
    <row r="41" spans="1:9" ht="304.5" customHeight="1">
      <c r="A41" s="464"/>
      <c r="B41" s="464"/>
      <c r="C41" s="191" t="s">
        <v>404</v>
      </c>
      <c r="D41" s="186"/>
      <c r="E41" s="186" t="s">
        <v>389</v>
      </c>
      <c r="F41" s="184" t="s">
        <v>397</v>
      </c>
      <c r="G41" s="184" t="s">
        <v>501</v>
      </c>
      <c r="H41" s="184" t="s">
        <v>502</v>
      </c>
      <c r="I41" s="192" t="s">
        <v>1003</v>
      </c>
    </row>
    <row r="42" spans="1:9" ht="409.2">
      <c r="A42" s="464"/>
      <c r="B42" s="464"/>
      <c r="C42" s="189" t="s">
        <v>405</v>
      </c>
      <c r="D42" s="186"/>
      <c r="E42" s="186" t="s">
        <v>389</v>
      </c>
      <c r="F42" s="184" t="s">
        <v>355</v>
      </c>
      <c r="G42" s="184" t="s">
        <v>503</v>
      </c>
      <c r="H42" s="184" t="s">
        <v>504</v>
      </c>
      <c r="I42" s="192" t="s">
        <v>1004</v>
      </c>
    </row>
    <row r="43" spans="1:9" ht="409.2">
      <c r="A43" s="465"/>
      <c r="B43" s="464"/>
      <c r="C43" s="189" t="s">
        <v>406</v>
      </c>
      <c r="D43" s="186"/>
      <c r="E43" s="186" t="s">
        <v>389</v>
      </c>
      <c r="F43" s="184" t="s">
        <v>355</v>
      </c>
      <c r="G43" s="184" t="s">
        <v>505</v>
      </c>
      <c r="H43" s="184" t="s">
        <v>506</v>
      </c>
      <c r="I43" s="192" t="s">
        <v>1005</v>
      </c>
    </row>
    <row r="44" spans="1:9" ht="218.4">
      <c r="A44" s="135" t="s">
        <v>407</v>
      </c>
      <c r="B44" s="135" t="s">
        <v>507</v>
      </c>
      <c r="C44" s="166" t="s">
        <v>408</v>
      </c>
      <c r="D44" s="186"/>
      <c r="E44" s="186" t="s">
        <v>389</v>
      </c>
      <c r="F44" s="186" t="s">
        <v>374</v>
      </c>
      <c r="G44" s="186"/>
      <c r="H44" s="186"/>
      <c r="I44" s="186"/>
    </row>
    <row r="45" spans="1:9" ht="93.6">
      <c r="A45" s="135" t="s">
        <v>410</v>
      </c>
      <c r="B45" s="135" t="s">
        <v>508</v>
      </c>
      <c r="C45" s="166" t="s">
        <v>411</v>
      </c>
      <c r="D45" s="186"/>
      <c r="E45" s="186" t="s">
        <v>389</v>
      </c>
      <c r="F45" s="186" t="s">
        <v>374</v>
      </c>
      <c r="G45" s="186" t="s">
        <v>413</v>
      </c>
      <c r="H45" s="186" t="s">
        <v>509</v>
      </c>
      <c r="I45" s="186"/>
    </row>
    <row r="46" spans="1:9" ht="218.4">
      <c r="A46" s="135" t="s">
        <v>414</v>
      </c>
      <c r="B46" s="135" t="s">
        <v>510</v>
      </c>
      <c r="C46" s="21" t="s">
        <v>415</v>
      </c>
      <c r="D46" s="194"/>
      <c r="E46" s="186" t="s">
        <v>389</v>
      </c>
      <c r="F46" s="186" t="s">
        <v>374</v>
      </c>
      <c r="G46" s="231"/>
      <c r="H46" s="231"/>
      <c r="I46" s="194"/>
    </row>
    <row r="47" spans="1:9" ht="171.6">
      <c r="A47" s="135" t="s">
        <v>416</v>
      </c>
      <c r="B47" s="135" t="s">
        <v>511</v>
      </c>
      <c r="C47" s="21" t="s">
        <v>417</v>
      </c>
      <c r="D47" s="186"/>
      <c r="E47" s="186" t="s">
        <v>389</v>
      </c>
      <c r="F47" s="186" t="s">
        <v>374</v>
      </c>
      <c r="G47" s="186"/>
      <c r="H47" s="186"/>
      <c r="I47" s="186"/>
    </row>
    <row r="48" spans="1:9" ht="140.4">
      <c r="A48" s="135" t="s">
        <v>418</v>
      </c>
      <c r="B48" s="135" t="s">
        <v>512</v>
      </c>
      <c r="C48" s="21" t="s">
        <v>419</v>
      </c>
      <c r="D48" s="186"/>
      <c r="E48" s="186" t="s">
        <v>389</v>
      </c>
      <c r="F48" s="186" t="s">
        <v>397</v>
      </c>
      <c r="G48" s="186"/>
      <c r="H48" s="186"/>
      <c r="I48" s="186"/>
    </row>
    <row r="49" spans="1:9" ht="124.5" customHeight="1">
      <c r="A49" s="135" t="s">
        <v>420</v>
      </c>
      <c r="B49" s="135" t="s">
        <v>421</v>
      </c>
      <c r="C49" s="186" t="s">
        <v>422</v>
      </c>
      <c r="D49" s="186"/>
      <c r="E49" s="186" t="s">
        <v>389</v>
      </c>
      <c r="F49" s="186" t="s">
        <v>374</v>
      </c>
      <c r="G49" s="186" t="s">
        <v>513</v>
      </c>
      <c r="H49" s="186" t="s">
        <v>514</v>
      </c>
      <c r="I49" s="186"/>
    </row>
    <row r="50" spans="1:9" ht="171.6">
      <c r="A50" s="135" t="s">
        <v>423</v>
      </c>
      <c r="B50" s="135" t="s">
        <v>515</v>
      </c>
      <c r="C50" s="186" t="s">
        <v>424</v>
      </c>
      <c r="D50" s="194"/>
      <c r="E50" s="186" t="s">
        <v>389</v>
      </c>
      <c r="F50" s="186" t="s">
        <v>374</v>
      </c>
      <c r="G50" s="231" t="s">
        <v>425</v>
      </c>
      <c r="H50" s="231" t="s">
        <v>425</v>
      </c>
      <c r="I50" s="194"/>
    </row>
    <row r="51" spans="1:9" ht="81" customHeight="1">
      <c r="A51" s="200" t="s">
        <v>519</v>
      </c>
      <c r="B51" s="41" t="s">
        <v>426</v>
      </c>
      <c r="C51" s="22" t="s">
        <v>427</v>
      </c>
      <c r="D51" s="187"/>
      <c r="E51" s="187" t="s">
        <v>357</v>
      </c>
      <c r="F51" s="187" t="s">
        <v>355</v>
      </c>
      <c r="G51" s="187" t="s">
        <v>366</v>
      </c>
      <c r="H51" s="262" t="s">
        <v>516</v>
      </c>
      <c r="I51" s="187"/>
    </row>
    <row r="52" spans="1:9" ht="187.5" customHeight="1">
      <c r="A52" s="40" t="s">
        <v>428</v>
      </c>
      <c r="B52" s="40" t="s">
        <v>429</v>
      </c>
      <c r="C52" s="22" t="s">
        <v>430</v>
      </c>
      <c r="D52" s="187"/>
      <c r="E52" s="187" t="s">
        <v>357</v>
      </c>
      <c r="F52" s="187" t="s">
        <v>355</v>
      </c>
      <c r="G52" s="187" t="s">
        <v>366</v>
      </c>
      <c r="H52" s="262" t="s">
        <v>517</v>
      </c>
      <c r="I52" s="187"/>
    </row>
    <row r="53" spans="1:9" ht="82.5" customHeight="1">
      <c r="A53" s="210" t="s">
        <v>431</v>
      </c>
      <c r="B53" s="207" t="s">
        <v>432</v>
      </c>
      <c r="C53" s="21" t="s">
        <v>433</v>
      </c>
      <c r="D53" s="187"/>
      <c r="E53" s="187" t="s">
        <v>357</v>
      </c>
      <c r="F53" s="187" t="s">
        <v>355</v>
      </c>
      <c r="G53" s="187" t="s">
        <v>366</v>
      </c>
      <c r="H53" s="262" t="s">
        <v>518</v>
      </c>
      <c r="I53" s="187"/>
    </row>
    <row r="54" spans="1:9" ht="124.8">
      <c r="A54" s="207" t="s">
        <v>434</v>
      </c>
      <c r="B54" s="207" t="s">
        <v>435</v>
      </c>
      <c r="C54" s="232" t="s">
        <v>527</v>
      </c>
      <c r="D54" s="187" t="s">
        <v>436</v>
      </c>
      <c r="E54" s="187" t="s">
        <v>357</v>
      </c>
      <c r="F54" s="187" t="s">
        <v>355</v>
      </c>
      <c r="G54" s="195">
        <v>61.1</v>
      </c>
      <c r="H54" s="195">
        <v>61.7</v>
      </c>
      <c r="I54" s="196" t="s">
        <v>1028</v>
      </c>
    </row>
    <row r="55" spans="1:9" ht="220.5" customHeight="1">
      <c r="A55" s="460" t="s">
        <v>437</v>
      </c>
      <c r="B55" s="460" t="s">
        <v>438</v>
      </c>
      <c r="C55" s="232" t="s">
        <v>528</v>
      </c>
      <c r="D55" s="187" t="s">
        <v>439</v>
      </c>
      <c r="E55" s="187" t="s">
        <v>357</v>
      </c>
      <c r="F55" s="187" t="s">
        <v>355</v>
      </c>
      <c r="G55" s="233">
        <v>61.1</v>
      </c>
      <c r="H55" s="233">
        <v>60.4</v>
      </c>
      <c r="I55" s="196" t="s">
        <v>529</v>
      </c>
    </row>
    <row r="56" spans="1:9" ht="184.8">
      <c r="A56" s="461"/>
      <c r="B56" s="461"/>
      <c r="C56" s="160" t="s">
        <v>440</v>
      </c>
      <c r="D56" s="215" t="s">
        <v>409</v>
      </c>
      <c r="E56" s="215" t="s">
        <v>441</v>
      </c>
      <c r="F56" s="187" t="s">
        <v>355</v>
      </c>
      <c r="G56" s="215" t="s">
        <v>442</v>
      </c>
      <c r="H56" s="215" t="s">
        <v>442</v>
      </c>
      <c r="I56" s="197"/>
    </row>
    <row r="57" spans="1:9" ht="132">
      <c r="A57" s="462"/>
      <c r="B57" s="462"/>
      <c r="C57" s="160" t="s">
        <v>443</v>
      </c>
      <c r="D57" s="215" t="s">
        <v>409</v>
      </c>
      <c r="E57" s="187" t="s">
        <v>357</v>
      </c>
      <c r="F57" s="187" t="s">
        <v>355</v>
      </c>
      <c r="G57" s="187" t="s">
        <v>506</v>
      </c>
      <c r="H57" s="187" t="s">
        <v>506</v>
      </c>
      <c r="I57" s="197"/>
    </row>
    <row r="58" spans="1:9" ht="47.25" customHeight="1">
      <c r="A58" s="211"/>
      <c r="B58" s="42"/>
      <c r="C58" s="160" t="s">
        <v>444</v>
      </c>
      <c r="D58" s="215" t="s">
        <v>409</v>
      </c>
      <c r="E58" s="187" t="s">
        <v>357</v>
      </c>
      <c r="F58" s="187" t="s">
        <v>355</v>
      </c>
      <c r="G58" s="187" t="s">
        <v>359</v>
      </c>
      <c r="H58" s="187" t="s">
        <v>366</v>
      </c>
      <c r="I58" s="197"/>
    </row>
    <row r="59" spans="1:9" ht="171.6">
      <c r="A59" s="211"/>
      <c r="B59" s="42"/>
      <c r="C59" s="22" t="s">
        <v>520</v>
      </c>
      <c r="D59" s="187"/>
      <c r="E59" s="187" t="s">
        <v>389</v>
      </c>
      <c r="F59" s="187" t="s">
        <v>355</v>
      </c>
      <c r="G59" s="187" t="s">
        <v>521</v>
      </c>
      <c r="H59" s="262" t="s">
        <v>522</v>
      </c>
      <c r="I59" s="198" t="s">
        <v>523</v>
      </c>
    </row>
    <row r="60" spans="1:9" ht="290.39999999999998">
      <c r="A60" s="211"/>
      <c r="B60" s="42"/>
      <c r="C60" s="22" t="s">
        <v>524</v>
      </c>
      <c r="D60" s="187"/>
      <c r="E60" s="187" t="s">
        <v>389</v>
      </c>
      <c r="F60" s="187" t="s">
        <v>355</v>
      </c>
      <c r="G60" s="187" t="s">
        <v>521</v>
      </c>
      <c r="H60" s="262" t="s">
        <v>525</v>
      </c>
      <c r="I60" s="198" t="s">
        <v>526</v>
      </c>
    </row>
    <row r="61" spans="1:9" ht="52.8">
      <c r="A61" s="211"/>
      <c r="B61" s="42"/>
      <c r="C61" s="160" t="s">
        <v>445</v>
      </c>
      <c r="D61" s="215" t="s">
        <v>409</v>
      </c>
      <c r="E61" s="187" t="s">
        <v>357</v>
      </c>
      <c r="F61" s="187" t="s">
        <v>355</v>
      </c>
      <c r="G61" s="187" t="s">
        <v>366</v>
      </c>
      <c r="H61" s="262" t="s">
        <v>366</v>
      </c>
      <c r="I61" s="197"/>
    </row>
    <row r="62" spans="1:9" ht="99.75" customHeight="1">
      <c r="A62" s="200" t="s">
        <v>339</v>
      </c>
      <c r="B62" s="41" t="s">
        <v>530</v>
      </c>
      <c r="C62" s="22" t="s">
        <v>446</v>
      </c>
      <c r="D62" s="187"/>
      <c r="E62" s="187" t="s">
        <v>389</v>
      </c>
      <c r="F62" s="187" t="s">
        <v>397</v>
      </c>
      <c r="G62" s="187" t="s">
        <v>531</v>
      </c>
      <c r="H62" s="262" t="s">
        <v>532</v>
      </c>
      <c r="I62" s="187" t="s">
        <v>1006</v>
      </c>
    </row>
    <row r="63" spans="1:9" ht="156.75" customHeight="1">
      <c r="A63" s="455" t="s">
        <v>533</v>
      </c>
      <c r="B63" s="206"/>
      <c r="C63" s="22" t="s">
        <v>1007</v>
      </c>
      <c r="D63" s="186"/>
      <c r="E63" s="187" t="s">
        <v>389</v>
      </c>
      <c r="F63" s="187" t="s">
        <v>397</v>
      </c>
      <c r="G63" s="187" t="s">
        <v>534</v>
      </c>
      <c r="H63" s="262" t="s">
        <v>535</v>
      </c>
      <c r="I63" s="187" t="s">
        <v>1008</v>
      </c>
    </row>
    <row r="64" spans="1:9" ht="79.2">
      <c r="A64" s="456"/>
      <c r="B64" s="212"/>
      <c r="C64" s="22" t="s">
        <v>536</v>
      </c>
      <c r="D64" s="187"/>
      <c r="E64" s="187" t="s">
        <v>389</v>
      </c>
      <c r="F64" s="187" t="s">
        <v>355</v>
      </c>
      <c r="G64" s="187" t="s">
        <v>365</v>
      </c>
      <c r="H64" s="262" t="s">
        <v>537</v>
      </c>
      <c r="I64" s="187"/>
    </row>
    <row r="65" spans="1:9" ht="132">
      <c r="A65" s="456"/>
      <c r="B65" s="212"/>
      <c r="C65" s="22" t="s">
        <v>538</v>
      </c>
      <c r="D65" s="186"/>
      <c r="E65" s="187" t="s">
        <v>389</v>
      </c>
      <c r="F65" s="187" t="s">
        <v>397</v>
      </c>
      <c r="G65" s="187" t="s">
        <v>539</v>
      </c>
      <c r="H65" s="262" t="s">
        <v>540</v>
      </c>
      <c r="I65" s="187" t="s">
        <v>1009</v>
      </c>
    </row>
    <row r="66" spans="1:9" ht="108" customHeight="1">
      <c r="A66" s="456"/>
      <c r="B66" s="212"/>
      <c r="C66" s="22" t="s">
        <v>541</v>
      </c>
      <c r="D66" s="186"/>
      <c r="E66" s="187" t="s">
        <v>389</v>
      </c>
      <c r="F66" s="187" t="s">
        <v>397</v>
      </c>
      <c r="G66" s="187" t="s">
        <v>542</v>
      </c>
      <c r="H66" s="262" t="s">
        <v>543</v>
      </c>
      <c r="I66" s="187" t="s">
        <v>1010</v>
      </c>
    </row>
    <row r="67" spans="1:9" ht="118.8">
      <c r="A67" s="457"/>
      <c r="B67" s="213"/>
      <c r="C67" s="22" t="s">
        <v>544</v>
      </c>
      <c r="D67" s="186"/>
      <c r="E67" s="187" t="s">
        <v>389</v>
      </c>
      <c r="F67" s="187" t="s">
        <v>397</v>
      </c>
      <c r="G67" s="187" t="s">
        <v>545</v>
      </c>
      <c r="H67" s="262" t="s">
        <v>546</v>
      </c>
      <c r="I67" s="187" t="s">
        <v>1011</v>
      </c>
    </row>
  </sheetData>
  <mergeCells count="25">
    <mergeCell ref="B12:B16"/>
    <mergeCell ref="C15:C16"/>
    <mergeCell ref="I5:I7"/>
    <mergeCell ref="B5:B7"/>
    <mergeCell ref="A9:A10"/>
    <mergeCell ref="E15:E16"/>
    <mergeCell ref="F15:F16"/>
    <mergeCell ref="G15:G16"/>
    <mergeCell ref="D15:D16"/>
    <mergeCell ref="A63:A67"/>
    <mergeCell ref="B31:B32"/>
    <mergeCell ref="A3:I3"/>
    <mergeCell ref="A55:A57"/>
    <mergeCell ref="B55:B57"/>
    <mergeCell ref="A33:A43"/>
    <mergeCell ref="B33:B43"/>
    <mergeCell ref="H15:H16"/>
    <mergeCell ref="I15:I16"/>
    <mergeCell ref="F5:F7"/>
    <mergeCell ref="G5:H6"/>
    <mergeCell ref="A5:A7"/>
    <mergeCell ref="C5:C7"/>
    <mergeCell ref="D5:D7"/>
    <mergeCell ref="E5:E7"/>
    <mergeCell ref="B9:B10"/>
  </mergeCells>
  <printOptions horizontalCentered="1"/>
  <pageMargins left="0.39370078740157483" right="0.39370078740157483" top="1.1811023622047245" bottom="0.55118110236220474" header="0.86614173228346458" footer="0.27559055118110237"/>
  <pageSetup paperSize="9" scale="68" firstPageNumber="163" fitToHeight="0" orientation="landscape" r:id="rId1"/>
  <headerFooter differentFirst="1" scaleWithDoc="0">
    <oddHeader>&amp;C&amp;P</oddHeader>
  </headerFooter>
  <rowBreaks count="7" manualBreakCount="7">
    <brk id="13" max="8" man="1"/>
    <brk id="19" max="8" man="1"/>
    <brk id="24" max="8" man="1"/>
    <brk id="29" max="8" man="1"/>
    <brk id="49" max="8" man="1"/>
    <brk id="55" max="8" man="1"/>
    <brk id="62" max="8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  <pageSetUpPr autoPageBreaks="0" fitToPage="1"/>
  </sheetPr>
  <dimension ref="A1:AC730"/>
  <sheetViews>
    <sheetView view="pageBreakPreview" topLeftCell="A709" zoomScale="35" zoomScaleNormal="85" zoomScaleSheetLayoutView="35" workbookViewId="0">
      <selection activeCell="F12" sqref="F12"/>
    </sheetView>
  </sheetViews>
  <sheetFormatPr defaultColWidth="9.109375" defaultRowHeight="32.4"/>
  <cols>
    <col min="1" max="1" width="48.44140625" style="79" customWidth="1"/>
    <col min="2" max="2" width="55.33203125" style="79" customWidth="1"/>
    <col min="3" max="3" width="56.33203125" style="79" customWidth="1"/>
    <col min="4" max="4" width="52.109375" style="79" customWidth="1"/>
    <col min="5" max="5" width="49.44140625" style="79" customWidth="1"/>
    <col min="6" max="6" width="34" style="79" customWidth="1"/>
    <col min="7" max="7" width="32.109375" style="79" customWidth="1"/>
    <col min="8" max="8" width="30.33203125" style="79" customWidth="1"/>
    <col min="9" max="9" width="32" style="79" customWidth="1"/>
    <col min="10" max="10" width="31.33203125" style="79" customWidth="1"/>
    <col min="11" max="11" width="35" style="79" customWidth="1"/>
    <col min="12" max="12" width="32.5546875" style="79" customWidth="1"/>
    <col min="13" max="13" width="29.5546875" style="79" customWidth="1"/>
    <col min="14" max="14" width="31.109375" style="79" customWidth="1"/>
    <col min="15" max="15" width="32" style="79" customWidth="1"/>
    <col min="16" max="16" width="30.33203125" style="79" customWidth="1"/>
    <col min="17" max="17" width="33.44140625" style="79" customWidth="1"/>
    <col min="18" max="18" width="33.88671875" style="79" customWidth="1"/>
    <col min="19" max="19" width="33.5546875" style="75" customWidth="1"/>
    <col min="20" max="20" width="29.44140625" style="75" customWidth="1"/>
    <col min="21" max="16384" width="9.109375" style="75"/>
  </cols>
  <sheetData>
    <row r="1" spans="1:29">
      <c r="A1" s="55"/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74"/>
      <c r="T1" s="74" t="s">
        <v>78</v>
      </c>
    </row>
    <row r="2" spans="1:29">
      <c r="A2" s="53"/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</row>
    <row r="3" spans="1:29" ht="125.25" customHeight="1">
      <c r="A3" s="519" t="s">
        <v>548</v>
      </c>
      <c r="B3" s="519"/>
      <c r="C3" s="519"/>
      <c r="D3" s="519"/>
      <c r="E3" s="519"/>
      <c r="F3" s="519"/>
      <c r="G3" s="519"/>
      <c r="H3" s="519"/>
      <c r="I3" s="519"/>
      <c r="J3" s="519"/>
      <c r="K3" s="519"/>
      <c r="L3" s="519"/>
      <c r="M3" s="519"/>
      <c r="N3" s="519"/>
      <c r="O3" s="519"/>
      <c r="P3" s="519"/>
      <c r="Q3" s="519"/>
      <c r="R3" s="519"/>
      <c r="S3" s="519"/>
      <c r="T3" s="519"/>
      <c r="U3" s="519"/>
    </row>
    <row r="4" spans="1:29">
      <c r="A4" s="68"/>
      <c r="B4" s="55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6"/>
    </row>
    <row r="5" spans="1:29" s="76" customFormat="1" ht="88.5" customHeight="1">
      <c r="A5" s="520" t="s">
        <v>5</v>
      </c>
      <c r="B5" s="520" t="s">
        <v>21</v>
      </c>
      <c r="C5" s="521" t="s">
        <v>45</v>
      </c>
      <c r="D5" s="520" t="s">
        <v>56</v>
      </c>
      <c r="E5" s="520" t="s">
        <v>79</v>
      </c>
      <c r="F5" s="524" t="s">
        <v>47</v>
      </c>
      <c r="G5" s="525"/>
      <c r="H5" s="525"/>
      <c r="I5" s="525"/>
      <c r="J5" s="525"/>
      <c r="K5" s="525"/>
      <c r="L5" s="525"/>
      <c r="M5" s="525"/>
      <c r="N5" s="525"/>
      <c r="O5" s="525"/>
      <c r="P5" s="525"/>
      <c r="Q5" s="526"/>
      <c r="R5" s="527" t="s">
        <v>70</v>
      </c>
      <c r="S5" s="528"/>
      <c r="T5" s="529"/>
    </row>
    <row r="6" spans="1:29" s="76" customFormat="1" ht="306.75" customHeight="1">
      <c r="A6" s="520"/>
      <c r="B6" s="520"/>
      <c r="C6" s="522"/>
      <c r="D6" s="520"/>
      <c r="E6" s="520"/>
      <c r="F6" s="520" t="s">
        <v>52</v>
      </c>
      <c r="G6" s="520"/>
      <c r="H6" s="520"/>
      <c r="I6" s="520" t="s">
        <v>69</v>
      </c>
      <c r="J6" s="520"/>
      <c r="K6" s="520"/>
      <c r="L6" s="520" t="s">
        <v>71</v>
      </c>
      <c r="M6" s="520"/>
      <c r="N6" s="520"/>
      <c r="O6" s="520" t="s">
        <v>50</v>
      </c>
      <c r="P6" s="520"/>
      <c r="Q6" s="520"/>
      <c r="R6" s="530"/>
      <c r="S6" s="531"/>
      <c r="T6" s="532"/>
    </row>
    <row r="7" spans="1:29" s="76" customFormat="1" ht="74.25" customHeight="1">
      <c r="A7" s="520"/>
      <c r="B7" s="520"/>
      <c r="C7" s="522"/>
      <c r="D7" s="520"/>
      <c r="E7" s="520"/>
      <c r="F7" s="520" t="s">
        <v>1</v>
      </c>
      <c r="G7" s="520" t="s">
        <v>44</v>
      </c>
      <c r="H7" s="520"/>
      <c r="I7" s="520" t="s">
        <v>1</v>
      </c>
      <c r="J7" s="520" t="s">
        <v>44</v>
      </c>
      <c r="K7" s="520"/>
      <c r="L7" s="520" t="s">
        <v>1</v>
      </c>
      <c r="M7" s="520" t="s">
        <v>44</v>
      </c>
      <c r="N7" s="520"/>
      <c r="O7" s="520" t="s">
        <v>1</v>
      </c>
      <c r="P7" s="520" t="s">
        <v>44</v>
      </c>
      <c r="Q7" s="520"/>
      <c r="R7" s="520" t="s">
        <v>1</v>
      </c>
      <c r="S7" s="520" t="s">
        <v>44</v>
      </c>
      <c r="T7" s="520"/>
    </row>
    <row r="8" spans="1:29" ht="153" customHeight="1">
      <c r="A8" s="520"/>
      <c r="B8" s="520"/>
      <c r="C8" s="523"/>
      <c r="D8" s="520"/>
      <c r="E8" s="520"/>
      <c r="F8" s="520"/>
      <c r="G8" s="267" t="s">
        <v>42</v>
      </c>
      <c r="H8" s="267" t="s">
        <v>6</v>
      </c>
      <c r="I8" s="520"/>
      <c r="J8" s="267" t="s">
        <v>42</v>
      </c>
      <c r="K8" s="267" t="s">
        <v>6</v>
      </c>
      <c r="L8" s="520"/>
      <c r="M8" s="267" t="s">
        <v>42</v>
      </c>
      <c r="N8" s="267" t="s">
        <v>6</v>
      </c>
      <c r="O8" s="520"/>
      <c r="P8" s="267" t="s">
        <v>42</v>
      </c>
      <c r="Q8" s="267" t="s">
        <v>6</v>
      </c>
      <c r="R8" s="520"/>
      <c r="S8" s="267" t="s">
        <v>42</v>
      </c>
      <c r="T8" s="267" t="s">
        <v>6</v>
      </c>
    </row>
    <row r="9" spans="1:29" s="77" customFormat="1">
      <c r="A9" s="267">
        <v>1</v>
      </c>
      <c r="B9" s="267">
        <v>2</v>
      </c>
      <c r="C9" s="267">
        <v>3</v>
      </c>
      <c r="D9" s="268">
        <v>4</v>
      </c>
      <c r="E9" s="268">
        <v>5</v>
      </c>
      <c r="F9" s="268">
        <v>6</v>
      </c>
      <c r="G9" s="268">
        <v>7</v>
      </c>
      <c r="H9" s="268">
        <v>8</v>
      </c>
      <c r="I9" s="268">
        <v>9</v>
      </c>
      <c r="J9" s="268">
        <v>10</v>
      </c>
      <c r="K9" s="268">
        <v>11</v>
      </c>
      <c r="L9" s="268">
        <v>12</v>
      </c>
      <c r="M9" s="268">
        <v>13</v>
      </c>
      <c r="N9" s="268">
        <v>14</v>
      </c>
      <c r="O9" s="268">
        <v>15</v>
      </c>
      <c r="P9" s="268">
        <v>16</v>
      </c>
      <c r="Q9" s="268">
        <v>17</v>
      </c>
      <c r="R9" s="268">
        <v>18</v>
      </c>
      <c r="S9" s="268">
        <v>19</v>
      </c>
      <c r="T9" s="268">
        <v>20</v>
      </c>
    </row>
    <row r="10" spans="1:29" s="77" customFormat="1" ht="70.8">
      <c r="A10" s="515" t="s">
        <v>549</v>
      </c>
      <c r="B10" s="515" t="s">
        <v>550</v>
      </c>
      <c r="C10" s="517"/>
      <c r="D10" s="281" t="s">
        <v>57</v>
      </c>
      <c r="E10" s="282"/>
      <c r="F10" s="283">
        <f t="shared" ref="F10:Q10" si="0">F90+F306+F550+F621+F644+F692</f>
        <v>12715550.300000001</v>
      </c>
      <c r="G10" s="283">
        <f t="shared" si="0"/>
        <v>2721179.3000000003</v>
      </c>
      <c r="H10" s="283">
        <f t="shared" si="0"/>
        <v>9994371</v>
      </c>
      <c r="I10" s="283">
        <f t="shared" si="0"/>
        <v>13437181.420000002</v>
      </c>
      <c r="J10" s="283">
        <f t="shared" si="0"/>
        <v>3442370.42</v>
      </c>
      <c r="K10" s="283">
        <f t="shared" si="0"/>
        <v>9994811</v>
      </c>
      <c r="L10" s="283">
        <f t="shared" si="0"/>
        <v>13437181.420000002</v>
      </c>
      <c r="M10" s="283">
        <f t="shared" si="0"/>
        <v>3442370.42</v>
      </c>
      <c r="N10" s="283">
        <f t="shared" si="0"/>
        <v>9994811</v>
      </c>
      <c r="O10" s="283">
        <f t="shared" si="0"/>
        <v>13359130.990999999</v>
      </c>
      <c r="P10" s="283">
        <f t="shared" si="0"/>
        <v>3391235.0799999991</v>
      </c>
      <c r="Q10" s="283">
        <f t="shared" si="0"/>
        <v>9967895.9079999998</v>
      </c>
      <c r="R10" s="284">
        <f>(O10/L10)*100</f>
        <v>99.41914582708668</v>
      </c>
      <c r="S10" s="284">
        <f t="shared" ref="S10:T10" si="1">(P10/M10)*100</f>
        <v>98.514531158445152</v>
      </c>
      <c r="T10" s="284">
        <f t="shared" si="1"/>
        <v>99.730709345079163</v>
      </c>
    </row>
    <row r="11" spans="1:29" s="77" customFormat="1" ht="141.6">
      <c r="A11" s="516"/>
      <c r="B11" s="516"/>
      <c r="C11" s="516"/>
      <c r="D11" s="371" t="s">
        <v>551</v>
      </c>
      <c r="E11" s="282" t="s">
        <v>73</v>
      </c>
      <c r="F11" s="283">
        <f t="shared" ref="F11:Q11" si="2">F22+F307+F551+F622+F645+F696</f>
        <v>12374656.6</v>
      </c>
      <c r="G11" s="283">
        <f t="shared" si="2"/>
        <v>2721179.3000000003</v>
      </c>
      <c r="H11" s="283">
        <f t="shared" si="2"/>
        <v>9653477.3000000007</v>
      </c>
      <c r="I11" s="283">
        <f t="shared" si="2"/>
        <v>12954608.720000001</v>
      </c>
      <c r="J11" s="283">
        <f t="shared" si="2"/>
        <v>3300691.4200000004</v>
      </c>
      <c r="K11" s="283">
        <f t="shared" si="2"/>
        <v>9653917.3000000007</v>
      </c>
      <c r="L11" s="283">
        <f t="shared" si="2"/>
        <v>12954608.720000001</v>
      </c>
      <c r="M11" s="283">
        <f t="shared" si="2"/>
        <v>3300691.4200000004</v>
      </c>
      <c r="N11" s="283">
        <f t="shared" si="2"/>
        <v>9653917.3000000007</v>
      </c>
      <c r="O11" s="283">
        <f t="shared" si="2"/>
        <v>12877147.430999998</v>
      </c>
      <c r="P11" s="283">
        <f t="shared" si="2"/>
        <v>3249556.0799999996</v>
      </c>
      <c r="Q11" s="283">
        <f t="shared" si="2"/>
        <v>9627591.3479999993</v>
      </c>
      <c r="R11" s="284">
        <f>(O11/L11)*100</f>
        <v>99.40205612786734</v>
      </c>
      <c r="S11" s="284">
        <f t="shared" ref="S11:T11" si="3">(P11/M11)*100</f>
        <v>98.450768839214888</v>
      </c>
      <c r="T11" s="284">
        <f t="shared" si="3"/>
        <v>99.72730290531905</v>
      </c>
      <c r="W11" s="481">
        <f>Q10+P10</f>
        <v>13359130.987999998</v>
      </c>
      <c r="X11" s="482"/>
      <c r="Y11" s="482"/>
      <c r="Z11" s="482"/>
      <c r="AA11" s="482"/>
      <c r="AB11" s="482"/>
      <c r="AC11" s="482"/>
    </row>
    <row r="12" spans="1:29" s="77" customFormat="1" ht="177">
      <c r="A12" s="516"/>
      <c r="B12" s="516"/>
      <c r="C12" s="516"/>
      <c r="D12" s="371" t="s">
        <v>552</v>
      </c>
      <c r="E12" s="282" t="s">
        <v>73</v>
      </c>
      <c r="F12" s="283">
        <f t="shared" ref="F12:Q12" si="4">F653+F693</f>
        <v>330322.59999999998</v>
      </c>
      <c r="G12" s="283">
        <f t="shared" si="4"/>
        <v>0</v>
      </c>
      <c r="H12" s="283">
        <f t="shared" si="4"/>
        <v>330322.59999999998</v>
      </c>
      <c r="I12" s="283">
        <f t="shared" si="4"/>
        <v>472001.60000000003</v>
      </c>
      <c r="J12" s="283">
        <f t="shared" si="4"/>
        <v>141679</v>
      </c>
      <c r="K12" s="283">
        <f t="shared" si="4"/>
        <v>330322.59999999998</v>
      </c>
      <c r="L12" s="283">
        <f t="shared" si="4"/>
        <v>472001.60000000003</v>
      </c>
      <c r="M12" s="283">
        <f t="shared" si="4"/>
        <v>141679</v>
      </c>
      <c r="N12" s="283">
        <f t="shared" si="4"/>
        <v>330322.59999999998</v>
      </c>
      <c r="O12" s="283">
        <f t="shared" si="4"/>
        <v>471907.44</v>
      </c>
      <c r="P12" s="283">
        <f t="shared" si="4"/>
        <v>141679</v>
      </c>
      <c r="Q12" s="283">
        <f t="shared" si="4"/>
        <v>330228.44</v>
      </c>
      <c r="R12" s="285">
        <f>(O12/L12)*100</f>
        <v>99.980050915081648</v>
      </c>
      <c r="S12" s="285"/>
      <c r="T12" s="285">
        <f t="shared" ref="T12" si="5">(Q12/N12)*100</f>
        <v>99.971494532920246</v>
      </c>
      <c r="Y12" s="483"/>
      <c r="Z12" s="483"/>
      <c r="AA12" s="483"/>
      <c r="AB12" s="483"/>
      <c r="AC12" s="483"/>
    </row>
    <row r="13" spans="1:29" s="77" customFormat="1" ht="177">
      <c r="A13" s="516"/>
      <c r="B13" s="516"/>
      <c r="C13" s="516"/>
      <c r="D13" s="371" t="s">
        <v>553</v>
      </c>
      <c r="E13" s="282" t="s">
        <v>73</v>
      </c>
      <c r="F13" s="283">
        <f>F557</f>
        <v>800.9</v>
      </c>
      <c r="G13" s="283">
        <f t="shared" ref="G13:T13" si="6">G557</f>
        <v>0</v>
      </c>
      <c r="H13" s="283">
        <f t="shared" si="6"/>
        <v>800.9</v>
      </c>
      <c r="I13" s="283">
        <f t="shared" si="6"/>
        <v>800.9</v>
      </c>
      <c r="J13" s="283">
        <f t="shared" si="6"/>
        <v>0</v>
      </c>
      <c r="K13" s="283">
        <f t="shared" si="6"/>
        <v>800.9</v>
      </c>
      <c r="L13" s="283">
        <f t="shared" si="6"/>
        <v>800.9</v>
      </c>
      <c r="M13" s="283">
        <f t="shared" si="6"/>
        <v>0</v>
      </c>
      <c r="N13" s="283">
        <f t="shared" si="6"/>
        <v>800.9</v>
      </c>
      <c r="O13" s="283">
        <f t="shared" si="6"/>
        <v>400</v>
      </c>
      <c r="P13" s="283">
        <f t="shared" si="6"/>
        <v>0</v>
      </c>
      <c r="Q13" s="283">
        <f t="shared" si="6"/>
        <v>400</v>
      </c>
      <c r="R13" s="286">
        <f t="shared" si="6"/>
        <v>49.943813210138593</v>
      </c>
      <c r="S13" s="286">
        <f t="shared" si="6"/>
        <v>0</v>
      </c>
      <c r="T13" s="286">
        <f t="shared" si="6"/>
        <v>49.943813210138593</v>
      </c>
    </row>
    <row r="14" spans="1:29" s="77" customFormat="1" ht="135.75" customHeight="1">
      <c r="A14" s="516"/>
      <c r="B14" s="516"/>
      <c r="C14" s="516"/>
      <c r="D14" s="371" t="s">
        <v>274</v>
      </c>
      <c r="E14" s="282" t="s">
        <v>73</v>
      </c>
      <c r="F14" s="287">
        <f>F560</f>
        <v>0</v>
      </c>
      <c r="G14" s="287">
        <f t="shared" ref="G14:T14" si="7">G560</f>
        <v>0</v>
      </c>
      <c r="H14" s="287">
        <f t="shared" si="7"/>
        <v>0</v>
      </c>
      <c r="I14" s="287">
        <f t="shared" si="7"/>
        <v>0</v>
      </c>
      <c r="J14" s="287">
        <f t="shared" si="7"/>
        <v>0</v>
      </c>
      <c r="K14" s="287">
        <f t="shared" si="7"/>
        <v>0</v>
      </c>
      <c r="L14" s="287">
        <f t="shared" si="7"/>
        <v>0</v>
      </c>
      <c r="M14" s="287">
        <f t="shared" si="7"/>
        <v>0</v>
      </c>
      <c r="N14" s="287">
        <f t="shared" si="7"/>
        <v>0</v>
      </c>
      <c r="O14" s="287">
        <f t="shared" si="7"/>
        <v>0</v>
      </c>
      <c r="P14" s="287">
        <f t="shared" si="7"/>
        <v>0</v>
      </c>
      <c r="Q14" s="287">
        <f t="shared" si="7"/>
        <v>0</v>
      </c>
      <c r="R14" s="288">
        <f t="shared" si="7"/>
        <v>0</v>
      </c>
      <c r="S14" s="288">
        <f t="shared" si="7"/>
        <v>0</v>
      </c>
      <c r="T14" s="288">
        <f t="shared" si="7"/>
        <v>0</v>
      </c>
    </row>
    <row r="15" spans="1:29" s="77" customFormat="1" ht="141.6">
      <c r="A15" s="516"/>
      <c r="B15" s="516"/>
      <c r="C15" s="516"/>
      <c r="D15" s="371" t="s">
        <v>554</v>
      </c>
      <c r="E15" s="282" t="s">
        <v>73</v>
      </c>
      <c r="F15" s="283">
        <f>F571</f>
        <v>79.599999999999994</v>
      </c>
      <c r="G15" s="283">
        <f t="shared" ref="G15:T15" si="8">G571</f>
        <v>0</v>
      </c>
      <c r="H15" s="283">
        <f t="shared" si="8"/>
        <v>79.599999999999994</v>
      </c>
      <c r="I15" s="283">
        <f t="shared" si="8"/>
        <v>79.599999999999994</v>
      </c>
      <c r="J15" s="283">
        <f t="shared" si="8"/>
        <v>0</v>
      </c>
      <c r="K15" s="283">
        <f t="shared" si="8"/>
        <v>79.599999999999994</v>
      </c>
      <c r="L15" s="283">
        <f t="shared" si="8"/>
        <v>79.599999999999994</v>
      </c>
      <c r="M15" s="283">
        <f t="shared" si="8"/>
        <v>0</v>
      </c>
      <c r="N15" s="283">
        <f t="shared" si="8"/>
        <v>79.599999999999994</v>
      </c>
      <c r="O15" s="283">
        <f t="shared" si="8"/>
        <v>39.5</v>
      </c>
      <c r="P15" s="283">
        <f t="shared" si="8"/>
        <v>0</v>
      </c>
      <c r="Q15" s="283">
        <f t="shared" si="8"/>
        <v>39.5</v>
      </c>
      <c r="R15" s="286">
        <f t="shared" si="8"/>
        <v>49.62311557788945</v>
      </c>
      <c r="S15" s="286">
        <f t="shared" si="8"/>
        <v>0</v>
      </c>
      <c r="T15" s="286">
        <f t="shared" si="8"/>
        <v>49.62311557788945</v>
      </c>
    </row>
    <row r="16" spans="1:29" s="77" customFormat="1" ht="212.4">
      <c r="A16" s="516"/>
      <c r="B16" s="516"/>
      <c r="C16" s="516"/>
      <c r="D16" s="371" t="s">
        <v>282</v>
      </c>
      <c r="E16" s="282" t="s">
        <v>73</v>
      </c>
      <c r="F16" s="283">
        <f>F566</f>
        <v>358.6</v>
      </c>
      <c r="G16" s="283">
        <f t="shared" ref="G16:T16" si="9">G566</f>
        <v>0</v>
      </c>
      <c r="H16" s="283">
        <f t="shared" si="9"/>
        <v>358.6</v>
      </c>
      <c r="I16" s="283">
        <f t="shared" si="9"/>
        <v>358.6</v>
      </c>
      <c r="J16" s="283">
        <f t="shared" si="9"/>
        <v>0</v>
      </c>
      <c r="K16" s="283">
        <f t="shared" si="9"/>
        <v>358.6</v>
      </c>
      <c r="L16" s="283">
        <f t="shared" si="9"/>
        <v>358.6</v>
      </c>
      <c r="M16" s="283">
        <f t="shared" si="9"/>
        <v>0</v>
      </c>
      <c r="N16" s="283">
        <f t="shared" si="9"/>
        <v>358.6</v>
      </c>
      <c r="O16" s="283">
        <f t="shared" si="9"/>
        <v>358.6</v>
      </c>
      <c r="P16" s="283">
        <f t="shared" si="9"/>
        <v>0</v>
      </c>
      <c r="Q16" s="283">
        <f t="shared" si="9"/>
        <v>358.6</v>
      </c>
      <c r="R16" s="286">
        <f t="shared" si="9"/>
        <v>100</v>
      </c>
      <c r="S16" s="286">
        <f t="shared" si="9"/>
        <v>0</v>
      </c>
      <c r="T16" s="286">
        <f t="shared" si="9"/>
        <v>100</v>
      </c>
    </row>
    <row r="17" spans="1:20" s="77" customFormat="1" ht="177">
      <c r="A17" s="516"/>
      <c r="B17" s="516"/>
      <c r="C17" s="516"/>
      <c r="D17" s="371" t="s">
        <v>555</v>
      </c>
      <c r="E17" s="282" t="s">
        <v>73</v>
      </c>
      <c r="F17" s="283">
        <f>F569</f>
        <v>267</v>
      </c>
      <c r="G17" s="283">
        <f t="shared" ref="G17:T17" si="10">G569</f>
        <v>0</v>
      </c>
      <c r="H17" s="283">
        <f t="shared" si="10"/>
        <v>267</v>
      </c>
      <c r="I17" s="283">
        <f t="shared" si="10"/>
        <v>267</v>
      </c>
      <c r="J17" s="283">
        <f t="shared" si="10"/>
        <v>0</v>
      </c>
      <c r="K17" s="283">
        <f t="shared" si="10"/>
        <v>267</v>
      </c>
      <c r="L17" s="283">
        <f t="shared" si="10"/>
        <v>267</v>
      </c>
      <c r="M17" s="283">
        <f t="shared" si="10"/>
        <v>0</v>
      </c>
      <c r="N17" s="283">
        <f t="shared" si="10"/>
        <v>267</v>
      </c>
      <c r="O17" s="283">
        <f t="shared" si="10"/>
        <v>267</v>
      </c>
      <c r="P17" s="283">
        <f t="shared" si="10"/>
        <v>0</v>
      </c>
      <c r="Q17" s="283">
        <f t="shared" si="10"/>
        <v>267</v>
      </c>
      <c r="R17" s="286">
        <f t="shared" si="10"/>
        <v>100</v>
      </c>
      <c r="S17" s="286">
        <f t="shared" si="10"/>
        <v>0</v>
      </c>
      <c r="T17" s="286">
        <f t="shared" si="10"/>
        <v>100</v>
      </c>
    </row>
    <row r="18" spans="1:20" s="77" customFormat="1" ht="177">
      <c r="A18" s="516"/>
      <c r="B18" s="516"/>
      <c r="C18" s="516"/>
      <c r="D18" s="371" t="s">
        <v>556</v>
      </c>
      <c r="E18" s="282" t="s">
        <v>73</v>
      </c>
      <c r="F18" s="283">
        <f>F151+F554</f>
        <v>8745</v>
      </c>
      <c r="G18" s="283">
        <f t="shared" ref="G18:S18" si="11">G151+G554</f>
        <v>0</v>
      </c>
      <c r="H18" s="283">
        <f t="shared" si="11"/>
        <v>8745</v>
      </c>
      <c r="I18" s="283">
        <f t="shared" si="11"/>
        <v>8745</v>
      </c>
      <c r="J18" s="283">
        <f t="shared" si="11"/>
        <v>0</v>
      </c>
      <c r="K18" s="283">
        <f t="shared" si="11"/>
        <v>8745</v>
      </c>
      <c r="L18" s="283">
        <f t="shared" si="11"/>
        <v>8745</v>
      </c>
      <c r="M18" s="283">
        <f t="shared" si="11"/>
        <v>0</v>
      </c>
      <c r="N18" s="283">
        <f t="shared" si="11"/>
        <v>8745</v>
      </c>
      <c r="O18" s="283">
        <f t="shared" si="11"/>
        <v>8718.02</v>
      </c>
      <c r="P18" s="283">
        <f t="shared" si="11"/>
        <v>0</v>
      </c>
      <c r="Q18" s="283">
        <f t="shared" si="11"/>
        <v>8718.02</v>
      </c>
      <c r="R18" s="284">
        <f t="shared" si="11"/>
        <v>199.68422284644197</v>
      </c>
      <c r="S18" s="284">
        <f t="shared" si="11"/>
        <v>0</v>
      </c>
      <c r="T18" s="284">
        <f t="shared" ref="T18" si="12">(Q18/N18)*100</f>
        <v>99.691480846197834</v>
      </c>
    </row>
    <row r="19" spans="1:20" s="77" customFormat="1" ht="177">
      <c r="A19" s="516"/>
      <c r="B19" s="516"/>
      <c r="C19" s="516"/>
      <c r="D19" s="372" t="s">
        <v>127</v>
      </c>
      <c r="E19" s="282" t="s">
        <v>73</v>
      </c>
      <c r="F19" s="289">
        <f>F157</f>
        <v>3114</v>
      </c>
      <c r="G19" s="289">
        <f>F157</f>
        <v>3114</v>
      </c>
      <c r="H19" s="289">
        <f t="shared" ref="H19:T19" si="13">G157</f>
        <v>0</v>
      </c>
      <c r="I19" s="283">
        <f t="shared" si="13"/>
        <v>3114</v>
      </c>
      <c r="J19" s="283">
        <f t="shared" si="13"/>
        <v>3114</v>
      </c>
      <c r="K19" s="283">
        <f t="shared" si="13"/>
        <v>0</v>
      </c>
      <c r="L19" s="289">
        <f t="shared" si="13"/>
        <v>3114</v>
      </c>
      <c r="M19" s="289">
        <f t="shared" si="13"/>
        <v>3114</v>
      </c>
      <c r="N19" s="289">
        <f t="shared" si="13"/>
        <v>0</v>
      </c>
      <c r="O19" s="283">
        <f t="shared" si="13"/>
        <v>3114</v>
      </c>
      <c r="P19" s="283">
        <f t="shared" si="13"/>
        <v>3107.37</v>
      </c>
      <c r="Q19" s="283">
        <f t="shared" si="13"/>
        <v>0</v>
      </c>
      <c r="R19" s="290">
        <f t="shared" si="13"/>
        <v>3107.37</v>
      </c>
      <c r="S19" s="290">
        <f t="shared" si="13"/>
        <v>99.787090558766849</v>
      </c>
      <c r="T19" s="290">
        <f t="shared" si="13"/>
        <v>0</v>
      </c>
    </row>
    <row r="20" spans="1:20" s="77" customFormat="1" ht="108.75" customHeight="1">
      <c r="A20" s="516"/>
      <c r="B20" s="516"/>
      <c r="C20" s="516"/>
      <c r="D20" s="371" t="s">
        <v>557</v>
      </c>
      <c r="E20" s="282" t="s">
        <v>73</v>
      </c>
      <c r="F20" s="283">
        <f>F559</f>
        <v>320</v>
      </c>
      <c r="G20" s="283">
        <f t="shared" ref="G20:T20" si="14">G559</f>
        <v>0</v>
      </c>
      <c r="H20" s="283">
        <f t="shared" si="14"/>
        <v>320</v>
      </c>
      <c r="I20" s="283">
        <f t="shared" si="14"/>
        <v>320</v>
      </c>
      <c r="J20" s="283">
        <f t="shared" si="14"/>
        <v>0</v>
      </c>
      <c r="K20" s="283">
        <f t="shared" si="14"/>
        <v>320</v>
      </c>
      <c r="L20" s="283">
        <f t="shared" si="14"/>
        <v>320</v>
      </c>
      <c r="M20" s="283">
        <f t="shared" si="14"/>
        <v>0</v>
      </c>
      <c r="N20" s="283">
        <f t="shared" si="14"/>
        <v>320</v>
      </c>
      <c r="O20" s="283">
        <f t="shared" si="14"/>
        <v>293</v>
      </c>
      <c r="P20" s="283">
        <f t="shared" si="14"/>
        <v>0</v>
      </c>
      <c r="Q20" s="283">
        <f t="shared" si="14"/>
        <v>293</v>
      </c>
      <c r="R20" s="286">
        <f t="shared" si="14"/>
        <v>91.5625</v>
      </c>
      <c r="S20" s="286">
        <f t="shared" si="14"/>
        <v>0</v>
      </c>
      <c r="T20" s="286">
        <f t="shared" si="14"/>
        <v>91.5625</v>
      </c>
    </row>
    <row r="21" spans="1:20" s="77" customFormat="1" ht="103.5" customHeight="1">
      <c r="A21" s="518" t="s">
        <v>15</v>
      </c>
      <c r="B21" s="518" t="s">
        <v>124</v>
      </c>
      <c r="C21" s="517" t="s">
        <v>558</v>
      </c>
      <c r="D21" s="281" t="s">
        <v>57</v>
      </c>
      <c r="E21" s="281"/>
      <c r="F21" s="291">
        <f>F90</f>
        <v>6367120.0000000009</v>
      </c>
      <c r="G21" s="291">
        <f t="shared" ref="G21:T36" si="15">G90</f>
        <v>1766562.4000000001</v>
      </c>
      <c r="H21" s="291">
        <f t="shared" si="15"/>
        <v>4600557.6000000006</v>
      </c>
      <c r="I21" s="292">
        <f t="shared" si="15"/>
        <v>6457970.0500000017</v>
      </c>
      <c r="J21" s="292">
        <f t="shared" si="15"/>
        <v>1872158.4500000002</v>
      </c>
      <c r="K21" s="292">
        <f t="shared" si="15"/>
        <v>4585811.6000000006</v>
      </c>
      <c r="L21" s="291">
        <f t="shared" si="15"/>
        <v>6457970.0500000017</v>
      </c>
      <c r="M21" s="291">
        <f t="shared" si="15"/>
        <v>1872158.4500000002</v>
      </c>
      <c r="N21" s="291">
        <f t="shared" si="15"/>
        <v>4585811.6000000006</v>
      </c>
      <c r="O21" s="292">
        <f t="shared" si="15"/>
        <v>6407044.5489999987</v>
      </c>
      <c r="P21" s="292">
        <f t="shared" si="15"/>
        <v>1824178.4099999995</v>
      </c>
      <c r="Q21" s="292">
        <f t="shared" si="15"/>
        <v>4582866.1389999995</v>
      </c>
      <c r="R21" s="291">
        <f t="shared" si="15"/>
        <v>99.211431756330256</v>
      </c>
      <c r="S21" s="291">
        <f t="shared" si="15"/>
        <v>97.437180597614443</v>
      </c>
      <c r="T21" s="291">
        <f t="shared" si="15"/>
        <v>99.935770126273809</v>
      </c>
    </row>
    <row r="22" spans="1:20" s="77" customFormat="1" ht="132" customHeight="1">
      <c r="A22" s="518"/>
      <c r="B22" s="518"/>
      <c r="C22" s="517"/>
      <c r="D22" s="281" t="s">
        <v>125</v>
      </c>
      <c r="E22" s="293"/>
      <c r="F22" s="291">
        <f>F91</f>
        <v>6358576.0000000009</v>
      </c>
      <c r="G22" s="291">
        <f t="shared" si="15"/>
        <v>1766562.4000000001</v>
      </c>
      <c r="H22" s="291">
        <f t="shared" si="15"/>
        <v>4592013.6000000006</v>
      </c>
      <c r="I22" s="292">
        <f t="shared" si="15"/>
        <v>6449426.0500000017</v>
      </c>
      <c r="J22" s="292">
        <f t="shared" si="15"/>
        <v>1872158.4500000002</v>
      </c>
      <c r="K22" s="292">
        <f t="shared" si="15"/>
        <v>4577267.6000000006</v>
      </c>
      <c r="L22" s="291">
        <f t="shared" si="15"/>
        <v>6449426.0500000017</v>
      </c>
      <c r="M22" s="291">
        <f t="shared" si="15"/>
        <v>1872158.4500000002</v>
      </c>
      <c r="N22" s="291">
        <f t="shared" si="15"/>
        <v>4577267.6000000006</v>
      </c>
      <c r="O22" s="292">
        <f t="shared" si="15"/>
        <v>6398527.5290000001</v>
      </c>
      <c r="P22" s="292">
        <f t="shared" si="15"/>
        <v>1824178.4099999995</v>
      </c>
      <c r="Q22" s="292">
        <f t="shared" si="15"/>
        <v>4574349.1189999999</v>
      </c>
      <c r="R22" s="291">
        <f t="shared" si="15"/>
        <v>99.210805417328544</v>
      </c>
      <c r="S22" s="291">
        <f t="shared" si="15"/>
        <v>97.437180597614443</v>
      </c>
      <c r="T22" s="291">
        <f t="shared" si="15"/>
        <v>99.936239668399537</v>
      </c>
    </row>
    <row r="23" spans="1:20" s="77" customFormat="1" ht="70.8">
      <c r="A23" s="518"/>
      <c r="B23" s="518"/>
      <c r="C23" s="517"/>
      <c r="D23" s="281"/>
      <c r="E23" s="290" t="s">
        <v>562</v>
      </c>
      <c r="F23" s="291">
        <v>283321</v>
      </c>
      <c r="G23" s="291">
        <v>0</v>
      </c>
      <c r="H23" s="291">
        <v>283321</v>
      </c>
      <c r="I23" s="292">
        <v>283321</v>
      </c>
      <c r="J23" s="292">
        <v>0</v>
      </c>
      <c r="K23" s="292">
        <v>283321</v>
      </c>
      <c r="L23" s="291">
        <v>283321</v>
      </c>
      <c r="M23" s="291">
        <v>0</v>
      </c>
      <c r="N23" s="291">
        <v>283321</v>
      </c>
      <c r="O23" s="292">
        <v>283321</v>
      </c>
      <c r="P23" s="292">
        <v>0</v>
      </c>
      <c r="Q23" s="292">
        <v>283321</v>
      </c>
      <c r="R23" s="291">
        <f t="shared" si="15"/>
        <v>100</v>
      </c>
      <c r="S23" s="291">
        <f t="shared" si="15"/>
        <v>0</v>
      </c>
      <c r="T23" s="291">
        <f t="shared" si="15"/>
        <v>100</v>
      </c>
    </row>
    <row r="24" spans="1:20" s="77" customFormat="1" ht="70.8">
      <c r="A24" s="518"/>
      <c r="B24" s="518"/>
      <c r="C24" s="517"/>
      <c r="D24" s="281"/>
      <c r="E24" s="290" t="s">
        <v>564</v>
      </c>
      <c r="F24" s="291">
        <v>50</v>
      </c>
      <c r="G24" s="291">
        <v>0</v>
      </c>
      <c r="H24" s="291">
        <v>50</v>
      </c>
      <c r="I24" s="292">
        <v>50</v>
      </c>
      <c r="J24" s="292">
        <v>0</v>
      </c>
      <c r="K24" s="292">
        <v>50</v>
      </c>
      <c r="L24" s="291">
        <v>50</v>
      </c>
      <c r="M24" s="291">
        <v>0</v>
      </c>
      <c r="N24" s="291">
        <v>50</v>
      </c>
      <c r="O24" s="292">
        <v>49.87</v>
      </c>
      <c r="P24" s="292">
        <v>0</v>
      </c>
      <c r="Q24" s="292">
        <v>49.87</v>
      </c>
      <c r="R24" s="291">
        <f t="shared" si="15"/>
        <v>99.74</v>
      </c>
      <c r="S24" s="291">
        <f t="shared" si="15"/>
        <v>0</v>
      </c>
      <c r="T24" s="291">
        <f t="shared" si="15"/>
        <v>99.74</v>
      </c>
    </row>
    <row r="25" spans="1:20" s="77" customFormat="1" ht="70.8">
      <c r="A25" s="518"/>
      <c r="B25" s="518"/>
      <c r="C25" s="517"/>
      <c r="D25" s="281"/>
      <c r="E25" s="290" t="s">
        <v>565</v>
      </c>
      <c r="F25" s="291">
        <v>312</v>
      </c>
      <c r="G25" s="291">
        <v>0</v>
      </c>
      <c r="H25" s="291">
        <v>312</v>
      </c>
      <c r="I25" s="292">
        <v>312</v>
      </c>
      <c r="J25" s="292">
        <v>0</v>
      </c>
      <c r="K25" s="292">
        <v>312</v>
      </c>
      <c r="L25" s="291">
        <v>312</v>
      </c>
      <c r="M25" s="291">
        <v>0</v>
      </c>
      <c r="N25" s="291">
        <v>312</v>
      </c>
      <c r="O25" s="292">
        <v>281.14999999999998</v>
      </c>
      <c r="P25" s="292">
        <v>0</v>
      </c>
      <c r="Q25" s="292">
        <v>281.14999999999998</v>
      </c>
      <c r="R25" s="291">
        <f t="shared" si="15"/>
        <v>90.112179487179475</v>
      </c>
      <c r="S25" s="291">
        <f t="shared" si="15"/>
        <v>0</v>
      </c>
      <c r="T25" s="291">
        <f t="shared" si="15"/>
        <v>90.112179487179475</v>
      </c>
    </row>
    <row r="26" spans="1:20" s="77" customFormat="1" ht="70.8">
      <c r="A26" s="518"/>
      <c r="B26" s="518"/>
      <c r="C26" s="517"/>
      <c r="D26" s="281"/>
      <c r="E26" s="290" t="s">
        <v>566</v>
      </c>
      <c r="F26" s="291">
        <v>88256</v>
      </c>
      <c r="G26" s="291">
        <v>0</v>
      </c>
      <c r="H26" s="291">
        <v>88256</v>
      </c>
      <c r="I26" s="292">
        <v>88256</v>
      </c>
      <c r="J26" s="292">
        <v>0</v>
      </c>
      <c r="K26" s="292">
        <v>88256</v>
      </c>
      <c r="L26" s="291">
        <v>88256</v>
      </c>
      <c r="M26" s="291">
        <v>0</v>
      </c>
      <c r="N26" s="291">
        <v>88256</v>
      </c>
      <c r="O26" s="292">
        <v>88254.21</v>
      </c>
      <c r="P26" s="292">
        <v>0</v>
      </c>
      <c r="Q26" s="292">
        <v>88254.21</v>
      </c>
      <c r="R26" s="291">
        <f t="shared" si="15"/>
        <v>99.997971809282092</v>
      </c>
      <c r="S26" s="291">
        <f t="shared" si="15"/>
        <v>0</v>
      </c>
      <c r="T26" s="291">
        <f t="shared" si="15"/>
        <v>99.997971809282092</v>
      </c>
    </row>
    <row r="27" spans="1:20" s="77" customFormat="1" ht="70.8">
      <c r="A27" s="518"/>
      <c r="B27" s="518"/>
      <c r="C27" s="517"/>
      <c r="D27" s="281"/>
      <c r="E27" s="290" t="s">
        <v>567</v>
      </c>
      <c r="F27" s="291">
        <v>86</v>
      </c>
      <c r="G27" s="291">
        <v>0</v>
      </c>
      <c r="H27" s="291">
        <v>86</v>
      </c>
      <c r="I27" s="292">
        <v>86</v>
      </c>
      <c r="J27" s="292">
        <v>0</v>
      </c>
      <c r="K27" s="292">
        <v>86</v>
      </c>
      <c r="L27" s="291">
        <v>86</v>
      </c>
      <c r="M27" s="291">
        <v>0</v>
      </c>
      <c r="N27" s="291">
        <v>86</v>
      </c>
      <c r="O27" s="292">
        <v>85.49</v>
      </c>
      <c r="P27" s="292">
        <v>0</v>
      </c>
      <c r="Q27" s="292">
        <v>85.49</v>
      </c>
      <c r="R27" s="291">
        <f t="shared" si="15"/>
        <v>99.406976744186039</v>
      </c>
      <c r="S27" s="291">
        <f t="shared" si="15"/>
        <v>0</v>
      </c>
      <c r="T27" s="291">
        <f t="shared" si="15"/>
        <v>99.406976744186039</v>
      </c>
    </row>
    <row r="28" spans="1:20" s="77" customFormat="1" ht="70.8">
      <c r="A28" s="518"/>
      <c r="B28" s="518"/>
      <c r="C28" s="517"/>
      <c r="D28" s="281"/>
      <c r="E28" s="290" t="s">
        <v>568</v>
      </c>
      <c r="F28" s="291">
        <v>16461</v>
      </c>
      <c r="G28" s="291">
        <v>0</v>
      </c>
      <c r="H28" s="291">
        <v>16461</v>
      </c>
      <c r="I28" s="292">
        <v>16461</v>
      </c>
      <c r="J28" s="292">
        <v>0</v>
      </c>
      <c r="K28" s="292">
        <v>16461</v>
      </c>
      <c r="L28" s="291">
        <v>16501</v>
      </c>
      <c r="M28" s="291">
        <v>0</v>
      </c>
      <c r="N28" s="291">
        <v>16501</v>
      </c>
      <c r="O28" s="292">
        <v>16499.5</v>
      </c>
      <c r="P28" s="292">
        <v>0</v>
      </c>
      <c r="Q28" s="292">
        <v>16499.5</v>
      </c>
      <c r="R28" s="291">
        <f t="shared" si="15"/>
        <v>99.990909641839892</v>
      </c>
      <c r="S28" s="291">
        <f t="shared" si="15"/>
        <v>0</v>
      </c>
      <c r="T28" s="291">
        <f t="shared" si="15"/>
        <v>99.990909641839892</v>
      </c>
    </row>
    <row r="29" spans="1:20" s="77" customFormat="1" ht="70.8">
      <c r="A29" s="518"/>
      <c r="B29" s="518"/>
      <c r="C29" s="517"/>
      <c r="D29" s="281"/>
      <c r="E29" s="290" t="s">
        <v>569</v>
      </c>
      <c r="F29" s="291">
        <v>4354</v>
      </c>
      <c r="G29" s="291">
        <v>0</v>
      </c>
      <c r="H29" s="291">
        <v>4354</v>
      </c>
      <c r="I29" s="292">
        <v>4354</v>
      </c>
      <c r="J29" s="292">
        <v>0</v>
      </c>
      <c r="K29" s="292">
        <v>4354</v>
      </c>
      <c r="L29" s="291">
        <v>4354</v>
      </c>
      <c r="M29" s="291">
        <v>0</v>
      </c>
      <c r="N29" s="291">
        <v>4354</v>
      </c>
      <c r="O29" s="292">
        <v>4353.91</v>
      </c>
      <c r="P29" s="292">
        <v>0</v>
      </c>
      <c r="Q29" s="292">
        <v>4353.91</v>
      </c>
      <c r="R29" s="291">
        <f t="shared" si="15"/>
        <v>99.997932935231972</v>
      </c>
      <c r="S29" s="291">
        <f t="shared" si="15"/>
        <v>0</v>
      </c>
      <c r="T29" s="291">
        <f t="shared" si="15"/>
        <v>99.997932935231972</v>
      </c>
    </row>
    <row r="30" spans="1:20" s="77" customFormat="1" ht="70.8">
      <c r="A30" s="518"/>
      <c r="B30" s="518"/>
      <c r="C30" s="517"/>
      <c r="D30" s="281"/>
      <c r="E30" s="290" t="s">
        <v>570</v>
      </c>
      <c r="F30" s="291">
        <v>859237</v>
      </c>
      <c r="G30" s="291">
        <v>0</v>
      </c>
      <c r="H30" s="291">
        <v>859237</v>
      </c>
      <c r="I30" s="292">
        <v>858967</v>
      </c>
      <c r="J30" s="292">
        <v>0</v>
      </c>
      <c r="K30" s="292">
        <v>858967</v>
      </c>
      <c r="L30" s="291">
        <v>858967</v>
      </c>
      <c r="M30" s="291">
        <v>0</v>
      </c>
      <c r="N30" s="291">
        <v>858967</v>
      </c>
      <c r="O30" s="292">
        <v>858954.47</v>
      </c>
      <c r="P30" s="292">
        <v>0</v>
      </c>
      <c r="Q30" s="292">
        <v>858954.47</v>
      </c>
      <c r="R30" s="291">
        <f t="shared" si="15"/>
        <v>99.998541271084918</v>
      </c>
      <c r="S30" s="291">
        <f t="shared" si="15"/>
        <v>0</v>
      </c>
      <c r="T30" s="291">
        <f t="shared" si="15"/>
        <v>99.998541271084918</v>
      </c>
    </row>
    <row r="31" spans="1:20" s="77" customFormat="1" ht="70.8">
      <c r="A31" s="518"/>
      <c r="B31" s="518"/>
      <c r="C31" s="517"/>
      <c r="D31" s="281"/>
      <c r="E31" s="290" t="s">
        <v>572</v>
      </c>
      <c r="F31" s="291">
        <v>85</v>
      </c>
      <c r="G31" s="291">
        <v>0</v>
      </c>
      <c r="H31" s="291">
        <v>85</v>
      </c>
      <c r="I31" s="292">
        <v>85</v>
      </c>
      <c r="J31" s="292">
        <v>0</v>
      </c>
      <c r="K31" s="292">
        <v>85</v>
      </c>
      <c r="L31" s="291">
        <v>85</v>
      </c>
      <c r="M31" s="291">
        <v>0</v>
      </c>
      <c r="N31" s="291">
        <v>85</v>
      </c>
      <c r="O31" s="292">
        <v>84.62</v>
      </c>
      <c r="P31" s="292">
        <v>0</v>
      </c>
      <c r="Q31" s="292">
        <v>84.62</v>
      </c>
      <c r="R31" s="291">
        <f t="shared" si="15"/>
        <v>99.552941176470583</v>
      </c>
      <c r="S31" s="291">
        <f t="shared" si="15"/>
        <v>0</v>
      </c>
      <c r="T31" s="291">
        <f t="shared" si="15"/>
        <v>99.552941176470583</v>
      </c>
    </row>
    <row r="32" spans="1:20" s="77" customFormat="1" ht="70.8">
      <c r="A32" s="518"/>
      <c r="B32" s="518"/>
      <c r="C32" s="517"/>
      <c r="D32" s="281"/>
      <c r="E32" s="290" t="s">
        <v>573</v>
      </c>
      <c r="F32" s="291">
        <v>8342</v>
      </c>
      <c r="G32" s="291">
        <v>0</v>
      </c>
      <c r="H32" s="291">
        <v>8342</v>
      </c>
      <c r="I32" s="292">
        <v>8342</v>
      </c>
      <c r="J32" s="292">
        <v>0</v>
      </c>
      <c r="K32" s="292">
        <v>8342</v>
      </c>
      <c r="L32" s="291">
        <v>8311</v>
      </c>
      <c r="M32" s="291">
        <v>0</v>
      </c>
      <c r="N32" s="291">
        <v>8311</v>
      </c>
      <c r="O32" s="292">
        <v>8309.07</v>
      </c>
      <c r="P32" s="292">
        <v>0</v>
      </c>
      <c r="Q32" s="292">
        <v>8309.07</v>
      </c>
      <c r="R32" s="291">
        <f t="shared" si="15"/>
        <v>99.97677776440861</v>
      </c>
      <c r="S32" s="291">
        <f t="shared" si="15"/>
        <v>0</v>
      </c>
      <c r="T32" s="291">
        <f t="shared" si="15"/>
        <v>99.97677776440861</v>
      </c>
    </row>
    <row r="33" spans="1:20" s="77" customFormat="1" ht="70.8">
      <c r="A33" s="518"/>
      <c r="B33" s="518"/>
      <c r="C33" s="517"/>
      <c r="D33" s="281"/>
      <c r="E33" s="290" t="s">
        <v>834</v>
      </c>
      <c r="F33" s="291">
        <v>0</v>
      </c>
      <c r="G33" s="291">
        <v>0</v>
      </c>
      <c r="H33" s="291">
        <v>0</v>
      </c>
      <c r="I33" s="292">
        <v>364.79</v>
      </c>
      <c r="J33" s="292">
        <v>364.79</v>
      </c>
      <c r="K33" s="292">
        <v>0</v>
      </c>
      <c r="L33" s="291">
        <v>364.79</v>
      </c>
      <c r="M33" s="291">
        <v>364.79</v>
      </c>
      <c r="N33" s="291">
        <v>0</v>
      </c>
      <c r="O33" s="292">
        <v>364.79</v>
      </c>
      <c r="P33" s="292">
        <v>364.79</v>
      </c>
      <c r="Q33" s="292">
        <v>0</v>
      </c>
      <c r="R33" s="291">
        <f t="shared" si="15"/>
        <v>100</v>
      </c>
      <c r="S33" s="291">
        <f t="shared" si="15"/>
        <v>100</v>
      </c>
      <c r="T33" s="291">
        <f t="shared" si="15"/>
        <v>0</v>
      </c>
    </row>
    <row r="34" spans="1:20" s="77" customFormat="1" ht="70.8">
      <c r="A34" s="518"/>
      <c r="B34" s="518"/>
      <c r="C34" s="517"/>
      <c r="D34" s="281"/>
      <c r="E34" s="290" t="s">
        <v>574</v>
      </c>
      <c r="F34" s="291">
        <v>1744</v>
      </c>
      <c r="G34" s="291">
        <v>0</v>
      </c>
      <c r="H34" s="291">
        <v>1744</v>
      </c>
      <c r="I34" s="292">
        <v>1744</v>
      </c>
      <c r="J34" s="292">
        <v>0</v>
      </c>
      <c r="K34" s="292">
        <v>1744</v>
      </c>
      <c r="L34" s="291">
        <v>1744</v>
      </c>
      <c r="M34" s="291">
        <v>0</v>
      </c>
      <c r="N34" s="291">
        <v>1744</v>
      </c>
      <c r="O34" s="292">
        <v>1743.8</v>
      </c>
      <c r="P34" s="292">
        <v>0</v>
      </c>
      <c r="Q34" s="292">
        <v>1743.8</v>
      </c>
      <c r="R34" s="291">
        <f t="shared" si="15"/>
        <v>99.988532110091739</v>
      </c>
      <c r="S34" s="291">
        <f t="shared" si="15"/>
        <v>0</v>
      </c>
      <c r="T34" s="291">
        <f t="shared" si="15"/>
        <v>99.988532110091739</v>
      </c>
    </row>
    <row r="35" spans="1:20" s="77" customFormat="1" ht="70.8">
      <c r="A35" s="518"/>
      <c r="B35" s="518"/>
      <c r="C35" s="517"/>
      <c r="D35" s="281"/>
      <c r="E35" s="290" t="s">
        <v>575</v>
      </c>
      <c r="F35" s="291">
        <v>161559</v>
      </c>
      <c r="G35" s="291">
        <v>0</v>
      </c>
      <c r="H35" s="291">
        <v>161559</v>
      </c>
      <c r="I35" s="292">
        <v>161559</v>
      </c>
      <c r="J35" s="292">
        <v>0</v>
      </c>
      <c r="K35" s="292">
        <v>161559</v>
      </c>
      <c r="L35" s="291">
        <v>161559</v>
      </c>
      <c r="M35" s="291">
        <v>0</v>
      </c>
      <c r="N35" s="291">
        <v>161559</v>
      </c>
      <c r="O35" s="292">
        <v>161554.85</v>
      </c>
      <c r="P35" s="292">
        <v>0</v>
      </c>
      <c r="Q35" s="292">
        <v>161554.85</v>
      </c>
      <c r="R35" s="291">
        <f t="shared" si="15"/>
        <v>99.997431278975483</v>
      </c>
      <c r="S35" s="291">
        <f t="shared" si="15"/>
        <v>0</v>
      </c>
      <c r="T35" s="291">
        <f t="shared" si="15"/>
        <v>99.997431278975483</v>
      </c>
    </row>
    <row r="36" spans="1:20" s="77" customFormat="1" ht="70.8">
      <c r="A36" s="518"/>
      <c r="B36" s="518"/>
      <c r="C36" s="517"/>
      <c r="D36" s="281"/>
      <c r="E36" s="290" t="s">
        <v>576</v>
      </c>
      <c r="F36" s="291">
        <v>255</v>
      </c>
      <c r="G36" s="291">
        <v>0</v>
      </c>
      <c r="H36" s="291">
        <v>255</v>
      </c>
      <c r="I36" s="292">
        <v>255</v>
      </c>
      <c r="J36" s="292">
        <v>0</v>
      </c>
      <c r="K36" s="292">
        <v>255</v>
      </c>
      <c r="L36" s="291">
        <v>255</v>
      </c>
      <c r="M36" s="291">
        <v>0</v>
      </c>
      <c r="N36" s="291">
        <v>255</v>
      </c>
      <c r="O36" s="292">
        <v>248.05</v>
      </c>
      <c r="P36" s="292">
        <v>0</v>
      </c>
      <c r="Q36" s="292">
        <v>248.05</v>
      </c>
      <c r="R36" s="291">
        <f t="shared" si="15"/>
        <v>97.274509803921575</v>
      </c>
      <c r="S36" s="291">
        <f t="shared" si="15"/>
        <v>0</v>
      </c>
      <c r="T36" s="291">
        <f t="shared" si="15"/>
        <v>97.274509803921575</v>
      </c>
    </row>
    <row r="37" spans="1:20" s="77" customFormat="1" ht="70.8">
      <c r="A37" s="518"/>
      <c r="B37" s="518"/>
      <c r="C37" s="517"/>
      <c r="D37" s="281"/>
      <c r="E37" s="290" t="s">
        <v>577</v>
      </c>
      <c r="F37" s="291">
        <v>16925</v>
      </c>
      <c r="G37" s="291">
        <v>0</v>
      </c>
      <c r="H37" s="291">
        <v>16925</v>
      </c>
      <c r="I37" s="292">
        <v>16925</v>
      </c>
      <c r="J37" s="292">
        <v>0</v>
      </c>
      <c r="K37" s="292">
        <v>16925</v>
      </c>
      <c r="L37" s="291">
        <v>16537</v>
      </c>
      <c r="M37" s="291">
        <v>0</v>
      </c>
      <c r="N37" s="291">
        <v>16537</v>
      </c>
      <c r="O37" s="292">
        <v>16536.93</v>
      </c>
      <c r="P37" s="292">
        <v>0</v>
      </c>
      <c r="Q37" s="292">
        <v>16536.93</v>
      </c>
      <c r="R37" s="291">
        <f t="shared" ref="R37:T39" si="16">R106</f>
        <v>99.99957670677874</v>
      </c>
      <c r="S37" s="291">
        <f t="shared" si="16"/>
        <v>0</v>
      </c>
      <c r="T37" s="291">
        <f t="shared" si="16"/>
        <v>99.99957670677874</v>
      </c>
    </row>
    <row r="38" spans="1:20" s="77" customFormat="1" ht="70.8">
      <c r="A38" s="518"/>
      <c r="B38" s="518"/>
      <c r="C38" s="517"/>
      <c r="D38" s="281"/>
      <c r="E38" s="290" t="s">
        <v>578</v>
      </c>
      <c r="F38" s="291">
        <v>792</v>
      </c>
      <c r="G38" s="291">
        <v>0</v>
      </c>
      <c r="H38" s="291">
        <v>792</v>
      </c>
      <c r="I38" s="292">
        <v>792</v>
      </c>
      <c r="J38" s="292">
        <v>0</v>
      </c>
      <c r="K38" s="292">
        <v>792</v>
      </c>
      <c r="L38" s="291">
        <v>792</v>
      </c>
      <c r="M38" s="291">
        <v>0</v>
      </c>
      <c r="N38" s="291">
        <v>792</v>
      </c>
      <c r="O38" s="292">
        <v>606.89</v>
      </c>
      <c r="P38" s="292">
        <v>0</v>
      </c>
      <c r="Q38" s="292">
        <v>606.89</v>
      </c>
      <c r="R38" s="291">
        <f t="shared" si="16"/>
        <v>76.62752525252526</v>
      </c>
      <c r="S38" s="291">
        <f t="shared" si="16"/>
        <v>0</v>
      </c>
      <c r="T38" s="291">
        <f t="shared" si="16"/>
        <v>76.62752525252526</v>
      </c>
    </row>
    <row r="39" spans="1:20" s="77" customFormat="1" ht="70.8">
      <c r="A39" s="518"/>
      <c r="B39" s="518"/>
      <c r="C39" s="517"/>
      <c r="D39" s="281"/>
      <c r="E39" s="290" t="s">
        <v>579</v>
      </c>
      <c r="F39" s="291">
        <v>2</v>
      </c>
      <c r="G39" s="291">
        <v>0</v>
      </c>
      <c r="H39" s="291">
        <v>2</v>
      </c>
      <c r="I39" s="292">
        <v>2</v>
      </c>
      <c r="J39" s="292">
        <v>0</v>
      </c>
      <c r="K39" s="292">
        <v>2</v>
      </c>
      <c r="L39" s="291">
        <v>2</v>
      </c>
      <c r="M39" s="291">
        <v>0</v>
      </c>
      <c r="N39" s="291">
        <v>2</v>
      </c>
      <c r="O39" s="292">
        <v>0.85</v>
      </c>
      <c r="P39" s="292">
        <v>0</v>
      </c>
      <c r="Q39" s="292">
        <v>0.85</v>
      </c>
      <c r="R39" s="291">
        <f t="shared" si="16"/>
        <v>42.5</v>
      </c>
      <c r="S39" s="291">
        <f t="shared" si="16"/>
        <v>0</v>
      </c>
      <c r="T39" s="291">
        <f t="shared" si="16"/>
        <v>42.5</v>
      </c>
    </row>
    <row r="40" spans="1:20" s="77" customFormat="1" ht="70.8">
      <c r="A40" s="518"/>
      <c r="B40" s="518"/>
      <c r="C40" s="517"/>
      <c r="D40" s="281"/>
      <c r="E40" s="290" t="s">
        <v>1000</v>
      </c>
      <c r="F40" s="291"/>
      <c r="G40" s="291"/>
      <c r="H40" s="291"/>
      <c r="I40" s="292">
        <v>374.7</v>
      </c>
      <c r="J40" s="292">
        <v>374.7</v>
      </c>
      <c r="K40" s="292"/>
      <c r="L40" s="291">
        <v>374.7</v>
      </c>
      <c r="M40" s="291">
        <v>374.7</v>
      </c>
      <c r="N40" s="291"/>
      <c r="O40" s="292">
        <v>374.7</v>
      </c>
      <c r="P40" s="292">
        <v>374.7</v>
      </c>
      <c r="Q40" s="292">
        <v>0</v>
      </c>
      <c r="R40" s="291">
        <f>R110</f>
        <v>99.990515888258201</v>
      </c>
      <c r="S40" s="291">
        <f>S110</f>
        <v>0</v>
      </c>
      <c r="T40" s="291">
        <f>T110</f>
        <v>99.988532110091739</v>
      </c>
    </row>
    <row r="41" spans="1:20" s="77" customFormat="1" ht="70.8">
      <c r="A41" s="518"/>
      <c r="B41" s="518"/>
      <c r="C41" s="517"/>
      <c r="D41" s="281"/>
      <c r="E41" s="290" t="s">
        <v>580</v>
      </c>
      <c r="F41" s="291">
        <v>148</v>
      </c>
      <c r="G41" s="291">
        <v>0</v>
      </c>
      <c r="H41" s="291">
        <v>148</v>
      </c>
      <c r="I41" s="292">
        <v>148</v>
      </c>
      <c r="J41" s="292">
        <v>0</v>
      </c>
      <c r="K41" s="292">
        <v>148</v>
      </c>
      <c r="L41" s="291">
        <v>148</v>
      </c>
      <c r="M41" s="294">
        <v>0</v>
      </c>
      <c r="N41" s="291">
        <v>148</v>
      </c>
      <c r="O41" s="292">
        <v>147.37</v>
      </c>
      <c r="P41" s="292">
        <v>0</v>
      </c>
      <c r="Q41" s="292">
        <v>147.37</v>
      </c>
      <c r="R41" s="291">
        <f t="shared" ref="R41:T53" si="17">R110</f>
        <v>99.990515888258201</v>
      </c>
      <c r="S41" s="291">
        <f t="shared" si="17"/>
        <v>0</v>
      </c>
      <c r="T41" s="291">
        <f t="shared" si="17"/>
        <v>99.988532110091739</v>
      </c>
    </row>
    <row r="42" spans="1:20" s="77" customFormat="1" ht="70.8">
      <c r="A42" s="518"/>
      <c r="B42" s="518"/>
      <c r="C42" s="517"/>
      <c r="D42" s="281"/>
      <c r="E42" s="290" t="s">
        <v>581</v>
      </c>
      <c r="F42" s="291">
        <v>7</v>
      </c>
      <c r="G42" s="291">
        <v>0</v>
      </c>
      <c r="H42" s="291">
        <v>7</v>
      </c>
      <c r="I42" s="292">
        <v>7</v>
      </c>
      <c r="J42" s="292">
        <v>0</v>
      </c>
      <c r="K42" s="292">
        <v>7</v>
      </c>
      <c r="L42" s="291">
        <v>7</v>
      </c>
      <c r="M42" s="291">
        <v>0</v>
      </c>
      <c r="N42" s="291">
        <v>7</v>
      </c>
      <c r="O42" s="292">
        <v>6.71</v>
      </c>
      <c r="P42" s="292">
        <v>0</v>
      </c>
      <c r="Q42" s="292">
        <v>6.71</v>
      </c>
      <c r="R42" s="291">
        <f t="shared" si="17"/>
        <v>95.857142857142847</v>
      </c>
      <c r="S42" s="291">
        <f t="shared" si="17"/>
        <v>0</v>
      </c>
      <c r="T42" s="291">
        <f t="shared" si="17"/>
        <v>95.857142857142847</v>
      </c>
    </row>
    <row r="43" spans="1:20" s="77" customFormat="1" ht="70.8">
      <c r="A43" s="518"/>
      <c r="B43" s="518"/>
      <c r="C43" s="517"/>
      <c r="D43" s="281"/>
      <c r="E43" s="290" t="s">
        <v>582</v>
      </c>
      <c r="F43" s="291">
        <v>41361</v>
      </c>
      <c r="G43" s="291">
        <v>0</v>
      </c>
      <c r="H43" s="291">
        <v>41361</v>
      </c>
      <c r="I43" s="292">
        <v>41361</v>
      </c>
      <c r="J43" s="292">
        <v>0</v>
      </c>
      <c r="K43" s="292">
        <v>41361</v>
      </c>
      <c r="L43" s="291">
        <v>41361</v>
      </c>
      <c r="M43" s="291">
        <v>0</v>
      </c>
      <c r="N43" s="291">
        <v>41361</v>
      </c>
      <c r="O43" s="292">
        <v>41345.269999999997</v>
      </c>
      <c r="P43" s="292">
        <v>0</v>
      </c>
      <c r="Q43" s="292">
        <v>41345.269999999997</v>
      </c>
      <c r="R43" s="291">
        <f t="shared" si="17"/>
        <v>99.96196900461787</v>
      </c>
      <c r="S43" s="291">
        <f t="shared" si="17"/>
        <v>0</v>
      </c>
      <c r="T43" s="291">
        <f t="shared" si="17"/>
        <v>99.96196900461787</v>
      </c>
    </row>
    <row r="44" spans="1:20" s="77" customFormat="1" ht="70.8">
      <c r="A44" s="518"/>
      <c r="B44" s="518"/>
      <c r="C44" s="517"/>
      <c r="D44" s="281"/>
      <c r="E44" s="290" t="s">
        <v>583</v>
      </c>
      <c r="F44" s="291">
        <v>5121</v>
      </c>
      <c r="G44" s="291">
        <v>0</v>
      </c>
      <c r="H44" s="291">
        <v>5121</v>
      </c>
      <c r="I44" s="292">
        <v>5121</v>
      </c>
      <c r="J44" s="292">
        <v>0</v>
      </c>
      <c r="K44" s="292">
        <v>5121</v>
      </c>
      <c r="L44" s="291">
        <v>5121</v>
      </c>
      <c r="M44" s="291">
        <v>0</v>
      </c>
      <c r="N44" s="291">
        <v>5121</v>
      </c>
      <c r="O44" s="292">
        <v>5120.09</v>
      </c>
      <c r="P44" s="292">
        <v>0</v>
      </c>
      <c r="Q44" s="292">
        <v>5120.09</v>
      </c>
      <c r="R44" s="291">
        <f t="shared" si="17"/>
        <v>99.982230033196643</v>
      </c>
      <c r="S44" s="291">
        <f t="shared" si="17"/>
        <v>0</v>
      </c>
      <c r="T44" s="291">
        <f t="shared" si="17"/>
        <v>99.982230033196643</v>
      </c>
    </row>
    <row r="45" spans="1:20" s="77" customFormat="1" ht="70.8">
      <c r="A45" s="518"/>
      <c r="B45" s="518"/>
      <c r="C45" s="517"/>
      <c r="D45" s="281"/>
      <c r="E45" s="290" t="s">
        <v>584</v>
      </c>
      <c r="F45" s="291">
        <v>1</v>
      </c>
      <c r="G45" s="291">
        <v>0</v>
      </c>
      <c r="H45" s="291">
        <v>1</v>
      </c>
      <c r="I45" s="292">
        <v>1</v>
      </c>
      <c r="J45" s="292">
        <v>0</v>
      </c>
      <c r="K45" s="292">
        <v>1</v>
      </c>
      <c r="L45" s="291">
        <v>1</v>
      </c>
      <c r="M45" s="291">
        <v>0</v>
      </c>
      <c r="N45" s="291">
        <v>1</v>
      </c>
      <c r="O45" s="292">
        <v>0.01</v>
      </c>
      <c r="P45" s="292">
        <v>0</v>
      </c>
      <c r="Q45" s="292">
        <v>0.01</v>
      </c>
      <c r="R45" s="291">
        <f t="shared" si="17"/>
        <v>1</v>
      </c>
      <c r="S45" s="291">
        <f t="shared" si="17"/>
        <v>0</v>
      </c>
      <c r="T45" s="291">
        <f t="shared" si="17"/>
        <v>1</v>
      </c>
    </row>
    <row r="46" spans="1:20" s="77" customFormat="1" ht="70.8">
      <c r="A46" s="518"/>
      <c r="B46" s="518"/>
      <c r="C46" s="517"/>
      <c r="D46" s="281"/>
      <c r="E46" s="290" t="s">
        <v>585</v>
      </c>
      <c r="F46" s="291">
        <v>28</v>
      </c>
      <c r="G46" s="291">
        <v>0</v>
      </c>
      <c r="H46" s="291">
        <v>28</v>
      </c>
      <c r="I46" s="292">
        <v>28</v>
      </c>
      <c r="J46" s="292">
        <v>0</v>
      </c>
      <c r="K46" s="292">
        <v>28</v>
      </c>
      <c r="L46" s="291">
        <v>28</v>
      </c>
      <c r="M46" s="291">
        <v>0</v>
      </c>
      <c r="N46" s="291">
        <v>28</v>
      </c>
      <c r="O46" s="292">
        <v>26.85</v>
      </c>
      <c r="P46" s="292">
        <v>0</v>
      </c>
      <c r="Q46" s="292">
        <v>26.85</v>
      </c>
      <c r="R46" s="291">
        <f t="shared" si="17"/>
        <v>95.892857142857153</v>
      </c>
      <c r="S46" s="291">
        <f t="shared" si="17"/>
        <v>0</v>
      </c>
      <c r="T46" s="291">
        <f t="shared" si="17"/>
        <v>95.892857142857153</v>
      </c>
    </row>
    <row r="47" spans="1:20" s="77" customFormat="1" ht="70.8">
      <c r="A47" s="518"/>
      <c r="B47" s="518"/>
      <c r="C47" s="517"/>
      <c r="D47" s="281"/>
      <c r="E47" s="290" t="s">
        <v>586</v>
      </c>
      <c r="F47" s="291">
        <v>321</v>
      </c>
      <c r="G47" s="291">
        <v>0</v>
      </c>
      <c r="H47" s="291">
        <v>321</v>
      </c>
      <c r="I47" s="292">
        <v>321</v>
      </c>
      <c r="J47" s="292">
        <v>0</v>
      </c>
      <c r="K47" s="292">
        <v>321</v>
      </c>
      <c r="L47" s="291">
        <v>321</v>
      </c>
      <c r="M47" s="291">
        <v>0</v>
      </c>
      <c r="N47" s="291">
        <v>321</v>
      </c>
      <c r="O47" s="292">
        <v>0</v>
      </c>
      <c r="P47" s="292">
        <v>0</v>
      </c>
      <c r="Q47" s="292">
        <v>0</v>
      </c>
      <c r="R47" s="291">
        <f t="shared" si="17"/>
        <v>0</v>
      </c>
      <c r="S47" s="291">
        <f t="shared" si="17"/>
        <v>0</v>
      </c>
      <c r="T47" s="291">
        <f t="shared" si="17"/>
        <v>0</v>
      </c>
    </row>
    <row r="48" spans="1:20" s="77" customFormat="1" ht="70.8">
      <c r="A48" s="518"/>
      <c r="B48" s="518"/>
      <c r="C48" s="517"/>
      <c r="D48" s="281"/>
      <c r="E48" s="290" t="s">
        <v>587</v>
      </c>
      <c r="F48" s="291">
        <v>1000</v>
      </c>
      <c r="G48" s="291">
        <v>0</v>
      </c>
      <c r="H48" s="291">
        <v>1000</v>
      </c>
      <c r="I48" s="292">
        <v>1000</v>
      </c>
      <c r="J48" s="292">
        <v>0</v>
      </c>
      <c r="K48" s="292">
        <v>1000</v>
      </c>
      <c r="L48" s="291">
        <v>800</v>
      </c>
      <c r="M48" s="291">
        <v>0</v>
      </c>
      <c r="N48" s="291">
        <v>800</v>
      </c>
      <c r="O48" s="292">
        <v>800</v>
      </c>
      <c r="P48" s="292">
        <v>0</v>
      </c>
      <c r="Q48" s="292">
        <v>800</v>
      </c>
      <c r="R48" s="291">
        <f t="shared" si="17"/>
        <v>100</v>
      </c>
      <c r="S48" s="291">
        <f t="shared" si="17"/>
        <v>0</v>
      </c>
      <c r="T48" s="291">
        <f t="shared" si="17"/>
        <v>100</v>
      </c>
    </row>
    <row r="49" spans="1:20" s="77" customFormat="1" ht="70.8">
      <c r="A49" s="518"/>
      <c r="B49" s="518"/>
      <c r="C49" s="517"/>
      <c r="D49" s="281"/>
      <c r="E49" s="290" t="s">
        <v>589</v>
      </c>
      <c r="F49" s="291">
        <v>324</v>
      </c>
      <c r="G49" s="291">
        <v>0</v>
      </c>
      <c r="H49" s="291">
        <v>324</v>
      </c>
      <c r="I49" s="292">
        <v>324</v>
      </c>
      <c r="J49" s="292">
        <v>0</v>
      </c>
      <c r="K49" s="292">
        <v>324</v>
      </c>
      <c r="L49" s="291">
        <v>324</v>
      </c>
      <c r="M49" s="291">
        <v>0</v>
      </c>
      <c r="N49" s="291">
        <v>324</v>
      </c>
      <c r="O49" s="292">
        <v>270.97000000000003</v>
      </c>
      <c r="P49" s="292">
        <v>0</v>
      </c>
      <c r="Q49" s="292">
        <v>270.97000000000003</v>
      </c>
      <c r="R49" s="291">
        <f t="shared" si="17"/>
        <v>83.632716049382722</v>
      </c>
      <c r="S49" s="291">
        <f t="shared" si="17"/>
        <v>0</v>
      </c>
      <c r="T49" s="291">
        <f t="shared" si="17"/>
        <v>83.632716049382722</v>
      </c>
    </row>
    <row r="50" spans="1:20" s="77" customFormat="1" ht="70.8">
      <c r="A50" s="518"/>
      <c r="B50" s="518"/>
      <c r="C50" s="517"/>
      <c r="D50" s="281"/>
      <c r="E50" s="290" t="s">
        <v>590</v>
      </c>
      <c r="F50" s="291">
        <v>1271820.5</v>
      </c>
      <c r="G50" s="291">
        <v>0</v>
      </c>
      <c r="H50" s="291">
        <v>1271820.5</v>
      </c>
      <c r="I50" s="292">
        <v>1271820.5</v>
      </c>
      <c r="J50" s="292">
        <v>0</v>
      </c>
      <c r="K50" s="292">
        <v>1271820.5</v>
      </c>
      <c r="L50" s="291">
        <v>1246688.5</v>
      </c>
      <c r="M50" s="291">
        <v>0</v>
      </c>
      <c r="N50" s="291">
        <v>1246688.5</v>
      </c>
      <c r="O50" s="292">
        <v>1246375.74</v>
      </c>
      <c r="P50" s="292">
        <v>0</v>
      </c>
      <c r="Q50" s="292">
        <v>1246375.74</v>
      </c>
      <c r="R50" s="291">
        <f t="shared" si="17"/>
        <v>99.974912738827697</v>
      </c>
      <c r="S50" s="291">
        <f t="shared" si="17"/>
        <v>0</v>
      </c>
      <c r="T50" s="291">
        <f t="shared" si="17"/>
        <v>99.974912738827697</v>
      </c>
    </row>
    <row r="51" spans="1:20" s="77" customFormat="1" ht="70.8">
      <c r="A51" s="518"/>
      <c r="B51" s="518"/>
      <c r="C51" s="517"/>
      <c r="D51" s="281"/>
      <c r="E51" s="290" t="s">
        <v>592</v>
      </c>
      <c r="F51" s="291">
        <v>4412.1000000000004</v>
      </c>
      <c r="G51" s="291">
        <v>0</v>
      </c>
      <c r="H51" s="291">
        <v>4412.1000000000004</v>
      </c>
      <c r="I51" s="292">
        <v>4412.1000000000004</v>
      </c>
      <c r="J51" s="292">
        <v>0</v>
      </c>
      <c r="K51" s="292">
        <v>4412.1000000000004</v>
      </c>
      <c r="L51" s="291">
        <v>4412.1000000000004</v>
      </c>
      <c r="M51" s="291">
        <v>0</v>
      </c>
      <c r="N51" s="291">
        <v>4412.1000000000004</v>
      </c>
      <c r="O51" s="292">
        <v>4011.75</v>
      </c>
      <c r="P51" s="292">
        <v>0</v>
      </c>
      <c r="Q51" s="292">
        <v>4011.75</v>
      </c>
      <c r="R51" s="291">
        <f t="shared" si="17"/>
        <v>90.926089617189092</v>
      </c>
      <c r="S51" s="291">
        <f t="shared" si="17"/>
        <v>0</v>
      </c>
      <c r="T51" s="291">
        <f t="shared" si="17"/>
        <v>90.926089617189092</v>
      </c>
    </row>
    <row r="52" spans="1:20" s="77" customFormat="1" ht="70.8">
      <c r="A52" s="518"/>
      <c r="B52" s="518"/>
      <c r="C52" s="517"/>
      <c r="D52" s="281"/>
      <c r="E52" s="290" t="s">
        <v>593</v>
      </c>
      <c r="F52" s="291">
        <v>977490.3</v>
      </c>
      <c r="G52" s="291">
        <v>0</v>
      </c>
      <c r="H52" s="291">
        <v>977490.3</v>
      </c>
      <c r="I52" s="292">
        <v>977490.3</v>
      </c>
      <c r="J52" s="292">
        <v>0</v>
      </c>
      <c r="K52" s="292">
        <v>977490.3</v>
      </c>
      <c r="L52" s="291">
        <v>985351.3</v>
      </c>
      <c r="M52" s="291">
        <v>0</v>
      </c>
      <c r="N52" s="291">
        <v>985351.3</v>
      </c>
      <c r="O52" s="292">
        <v>985302.26</v>
      </c>
      <c r="P52" s="292">
        <v>0</v>
      </c>
      <c r="Q52" s="292">
        <v>985302.26</v>
      </c>
      <c r="R52" s="291">
        <f t="shared" si="17"/>
        <v>99.995023094808914</v>
      </c>
      <c r="S52" s="291">
        <f t="shared" si="17"/>
        <v>0</v>
      </c>
      <c r="T52" s="291">
        <f t="shared" si="17"/>
        <v>99.995023094808914</v>
      </c>
    </row>
    <row r="53" spans="1:20" s="77" customFormat="1" ht="70.8">
      <c r="A53" s="518"/>
      <c r="B53" s="518"/>
      <c r="C53" s="517"/>
      <c r="D53" s="281"/>
      <c r="E53" s="290" t="s">
        <v>594</v>
      </c>
      <c r="F53" s="291">
        <v>101</v>
      </c>
      <c r="G53" s="291">
        <v>0</v>
      </c>
      <c r="H53" s="291">
        <v>101</v>
      </c>
      <c r="I53" s="292">
        <v>101</v>
      </c>
      <c r="J53" s="292">
        <v>0</v>
      </c>
      <c r="K53" s="292">
        <v>101</v>
      </c>
      <c r="L53" s="291">
        <v>101</v>
      </c>
      <c r="M53" s="291">
        <v>0</v>
      </c>
      <c r="N53" s="291">
        <v>101</v>
      </c>
      <c r="O53" s="292">
        <v>92.59</v>
      </c>
      <c r="P53" s="292">
        <v>0</v>
      </c>
      <c r="Q53" s="292">
        <v>92.59</v>
      </c>
      <c r="R53" s="291">
        <f t="shared" si="17"/>
        <v>91.67326732673267</v>
      </c>
      <c r="S53" s="291">
        <f t="shared" si="17"/>
        <v>0</v>
      </c>
      <c r="T53" s="291">
        <f t="shared" si="17"/>
        <v>91.67326732673267</v>
      </c>
    </row>
    <row r="54" spans="1:20" s="77" customFormat="1" ht="70.8">
      <c r="A54" s="518"/>
      <c r="B54" s="518"/>
      <c r="C54" s="517"/>
      <c r="D54" s="281"/>
      <c r="E54" s="290" t="s">
        <v>595</v>
      </c>
      <c r="F54" s="291">
        <v>21536.3</v>
      </c>
      <c r="G54" s="291">
        <v>0</v>
      </c>
      <c r="H54" s="291">
        <v>21536.3</v>
      </c>
      <c r="I54" s="292">
        <v>21536.3</v>
      </c>
      <c r="J54" s="292">
        <v>0</v>
      </c>
      <c r="K54" s="292">
        <v>21536.3</v>
      </c>
      <c r="L54" s="291">
        <v>21486.3</v>
      </c>
      <c r="M54" s="291">
        <v>0</v>
      </c>
      <c r="N54" s="291">
        <v>21486.3</v>
      </c>
      <c r="O54" s="292">
        <v>21456.67</v>
      </c>
      <c r="P54" s="292">
        <v>0</v>
      </c>
      <c r="Q54" s="292">
        <v>21456.67</v>
      </c>
      <c r="R54" s="291">
        <f t="shared" ref="R54:T69" si="18">R123</f>
        <v>99.862098174185405</v>
      </c>
      <c r="S54" s="291">
        <f t="shared" si="18"/>
        <v>0</v>
      </c>
      <c r="T54" s="291">
        <f t="shared" si="18"/>
        <v>99.862098174185405</v>
      </c>
    </row>
    <row r="55" spans="1:20" s="77" customFormat="1" ht="70.8">
      <c r="A55" s="518"/>
      <c r="B55" s="518"/>
      <c r="C55" s="517"/>
      <c r="D55" s="281"/>
      <c r="E55" s="290" t="s">
        <v>596</v>
      </c>
      <c r="F55" s="291">
        <v>1000</v>
      </c>
      <c r="G55" s="291">
        <v>0</v>
      </c>
      <c r="H55" s="291">
        <v>1000</v>
      </c>
      <c r="I55" s="292">
        <v>1000</v>
      </c>
      <c r="J55" s="292">
        <v>0</v>
      </c>
      <c r="K55" s="292">
        <v>1000</v>
      </c>
      <c r="L55" s="291">
        <v>1000</v>
      </c>
      <c r="M55" s="291">
        <v>0</v>
      </c>
      <c r="N55" s="291">
        <v>1000</v>
      </c>
      <c r="O55" s="292">
        <v>980.13</v>
      </c>
      <c r="P55" s="292">
        <v>0</v>
      </c>
      <c r="Q55" s="292">
        <v>980.13</v>
      </c>
      <c r="R55" s="291">
        <f t="shared" si="18"/>
        <v>98.012999999999991</v>
      </c>
      <c r="S55" s="291">
        <f t="shared" si="18"/>
        <v>0</v>
      </c>
      <c r="T55" s="291">
        <f t="shared" si="18"/>
        <v>98.012999999999991</v>
      </c>
    </row>
    <row r="56" spans="1:20" s="77" customFormat="1" ht="70.8">
      <c r="A56" s="518"/>
      <c r="B56" s="518"/>
      <c r="C56" s="517"/>
      <c r="D56" s="281"/>
      <c r="E56" s="290" t="s">
        <v>597</v>
      </c>
      <c r="F56" s="291">
        <v>657566</v>
      </c>
      <c r="G56" s="291">
        <v>0</v>
      </c>
      <c r="H56" s="291">
        <v>657566</v>
      </c>
      <c r="I56" s="292">
        <v>657566</v>
      </c>
      <c r="J56" s="292">
        <v>0</v>
      </c>
      <c r="K56" s="292">
        <v>657566</v>
      </c>
      <c r="L56" s="291">
        <v>661916</v>
      </c>
      <c r="M56" s="291">
        <v>0</v>
      </c>
      <c r="N56" s="291">
        <v>661916</v>
      </c>
      <c r="O56" s="292">
        <v>661770.18999999994</v>
      </c>
      <c r="P56" s="292">
        <v>0</v>
      </c>
      <c r="Q56" s="292">
        <v>661770.18999999994</v>
      </c>
      <c r="R56" s="291">
        <f t="shared" si="18"/>
        <v>99.977971525087767</v>
      </c>
      <c r="S56" s="291">
        <f t="shared" si="18"/>
        <v>0</v>
      </c>
      <c r="T56" s="291">
        <f t="shared" si="18"/>
        <v>99.977971525087767</v>
      </c>
    </row>
    <row r="57" spans="1:20" s="77" customFormat="1" ht="70.8">
      <c r="A57" s="518"/>
      <c r="B57" s="518"/>
      <c r="C57" s="517"/>
      <c r="D57" s="281"/>
      <c r="E57" s="290" t="s">
        <v>598</v>
      </c>
      <c r="F57" s="291">
        <v>3</v>
      </c>
      <c r="G57" s="291">
        <v>0</v>
      </c>
      <c r="H57" s="291">
        <v>3</v>
      </c>
      <c r="I57" s="292">
        <v>3</v>
      </c>
      <c r="J57" s="292">
        <v>0</v>
      </c>
      <c r="K57" s="292">
        <v>3</v>
      </c>
      <c r="L57" s="291">
        <v>3</v>
      </c>
      <c r="M57" s="291">
        <v>0</v>
      </c>
      <c r="N57" s="291">
        <v>3</v>
      </c>
      <c r="O57" s="292">
        <v>2.98</v>
      </c>
      <c r="P57" s="292">
        <v>0</v>
      </c>
      <c r="Q57" s="292">
        <v>2.98</v>
      </c>
      <c r="R57" s="291">
        <f t="shared" si="18"/>
        <v>99.333333333333329</v>
      </c>
      <c r="S57" s="291">
        <f t="shared" si="18"/>
        <v>0</v>
      </c>
      <c r="T57" s="291">
        <f t="shared" si="18"/>
        <v>99.333333333333329</v>
      </c>
    </row>
    <row r="58" spans="1:20" s="77" customFormat="1" ht="70.8">
      <c r="A58" s="518"/>
      <c r="B58" s="518"/>
      <c r="C58" s="517"/>
      <c r="D58" s="281"/>
      <c r="E58" s="290" t="s">
        <v>599</v>
      </c>
      <c r="F58" s="291">
        <v>8613</v>
      </c>
      <c r="G58" s="291">
        <v>0</v>
      </c>
      <c r="H58" s="291">
        <v>8613</v>
      </c>
      <c r="I58" s="292">
        <v>8613</v>
      </c>
      <c r="J58" s="292">
        <v>0</v>
      </c>
      <c r="K58" s="292">
        <v>8613</v>
      </c>
      <c r="L58" s="291">
        <v>8613</v>
      </c>
      <c r="M58" s="291">
        <v>0</v>
      </c>
      <c r="N58" s="291">
        <v>8613</v>
      </c>
      <c r="O58" s="292">
        <v>8602.4699999999993</v>
      </c>
      <c r="P58" s="292">
        <v>0</v>
      </c>
      <c r="Q58" s="292">
        <v>8602.4699999999993</v>
      </c>
      <c r="R58" s="291">
        <f t="shared" si="18"/>
        <v>99.877742946708452</v>
      </c>
      <c r="S58" s="291">
        <f t="shared" si="18"/>
        <v>0</v>
      </c>
      <c r="T58" s="291">
        <f t="shared" si="18"/>
        <v>99.877742946708452</v>
      </c>
    </row>
    <row r="59" spans="1:20" s="77" customFormat="1" ht="70.8">
      <c r="A59" s="518"/>
      <c r="B59" s="518"/>
      <c r="C59" s="517"/>
      <c r="D59" s="281"/>
      <c r="E59" s="290" t="s">
        <v>564</v>
      </c>
      <c r="F59" s="291">
        <v>15</v>
      </c>
      <c r="G59" s="291">
        <v>0</v>
      </c>
      <c r="H59" s="291">
        <v>15</v>
      </c>
      <c r="I59" s="292">
        <v>15</v>
      </c>
      <c r="J59" s="292">
        <v>0</v>
      </c>
      <c r="K59" s="292">
        <v>15</v>
      </c>
      <c r="L59" s="291">
        <v>15</v>
      </c>
      <c r="M59" s="291">
        <v>0</v>
      </c>
      <c r="N59" s="291">
        <v>15</v>
      </c>
      <c r="O59" s="292">
        <v>10.32</v>
      </c>
      <c r="P59" s="292">
        <v>0</v>
      </c>
      <c r="Q59" s="292">
        <v>10.32</v>
      </c>
      <c r="R59" s="291">
        <f t="shared" si="18"/>
        <v>68.800000000000011</v>
      </c>
      <c r="S59" s="291">
        <f t="shared" si="18"/>
        <v>0</v>
      </c>
      <c r="T59" s="291">
        <f t="shared" si="18"/>
        <v>68.800000000000011</v>
      </c>
    </row>
    <row r="60" spans="1:20" s="77" customFormat="1" ht="70.8">
      <c r="A60" s="518"/>
      <c r="B60" s="518"/>
      <c r="C60" s="517"/>
      <c r="D60" s="281"/>
      <c r="E60" s="290" t="s">
        <v>566</v>
      </c>
      <c r="F60" s="291">
        <v>3631</v>
      </c>
      <c r="G60" s="291">
        <v>0</v>
      </c>
      <c r="H60" s="291">
        <v>3631</v>
      </c>
      <c r="I60" s="292">
        <v>3631</v>
      </c>
      <c r="J60" s="292">
        <v>0</v>
      </c>
      <c r="K60" s="292">
        <v>3631</v>
      </c>
      <c r="L60" s="291">
        <v>3631</v>
      </c>
      <c r="M60" s="291">
        <v>0</v>
      </c>
      <c r="N60" s="291">
        <v>3631</v>
      </c>
      <c r="O60" s="292">
        <v>3562.39</v>
      </c>
      <c r="P60" s="292">
        <v>0</v>
      </c>
      <c r="Q60" s="292">
        <v>3562.39</v>
      </c>
      <c r="R60" s="291">
        <f t="shared" si="18"/>
        <v>98.110437895896439</v>
      </c>
      <c r="S60" s="291">
        <f t="shared" si="18"/>
        <v>0</v>
      </c>
      <c r="T60" s="291">
        <f t="shared" si="18"/>
        <v>98.110437895896439</v>
      </c>
    </row>
    <row r="61" spans="1:20" s="77" customFormat="1" ht="70.8">
      <c r="A61" s="518"/>
      <c r="B61" s="518"/>
      <c r="C61" s="517"/>
      <c r="D61" s="281"/>
      <c r="E61" s="290" t="s">
        <v>600</v>
      </c>
      <c r="F61" s="291">
        <v>7500</v>
      </c>
      <c r="G61" s="291">
        <v>7500</v>
      </c>
      <c r="H61" s="291">
        <v>0</v>
      </c>
      <c r="I61" s="292">
        <v>7500</v>
      </c>
      <c r="J61" s="292">
        <v>7500</v>
      </c>
      <c r="K61" s="292">
        <v>0</v>
      </c>
      <c r="L61" s="291">
        <v>7500</v>
      </c>
      <c r="M61" s="291">
        <v>7500</v>
      </c>
      <c r="N61" s="291">
        <v>0</v>
      </c>
      <c r="O61" s="292">
        <v>6930.47</v>
      </c>
      <c r="P61" s="292">
        <v>6930.47</v>
      </c>
      <c r="Q61" s="292">
        <v>0</v>
      </c>
      <c r="R61" s="291">
        <f t="shared" si="18"/>
        <v>92.406266666666667</v>
      </c>
      <c r="S61" s="291">
        <f t="shared" si="18"/>
        <v>92.406266666666667</v>
      </c>
      <c r="T61" s="291">
        <f t="shared" si="18"/>
        <v>0</v>
      </c>
    </row>
    <row r="62" spans="1:20" s="77" customFormat="1" ht="70.8">
      <c r="A62" s="518"/>
      <c r="B62" s="518"/>
      <c r="C62" s="517"/>
      <c r="D62" s="281"/>
      <c r="E62" s="290" t="s">
        <v>601</v>
      </c>
      <c r="F62" s="291">
        <v>1407729.6</v>
      </c>
      <c r="G62" s="291">
        <v>1407729.6</v>
      </c>
      <c r="H62" s="291">
        <v>0</v>
      </c>
      <c r="I62" s="292">
        <v>1407729.6</v>
      </c>
      <c r="J62" s="292">
        <v>1407729.6</v>
      </c>
      <c r="K62" s="292">
        <v>0</v>
      </c>
      <c r="L62" s="291">
        <v>1407729.6</v>
      </c>
      <c r="M62" s="291">
        <v>1407729.6</v>
      </c>
      <c r="N62" s="291">
        <v>0</v>
      </c>
      <c r="O62" s="292">
        <v>1361182.92</v>
      </c>
      <c r="P62" s="292">
        <v>1361182.92</v>
      </c>
      <c r="Q62" s="292">
        <v>0</v>
      </c>
      <c r="R62" s="291">
        <f t="shared" si="18"/>
        <v>96.693492841238822</v>
      </c>
      <c r="S62" s="291">
        <f t="shared" si="18"/>
        <v>96.693492841238822</v>
      </c>
      <c r="T62" s="291">
        <f t="shared" si="18"/>
        <v>0</v>
      </c>
    </row>
    <row r="63" spans="1:20" s="77" customFormat="1" ht="70.8">
      <c r="A63" s="518"/>
      <c r="B63" s="518"/>
      <c r="C63" s="517"/>
      <c r="D63" s="281"/>
      <c r="E63" s="290" t="s">
        <v>606</v>
      </c>
      <c r="F63" s="291">
        <v>15654</v>
      </c>
      <c r="G63" s="291">
        <v>0</v>
      </c>
      <c r="H63" s="291">
        <v>15654</v>
      </c>
      <c r="I63" s="292">
        <v>15654</v>
      </c>
      <c r="J63" s="292">
        <v>0</v>
      </c>
      <c r="K63" s="292">
        <v>15654</v>
      </c>
      <c r="L63" s="291">
        <v>14822</v>
      </c>
      <c r="M63" s="291">
        <v>0</v>
      </c>
      <c r="N63" s="291">
        <v>14822</v>
      </c>
      <c r="O63" s="292">
        <v>14811.53</v>
      </c>
      <c r="P63" s="292">
        <v>0</v>
      </c>
      <c r="Q63" s="292">
        <v>14811.53</v>
      </c>
      <c r="R63" s="291">
        <f t="shared" si="18"/>
        <v>99.929361759546623</v>
      </c>
      <c r="S63" s="291">
        <f t="shared" si="18"/>
        <v>0</v>
      </c>
      <c r="T63" s="291">
        <f t="shared" si="18"/>
        <v>99.929361759546623</v>
      </c>
    </row>
    <row r="64" spans="1:20" s="77" customFormat="1" ht="70.8">
      <c r="A64" s="518"/>
      <c r="B64" s="518"/>
      <c r="C64" s="517"/>
      <c r="D64" s="281"/>
      <c r="E64" s="290" t="s">
        <v>608</v>
      </c>
      <c r="F64" s="291">
        <v>3089</v>
      </c>
      <c r="G64" s="291">
        <v>0</v>
      </c>
      <c r="H64" s="291">
        <v>3089</v>
      </c>
      <c r="I64" s="292">
        <v>3089</v>
      </c>
      <c r="J64" s="292">
        <v>0</v>
      </c>
      <c r="K64" s="292">
        <v>3089</v>
      </c>
      <c r="L64" s="291">
        <v>3089</v>
      </c>
      <c r="M64" s="291">
        <v>0</v>
      </c>
      <c r="N64" s="291">
        <v>3089</v>
      </c>
      <c r="O64" s="292">
        <v>3087.34</v>
      </c>
      <c r="P64" s="292">
        <v>0</v>
      </c>
      <c r="Q64" s="292">
        <v>3087.34</v>
      </c>
      <c r="R64" s="291">
        <f t="shared" si="18"/>
        <v>99.946260925865985</v>
      </c>
      <c r="S64" s="291">
        <f t="shared" si="18"/>
        <v>0</v>
      </c>
      <c r="T64" s="291">
        <f t="shared" si="18"/>
        <v>99.946260925865985</v>
      </c>
    </row>
    <row r="65" spans="1:20" s="77" customFormat="1" ht="70.8">
      <c r="A65" s="518"/>
      <c r="B65" s="518"/>
      <c r="C65" s="517"/>
      <c r="D65" s="281"/>
      <c r="E65" s="290" t="s">
        <v>610</v>
      </c>
      <c r="F65" s="291">
        <v>969</v>
      </c>
      <c r="G65" s="291">
        <v>0</v>
      </c>
      <c r="H65" s="291">
        <v>969</v>
      </c>
      <c r="I65" s="292">
        <v>969</v>
      </c>
      <c r="J65" s="292">
        <v>0</v>
      </c>
      <c r="K65" s="292">
        <v>969</v>
      </c>
      <c r="L65" s="291">
        <v>969</v>
      </c>
      <c r="M65" s="291">
        <v>0</v>
      </c>
      <c r="N65" s="291">
        <v>969</v>
      </c>
      <c r="O65" s="292">
        <v>563.41999999999996</v>
      </c>
      <c r="P65" s="292">
        <v>0</v>
      </c>
      <c r="Q65" s="292">
        <v>563.41999999999996</v>
      </c>
      <c r="R65" s="291">
        <f t="shared" si="18"/>
        <v>58.144478844169242</v>
      </c>
      <c r="S65" s="291">
        <f t="shared" si="18"/>
        <v>0</v>
      </c>
      <c r="T65" s="291">
        <f t="shared" si="18"/>
        <v>58.144478844169242</v>
      </c>
    </row>
    <row r="66" spans="1:20" s="77" customFormat="1" ht="70.8">
      <c r="A66" s="518"/>
      <c r="B66" s="518"/>
      <c r="C66" s="517"/>
      <c r="D66" s="281"/>
      <c r="E66" s="290" t="s">
        <v>611</v>
      </c>
      <c r="F66" s="291">
        <v>103727</v>
      </c>
      <c r="G66" s="291">
        <v>0</v>
      </c>
      <c r="H66" s="291">
        <v>103727</v>
      </c>
      <c r="I66" s="292">
        <v>103727</v>
      </c>
      <c r="J66" s="292">
        <v>0</v>
      </c>
      <c r="K66" s="292">
        <v>103727</v>
      </c>
      <c r="L66" s="291">
        <v>103727</v>
      </c>
      <c r="M66" s="291">
        <v>0</v>
      </c>
      <c r="N66" s="291">
        <v>103727</v>
      </c>
      <c r="O66" s="292">
        <v>103719.7</v>
      </c>
      <c r="P66" s="292">
        <v>0</v>
      </c>
      <c r="Q66" s="292">
        <v>103719.7</v>
      </c>
      <c r="R66" s="291">
        <f t="shared" si="18"/>
        <v>99.992962295255822</v>
      </c>
      <c r="S66" s="291">
        <f t="shared" si="18"/>
        <v>0</v>
      </c>
      <c r="T66" s="291">
        <f t="shared" si="18"/>
        <v>99.992962295255822</v>
      </c>
    </row>
    <row r="67" spans="1:20" s="77" customFormat="1" ht="70.8">
      <c r="A67" s="518"/>
      <c r="B67" s="518"/>
      <c r="C67" s="517"/>
      <c r="D67" s="281"/>
      <c r="E67" s="290" t="s">
        <v>613</v>
      </c>
      <c r="F67" s="291">
        <v>1200</v>
      </c>
      <c r="G67" s="291">
        <v>0</v>
      </c>
      <c r="H67" s="291">
        <v>1200</v>
      </c>
      <c r="I67" s="292">
        <v>1200</v>
      </c>
      <c r="J67" s="292">
        <v>0</v>
      </c>
      <c r="K67" s="292">
        <v>1200</v>
      </c>
      <c r="L67" s="291">
        <v>1200</v>
      </c>
      <c r="M67" s="291">
        <v>0</v>
      </c>
      <c r="N67" s="291">
        <v>1200</v>
      </c>
      <c r="O67" s="292">
        <v>1040.8</v>
      </c>
      <c r="P67" s="292">
        <v>0</v>
      </c>
      <c r="Q67" s="292">
        <v>1040.8</v>
      </c>
      <c r="R67" s="291">
        <f t="shared" si="18"/>
        <v>86.733333333333334</v>
      </c>
      <c r="S67" s="291">
        <f t="shared" si="18"/>
        <v>0</v>
      </c>
      <c r="T67" s="291">
        <f t="shared" si="18"/>
        <v>86.733333333333334</v>
      </c>
    </row>
    <row r="68" spans="1:20" s="77" customFormat="1" ht="70.8">
      <c r="A68" s="518"/>
      <c r="B68" s="518"/>
      <c r="C68" s="517"/>
      <c r="D68" s="281"/>
      <c r="E68" s="290" t="s">
        <v>614</v>
      </c>
      <c r="F68" s="291">
        <v>7</v>
      </c>
      <c r="G68" s="291">
        <v>0</v>
      </c>
      <c r="H68" s="291">
        <v>7</v>
      </c>
      <c r="I68" s="292">
        <v>7</v>
      </c>
      <c r="J68" s="292">
        <v>0</v>
      </c>
      <c r="K68" s="292">
        <v>7</v>
      </c>
      <c r="L68" s="291">
        <v>7</v>
      </c>
      <c r="M68" s="291">
        <v>0</v>
      </c>
      <c r="N68" s="291">
        <v>7</v>
      </c>
      <c r="O68" s="292">
        <v>6.38</v>
      </c>
      <c r="P68" s="292">
        <v>0</v>
      </c>
      <c r="Q68" s="292">
        <v>6.38</v>
      </c>
      <c r="R68" s="291">
        <f t="shared" si="18"/>
        <v>91.142857142857139</v>
      </c>
      <c r="S68" s="291">
        <f t="shared" si="18"/>
        <v>0</v>
      </c>
      <c r="T68" s="291">
        <f t="shared" si="18"/>
        <v>91.142857142857139</v>
      </c>
    </row>
    <row r="69" spans="1:20" s="77" customFormat="1" ht="70.8">
      <c r="A69" s="518"/>
      <c r="B69" s="518"/>
      <c r="C69" s="517"/>
      <c r="D69" s="281"/>
      <c r="E69" s="290" t="s">
        <v>615</v>
      </c>
      <c r="F69" s="291">
        <v>16474</v>
      </c>
      <c r="G69" s="291">
        <v>0</v>
      </c>
      <c r="H69" s="291">
        <v>16474</v>
      </c>
      <c r="I69" s="292">
        <v>16474</v>
      </c>
      <c r="J69" s="292">
        <v>0</v>
      </c>
      <c r="K69" s="292">
        <v>16474</v>
      </c>
      <c r="L69" s="291">
        <v>16530</v>
      </c>
      <c r="M69" s="291">
        <v>0</v>
      </c>
      <c r="N69" s="291">
        <v>16530</v>
      </c>
      <c r="O69" s="292">
        <v>16529.37</v>
      </c>
      <c r="P69" s="292">
        <v>0</v>
      </c>
      <c r="Q69" s="292">
        <v>16529.37</v>
      </c>
      <c r="R69" s="291">
        <f t="shared" si="18"/>
        <v>99.996188747731395</v>
      </c>
      <c r="S69" s="291">
        <f t="shared" si="18"/>
        <v>0</v>
      </c>
      <c r="T69" s="291">
        <f t="shared" si="18"/>
        <v>99.996188747731395</v>
      </c>
    </row>
    <row r="70" spans="1:20" s="77" customFormat="1" ht="70.8">
      <c r="A70" s="518"/>
      <c r="B70" s="518"/>
      <c r="C70" s="517"/>
      <c r="D70" s="281"/>
      <c r="E70" s="290" t="s">
        <v>618</v>
      </c>
      <c r="F70" s="291">
        <v>0</v>
      </c>
      <c r="G70" s="291">
        <v>0</v>
      </c>
      <c r="H70" s="291">
        <v>0</v>
      </c>
      <c r="I70" s="292">
        <v>69898.2</v>
      </c>
      <c r="J70" s="292">
        <v>69898.2</v>
      </c>
      <c r="K70" s="292">
        <v>0</v>
      </c>
      <c r="L70" s="291">
        <v>69898.2</v>
      </c>
      <c r="M70" s="291">
        <v>69898.2</v>
      </c>
      <c r="N70" s="291">
        <v>0</v>
      </c>
      <c r="O70" s="292">
        <v>69898.2</v>
      </c>
      <c r="P70" s="292">
        <v>69898.2</v>
      </c>
      <c r="Q70" s="292">
        <v>0</v>
      </c>
      <c r="R70" s="291">
        <f t="shared" ref="R70:T85" si="19">R139</f>
        <v>100</v>
      </c>
      <c r="S70" s="291">
        <f t="shared" si="19"/>
        <v>100</v>
      </c>
      <c r="T70" s="291">
        <f t="shared" si="19"/>
        <v>0</v>
      </c>
    </row>
    <row r="71" spans="1:20" s="77" customFormat="1" ht="70.8">
      <c r="A71" s="518"/>
      <c r="B71" s="518"/>
      <c r="C71" s="517"/>
      <c r="D71" s="281"/>
      <c r="E71" s="290" t="s">
        <v>619</v>
      </c>
      <c r="F71" s="291">
        <v>3.6</v>
      </c>
      <c r="G71" s="291">
        <v>3.6</v>
      </c>
      <c r="H71" s="291">
        <v>0</v>
      </c>
      <c r="I71" s="292">
        <v>3.6</v>
      </c>
      <c r="J71" s="292">
        <v>3.6</v>
      </c>
      <c r="K71" s="292">
        <v>0</v>
      </c>
      <c r="L71" s="291">
        <v>3.6</v>
      </c>
      <c r="M71" s="291">
        <v>3.6</v>
      </c>
      <c r="N71" s="291">
        <v>0</v>
      </c>
      <c r="O71" s="292">
        <v>3.16</v>
      </c>
      <c r="P71" s="292">
        <v>3.16</v>
      </c>
      <c r="Q71" s="292">
        <v>0</v>
      </c>
      <c r="R71" s="291">
        <f t="shared" si="19"/>
        <v>87.777777777777771</v>
      </c>
      <c r="S71" s="291">
        <f t="shared" si="19"/>
        <v>87.777777777777771</v>
      </c>
      <c r="T71" s="291">
        <f t="shared" si="19"/>
        <v>0</v>
      </c>
    </row>
    <row r="72" spans="1:20" s="77" customFormat="1" ht="70.8">
      <c r="A72" s="518"/>
      <c r="B72" s="518"/>
      <c r="C72" s="517"/>
      <c r="D72" s="281"/>
      <c r="E72" s="290" t="s">
        <v>620</v>
      </c>
      <c r="F72" s="291">
        <v>86791.6</v>
      </c>
      <c r="G72" s="291">
        <v>86791.6</v>
      </c>
      <c r="H72" s="291">
        <v>0</v>
      </c>
      <c r="I72" s="292">
        <v>86791.6</v>
      </c>
      <c r="J72" s="292">
        <v>86791.6</v>
      </c>
      <c r="K72" s="292">
        <v>0</v>
      </c>
      <c r="L72" s="291">
        <v>86791.6</v>
      </c>
      <c r="M72" s="291">
        <v>86791.6</v>
      </c>
      <c r="N72" s="291">
        <v>0</v>
      </c>
      <c r="O72" s="292">
        <v>85973.79</v>
      </c>
      <c r="P72" s="292">
        <v>85973.79</v>
      </c>
      <c r="Q72" s="292">
        <v>0</v>
      </c>
      <c r="R72" s="291">
        <f t="shared" si="19"/>
        <v>99.05773139336064</v>
      </c>
      <c r="S72" s="291">
        <f t="shared" si="19"/>
        <v>99.05773139336064</v>
      </c>
      <c r="T72" s="291">
        <f t="shared" si="19"/>
        <v>0</v>
      </c>
    </row>
    <row r="73" spans="1:20" s="77" customFormat="1" ht="70.8">
      <c r="A73" s="518"/>
      <c r="B73" s="518"/>
      <c r="C73" s="517"/>
      <c r="D73" s="281"/>
      <c r="E73" s="290" t="s">
        <v>621</v>
      </c>
      <c r="F73" s="291">
        <v>7</v>
      </c>
      <c r="G73" s="291">
        <v>7</v>
      </c>
      <c r="H73" s="291">
        <v>0</v>
      </c>
      <c r="I73" s="292">
        <v>7</v>
      </c>
      <c r="J73" s="292">
        <v>7</v>
      </c>
      <c r="K73" s="292">
        <v>0</v>
      </c>
      <c r="L73" s="291">
        <v>7.5</v>
      </c>
      <c r="M73" s="291">
        <v>7.5</v>
      </c>
      <c r="N73" s="291">
        <v>0</v>
      </c>
      <c r="O73" s="292">
        <v>6.63</v>
      </c>
      <c r="P73" s="292">
        <v>6.63</v>
      </c>
      <c r="Q73" s="292">
        <v>0</v>
      </c>
      <c r="R73" s="291">
        <f t="shared" si="19"/>
        <v>88.4</v>
      </c>
      <c r="S73" s="291">
        <f t="shared" si="19"/>
        <v>88.4</v>
      </c>
      <c r="T73" s="291">
        <f t="shared" si="19"/>
        <v>0</v>
      </c>
    </row>
    <row r="74" spans="1:20" s="77" customFormat="1" ht="70.8">
      <c r="A74" s="518"/>
      <c r="B74" s="518"/>
      <c r="C74" s="517"/>
      <c r="D74" s="281"/>
      <c r="E74" s="290" t="s">
        <v>622</v>
      </c>
      <c r="F74" s="291">
        <v>264335.2</v>
      </c>
      <c r="G74" s="291">
        <v>264335.2</v>
      </c>
      <c r="H74" s="291">
        <v>0</v>
      </c>
      <c r="I74" s="292">
        <v>297534.7</v>
      </c>
      <c r="J74" s="292">
        <v>297534.7</v>
      </c>
      <c r="K74" s="292">
        <v>0</v>
      </c>
      <c r="L74" s="291">
        <v>297534.7</v>
      </c>
      <c r="M74" s="291">
        <v>297534.7</v>
      </c>
      <c r="N74" s="291">
        <v>0</v>
      </c>
      <c r="O74" s="292">
        <v>297534.15999999997</v>
      </c>
      <c r="P74" s="292">
        <v>297534.15999999997</v>
      </c>
      <c r="Q74" s="292">
        <v>0</v>
      </c>
      <c r="R74" s="291">
        <f t="shared" si="19"/>
        <v>99.999818508563862</v>
      </c>
      <c r="S74" s="291">
        <f t="shared" si="19"/>
        <v>99.999818508563862</v>
      </c>
      <c r="T74" s="291">
        <f t="shared" si="19"/>
        <v>0</v>
      </c>
    </row>
    <row r="75" spans="1:20" s="77" customFormat="1" ht="70.8">
      <c r="A75" s="518"/>
      <c r="B75" s="518"/>
      <c r="C75" s="517"/>
      <c r="D75" s="281"/>
      <c r="E75" s="290" t="s">
        <v>623</v>
      </c>
      <c r="F75" s="291">
        <v>195.4</v>
      </c>
      <c r="G75" s="291">
        <v>195.4</v>
      </c>
      <c r="H75" s="291">
        <v>0</v>
      </c>
      <c r="I75" s="292">
        <v>195.4</v>
      </c>
      <c r="J75" s="292">
        <v>195.4</v>
      </c>
      <c r="K75" s="292">
        <v>0</v>
      </c>
      <c r="L75" s="291">
        <v>195.4</v>
      </c>
      <c r="M75" s="291">
        <v>195.4</v>
      </c>
      <c r="N75" s="291">
        <v>0</v>
      </c>
      <c r="O75" s="292">
        <v>168.39</v>
      </c>
      <c r="P75" s="292">
        <v>168.39</v>
      </c>
      <c r="Q75" s="292">
        <v>0</v>
      </c>
      <c r="R75" s="291">
        <f t="shared" si="19"/>
        <v>86.177072671443185</v>
      </c>
      <c r="S75" s="291">
        <f t="shared" si="19"/>
        <v>86.177072671443185</v>
      </c>
      <c r="T75" s="291">
        <f t="shared" si="19"/>
        <v>0</v>
      </c>
    </row>
    <row r="76" spans="1:20" s="77" customFormat="1" ht="70.8">
      <c r="A76" s="518"/>
      <c r="B76" s="518"/>
      <c r="C76" s="517"/>
      <c r="D76" s="281"/>
      <c r="E76" s="290" t="s">
        <v>633</v>
      </c>
      <c r="F76" s="291">
        <v>12355</v>
      </c>
      <c r="G76" s="291">
        <v>0</v>
      </c>
      <c r="H76" s="291">
        <v>12355</v>
      </c>
      <c r="I76" s="292">
        <v>12355</v>
      </c>
      <c r="J76" s="292">
        <v>0</v>
      </c>
      <c r="K76" s="292">
        <v>12355</v>
      </c>
      <c r="L76" s="291">
        <v>12355</v>
      </c>
      <c r="M76" s="291">
        <v>0</v>
      </c>
      <c r="N76" s="291">
        <v>12355</v>
      </c>
      <c r="O76" s="292">
        <v>12354.92</v>
      </c>
      <c r="P76" s="292">
        <v>0</v>
      </c>
      <c r="Q76" s="292">
        <v>12354.92</v>
      </c>
      <c r="R76" s="291">
        <f t="shared" si="19"/>
        <v>99.999352488870912</v>
      </c>
      <c r="S76" s="291">
        <f t="shared" si="19"/>
        <v>0</v>
      </c>
      <c r="T76" s="291">
        <f t="shared" si="19"/>
        <v>99.999352488870912</v>
      </c>
    </row>
    <row r="77" spans="1:20" s="77" customFormat="1" ht="70.8">
      <c r="A77" s="518"/>
      <c r="B77" s="518"/>
      <c r="C77" s="517"/>
      <c r="D77" s="281"/>
      <c r="E77" s="290" t="s">
        <v>635</v>
      </c>
      <c r="F77" s="291">
        <v>250</v>
      </c>
      <c r="G77" s="291">
        <v>0</v>
      </c>
      <c r="H77" s="291">
        <v>250</v>
      </c>
      <c r="I77" s="292">
        <v>250</v>
      </c>
      <c r="J77" s="292">
        <v>0</v>
      </c>
      <c r="K77" s="292">
        <v>250</v>
      </c>
      <c r="L77" s="291">
        <v>100</v>
      </c>
      <c r="M77" s="291">
        <v>0</v>
      </c>
      <c r="N77" s="291">
        <v>100</v>
      </c>
      <c r="O77" s="292">
        <v>100</v>
      </c>
      <c r="P77" s="292">
        <v>0</v>
      </c>
      <c r="Q77" s="292">
        <v>100</v>
      </c>
      <c r="R77" s="291">
        <f t="shared" si="19"/>
        <v>100</v>
      </c>
      <c r="S77" s="291">
        <f t="shared" si="19"/>
        <v>0</v>
      </c>
      <c r="T77" s="291">
        <f t="shared" si="19"/>
        <v>100</v>
      </c>
    </row>
    <row r="78" spans="1:20" s="77" customFormat="1" ht="70.8">
      <c r="A78" s="518"/>
      <c r="B78" s="518"/>
      <c r="C78" s="517"/>
      <c r="D78" s="281"/>
      <c r="E78" s="290" t="s">
        <v>637</v>
      </c>
      <c r="F78" s="291">
        <v>250</v>
      </c>
      <c r="G78" s="291">
        <v>0</v>
      </c>
      <c r="H78" s="291">
        <v>250</v>
      </c>
      <c r="I78" s="292">
        <v>250</v>
      </c>
      <c r="J78" s="292">
        <v>0</v>
      </c>
      <c r="K78" s="292">
        <v>250</v>
      </c>
      <c r="L78" s="291">
        <v>250</v>
      </c>
      <c r="M78" s="291">
        <v>0</v>
      </c>
      <c r="N78" s="291">
        <v>250</v>
      </c>
      <c r="O78" s="292">
        <v>250</v>
      </c>
      <c r="P78" s="292">
        <v>0</v>
      </c>
      <c r="Q78" s="292">
        <v>250</v>
      </c>
      <c r="R78" s="291">
        <f t="shared" si="19"/>
        <v>100</v>
      </c>
      <c r="S78" s="291">
        <f t="shared" si="19"/>
        <v>0</v>
      </c>
      <c r="T78" s="291">
        <f t="shared" si="19"/>
        <v>100</v>
      </c>
    </row>
    <row r="79" spans="1:20" s="77" customFormat="1" ht="70.8">
      <c r="A79" s="518"/>
      <c r="B79" s="518"/>
      <c r="C79" s="517"/>
      <c r="D79" s="281"/>
      <c r="E79" s="290" t="s">
        <v>638</v>
      </c>
      <c r="F79" s="291">
        <v>0</v>
      </c>
      <c r="G79" s="291">
        <v>0</v>
      </c>
      <c r="H79" s="291">
        <v>0</v>
      </c>
      <c r="I79" s="292">
        <v>1758.36</v>
      </c>
      <c r="J79" s="292">
        <v>1758.36</v>
      </c>
      <c r="K79" s="292">
        <v>0</v>
      </c>
      <c r="L79" s="291">
        <v>1758.36</v>
      </c>
      <c r="M79" s="291">
        <v>1758.36</v>
      </c>
      <c r="N79" s="291">
        <v>0</v>
      </c>
      <c r="O79" s="292">
        <v>1741.2</v>
      </c>
      <c r="P79" s="292">
        <v>1741.2</v>
      </c>
      <c r="Q79" s="292">
        <v>0</v>
      </c>
      <c r="R79" s="291">
        <f t="shared" si="19"/>
        <v>99.024090629905146</v>
      </c>
      <c r="S79" s="291">
        <f t="shared" si="19"/>
        <v>99.024090629905146</v>
      </c>
      <c r="T79" s="291">
        <f t="shared" si="19"/>
        <v>0</v>
      </c>
    </row>
    <row r="80" spans="1:20" s="77" customFormat="1" ht="70.8">
      <c r="A80" s="518"/>
      <c r="B80" s="518"/>
      <c r="C80" s="517"/>
      <c r="D80" s="281"/>
      <c r="E80" s="290" t="s">
        <v>639</v>
      </c>
      <c r="F80" s="291">
        <v>2.2000000000000002</v>
      </c>
      <c r="G80" s="291">
        <v>0</v>
      </c>
      <c r="H80" s="291">
        <v>2.2000000000000002</v>
      </c>
      <c r="I80" s="292">
        <v>2.2000000000000002</v>
      </c>
      <c r="J80" s="292">
        <v>0</v>
      </c>
      <c r="K80" s="292">
        <v>2.2000000000000002</v>
      </c>
      <c r="L80" s="291">
        <v>2.2000000000000002</v>
      </c>
      <c r="M80" s="291">
        <v>0</v>
      </c>
      <c r="N80" s="291">
        <v>2.2000000000000002</v>
      </c>
      <c r="O80" s="292">
        <v>2.14</v>
      </c>
      <c r="P80" s="292">
        <v>0</v>
      </c>
      <c r="Q80" s="292">
        <v>2.14</v>
      </c>
      <c r="R80" s="291">
        <f t="shared" si="19"/>
        <v>97.272727272727266</v>
      </c>
      <c r="S80" s="291">
        <f t="shared" si="19"/>
        <v>0</v>
      </c>
      <c r="T80" s="291">
        <f t="shared" si="19"/>
        <v>97.272727272727266</v>
      </c>
    </row>
    <row r="81" spans="1:20" s="77" customFormat="1" ht="70.8">
      <c r="A81" s="518"/>
      <c r="B81" s="518"/>
      <c r="C81" s="517"/>
      <c r="D81" s="281"/>
      <c r="E81" s="290" t="s">
        <v>640</v>
      </c>
      <c r="F81" s="291">
        <v>1756.2</v>
      </c>
      <c r="G81" s="291">
        <v>0</v>
      </c>
      <c r="H81" s="291">
        <v>1756.2</v>
      </c>
      <c r="I81" s="292">
        <v>1756.2</v>
      </c>
      <c r="J81" s="292">
        <v>0</v>
      </c>
      <c r="K81" s="292">
        <v>1756.2</v>
      </c>
      <c r="L81" s="291">
        <v>1756.2</v>
      </c>
      <c r="M81" s="291">
        <v>0</v>
      </c>
      <c r="N81" s="291">
        <v>1756.2</v>
      </c>
      <c r="O81" s="292">
        <v>1114.0989999999999</v>
      </c>
      <c r="P81" s="292">
        <v>0</v>
      </c>
      <c r="Q81" s="292">
        <v>1114.0989999999999</v>
      </c>
      <c r="R81" s="291">
        <f t="shared" si="19"/>
        <v>63.438048058307707</v>
      </c>
      <c r="S81" s="291">
        <f t="shared" si="19"/>
        <v>0</v>
      </c>
      <c r="T81" s="291">
        <f t="shared" si="19"/>
        <v>63.438048058307707</v>
      </c>
    </row>
    <row r="82" spans="1:20" s="77" customFormat="1" ht="135" customHeight="1">
      <c r="A82" s="518"/>
      <c r="B82" s="518"/>
      <c r="C82" s="517"/>
      <c r="D82" s="509" t="s">
        <v>126</v>
      </c>
      <c r="E82" s="295" t="str">
        <f>E151</f>
        <v>всего</v>
      </c>
      <c r="F82" s="291">
        <v>8544</v>
      </c>
      <c r="G82" s="291">
        <v>0</v>
      </c>
      <c r="H82" s="291">
        <v>8544</v>
      </c>
      <c r="I82" s="292">
        <v>8544</v>
      </c>
      <c r="J82" s="292">
        <v>0</v>
      </c>
      <c r="K82" s="292">
        <v>8544</v>
      </c>
      <c r="L82" s="291">
        <v>8544</v>
      </c>
      <c r="M82" s="291">
        <v>0</v>
      </c>
      <c r="N82" s="291">
        <v>8544</v>
      </c>
      <c r="O82" s="292">
        <v>8517.02</v>
      </c>
      <c r="P82" s="292">
        <v>0</v>
      </c>
      <c r="Q82" s="292">
        <v>8517.02</v>
      </c>
      <c r="R82" s="291">
        <f t="shared" si="19"/>
        <v>99.684222846441955</v>
      </c>
      <c r="S82" s="291">
        <f t="shared" si="19"/>
        <v>0</v>
      </c>
      <c r="T82" s="291">
        <f t="shared" si="19"/>
        <v>99.684222846441955</v>
      </c>
    </row>
    <row r="83" spans="1:20" s="77" customFormat="1" ht="135" customHeight="1">
      <c r="A83" s="518"/>
      <c r="B83" s="518"/>
      <c r="C83" s="517"/>
      <c r="D83" s="510"/>
      <c r="E83" s="295" t="str">
        <f t="shared" ref="E83:E88" si="20">E152</f>
        <v xml:space="preserve">851 1003 0310171170 200 </v>
      </c>
      <c r="F83" s="291">
        <v>11</v>
      </c>
      <c r="G83" s="291">
        <v>0</v>
      </c>
      <c r="H83" s="291">
        <v>11</v>
      </c>
      <c r="I83" s="292">
        <v>11</v>
      </c>
      <c r="J83" s="292">
        <v>0</v>
      </c>
      <c r="K83" s="292">
        <v>11</v>
      </c>
      <c r="L83" s="291">
        <v>11</v>
      </c>
      <c r="M83" s="291">
        <v>0</v>
      </c>
      <c r="N83" s="291">
        <v>11</v>
      </c>
      <c r="O83" s="292">
        <v>7.15</v>
      </c>
      <c r="P83" s="292">
        <v>0</v>
      </c>
      <c r="Q83" s="292">
        <v>7.15</v>
      </c>
      <c r="R83" s="291">
        <f t="shared" si="19"/>
        <v>65</v>
      </c>
      <c r="S83" s="291">
        <f t="shared" si="19"/>
        <v>0</v>
      </c>
      <c r="T83" s="291">
        <f t="shared" si="19"/>
        <v>65</v>
      </c>
    </row>
    <row r="84" spans="1:20" s="77" customFormat="1" ht="135" customHeight="1">
      <c r="A84" s="518"/>
      <c r="B84" s="518"/>
      <c r="C84" s="517"/>
      <c r="D84" s="510"/>
      <c r="E84" s="295" t="str">
        <f t="shared" si="20"/>
        <v>851 1003 0310171170  300</v>
      </c>
      <c r="F84" s="291">
        <v>5231</v>
      </c>
      <c r="G84" s="291">
        <v>0</v>
      </c>
      <c r="H84" s="291">
        <v>5231</v>
      </c>
      <c r="I84" s="292">
        <v>5231</v>
      </c>
      <c r="J84" s="292">
        <v>0</v>
      </c>
      <c r="K84" s="292">
        <v>5231</v>
      </c>
      <c r="L84" s="291">
        <v>5231</v>
      </c>
      <c r="M84" s="291">
        <v>0</v>
      </c>
      <c r="N84" s="291">
        <v>5231</v>
      </c>
      <c r="O84" s="292">
        <v>5218.74</v>
      </c>
      <c r="P84" s="292">
        <v>0</v>
      </c>
      <c r="Q84" s="292">
        <v>5218.74</v>
      </c>
      <c r="R84" s="291">
        <f t="shared" si="19"/>
        <v>99.76562798700057</v>
      </c>
      <c r="S84" s="291">
        <f t="shared" si="19"/>
        <v>0</v>
      </c>
      <c r="T84" s="291">
        <f t="shared" si="19"/>
        <v>99.76562798700057</v>
      </c>
    </row>
    <row r="85" spans="1:20" s="77" customFormat="1" ht="135" customHeight="1">
      <c r="A85" s="518"/>
      <c r="B85" s="518"/>
      <c r="C85" s="517"/>
      <c r="D85" s="510"/>
      <c r="E85" s="295" t="str">
        <f t="shared" si="20"/>
        <v xml:space="preserve">851 1003 0310171170 200 </v>
      </c>
      <c r="F85" s="291">
        <v>1</v>
      </c>
      <c r="G85" s="291">
        <v>0</v>
      </c>
      <c r="H85" s="291">
        <v>1</v>
      </c>
      <c r="I85" s="292">
        <v>1</v>
      </c>
      <c r="J85" s="292">
        <v>0</v>
      </c>
      <c r="K85" s="292">
        <v>1</v>
      </c>
      <c r="L85" s="291">
        <v>1</v>
      </c>
      <c r="M85" s="291">
        <v>0</v>
      </c>
      <c r="N85" s="291">
        <v>1</v>
      </c>
      <c r="O85" s="292">
        <v>0</v>
      </c>
      <c r="P85" s="292">
        <v>0</v>
      </c>
      <c r="Q85" s="292">
        <v>0</v>
      </c>
      <c r="R85" s="291">
        <f t="shared" si="19"/>
        <v>0</v>
      </c>
      <c r="S85" s="291">
        <f t="shared" si="19"/>
        <v>0</v>
      </c>
      <c r="T85" s="291">
        <f t="shared" si="19"/>
        <v>0</v>
      </c>
    </row>
    <row r="86" spans="1:20" s="77" customFormat="1" ht="135" customHeight="1">
      <c r="A86" s="518"/>
      <c r="B86" s="518"/>
      <c r="C86" s="517"/>
      <c r="D86" s="510"/>
      <c r="E86" s="295" t="str">
        <f t="shared" si="20"/>
        <v>851 1003 0310171170  300</v>
      </c>
      <c r="F86" s="291">
        <v>180</v>
      </c>
      <c r="G86" s="291">
        <v>0</v>
      </c>
      <c r="H86" s="291">
        <v>180</v>
      </c>
      <c r="I86" s="292">
        <v>180</v>
      </c>
      <c r="J86" s="292">
        <v>0</v>
      </c>
      <c r="K86" s="292">
        <v>180</v>
      </c>
      <c r="L86" s="291">
        <v>180</v>
      </c>
      <c r="M86" s="291">
        <v>0</v>
      </c>
      <c r="N86" s="291">
        <v>180</v>
      </c>
      <c r="O86" s="292">
        <v>180</v>
      </c>
      <c r="P86" s="292">
        <v>0</v>
      </c>
      <c r="Q86" s="292">
        <v>180</v>
      </c>
      <c r="R86" s="291">
        <f t="shared" ref="R86:T89" si="21">R155</f>
        <v>100</v>
      </c>
      <c r="S86" s="291">
        <f t="shared" si="21"/>
        <v>0</v>
      </c>
      <c r="T86" s="291">
        <f t="shared" si="21"/>
        <v>100</v>
      </c>
    </row>
    <row r="87" spans="1:20" s="77" customFormat="1" ht="135" customHeight="1">
      <c r="A87" s="518"/>
      <c r="B87" s="518"/>
      <c r="C87" s="517"/>
      <c r="D87" s="510"/>
      <c r="E87" s="295" t="str">
        <f t="shared" si="20"/>
        <v>851 1003 0310171180 200</v>
      </c>
      <c r="F87" s="291">
        <v>7</v>
      </c>
      <c r="G87" s="291">
        <v>0</v>
      </c>
      <c r="H87" s="291">
        <v>7</v>
      </c>
      <c r="I87" s="292">
        <v>7</v>
      </c>
      <c r="J87" s="292">
        <v>0</v>
      </c>
      <c r="K87" s="292">
        <v>7</v>
      </c>
      <c r="L87" s="291">
        <v>7</v>
      </c>
      <c r="M87" s="291">
        <v>0</v>
      </c>
      <c r="N87" s="291">
        <v>7</v>
      </c>
      <c r="O87" s="292">
        <v>3.76</v>
      </c>
      <c r="P87" s="292">
        <v>0</v>
      </c>
      <c r="Q87" s="292">
        <v>3.76</v>
      </c>
      <c r="R87" s="291">
        <f t="shared" si="21"/>
        <v>53.714285714285715</v>
      </c>
      <c r="S87" s="291">
        <f t="shared" si="21"/>
        <v>0</v>
      </c>
      <c r="T87" s="291">
        <f t="shared" si="21"/>
        <v>53.714285714285715</v>
      </c>
    </row>
    <row r="88" spans="1:20" s="77" customFormat="1" ht="135" customHeight="1">
      <c r="A88" s="518"/>
      <c r="B88" s="518"/>
      <c r="C88" s="517"/>
      <c r="D88" s="511"/>
      <c r="E88" s="295" t="str">
        <f t="shared" si="20"/>
        <v>851 1003 0310171180 300</v>
      </c>
      <c r="F88" s="291">
        <v>3114</v>
      </c>
      <c r="G88" s="291">
        <v>0</v>
      </c>
      <c r="H88" s="291">
        <v>3114</v>
      </c>
      <c r="I88" s="292">
        <v>3114</v>
      </c>
      <c r="J88" s="292">
        <v>0</v>
      </c>
      <c r="K88" s="292">
        <v>3114</v>
      </c>
      <c r="L88" s="291">
        <v>3114</v>
      </c>
      <c r="M88" s="291">
        <v>0</v>
      </c>
      <c r="N88" s="291">
        <v>3114</v>
      </c>
      <c r="O88" s="292">
        <v>3107.37</v>
      </c>
      <c r="P88" s="292">
        <v>0</v>
      </c>
      <c r="Q88" s="292">
        <v>3107.37</v>
      </c>
      <c r="R88" s="291">
        <f t="shared" si="21"/>
        <v>99.787090558766849</v>
      </c>
      <c r="S88" s="291">
        <f t="shared" si="21"/>
        <v>0</v>
      </c>
      <c r="T88" s="291">
        <f t="shared" si="21"/>
        <v>99.787090558766849</v>
      </c>
    </row>
    <row r="89" spans="1:20" s="77" customFormat="1" ht="132" customHeight="1">
      <c r="A89" s="518"/>
      <c r="B89" s="518"/>
      <c r="C89" s="517"/>
      <c r="D89" s="281" t="s">
        <v>559</v>
      </c>
      <c r="E89" s="293"/>
      <c r="F89" s="291">
        <v>0</v>
      </c>
      <c r="G89" s="291">
        <v>0</v>
      </c>
      <c r="H89" s="291">
        <v>0</v>
      </c>
      <c r="I89" s="292">
        <v>0</v>
      </c>
      <c r="J89" s="292">
        <v>0</v>
      </c>
      <c r="K89" s="292">
        <v>0</v>
      </c>
      <c r="L89" s="291">
        <v>0</v>
      </c>
      <c r="M89" s="291">
        <v>0</v>
      </c>
      <c r="N89" s="291">
        <v>0</v>
      </c>
      <c r="O89" s="292">
        <v>0</v>
      </c>
      <c r="P89" s="292">
        <v>0</v>
      </c>
      <c r="Q89" s="292">
        <v>0</v>
      </c>
      <c r="R89" s="291">
        <f t="shared" si="21"/>
        <v>0</v>
      </c>
      <c r="S89" s="291">
        <f t="shared" si="21"/>
        <v>0</v>
      </c>
      <c r="T89" s="291">
        <f t="shared" si="21"/>
        <v>0</v>
      </c>
    </row>
    <row r="90" spans="1:20" ht="66" customHeight="1">
      <c r="A90" s="506" t="s">
        <v>3</v>
      </c>
      <c r="B90" s="506" t="s">
        <v>128</v>
      </c>
      <c r="C90" s="570" t="s">
        <v>560</v>
      </c>
      <c r="D90" s="281" t="s">
        <v>57</v>
      </c>
      <c r="E90" s="281"/>
      <c r="F90" s="291">
        <f t="shared" ref="F90:N90" si="22">F91+F151</f>
        <v>6367120.0000000009</v>
      </c>
      <c r="G90" s="291">
        <f t="shared" si="22"/>
        <v>1766562.4000000001</v>
      </c>
      <c r="H90" s="291">
        <f t="shared" si="22"/>
        <v>4600557.6000000006</v>
      </c>
      <c r="I90" s="292">
        <f t="shared" si="22"/>
        <v>6457970.0500000017</v>
      </c>
      <c r="J90" s="292">
        <f t="shared" si="22"/>
        <v>1872158.4500000002</v>
      </c>
      <c r="K90" s="292">
        <f t="shared" si="22"/>
        <v>4585811.6000000006</v>
      </c>
      <c r="L90" s="291">
        <f t="shared" si="22"/>
        <v>6457970.0500000017</v>
      </c>
      <c r="M90" s="291">
        <f t="shared" si="22"/>
        <v>1872158.4500000002</v>
      </c>
      <c r="N90" s="291">
        <f t="shared" si="22"/>
        <v>4585811.6000000006</v>
      </c>
      <c r="O90" s="292">
        <f>P90+Q90</f>
        <v>6407044.5489999987</v>
      </c>
      <c r="P90" s="292">
        <f>P91+P151</f>
        <v>1824178.4099999995</v>
      </c>
      <c r="Q90" s="292">
        <f>Q91+Q151</f>
        <v>4582866.1389999995</v>
      </c>
      <c r="R90" s="291">
        <f t="shared" ref="R90:T152" si="23">O90/L90*100</f>
        <v>99.211431756330256</v>
      </c>
      <c r="S90" s="291">
        <f t="shared" si="23"/>
        <v>97.437180597614443</v>
      </c>
      <c r="T90" s="291">
        <f t="shared" si="23"/>
        <v>99.935770126273809</v>
      </c>
    </row>
    <row r="91" spans="1:20" ht="132" customHeight="1">
      <c r="A91" s="507"/>
      <c r="B91" s="507"/>
      <c r="C91" s="571"/>
      <c r="D91" s="509" t="s">
        <v>125</v>
      </c>
      <c r="E91" s="296" t="s">
        <v>1</v>
      </c>
      <c r="F91" s="291">
        <f>F92+F93+F94+F95+F96+F97+F98+F99+F100+F101+F103+F104+F105+F106+F107+F108+F109+F110+F111+F112+F113+F114+F115+F116+F117+F118+F119+F120+F121+F122+F123+F124+F125+F126+F127+F128+F129+F130+F131+F132+F133+F134+F135+F136+F137+F138+F139+F140+F141+F142+F143+F144+F145+F146+F147+F150+F149</f>
        <v>6358576.0000000009</v>
      </c>
      <c r="G91" s="291">
        <f>G92+G93+G94+G95+G96+G97+G98+G99+G100+G101+G103+G104+G105+G106+G107+G108+G109+G110+G111+G112+G113+G114+G115+G116+G117+G118+G119+G120+G121+G122+G123+G124+G125+G126+G127+G128+G129+G130+G131+G132+G133+G134+G135+G136+G137+G138+G139+G140+G141+G142+G143+G144+G145+G146+G147+G148+G149+G150</f>
        <v>1766562.4000000001</v>
      </c>
      <c r="H91" s="291">
        <f>H92+H93+H94+H95+H96+H97+H98+H99+H100+H101+H103+H104+H105+H106+H107+H108+H109+H110+H111+H112+H113+H114+H115+H116+H117+H118+H119+H120+H121+H122+H123+H124+H125+H126+H127+H128+H129+H130+H131+H132+H133+H134+H135+H136+H137+H138+H139+H140+H141+H142+H143+H144+H145+H146+H147+H148+H149+H150</f>
        <v>4592013.6000000006</v>
      </c>
      <c r="I91" s="292">
        <f>I92+I93+I94+I95+I96+I97+I98+I99+I100+I101+I102+I103+I104+I105+I106+I107+I108+I109+I110+I111+I112+I113+I114+I115+I116+I117+I118+I119+I120+I121+I122+I123+I124+I125+I126+I127+I128+I129+I130+I131+I132+I133+I134+I135+I136+I137+I138+I139+I140+I141+I142+I143+I144+I145+I146+I147+I148+I150+I149</f>
        <v>6449426.0500000017</v>
      </c>
      <c r="J91" s="292">
        <f t="shared" ref="J91:Q91" si="24">J92+J93+J94+J95+J96+J97+J98+J99+J100+J101+J102+J103+J104+J105+J106+J107+J108+J109+J110+J111+J112+J113+J114+J115+J116+J117+J118+J119+J120+J121+J122+J123+J124+J125+J126+J127+J128+J129+J130+J131+J132+J133+J134+J135+J136+J137+J138+J139+J140+J141+J142+J143+J144+J145+J146+J147+J148+J150+J149</f>
        <v>1872158.4500000002</v>
      </c>
      <c r="K91" s="292">
        <f t="shared" si="24"/>
        <v>4577267.6000000006</v>
      </c>
      <c r="L91" s="291">
        <f t="shared" si="24"/>
        <v>6449426.0500000017</v>
      </c>
      <c r="M91" s="291">
        <f t="shared" si="24"/>
        <v>1872158.4500000002</v>
      </c>
      <c r="N91" s="291">
        <f t="shared" si="24"/>
        <v>4577267.6000000006</v>
      </c>
      <c r="O91" s="292">
        <f t="shared" si="24"/>
        <v>6398527.5290000001</v>
      </c>
      <c r="P91" s="292">
        <f t="shared" si="24"/>
        <v>1824178.4099999995</v>
      </c>
      <c r="Q91" s="292">
        <f t="shared" si="24"/>
        <v>4574349.1189999999</v>
      </c>
      <c r="R91" s="291">
        <f t="shared" si="23"/>
        <v>99.210805417328544</v>
      </c>
      <c r="S91" s="291">
        <f t="shared" si="23"/>
        <v>97.437180597614443</v>
      </c>
      <c r="T91" s="291">
        <f t="shared" si="23"/>
        <v>99.936239668399537</v>
      </c>
    </row>
    <row r="92" spans="1:20" ht="70.8">
      <c r="A92" s="507"/>
      <c r="B92" s="507"/>
      <c r="C92" s="571"/>
      <c r="D92" s="510"/>
      <c r="E92" s="290" t="str">
        <f>E161</f>
        <v>851 1003 0310170820 800</v>
      </c>
      <c r="F92" s="297">
        <f t="shared" ref="F92:Q92" si="25">F161</f>
        <v>283321</v>
      </c>
      <c r="G92" s="297">
        <f t="shared" si="25"/>
        <v>0</v>
      </c>
      <c r="H92" s="297">
        <f t="shared" si="25"/>
        <v>283321</v>
      </c>
      <c r="I92" s="284">
        <f t="shared" si="25"/>
        <v>283321</v>
      </c>
      <c r="J92" s="284">
        <f t="shared" si="25"/>
        <v>0</v>
      </c>
      <c r="K92" s="284">
        <f t="shared" si="25"/>
        <v>283321</v>
      </c>
      <c r="L92" s="297">
        <f t="shared" si="25"/>
        <v>283321</v>
      </c>
      <c r="M92" s="297">
        <f t="shared" si="25"/>
        <v>0</v>
      </c>
      <c r="N92" s="297">
        <f t="shared" si="25"/>
        <v>283321</v>
      </c>
      <c r="O92" s="284">
        <f t="shared" si="25"/>
        <v>283321</v>
      </c>
      <c r="P92" s="284">
        <f t="shared" si="25"/>
        <v>0</v>
      </c>
      <c r="Q92" s="284">
        <f t="shared" si="25"/>
        <v>283321</v>
      </c>
      <c r="R92" s="291">
        <f t="shared" si="23"/>
        <v>100</v>
      </c>
      <c r="S92" s="291">
        <v>0</v>
      </c>
      <c r="T92" s="291">
        <f t="shared" si="23"/>
        <v>100</v>
      </c>
    </row>
    <row r="93" spans="1:20" ht="70.8">
      <c r="A93" s="507"/>
      <c r="B93" s="507"/>
      <c r="C93" s="571"/>
      <c r="D93" s="510"/>
      <c r="E93" s="290" t="str">
        <f>E164</f>
        <v>851 1003 0310170570 200</v>
      </c>
      <c r="F93" s="297">
        <f t="shared" ref="F93:Q95" si="26">F164</f>
        <v>50</v>
      </c>
      <c r="G93" s="297">
        <f t="shared" si="26"/>
        <v>0</v>
      </c>
      <c r="H93" s="297">
        <f t="shared" si="26"/>
        <v>50</v>
      </c>
      <c r="I93" s="284">
        <f t="shared" si="26"/>
        <v>50</v>
      </c>
      <c r="J93" s="284">
        <f t="shared" si="26"/>
        <v>0</v>
      </c>
      <c r="K93" s="284">
        <f t="shared" si="26"/>
        <v>50</v>
      </c>
      <c r="L93" s="297">
        <f t="shared" si="26"/>
        <v>50</v>
      </c>
      <c r="M93" s="297">
        <f t="shared" si="26"/>
        <v>0</v>
      </c>
      <c r="N93" s="297">
        <f t="shared" si="26"/>
        <v>50</v>
      </c>
      <c r="O93" s="284">
        <f t="shared" si="26"/>
        <v>49.87</v>
      </c>
      <c r="P93" s="284">
        <f t="shared" si="26"/>
        <v>0</v>
      </c>
      <c r="Q93" s="284">
        <f t="shared" si="26"/>
        <v>49.87</v>
      </c>
      <c r="R93" s="291">
        <f t="shared" si="23"/>
        <v>99.74</v>
      </c>
      <c r="S93" s="291">
        <v>0</v>
      </c>
      <c r="T93" s="291">
        <f t="shared" si="23"/>
        <v>99.74</v>
      </c>
    </row>
    <row r="94" spans="1:20" ht="70.8">
      <c r="A94" s="507"/>
      <c r="B94" s="507"/>
      <c r="C94" s="571"/>
      <c r="D94" s="510"/>
      <c r="E94" s="290" t="str">
        <f>E165</f>
        <v>851 1003 0310170570 800</v>
      </c>
      <c r="F94" s="297">
        <f t="shared" si="26"/>
        <v>312</v>
      </c>
      <c r="G94" s="297">
        <f t="shared" si="26"/>
        <v>0</v>
      </c>
      <c r="H94" s="297">
        <f t="shared" si="26"/>
        <v>312</v>
      </c>
      <c r="I94" s="284">
        <f t="shared" si="26"/>
        <v>312</v>
      </c>
      <c r="J94" s="284">
        <f t="shared" si="26"/>
        <v>0</v>
      </c>
      <c r="K94" s="284">
        <f t="shared" si="26"/>
        <v>312</v>
      </c>
      <c r="L94" s="297">
        <f t="shared" si="26"/>
        <v>312</v>
      </c>
      <c r="M94" s="297">
        <f t="shared" si="26"/>
        <v>0</v>
      </c>
      <c r="N94" s="297">
        <f t="shared" si="26"/>
        <v>312</v>
      </c>
      <c r="O94" s="284">
        <f t="shared" si="26"/>
        <v>281.14999999999998</v>
      </c>
      <c r="P94" s="284">
        <f t="shared" si="26"/>
        <v>0</v>
      </c>
      <c r="Q94" s="284">
        <f t="shared" si="26"/>
        <v>281.14999999999998</v>
      </c>
      <c r="R94" s="291">
        <f t="shared" si="23"/>
        <v>90.112179487179475</v>
      </c>
      <c r="S94" s="291">
        <v>0</v>
      </c>
      <c r="T94" s="291">
        <f t="shared" si="23"/>
        <v>90.112179487179475</v>
      </c>
    </row>
    <row r="95" spans="1:20" ht="70.8">
      <c r="A95" s="507"/>
      <c r="B95" s="507"/>
      <c r="C95" s="571"/>
      <c r="D95" s="510"/>
      <c r="E95" s="290" t="str">
        <f>E166</f>
        <v>851 1003 0310170570 300</v>
      </c>
      <c r="F95" s="297">
        <f t="shared" si="26"/>
        <v>88256</v>
      </c>
      <c r="G95" s="297">
        <f t="shared" si="26"/>
        <v>0</v>
      </c>
      <c r="H95" s="297">
        <f t="shared" si="26"/>
        <v>88256</v>
      </c>
      <c r="I95" s="284">
        <f t="shared" si="26"/>
        <v>88256</v>
      </c>
      <c r="J95" s="284">
        <f t="shared" si="26"/>
        <v>0</v>
      </c>
      <c r="K95" s="284">
        <f t="shared" si="26"/>
        <v>88256</v>
      </c>
      <c r="L95" s="297">
        <f t="shared" si="26"/>
        <v>88256</v>
      </c>
      <c r="M95" s="297">
        <f t="shared" si="26"/>
        <v>0</v>
      </c>
      <c r="N95" s="297">
        <f t="shared" si="26"/>
        <v>88256</v>
      </c>
      <c r="O95" s="284">
        <f t="shared" si="26"/>
        <v>88254.21</v>
      </c>
      <c r="P95" s="284">
        <f t="shared" si="26"/>
        <v>0</v>
      </c>
      <c r="Q95" s="284">
        <f t="shared" si="26"/>
        <v>88254.21</v>
      </c>
      <c r="R95" s="291">
        <f t="shared" si="23"/>
        <v>99.997971809282092</v>
      </c>
      <c r="S95" s="291">
        <v>0</v>
      </c>
      <c r="T95" s="291">
        <f t="shared" si="23"/>
        <v>99.997971809282092</v>
      </c>
    </row>
    <row r="96" spans="1:20" ht="70.8">
      <c r="A96" s="507"/>
      <c r="B96" s="507"/>
      <c r="C96" s="571"/>
      <c r="D96" s="510"/>
      <c r="E96" s="290" t="str">
        <f>E169</f>
        <v>851 1003 0310170430 200</v>
      </c>
      <c r="F96" s="297">
        <f t="shared" ref="F96:Q97" si="27">F169</f>
        <v>86</v>
      </c>
      <c r="G96" s="297">
        <f t="shared" si="27"/>
        <v>0</v>
      </c>
      <c r="H96" s="297">
        <f t="shared" si="27"/>
        <v>86</v>
      </c>
      <c r="I96" s="284">
        <f t="shared" si="27"/>
        <v>86</v>
      </c>
      <c r="J96" s="284">
        <f t="shared" si="27"/>
        <v>0</v>
      </c>
      <c r="K96" s="284">
        <f t="shared" si="27"/>
        <v>86</v>
      </c>
      <c r="L96" s="297">
        <f t="shared" si="27"/>
        <v>86</v>
      </c>
      <c r="M96" s="297">
        <f t="shared" si="27"/>
        <v>0</v>
      </c>
      <c r="N96" s="297">
        <f t="shared" si="27"/>
        <v>86</v>
      </c>
      <c r="O96" s="284">
        <f t="shared" si="27"/>
        <v>85.49</v>
      </c>
      <c r="P96" s="284">
        <f t="shared" si="27"/>
        <v>0</v>
      </c>
      <c r="Q96" s="284">
        <f t="shared" si="27"/>
        <v>85.49</v>
      </c>
      <c r="R96" s="291">
        <f t="shared" si="23"/>
        <v>99.406976744186039</v>
      </c>
      <c r="S96" s="291">
        <v>0</v>
      </c>
      <c r="T96" s="291">
        <f t="shared" si="23"/>
        <v>99.406976744186039</v>
      </c>
    </row>
    <row r="97" spans="1:20" ht="70.8">
      <c r="A97" s="507"/>
      <c r="B97" s="507"/>
      <c r="C97" s="571"/>
      <c r="D97" s="510"/>
      <c r="E97" s="290" t="str">
        <f>E170</f>
        <v>851 1003 0310170430 300</v>
      </c>
      <c r="F97" s="297">
        <f t="shared" si="27"/>
        <v>16461</v>
      </c>
      <c r="G97" s="297">
        <f t="shared" si="27"/>
        <v>0</v>
      </c>
      <c r="H97" s="297">
        <f t="shared" si="27"/>
        <v>16461</v>
      </c>
      <c r="I97" s="284">
        <f t="shared" si="27"/>
        <v>16501</v>
      </c>
      <c r="J97" s="284">
        <f t="shared" si="27"/>
        <v>0</v>
      </c>
      <c r="K97" s="284">
        <f t="shared" si="27"/>
        <v>16501</v>
      </c>
      <c r="L97" s="297">
        <f t="shared" si="27"/>
        <v>16501</v>
      </c>
      <c r="M97" s="297">
        <f t="shared" si="27"/>
        <v>0</v>
      </c>
      <c r="N97" s="297">
        <f t="shared" si="27"/>
        <v>16501</v>
      </c>
      <c r="O97" s="284">
        <f t="shared" si="27"/>
        <v>16499.5</v>
      </c>
      <c r="P97" s="284">
        <f t="shared" si="27"/>
        <v>0</v>
      </c>
      <c r="Q97" s="284">
        <f t="shared" si="27"/>
        <v>16499.5</v>
      </c>
      <c r="R97" s="291">
        <f t="shared" si="23"/>
        <v>99.990909641839892</v>
      </c>
      <c r="S97" s="291">
        <v>0</v>
      </c>
      <c r="T97" s="291">
        <f t="shared" si="23"/>
        <v>99.990909641839892</v>
      </c>
    </row>
    <row r="98" spans="1:20" ht="70.8">
      <c r="A98" s="507"/>
      <c r="B98" s="507"/>
      <c r="C98" s="571"/>
      <c r="D98" s="510"/>
      <c r="E98" s="290" t="str">
        <f>E173</f>
        <v>851 1003 0310170440 200</v>
      </c>
      <c r="F98" s="297">
        <f t="shared" ref="F98:Q99" si="28">F173</f>
        <v>4354</v>
      </c>
      <c r="G98" s="297">
        <f t="shared" si="28"/>
        <v>0</v>
      </c>
      <c r="H98" s="297">
        <f t="shared" si="28"/>
        <v>4354</v>
      </c>
      <c r="I98" s="284">
        <f t="shared" si="28"/>
        <v>4354</v>
      </c>
      <c r="J98" s="284">
        <f t="shared" si="28"/>
        <v>0</v>
      </c>
      <c r="K98" s="284">
        <f t="shared" si="28"/>
        <v>4354</v>
      </c>
      <c r="L98" s="297">
        <f t="shared" si="28"/>
        <v>4354</v>
      </c>
      <c r="M98" s="297">
        <f t="shared" si="28"/>
        <v>0</v>
      </c>
      <c r="N98" s="297">
        <f t="shared" si="28"/>
        <v>4354</v>
      </c>
      <c r="O98" s="284">
        <f t="shared" si="28"/>
        <v>4353.91</v>
      </c>
      <c r="P98" s="284">
        <f t="shared" si="28"/>
        <v>0</v>
      </c>
      <c r="Q98" s="284">
        <f t="shared" si="28"/>
        <v>4353.91</v>
      </c>
      <c r="R98" s="291">
        <f t="shared" si="23"/>
        <v>99.997932935231972</v>
      </c>
      <c r="S98" s="291">
        <v>0</v>
      </c>
      <c r="T98" s="291">
        <f t="shared" si="23"/>
        <v>99.997932935231972</v>
      </c>
    </row>
    <row r="99" spans="1:20" ht="70.8">
      <c r="A99" s="507"/>
      <c r="B99" s="507"/>
      <c r="C99" s="571"/>
      <c r="D99" s="510"/>
      <c r="E99" s="290" t="str">
        <f>E174</f>
        <v>851 1003 0310170440 300</v>
      </c>
      <c r="F99" s="297">
        <f t="shared" si="28"/>
        <v>859237</v>
      </c>
      <c r="G99" s="297">
        <f t="shared" si="28"/>
        <v>0</v>
      </c>
      <c r="H99" s="297">
        <f t="shared" si="28"/>
        <v>859237</v>
      </c>
      <c r="I99" s="284">
        <f t="shared" si="28"/>
        <v>858967</v>
      </c>
      <c r="J99" s="284">
        <f t="shared" si="28"/>
        <v>0</v>
      </c>
      <c r="K99" s="284">
        <f t="shared" si="28"/>
        <v>858967</v>
      </c>
      <c r="L99" s="297">
        <f t="shared" si="28"/>
        <v>858967</v>
      </c>
      <c r="M99" s="297">
        <f t="shared" si="28"/>
        <v>0</v>
      </c>
      <c r="N99" s="297">
        <f t="shared" si="28"/>
        <v>858967</v>
      </c>
      <c r="O99" s="284">
        <f t="shared" si="28"/>
        <v>858954.47</v>
      </c>
      <c r="P99" s="284">
        <f t="shared" si="28"/>
        <v>0</v>
      </c>
      <c r="Q99" s="284">
        <f t="shared" si="28"/>
        <v>858954.47</v>
      </c>
      <c r="R99" s="291">
        <f t="shared" si="23"/>
        <v>99.998541271084918</v>
      </c>
      <c r="S99" s="291">
        <v>0</v>
      </c>
      <c r="T99" s="291">
        <f t="shared" si="23"/>
        <v>99.998541271084918</v>
      </c>
    </row>
    <row r="100" spans="1:20" ht="70.8">
      <c r="A100" s="507"/>
      <c r="B100" s="507"/>
      <c r="C100" s="571"/>
      <c r="D100" s="510"/>
      <c r="E100" s="290" t="str">
        <f>E177</f>
        <v>851 1003 0310170450 200</v>
      </c>
      <c r="F100" s="297">
        <f t="shared" ref="F100:Q101" si="29">F177</f>
        <v>85</v>
      </c>
      <c r="G100" s="297">
        <f t="shared" si="29"/>
        <v>0</v>
      </c>
      <c r="H100" s="297">
        <f t="shared" si="29"/>
        <v>85</v>
      </c>
      <c r="I100" s="284">
        <f t="shared" si="29"/>
        <v>85</v>
      </c>
      <c r="J100" s="284">
        <f t="shared" si="29"/>
        <v>0</v>
      </c>
      <c r="K100" s="284">
        <f t="shared" si="29"/>
        <v>85</v>
      </c>
      <c r="L100" s="297">
        <f t="shared" si="29"/>
        <v>85</v>
      </c>
      <c r="M100" s="297">
        <f t="shared" si="29"/>
        <v>0</v>
      </c>
      <c r="N100" s="297">
        <f t="shared" si="29"/>
        <v>85</v>
      </c>
      <c r="O100" s="284">
        <f t="shared" si="29"/>
        <v>84.62</v>
      </c>
      <c r="P100" s="284">
        <f t="shared" si="29"/>
        <v>0</v>
      </c>
      <c r="Q100" s="284">
        <f t="shared" si="29"/>
        <v>84.62</v>
      </c>
      <c r="R100" s="291">
        <f t="shared" si="23"/>
        <v>99.552941176470583</v>
      </c>
      <c r="S100" s="291">
        <v>0</v>
      </c>
      <c r="T100" s="291">
        <f t="shared" si="23"/>
        <v>99.552941176470583</v>
      </c>
    </row>
    <row r="101" spans="1:20" ht="70.8">
      <c r="A101" s="507"/>
      <c r="B101" s="507"/>
      <c r="C101" s="571"/>
      <c r="D101" s="510"/>
      <c r="E101" s="290" t="str">
        <f>E178</f>
        <v>851 1003 0310170450 300</v>
      </c>
      <c r="F101" s="297">
        <f t="shared" si="29"/>
        <v>8342</v>
      </c>
      <c r="G101" s="297">
        <f t="shared" si="29"/>
        <v>0</v>
      </c>
      <c r="H101" s="297">
        <f t="shared" si="29"/>
        <v>8342</v>
      </c>
      <c r="I101" s="284">
        <f t="shared" si="29"/>
        <v>8311</v>
      </c>
      <c r="J101" s="284">
        <f t="shared" si="29"/>
        <v>0</v>
      </c>
      <c r="K101" s="284">
        <f t="shared" si="29"/>
        <v>8311</v>
      </c>
      <c r="L101" s="297">
        <f t="shared" si="29"/>
        <v>8311</v>
      </c>
      <c r="M101" s="297">
        <f t="shared" si="29"/>
        <v>0</v>
      </c>
      <c r="N101" s="297">
        <f t="shared" si="29"/>
        <v>8311</v>
      </c>
      <c r="O101" s="284">
        <f t="shared" si="29"/>
        <v>8309.07</v>
      </c>
      <c r="P101" s="284">
        <f t="shared" si="29"/>
        <v>0</v>
      </c>
      <c r="Q101" s="284">
        <f t="shared" si="29"/>
        <v>8309.07</v>
      </c>
      <c r="R101" s="291">
        <f t="shared" si="23"/>
        <v>99.97677776440861</v>
      </c>
      <c r="S101" s="291">
        <v>0</v>
      </c>
      <c r="T101" s="291">
        <f t="shared" si="23"/>
        <v>99.97677776440861</v>
      </c>
    </row>
    <row r="102" spans="1:20" ht="70.8">
      <c r="A102" s="507"/>
      <c r="B102" s="507"/>
      <c r="C102" s="571"/>
      <c r="D102" s="510"/>
      <c r="E102" s="290" t="str">
        <f>E182</f>
        <v>851 1003 0310151980 321</v>
      </c>
      <c r="F102" s="297">
        <v>0</v>
      </c>
      <c r="G102" s="297">
        <v>0</v>
      </c>
      <c r="H102" s="297">
        <v>0</v>
      </c>
      <c r="I102" s="284">
        <f>I182</f>
        <v>364.79</v>
      </c>
      <c r="J102" s="284">
        <f>I102</f>
        <v>364.79</v>
      </c>
      <c r="K102" s="284">
        <v>0</v>
      </c>
      <c r="L102" s="297">
        <f>L182</f>
        <v>364.79</v>
      </c>
      <c r="M102" s="297">
        <f t="shared" ref="M102:P102" si="30">M182</f>
        <v>364.79</v>
      </c>
      <c r="N102" s="297">
        <f t="shared" si="30"/>
        <v>0</v>
      </c>
      <c r="O102" s="284">
        <f t="shared" si="30"/>
        <v>364.79</v>
      </c>
      <c r="P102" s="284">
        <f t="shared" si="30"/>
        <v>364.79</v>
      </c>
      <c r="Q102" s="284">
        <f>Q182</f>
        <v>0</v>
      </c>
      <c r="R102" s="291">
        <f t="shared" si="23"/>
        <v>100</v>
      </c>
      <c r="S102" s="291">
        <f t="shared" si="23"/>
        <v>100</v>
      </c>
      <c r="T102" s="291">
        <v>0</v>
      </c>
    </row>
    <row r="103" spans="1:20" ht="70.8">
      <c r="A103" s="507"/>
      <c r="B103" s="507"/>
      <c r="C103" s="571"/>
      <c r="D103" s="510"/>
      <c r="E103" s="290" t="str">
        <f t="shared" ref="E103:Q103" si="31">E181</f>
        <v>851 1003 0310170460 300</v>
      </c>
      <c r="F103" s="297">
        <f t="shared" si="31"/>
        <v>1744</v>
      </c>
      <c r="G103" s="297">
        <f t="shared" si="31"/>
        <v>0</v>
      </c>
      <c r="H103" s="297">
        <f t="shared" si="31"/>
        <v>1744</v>
      </c>
      <c r="I103" s="284">
        <f t="shared" si="31"/>
        <v>1744</v>
      </c>
      <c r="J103" s="284">
        <f t="shared" si="31"/>
        <v>0</v>
      </c>
      <c r="K103" s="284">
        <f t="shared" si="31"/>
        <v>1744</v>
      </c>
      <c r="L103" s="297">
        <f t="shared" si="31"/>
        <v>1744</v>
      </c>
      <c r="M103" s="297">
        <f t="shared" si="31"/>
        <v>0</v>
      </c>
      <c r="N103" s="297">
        <f t="shared" si="31"/>
        <v>1744</v>
      </c>
      <c r="O103" s="284">
        <f t="shared" si="31"/>
        <v>1743.8</v>
      </c>
      <c r="P103" s="284">
        <f t="shared" si="31"/>
        <v>0</v>
      </c>
      <c r="Q103" s="284">
        <f t="shared" si="31"/>
        <v>1743.8</v>
      </c>
      <c r="R103" s="291">
        <f t="shared" si="23"/>
        <v>99.988532110091739</v>
      </c>
      <c r="S103" s="291">
        <v>0</v>
      </c>
      <c r="T103" s="291">
        <f t="shared" si="23"/>
        <v>99.988532110091739</v>
      </c>
    </row>
    <row r="104" spans="1:20" ht="70.8">
      <c r="A104" s="507"/>
      <c r="B104" s="507"/>
      <c r="C104" s="571"/>
      <c r="D104" s="510"/>
      <c r="E104" s="290" t="str">
        <f>E185</f>
        <v>851 1001 0310170470 300</v>
      </c>
      <c r="F104" s="297">
        <f t="shared" ref="F104:Q104" si="32">F185</f>
        <v>161559</v>
      </c>
      <c r="G104" s="297">
        <f t="shared" si="32"/>
        <v>0</v>
      </c>
      <c r="H104" s="297">
        <f t="shared" si="32"/>
        <v>161559</v>
      </c>
      <c r="I104" s="284">
        <f t="shared" si="32"/>
        <v>161559</v>
      </c>
      <c r="J104" s="284">
        <f t="shared" si="32"/>
        <v>0</v>
      </c>
      <c r="K104" s="284">
        <f t="shared" si="32"/>
        <v>161559</v>
      </c>
      <c r="L104" s="297">
        <f t="shared" si="32"/>
        <v>161559</v>
      </c>
      <c r="M104" s="297">
        <f t="shared" si="32"/>
        <v>0</v>
      </c>
      <c r="N104" s="297">
        <f t="shared" si="32"/>
        <v>161559</v>
      </c>
      <c r="O104" s="284">
        <f t="shared" si="32"/>
        <v>161554.85</v>
      </c>
      <c r="P104" s="284">
        <f t="shared" si="32"/>
        <v>0</v>
      </c>
      <c r="Q104" s="284">
        <f t="shared" si="32"/>
        <v>161554.85</v>
      </c>
      <c r="R104" s="291">
        <f t="shared" si="23"/>
        <v>99.997431278975483</v>
      </c>
      <c r="S104" s="291">
        <v>0</v>
      </c>
      <c r="T104" s="291">
        <f t="shared" si="23"/>
        <v>99.997431278975483</v>
      </c>
    </row>
    <row r="105" spans="1:20" ht="70.8">
      <c r="A105" s="507"/>
      <c r="B105" s="507"/>
      <c r="C105" s="571"/>
      <c r="D105" s="510"/>
      <c r="E105" s="290" t="str">
        <f>E188</f>
        <v>851 1003 0310170480 200</v>
      </c>
      <c r="F105" s="297">
        <f t="shared" ref="F105:Q107" si="33">F188</f>
        <v>255</v>
      </c>
      <c r="G105" s="297">
        <f t="shared" si="33"/>
        <v>0</v>
      </c>
      <c r="H105" s="297">
        <f t="shared" si="33"/>
        <v>255</v>
      </c>
      <c r="I105" s="284">
        <f t="shared" si="33"/>
        <v>255</v>
      </c>
      <c r="J105" s="284">
        <f t="shared" si="33"/>
        <v>0</v>
      </c>
      <c r="K105" s="284">
        <f t="shared" si="33"/>
        <v>255</v>
      </c>
      <c r="L105" s="297">
        <f t="shared" si="33"/>
        <v>255</v>
      </c>
      <c r="M105" s="297">
        <f t="shared" si="33"/>
        <v>0</v>
      </c>
      <c r="N105" s="297">
        <f t="shared" si="33"/>
        <v>255</v>
      </c>
      <c r="O105" s="284">
        <f t="shared" si="33"/>
        <v>248.05</v>
      </c>
      <c r="P105" s="284">
        <f t="shared" si="33"/>
        <v>0</v>
      </c>
      <c r="Q105" s="284">
        <f t="shared" si="33"/>
        <v>248.05</v>
      </c>
      <c r="R105" s="291">
        <f t="shared" si="23"/>
        <v>97.274509803921575</v>
      </c>
      <c r="S105" s="291">
        <v>0</v>
      </c>
      <c r="T105" s="291">
        <f t="shared" si="23"/>
        <v>97.274509803921575</v>
      </c>
    </row>
    <row r="106" spans="1:20" ht="70.8">
      <c r="A106" s="507"/>
      <c r="B106" s="507"/>
      <c r="C106" s="571"/>
      <c r="D106" s="510"/>
      <c r="E106" s="290" t="str">
        <f>E189</f>
        <v>851 1003 0310170480 300</v>
      </c>
      <c r="F106" s="297">
        <f t="shared" si="33"/>
        <v>16925</v>
      </c>
      <c r="G106" s="297">
        <f t="shared" si="33"/>
        <v>0</v>
      </c>
      <c r="H106" s="297">
        <f t="shared" si="33"/>
        <v>16925</v>
      </c>
      <c r="I106" s="284">
        <f t="shared" si="33"/>
        <v>16537</v>
      </c>
      <c r="J106" s="284">
        <f t="shared" si="33"/>
        <v>0</v>
      </c>
      <c r="K106" s="284">
        <f t="shared" si="33"/>
        <v>16537</v>
      </c>
      <c r="L106" s="297">
        <f t="shared" si="33"/>
        <v>16537</v>
      </c>
      <c r="M106" s="297">
        <f t="shared" si="33"/>
        <v>0</v>
      </c>
      <c r="N106" s="297">
        <f t="shared" si="33"/>
        <v>16537</v>
      </c>
      <c r="O106" s="284">
        <f t="shared" si="33"/>
        <v>16536.93</v>
      </c>
      <c r="P106" s="284">
        <f t="shared" si="33"/>
        <v>0</v>
      </c>
      <c r="Q106" s="284">
        <f t="shared" si="33"/>
        <v>16536.93</v>
      </c>
      <c r="R106" s="291">
        <f t="shared" si="23"/>
        <v>99.99957670677874</v>
      </c>
      <c r="S106" s="291">
        <v>0</v>
      </c>
      <c r="T106" s="291">
        <f t="shared" si="23"/>
        <v>99.99957670677874</v>
      </c>
    </row>
    <row r="107" spans="1:20" ht="70.8">
      <c r="A107" s="507"/>
      <c r="B107" s="507"/>
      <c r="C107" s="571"/>
      <c r="D107" s="510"/>
      <c r="E107" s="290" t="str">
        <f>E190</f>
        <v>851 1003 0310170480 800</v>
      </c>
      <c r="F107" s="297">
        <f t="shared" si="33"/>
        <v>792</v>
      </c>
      <c r="G107" s="297">
        <f t="shared" si="33"/>
        <v>0</v>
      </c>
      <c r="H107" s="297">
        <f t="shared" si="33"/>
        <v>792</v>
      </c>
      <c r="I107" s="284">
        <f t="shared" si="33"/>
        <v>792</v>
      </c>
      <c r="J107" s="284">
        <f t="shared" si="33"/>
        <v>0</v>
      </c>
      <c r="K107" s="284">
        <f t="shared" si="33"/>
        <v>792</v>
      </c>
      <c r="L107" s="297">
        <f t="shared" si="33"/>
        <v>792</v>
      </c>
      <c r="M107" s="297">
        <f t="shared" si="33"/>
        <v>0</v>
      </c>
      <c r="N107" s="297">
        <f t="shared" si="33"/>
        <v>792</v>
      </c>
      <c r="O107" s="284">
        <f t="shared" si="33"/>
        <v>606.89</v>
      </c>
      <c r="P107" s="284">
        <f t="shared" si="33"/>
        <v>0</v>
      </c>
      <c r="Q107" s="284">
        <f t="shared" si="33"/>
        <v>606.89</v>
      </c>
      <c r="R107" s="291">
        <f t="shared" si="23"/>
        <v>76.62752525252526</v>
      </c>
      <c r="S107" s="291">
        <v>0</v>
      </c>
      <c r="T107" s="291">
        <f t="shared" si="23"/>
        <v>76.62752525252526</v>
      </c>
    </row>
    <row r="108" spans="1:20" ht="70.8">
      <c r="A108" s="507"/>
      <c r="B108" s="507"/>
      <c r="C108" s="571"/>
      <c r="D108" s="510"/>
      <c r="E108" s="290" t="str">
        <f>E193</f>
        <v>851 1003 0310170490 300</v>
      </c>
      <c r="F108" s="297">
        <f t="shared" ref="F108:Q108" si="34">F193</f>
        <v>2</v>
      </c>
      <c r="G108" s="297">
        <f t="shared" si="34"/>
        <v>0</v>
      </c>
      <c r="H108" s="297">
        <f t="shared" si="34"/>
        <v>2</v>
      </c>
      <c r="I108" s="284">
        <f t="shared" si="34"/>
        <v>2</v>
      </c>
      <c r="J108" s="284">
        <f t="shared" si="34"/>
        <v>0</v>
      </c>
      <c r="K108" s="284">
        <f t="shared" si="34"/>
        <v>2</v>
      </c>
      <c r="L108" s="297">
        <f t="shared" si="34"/>
        <v>2</v>
      </c>
      <c r="M108" s="297">
        <f t="shared" si="34"/>
        <v>0</v>
      </c>
      <c r="N108" s="297">
        <f t="shared" si="34"/>
        <v>2</v>
      </c>
      <c r="O108" s="284">
        <f t="shared" si="34"/>
        <v>0.85</v>
      </c>
      <c r="P108" s="284">
        <f t="shared" si="34"/>
        <v>0</v>
      </c>
      <c r="Q108" s="284">
        <f t="shared" si="34"/>
        <v>0.85</v>
      </c>
      <c r="R108" s="291">
        <f t="shared" si="23"/>
        <v>42.5</v>
      </c>
      <c r="S108" s="291">
        <v>0</v>
      </c>
      <c r="T108" s="291">
        <f t="shared" si="23"/>
        <v>42.5</v>
      </c>
    </row>
    <row r="109" spans="1:20" ht="70.8">
      <c r="A109" s="507"/>
      <c r="B109" s="507"/>
      <c r="C109" s="571"/>
      <c r="D109" s="510"/>
      <c r="E109" s="290" t="s">
        <v>1000</v>
      </c>
      <c r="F109" s="291"/>
      <c r="G109" s="291"/>
      <c r="H109" s="291"/>
      <c r="I109" s="292">
        <v>374.7</v>
      </c>
      <c r="J109" s="292">
        <v>374.7</v>
      </c>
      <c r="K109" s="292"/>
      <c r="L109" s="291">
        <v>374.7</v>
      </c>
      <c r="M109" s="291">
        <v>374.7</v>
      </c>
      <c r="N109" s="291"/>
      <c r="O109" s="292">
        <v>374.7</v>
      </c>
      <c r="P109" s="292">
        <v>374.7</v>
      </c>
      <c r="Q109" s="292">
        <v>0</v>
      </c>
      <c r="R109" s="291">
        <f>R179</f>
        <v>99.990515888258201</v>
      </c>
      <c r="S109" s="291">
        <f>S179</f>
        <v>0</v>
      </c>
      <c r="T109" s="291">
        <f>T179</f>
        <v>99.988532110091739</v>
      </c>
    </row>
    <row r="110" spans="1:20" ht="70.8">
      <c r="A110" s="507"/>
      <c r="B110" s="507"/>
      <c r="C110" s="571"/>
      <c r="D110" s="510"/>
      <c r="E110" s="290" t="s">
        <v>580</v>
      </c>
      <c r="F110" s="291">
        <v>148</v>
      </c>
      <c r="G110" s="291">
        <v>0</v>
      </c>
      <c r="H110" s="291">
        <v>148</v>
      </c>
      <c r="I110" s="292">
        <v>148</v>
      </c>
      <c r="J110" s="292">
        <v>0</v>
      </c>
      <c r="K110" s="292">
        <v>148</v>
      </c>
      <c r="L110" s="291">
        <v>148</v>
      </c>
      <c r="M110" s="294">
        <v>0</v>
      </c>
      <c r="N110" s="291">
        <v>148</v>
      </c>
      <c r="O110" s="292">
        <v>147.37</v>
      </c>
      <c r="P110" s="292">
        <v>0</v>
      </c>
      <c r="Q110" s="292">
        <v>147.37</v>
      </c>
      <c r="R110" s="291">
        <f t="shared" ref="R110:T110" si="35">R179</f>
        <v>99.990515888258201</v>
      </c>
      <c r="S110" s="291">
        <f t="shared" si="35"/>
        <v>0</v>
      </c>
      <c r="T110" s="291">
        <f t="shared" si="35"/>
        <v>99.988532110091739</v>
      </c>
    </row>
    <row r="111" spans="1:20" ht="70.8">
      <c r="A111" s="507"/>
      <c r="B111" s="507"/>
      <c r="C111" s="571"/>
      <c r="D111" s="510"/>
      <c r="E111" s="290" t="str">
        <f>E200</f>
        <v>851 1003 0310170510 200</v>
      </c>
      <c r="F111" s="297">
        <f t="shared" ref="F111:Q112" si="36">F200</f>
        <v>7</v>
      </c>
      <c r="G111" s="297">
        <f t="shared" si="36"/>
        <v>0</v>
      </c>
      <c r="H111" s="297">
        <f t="shared" si="36"/>
        <v>7</v>
      </c>
      <c r="I111" s="284">
        <f t="shared" si="36"/>
        <v>7</v>
      </c>
      <c r="J111" s="284">
        <f t="shared" si="36"/>
        <v>0</v>
      </c>
      <c r="K111" s="284">
        <f t="shared" si="36"/>
        <v>7</v>
      </c>
      <c r="L111" s="297">
        <f t="shared" si="36"/>
        <v>7</v>
      </c>
      <c r="M111" s="297">
        <f t="shared" si="36"/>
        <v>0</v>
      </c>
      <c r="N111" s="297">
        <f t="shared" si="36"/>
        <v>7</v>
      </c>
      <c r="O111" s="284">
        <f t="shared" si="36"/>
        <v>6.71</v>
      </c>
      <c r="P111" s="284">
        <f t="shared" si="36"/>
        <v>0</v>
      </c>
      <c r="Q111" s="284">
        <f t="shared" si="36"/>
        <v>6.71</v>
      </c>
      <c r="R111" s="291">
        <f t="shared" si="23"/>
        <v>95.857142857142847</v>
      </c>
      <c r="S111" s="291">
        <v>0</v>
      </c>
      <c r="T111" s="291">
        <f t="shared" si="23"/>
        <v>95.857142857142847</v>
      </c>
    </row>
    <row r="112" spans="1:20" ht="70.8">
      <c r="A112" s="507"/>
      <c r="B112" s="507"/>
      <c r="C112" s="571"/>
      <c r="D112" s="510"/>
      <c r="E112" s="290" t="str">
        <f>E201</f>
        <v>851 1003 0310170510 300</v>
      </c>
      <c r="F112" s="297">
        <f t="shared" si="36"/>
        <v>41361</v>
      </c>
      <c r="G112" s="297">
        <f t="shared" si="36"/>
        <v>0</v>
      </c>
      <c r="H112" s="297">
        <f t="shared" si="36"/>
        <v>41361</v>
      </c>
      <c r="I112" s="284">
        <f t="shared" si="36"/>
        <v>41361</v>
      </c>
      <c r="J112" s="284">
        <f t="shared" si="36"/>
        <v>0</v>
      </c>
      <c r="K112" s="284">
        <f t="shared" si="36"/>
        <v>41361</v>
      </c>
      <c r="L112" s="297">
        <f t="shared" si="36"/>
        <v>41361</v>
      </c>
      <c r="M112" s="297">
        <f t="shared" si="36"/>
        <v>0</v>
      </c>
      <c r="N112" s="297">
        <f t="shared" si="36"/>
        <v>41361</v>
      </c>
      <c r="O112" s="284">
        <f t="shared" si="36"/>
        <v>41345.269999999997</v>
      </c>
      <c r="P112" s="284">
        <f t="shared" si="36"/>
        <v>0</v>
      </c>
      <c r="Q112" s="284">
        <f t="shared" si="36"/>
        <v>41345.269999999997</v>
      </c>
      <c r="R112" s="291">
        <f t="shared" si="23"/>
        <v>99.96196900461787</v>
      </c>
      <c r="S112" s="291">
        <v>0</v>
      </c>
      <c r="T112" s="291">
        <f t="shared" si="23"/>
        <v>99.96196900461787</v>
      </c>
    </row>
    <row r="113" spans="1:20" ht="70.8">
      <c r="A113" s="507"/>
      <c r="B113" s="507"/>
      <c r="C113" s="571"/>
      <c r="D113" s="510"/>
      <c r="E113" s="298" t="str">
        <f>E204</f>
        <v>851  1003 0310170520 300</v>
      </c>
      <c r="F113" s="297">
        <f t="shared" ref="F113:Q113" si="37">F204</f>
        <v>5121</v>
      </c>
      <c r="G113" s="297">
        <f t="shared" si="37"/>
        <v>0</v>
      </c>
      <c r="H113" s="297">
        <f t="shared" si="37"/>
        <v>5121</v>
      </c>
      <c r="I113" s="284">
        <f t="shared" si="37"/>
        <v>5121</v>
      </c>
      <c r="J113" s="284">
        <f t="shared" si="37"/>
        <v>0</v>
      </c>
      <c r="K113" s="284">
        <f t="shared" si="37"/>
        <v>5121</v>
      </c>
      <c r="L113" s="297">
        <f t="shared" si="37"/>
        <v>5121</v>
      </c>
      <c r="M113" s="297">
        <f t="shared" si="37"/>
        <v>0</v>
      </c>
      <c r="N113" s="297">
        <f t="shared" si="37"/>
        <v>5121</v>
      </c>
      <c r="O113" s="284">
        <f t="shared" si="37"/>
        <v>5120.09</v>
      </c>
      <c r="P113" s="284">
        <f t="shared" si="37"/>
        <v>0</v>
      </c>
      <c r="Q113" s="284">
        <f t="shared" si="37"/>
        <v>5120.09</v>
      </c>
      <c r="R113" s="291">
        <f t="shared" si="23"/>
        <v>99.982230033196643</v>
      </c>
      <c r="S113" s="291">
        <v>0</v>
      </c>
      <c r="T113" s="291">
        <f t="shared" si="23"/>
        <v>99.982230033196643</v>
      </c>
    </row>
    <row r="114" spans="1:20" ht="70.8">
      <c r="A114" s="507"/>
      <c r="B114" s="507"/>
      <c r="C114" s="571"/>
      <c r="D114" s="510"/>
      <c r="E114" s="290" t="str">
        <f>E207</f>
        <v>851 1003 0310170530 200</v>
      </c>
      <c r="F114" s="297">
        <f t="shared" ref="F114:Q115" si="38">F207</f>
        <v>1</v>
      </c>
      <c r="G114" s="297">
        <f t="shared" si="38"/>
        <v>0</v>
      </c>
      <c r="H114" s="297">
        <f t="shared" si="38"/>
        <v>1</v>
      </c>
      <c r="I114" s="284">
        <f t="shared" si="38"/>
        <v>1</v>
      </c>
      <c r="J114" s="284">
        <f t="shared" si="38"/>
        <v>0</v>
      </c>
      <c r="K114" s="284">
        <f t="shared" si="38"/>
        <v>1</v>
      </c>
      <c r="L114" s="297">
        <f t="shared" si="38"/>
        <v>1</v>
      </c>
      <c r="M114" s="297">
        <f t="shared" si="38"/>
        <v>0</v>
      </c>
      <c r="N114" s="297">
        <f t="shared" si="38"/>
        <v>1</v>
      </c>
      <c r="O114" s="284">
        <f t="shared" si="38"/>
        <v>0.01</v>
      </c>
      <c r="P114" s="284">
        <f t="shared" si="38"/>
        <v>0</v>
      </c>
      <c r="Q114" s="284">
        <f t="shared" si="38"/>
        <v>0.01</v>
      </c>
      <c r="R114" s="291">
        <f t="shared" si="23"/>
        <v>1</v>
      </c>
      <c r="S114" s="291">
        <v>0</v>
      </c>
      <c r="T114" s="291">
        <f t="shared" si="23"/>
        <v>1</v>
      </c>
    </row>
    <row r="115" spans="1:20" ht="70.8">
      <c r="A115" s="507"/>
      <c r="B115" s="507"/>
      <c r="C115" s="571"/>
      <c r="D115" s="510"/>
      <c r="E115" s="290" t="str">
        <f>E208</f>
        <v>851 1003 0310170530 300</v>
      </c>
      <c r="F115" s="297">
        <f t="shared" si="38"/>
        <v>28</v>
      </c>
      <c r="G115" s="297">
        <f t="shared" si="38"/>
        <v>0</v>
      </c>
      <c r="H115" s="297">
        <f t="shared" si="38"/>
        <v>28</v>
      </c>
      <c r="I115" s="284">
        <f t="shared" si="38"/>
        <v>28</v>
      </c>
      <c r="J115" s="284">
        <f t="shared" si="38"/>
        <v>0</v>
      </c>
      <c r="K115" s="284">
        <f t="shared" si="38"/>
        <v>28</v>
      </c>
      <c r="L115" s="297">
        <f t="shared" si="38"/>
        <v>28</v>
      </c>
      <c r="M115" s="297">
        <f t="shared" si="38"/>
        <v>0</v>
      </c>
      <c r="N115" s="297">
        <f t="shared" si="38"/>
        <v>28</v>
      </c>
      <c r="O115" s="284">
        <f t="shared" si="38"/>
        <v>26.85</v>
      </c>
      <c r="P115" s="284">
        <f t="shared" si="38"/>
        <v>0</v>
      </c>
      <c r="Q115" s="284">
        <f t="shared" si="38"/>
        <v>26.85</v>
      </c>
      <c r="R115" s="291">
        <f t="shared" si="23"/>
        <v>95.892857142857153</v>
      </c>
      <c r="S115" s="291">
        <v>0</v>
      </c>
      <c r="T115" s="291">
        <f t="shared" si="23"/>
        <v>95.892857142857153</v>
      </c>
    </row>
    <row r="116" spans="1:20" ht="70.8">
      <c r="A116" s="507"/>
      <c r="B116" s="507"/>
      <c r="C116" s="571"/>
      <c r="D116" s="510"/>
      <c r="E116" s="290" t="str">
        <f>E211</f>
        <v>851 1003 0310170540 300</v>
      </c>
      <c r="F116" s="297">
        <f t="shared" ref="F116:Q116" si="39">F211</f>
        <v>321</v>
      </c>
      <c r="G116" s="297">
        <f t="shared" si="39"/>
        <v>0</v>
      </c>
      <c r="H116" s="297">
        <f t="shared" si="39"/>
        <v>321</v>
      </c>
      <c r="I116" s="284">
        <f t="shared" si="39"/>
        <v>321</v>
      </c>
      <c r="J116" s="284">
        <f t="shared" si="39"/>
        <v>0</v>
      </c>
      <c r="K116" s="284">
        <f t="shared" si="39"/>
        <v>321</v>
      </c>
      <c r="L116" s="297">
        <f t="shared" si="39"/>
        <v>321</v>
      </c>
      <c r="M116" s="297">
        <f t="shared" si="39"/>
        <v>0</v>
      </c>
      <c r="N116" s="297">
        <f t="shared" si="39"/>
        <v>321</v>
      </c>
      <c r="O116" s="284">
        <f t="shared" si="39"/>
        <v>0</v>
      </c>
      <c r="P116" s="284">
        <f t="shared" si="39"/>
        <v>0</v>
      </c>
      <c r="Q116" s="284">
        <f t="shared" si="39"/>
        <v>0</v>
      </c>
      <c r="R116" s="291">
        <f t="shared" si="23"/>
        <v>0</v>
      </c>
      <c r="S116" s="291">
        <v>0</v>
      </c>
      <c r="T116" s="291">
        <f t="shared" si="23"/>
        <v>0</v>
      </c>
    </row>
    <row r="117" spans="1:20" ht="70.8">
      <c r="A117" s="507"/>
      <c r="B117" s="507"/>
      <c r="C117" s="571"/>
      <c r="D117" s="510"/>
      <c r="E117" s="290" t="str">
        <f>E214</f>
        <v>851 1003 0310170550 300</v>
      </c>
      <c r="F117" s="297">
        <f t="shared" ref="F117:Q117" si="40">F214</f>
        <v>1000</v>
      </c>
      <c r="G117" s="297">
        <f t="shared" si="40"/>
        <v>0</v>
      </c>
      <c r="H117" s="297">
        <f t="shared" si="40"/>
        <v>1000</v>
      </c>
      <c r="I117" s="284">
        <f t="shared" si="40"/>
        <v>800</v>
      </c>
      <c r="J117" s="284">
        <f t="shared" si="40"/>
        <v>0</v>
      </c>
      <c r="K117" s="284">
        <f t="shared" si="40"/>
        <v>800</v>
      </c>
      <c r="L117" s="297">
        <f t="shared" si="40"/>
        <v>800</v>
      </c>
      <c r="M117" s="297">
        <f t="shared" si="40"/>
        <v>0</v>
      </c>
      <c r="N117" s="297">
        <f t="shared" si="40"/>
        <v>800</v>
      </c>
      <c r="O117" s="284">
        <f t="shared" si="40"/>
        <v>800</v>
      </c>
      <c r="P117" s="284">
        <f t="shared" si="40"/>
        <v>0</v>
      </c>
      <c r="Q117" s="284">
        <f t="shared" si="40"/>
        <v>800</v>
      </c>
      <c r="R117" s="291">
        <f t="shared" si="23"/>
        <v>100</v>
      </c>
      <c r="S117" s="291">
        <v>0</v>
      </c>
      <c r="T117" s="291">
        <f t="shared" si="23"/>
        <v>100</v>
      </c>
    </row>
    <row r="118" spans="1:20" ht="70.8">
      <c r="A118" s="507"/>
      <c r="B118" s="507"/>
      <c r="C118" s="571"/>
      <c r="D118" s="510"/>
      <c r="E118" s="290" t="str">
        <f>E217</f>
        <v>851 1003 0310170830 200</v>
      </c>
      <c r="F118" s="297">
        <f t="shared" ref="F118:Q119" si="41">F217</f>
        <v>324</v>
      </c>
      <c r="G118" s="297">
        <f t="shared" si="41"/>
        <v>0</v>
      </c>
      <c r="H118" s="297">
        <f t="shared" si="41"/>
        <v>324</v>
      </c>
      <c r="I118" s="284">
        <f t="shared" si="41"/>
        <v>324</v>
      </c>
      <c r="J118" s="284">
        <f t="shared" si="41"/>
        <v>0</v>
      </c>
      <c r="K118" s="284">
        <f t="shared" si="41"/>
        <v>324</v>
      </c>
      <c r="L118" s="297">
        <f t="shared" si="41"/>
        <v>324</v>
      </c>
      <c r="M118" s="297">
        <f t="shared" si="41"/>
        <v>0</v>
      </c>
      <c r="N118" s="297">
        <f t="shared" si="41"/>
        <v>324</v>
      </c>
      <c r="O118" s="284">
        <f t="shared" si="41"/>
        <v>270.97000000000003</v>
      </c>
      <c r="P118" s="284">
        <f t="shared" si="41"/>
        <v>0</v>
      </c>
      <c r="Q118" s="284">
        <f t="shared" si="41"/>
        <v>270.97000000000003</v>
      </c>
      <c r="R118" s="291">
        <f t="shared" si="23"/>
        <v>83.632716049382722</v>
      </c>
      <c r="S118" s="291">
        <v>0</v>
      </c>
      <c r="T118" s="291">
        <f t="shared" si="23"/>
        <v>83.632716049382722</v>
      </c>
    </row>
    <row r="119" spans="1:20" ht="70.8">
      <c r="A119" s="507"/>
      <c r="B119" s="507"/>
      <c r="C119" s="571"/>
      <c r="D119" s="510"/>
      <c r="E119" s="290" t="str">
        <f>E218</f>
        <v>851 1003 0310170830 300</v>
      </c>
      <c r="F119" s="297">
        <f t="shared" si="41"/>
        <v>1271820.5</v>
      </c>
      <c r="G119" s="297">
        <f t="shared" si="41"/>
        <v>0</v>
      </c>
      <c r="H119" s="297">
        <f t="shared" si="41"/>
        <v>1271820.5</v>
      </c>
      <c r="I119" s="284">
        <f t="shared" si="41"/>
        <v>1246688.5</v>
      </c>
      <c r="J119" s="284">
        <f t="shared" si="41"/>
        <v>0</v>
      </c>
      <c r="K119" s="284">
        <f t="shared" si="41"/>
        <v>1246688.5</v>
      </c>
      <c r="L119" s="297">
        <f t="shared" si="41"/>
        <v>1246688.5</v>
      </c>
      <c r="M119" s="297">
        <f t="shared" si="41"/>
        <v>0</v>
      </c>
      <c r="N119" s="297">
        <f t="shared" si="41"/>
        <v>1246688.5</v>
      </c>
      <c r="O119" s="284">
        <f t="shared" si="41"/>
        <v>1246375.74</v>
      </c>
      <c r="P119" s="284">
        <f t="shared" si="41"/>
        <v>0</v>
      </c>
      <c r="Q119" s="284">
        <f t="shared" si="41"/>
        <v>1246375.74</v>
      </c>
      <c r="R119" s="291">
        <f t="shared" si="23"/>
        <v>99.974912738827697</v>
      </c>
      <c r="S119" s="291">
        <v>0</v>
      </c>
      <c r="T119" s="291">
        <f t="shared" si="23"/>
        <v>99.974912738827697</v>
      </c>
    </row>
    <row r="120" spans="1:20" ht="70.8">
      <c r="A120" s="507"/>
      <c r="B120" s="507"/>
      <c r="C120" s="571"/>
      <c r="D120" s="510"/>
      <c r="E120" s="290" t="str">
        <f>E221</f>
        <v>851 1003 0310171200 200</v>
      </c>
      <c r="F120" s="297">
        <f t="shared" ref="F120:Q121" si="42">F221</f>
        <v>4412.1000000000004</v>
      </c>
      <c r="G120" s="297">
        <f t="shared" si="42"/>
        <v>0</v>
      </c>
      <c r="H120" s="297">
        <f t="shared" si="42"/>
        <v>4412.1000000000004</v>
      </c>
      <c r="I120" s="284">
        <f t="shared" si="42"/>
        <v>4412.1000000000004</v>
      </c>
      <c r="J120" s="284">
        <f t="shared" si="42"/>
        <v>0</v>
      </c>
      <c r="K120" s="284">
        <f t="shared" si="42"/>
        <v>4412.1000000000004</v>
      </c>
      <c r="L120" s="297">
        <f t="shared" si="42"/>
        <v>4412.1000000000004</v>
      </c>
      <c r="M120" s="297">
        <f t="shared" si="42"/>
        <v>0</v>
      </c>
      <c r="N120" s="297">
        <f t="shared" si="42"/>
        <v>4412.1000000000004</v>
      </c>
      <c r="O120" s="284">
        <f t="shared" si="42"/>
        <v>4011.75</v>
      </c>
      <c r="P120" s="284">
        <f t="shared" si="42"/>
        <v>0</v>
      </c>
      <c r="Q120" s="284">
        <f t="shared" si="42"/>
        <v>4011.75</v>
      </c>
      <c r="R120" s="291">
        <f t="shared" si="23"/>
        <v>90.926089617189092</v>
      </c>
      <c r="S120" s="291">
        <v>0</v>
      </c>
      <c r="T120" s="291">
        <f t="shared" si="23"/>
        <v>90.926089617189092</v>
      </c>
    </row>
    <row r="121" spans="1:20" ht="70.8">
      <c r="A121" s="507"/>
      <c r="B121" s="507"/>
      <c r="C121" s="571"/>
      <c r="D121" s="510"/>
      <c r="E121" s="290" t="str">
        <f>E222</f>
        <v>851 1003 0310171200 300</v>
      </c>
      <c r="F121" s="297">
        <f t="shared" si="42"/>
        <v>977490.3</v>
      </c>
      <c r="G121" s="297">
        <f t="shared" si="42"/>
        <v>0</v>
      </c>
      <c r="H121" s="297">
        <f t="shared" si="42"/>
        <v>977490.3</v>
      </c>
      <c r="I121" s="284">
        <f t="shared" si="42"/>
        <v>985351.3</v>
      </c>
      <c r="J121" s="284">
        <f t="shared" si="42"/>
        <v>0</v>
      </c>
      <c r="K121" s="284">
        <f t="shared" si="42"/>
        <v>985351.3</v>
      </c>
      <c r="L121" s="297">
        <f t="shared" si="42"/>
        <v>985351.3</v>
      </c>
      <c r="M121" s="297">
        <f t="shared" si="42"/>
        <v>0</v>
      </c>
      <c r="N121" s="297">
        <f t="shared" si="42"/>
        <v>985351.3</v>
      </c>
      <c r="O121" s="284">
        <f t="shared" si="42"/>
        <v>985302.26</v>
      </c>
      <c r="P121" s="284">
        <f t="shared" si="42"/>
        <v>0</v>
      </c>
      <c r="Q121" s="284">
        <f t="shared" si="42"/>
        <v>985302.26</v>
      </c>
      <c r="R121" s="291">
        <f t="shared" si="23"/>
        <v>99.995023094808914</v>
      </c>
      <c r="S121" s="291">
        <v>0</v>
      </c>
      <c r="T121" s="291">
        <f t="shared" si="23"/>
        <v>99.995023094808914</v>
      </c>
    </row>
    <row r="122" spans="1:20" ht="70.8">
      <c r="A122" s="507"/>
      <c r="B122" s="507"/>
      <c r="C122" s="571"/>
      <c r="D122" s="510"/>
      <c r="E122" s="290" t="str">
        <f>E225</f>
        <v>851 1003 0310171210 200</v>
      </c>
      <c r="F122" s="297">
        <f t="shared" ref="F122:Q123" si="43">F225</f>
        <v>101</v>
      </c>
      <c r="G122" s="297">
        <f t="shared" si="43"/>
        <v>0</v>
      </c>
      <c r="H122" s="297">
        <f t="shared" si="43"/>
        <v>101</v>
      </c>
      <c r="I122" s="284">
        <f t="shared" si="43"/>
        <v>101</v>
      </c>
      <c r="J122" s="284">
        <f t="shared" si="43"/>
        <v>0</v>
      </c>
      <c r="K122" s="284">
        <f t="shared" si="43"/>
        <v>101</v>
      </c>
      <c r="L122" s="297">
        <f t="shared" si="43"/>
        <v>101</v>
      </c>
      <c r="M122" s="297">
        <f t="shared" si="43"/>
        <v>0</v>
      </c>
      <c r="N122" s="297">
        <f t="shared" si="43"/>
        <v>101</v>
      </c>
      <c r="O122" s="284">
        <f t="shared" si="43"/>
        <v>92.59</v>
      </c>
      <c r="P122" s="284">
        <f t="shared" si="43"/>
        <v>0</v>
      </c>
      <c r="Q122" s="284">
        <f t="shared" si="43"/>
        <v>92.59</v>
      </c>
      <c r="R122" s="291">
        <f t="shared" si="23"/>
        <v>91.67326732673267</v>
      </c>
      <c r="S122" s="291">
        <v>0</v>
      </c>
      <c r="T122" s="291">
        <f t="shared" si="23"/>
        <v>91.67326732673267</v>
      </c>
    </row>
    <row r="123" spans="1:20" ht="70.8">
      <c r="A123" s="507"/>
      <c r="B123" s="507"/>
      <c r="C123" s="571"/>
      <c r="D123" s="510"/>
      <c r="E123" s="290" t="str">
        <f>E226</f>
        <v>851 1003 0310171210 300</v>
      </c>
      <c r="F123" s="297">
        <f t="shared" si="43"/>
        <v>21536.3</v>
      </c>
      <c r="G123" s="297">
        <f t="shared" si="43"/>
        <v>0</v>
      </c>
      <c r="H123" s="297">
        <f t="shared" si="43"/>
        <v>21536.3</v>
      </c>
      <c r="I123" s="284">
        <f t="shared" si="43"/>
        <v>21486.3</v>
      </c>
      <c r="J123" s="284">
        <f t="shared" si="43"/>
        <v>0</v>
      </c>
      <c r="K123" s="284">
        <f t="shared" si="43"/>
        <v>21486.3</v>
      </c>
      <c r="L123" s="297">
        <f t="shared" si="43"/>
        <v>21486.3</v>
      </c>
      <c r="M123" s="297">
        <f t="shared" si="43"/>
        <v>0</v>
      </c>
      <c r="N123" s="297">
        <f t="shared" si="43"/>
        <v>21486.3</v>
      </c>
      <c r="O123" s="284">
        <f t="shared" si="43"/>
        <v>21456.67</v>
      </c>
      <c r="P123" s="284">
        <f t="shared" si="43"/>
        <v>0</v>
      </c>
      <c r="Q123" s="284">
        <f t="shared" si="43"/>
        <v>21456.67</v>
      </c>
      <c r="R123" s="291">
        <f t="shared" si="23"/>
        <v>99.862098174185405</v>
      </c>
      <c r="S123" s="291">
        <v>0</v>
      </c>
      <c r="T123" s="291">
        <f t="shared" si="23"/>
        <v>99.862098174185405</v>
      </c>
    </row>
    <row r="124" spans="1:20" ht="70.8">
      <c r="A124" s="507"/>
      <c r="B124" s="507"/>
      <c r="C124" s="571"/>
      <c r="D124" s="510"/>
      <c r="E124" s="290" t="str">
        <f>E229</f>
        <v>851 1003 0310171410 200</v>
      </c>
      <c r="F124" s="297">
        <f t="shared" ref="F124:Q125" si="44">F229</f>
        <v>1000</v>
      </c>
      <c r="G124" s="297">
        <f t="shared" si="44"/>
        <v>0</v>
      </c>
      <c r="H124" s="297">
        <f t="shared" si="44"/>
        <v>1000</v>
      </c>
      <c r="I124" s="284">
        <f t="shared" si="44"/>
        <v>1000</v>
      </c>
      <c r="J124" s="284">
        <f t="shared" si="44"/>
        <v>0</v>
      </c>
      <c r="K124" s="284">
        <f t="shared" si="44"/>
        <v>1000</v>
      </c>
      <c r="L124" s="297">
        <f t="shared" si="44"/>
        <v>1000</v>
      </c>
      <c r="M124" s="297">
        <f t="shared" si="44"/>
        <v>0</v>
      </c>
      <c r="N124" s="297">
        <f t="shared" si="44"/>
        <v>1000</v>
      </c>
      <c r="O124" s="284">
        <f t="shared" si="44"/>
        <v>980.13</v>
      </c>
      <c r="P124" s="284">
        <f t="shared" si="44"/>
        <v>0</v>
      </c>
      <c r="Q124" s="284">
        <f t="shared" si="44"/>
        <v>980.13</v>
      </c>
      <c r="R124" s="291">
        <f t="shared" si="23"/>
        <v>98.012999999999991</v>
      </c>
      <c r="S124" s="291">
        <v>0</v>
      </c>
      <c r="T124" s="291">
        <f t="shared" si="23"/>
        <v>98.012999999999991</v>
      </c>
    </row>
    <row r="125" spans="1:20" ht="70.8">
      <c r="A125" s="507"/>
      <c r="B125" s="507"/>
      <c r="C125" s="571"/>
      <c r="D125" s="510"/>
      <c r="E125" s="290" t="str">
        <f>E230</f>
        <v>851 1003 0310171410  300</v>
      </c>
      <c r="F125" s="297">
        <f t="shared" si="44"/>
        <v>657566</v>
      </c>
      <c r="G125" s="297">
        <f t="shared" si="44"/>
        <v>0</v>
      </c>
      <c r="H125" s="297">
        <f t="shared" si="44"/>
        <v>657566</v>
      </c>
      <c r="I125" s="284">
        <f t="shared" si="44"/>
        <v>661916</v>
      </c>
      <c r="J125" s="284">
        <f t="shared" si="44"/>
        <v>0</v>
      </c>
      <c r="K125" s="284">
        <f t="shared" si="44"/>
        <v>661916</v>
      </c>
      <c r="L125" s="297">
        <f t="shared" si="44"/>
        <v>661916</v>
      </c>
      <c r="M125" s="297">
        <f t="shared" si="44"/>
        <v>0</v>
      </c>
      <c r="N125" s="297">
        <f t="shared" si="44"/>
        <v>661916</v>
      </c>
      <c r="O125" s="284">
        <f t="shared" si="44"/>
        <v>661770.18999999994</v>
      </c>
      <c r="P125" s="284">
        <f t="shared" si="44"/>
        <v>0</v>
      </c>
      <c r="Q125" s="284">
        <f t="shared" si="44"/>
        <v>661770.18999999994</v>
      </c>
      <c r="R125" s="291">
        <f t="shared" si="23"/>
        <v>99.977971525087767</v>
      </c>
      <c r="S125" s="291">
        <v>0</v>
      </c>
      <c r="T125" s="291">
        <f t="shared" si="23"/>
        <v>99.977971525087767</v>
      </c>
    </row>
    <row r="126" spans="1:20" ht="70.8">
      <c r="A126" s="507"/>
      <c r="B126" s="507"/>
      <c r="C126" s="571"/>
      <c r="D126" s="510"/>
      <c r="E126" s="290" t="str">
        <f>E233</f>
        <v>851 1003 0310170560 200</v>
      </c>
      <c r="F126" s="297">
        <f t="shared" ref="F126:Q127" si="45">F233</f>
        <v>3</v>
      </c>
      <c r="G126" s="297">
        <f t="shared" si="45"/>
        <v>0</v>
      </c>
      <c r="H126" s="297">
        <f t="shared" si="45"/>
        <v>3</v>
      </c>
      <c r="I126" s="284">
        <f t="shared" si="45"/>
        <v>3</v>
      </c>
      <c r="J126" s="284">
        <f t="shared" si="45"/>
        <v>0</v>
      </c>
      <c r="K126" s="284">
        <f t="shared" si="45"/>
        <v>3</v>
      </c>
      <c r="L126" s="297">
        <f t="shared" si="45"/>
        <v>3</v>
      </c>
      <c r="M126" s="297">
        <f t="shared" si="45"/>
        <v>0</v>
      </c>
      <c r="N126" s="297">
        <f t="shared" si="45"/>
        <v>3</v>
      </c>
      <c r="O126" s="284">
        <f t="shared" si="45"/>
        <v>2.98</v>
      </c>
      <c r="P126" s="284">
        <f t="shared" si="45"/>
        <v>0</v>
      </c>
      <c r="Q126" s="284">
        <f t="shared" si="45"/>
        <v>2.98</v>
      </c>
      <c r="R126" s="291">
        <f t="shared" si="23"/>
        <v>99.333333333333329</v>
      </c>
      <c r="S126" s="291">
        <v>0</v>
      </c>
      <c r="T126" s="291">
        <f t="shared" si="23"/>
        <v>99.333333333333329</v>
      </c>
    </row>
    <row r="127" spans="1:20" ht="70.8">
      <c r="A127" s="507"/>
      <c r="B127" s="507"/>
      <c r="C127" s="571"/>
      <c r="D127" s="510"/>
      <c r="E127" s="290" t="str">
        <f>E234</f>
        <v>851 1003 0310170560  300</v>
      </c>
      <c r="F127" s="297">
        <f t="shared" si="45"/>
        <v>8613</v>
      </c>
      <c r="G127" s="297">
        <f t="shared" si="45"/>
        <v>0</v>
      </c>
      <c r="H127" s="297">
        <f t="shared" si="45"/>
        <v>8613</v>
      </c>
      <c r="I127" s="284">
        <f t="shared" si="45"/>
        <v>8613</v>
      </c>
      <c r="J127" s="284">
        <f t="shared" si="45"/>
        <v>0</v>
      </c>
      <c r="K127" s="284">
        <f t="shared" si="45"/>
        <v>8613</v>
      </c>
      <c r="L127" s="297">
        <f t="shared" si="45"/>
        <v>8613</v>
      </c>
      <c r="M127" s="297">
        <f t="shared" si="45"/>
        <v>0</v>
      </c>
      <c r="N127" s="297">
        <f t="shared" si="45"/>
        <v>8613</v>
      </c>
      <c r="O127" s="284">
        <f t="shared" si="45"/>
        <v>8602.4699999999993</v>
      </c>
      <c r="P127" s="284">
        <f t="shared" si="45"/>
        <v>0</v>
      </c>
      <c r="Q127" s="284">
        <f t="shared" si="45"/>
        <v>8602.4699999999993</v>
      </c>
      <c r="R127" s="291">
        <f t="shared" si="23"/>
        <v>99.877742946708452</v>
      </c>
      <c r="S127" s="291">
        <v>0</v>
      </c>
      <c r="T127" s="291">
        <f t="shared" si="23"/>
        <v>99.877742946708452</v>
      </c>
    </row>
    <row r="128" spans="1:20" ht="70.8">
      <c r="A128" s="507"/>
      <c r="B128" s="507"/>
      <c r="C128" s="571"/>
      <c r="D128" s="510"/>
      <c r="E128" s="290" t="str">
        <f>E237</f>
        <v>851 1003 0310170570 200</v>
      </c>
      <c r="F128" s="297">
        <f t="shared" ref="F128:Q129" si="46">F237</f>
        <v>15</v>
      </c>
      <c r="G128" s="297">
        <f t="shared" si="46"/>
        <v>0</v>
      </c>
      <c r="H128" s="297">
        <f t="shared" si="46"/>
        <v>15</v>
      </c>
      <c r="I128" s="284">
        <f t="shared" si="46"/>
        <v>15</v>
      </c>
      <c r="J128" s="284">
        <f t="shared" si="46"/>
        <v>0</v>
      </c>
      <c r="K128" s="284">
        <f t="shared" si="46"/>
        <v>15</v>
      </c>
      <c r="L128" s="297">
        <f t="shared" si="46"/>
        <v>15</v>
      </c>
      <c r="M128" s="297">
        <f t="shared" si="46"/>
        <v>0</v>
      </c>
      <c r="N128" s="297">
        <f t="shared" si="46"/>
        <v>15</v>
      </c>
      <c r="O128" s="284">
        <f t="shared" si="46"/>
        <v>10.32</v>
      </c>
      <c r="P128" s="284">
        <f t="shared" si="46"/>
        <v>0</v>
      </c>
      <c r="Q128" s="284">
        <f t="shared" si="46"/>
        <v>10.32</v>
      </c>
      <c r="R128" s="291">
        <f t="shared" si="23"/>
        <v>68.800000000000011</v>
      </c>
      <c r="S128" s="291">
        <v>0</v>
      </c>
      <c r="T128" s="291">
        <f t="shared" si="23"/>
        <v>68.800000000000011</v>
      </c>
    </row>
    <row r="129" spans="1:20" ht="70.8">
      <c r="A129" s="507"/>
      <c r="B129" s="507"/>
      <c r="C129" s="571"/>
      <c r="D129" s="510"/>
      <c r="E129" s="290" t="str">
        <f>E238</f>
        <v>851 1003 0310170570 300</v>
      </c>
      <c r="F129" s="297">
        <f t="shared" si="46"/>
        <v>3631</v>
      </c>
      <c r="G129" s="297">
        <f t="shared" si="46"/>
        <v>0</v>
      </c>
      <c r="H129" s="297">
        <f t="shared" si="46"/>
        <v>3631</v>
      </c>
      <c r="I129" s="284">
        <f t="shared" si="46"/>
        <v>3631</v>
      </c>
      <c r="J129" s="284">
        <f t="shared" si="46"/>
        <v>0</v>
      </c>
      <c r="K129" s="284">
        <f t="shared" si="46"/>
        <v>3631</v>
      </c>
      <c r="L129" s="297">
        <f t="shared" si="46"/>
        <v>3631</v>
      </c>
      <c r="M129" s="297">
        <f t="shared" si="46"/>
        <v>0</v>
      </c>
      <c r="N129" s="297">
        <f t="shared" si="46"/>
        <v>3631</v>
      </c>
      <c r="O129" s="284">
        <f t="shared" si="46"/>
        <v>3562.39</v>
      </c>
      <c r="P129" s="284">
        <f t="shared" si="46"/>
        <v>0</v>
      </c>
      <c r="Q129" s="284">
        <f t="shared" si="46"/>
        <v>3562.39</v>
      </c>
      <c r="R129" s="291">
        <f t="shared" si="23"/>
        <v>98.110437895896439</v>
      </c>
      <c r="S129" s="291">
        <v>0</v>
      </c>
      <c r="T129" s="291">
        <f t="shared" si="23"/>
        <v>98.110437895896439</v>
      </c>
    </row>
    <row r="130" spans="1:20" ht="70.8">
      <c r="A130" s="507"/>
      <c r="B130" s="507"/>
      <c r="C130" s="571"/>
      <c r="D130" s="510"/>
      <c r="E130" s="290" t="str">
        <f>E241</f>
        <v>851 1003 0310152500 200</v>
      </c>
      <c r="F130" s="297">
        <f t="shared" ref="F130:Q131" si="47">F241</f>
        <v>7500</v>
      </c>
      <c r="G130" s="297">
        <f t="shared" si="47"/>
        <v>7500</v>
      </c>
      <c r="H130" s="297">
        <f t="shared" si="47"/>
        <v>0</v>
      </c>
      <c r="I130" s="284">
        <f t="shared" si="47"/>
        <v>7500</v>
      </c>
      <c r="J130" s="284">
        <f t="shared" si="47"/>
        <v>7500</v>
      </c>
      <c r="K130" s="284">
        <f t="shared" si="47"/>
        <v>0</v>
      </c>
      <c r="L130" s="297">
        <f t="shared" si="47"/>
        <v>7500</v>
      </c>
      <c r="M130" s="297">
        <f t="shared" si="47"/>
        <v>7500</v>
      </c>
      <c r="N130" s="297">
        <f t="shared" si="47"/>
        <v>0</v>
      </c>
      <c r="O130" s="284">
        <f t="shared" si="47"/>
        <v>6930.47</v>
      </c>
      <c r="P130" s="284">
        <f t="shared" si="47"/>
        <v>6930.47</v>
      </c>
      <c r="Q130" s="284">
        <f t="shared" si="47"/>
        <v>0</v>
      </c>
      <c r="R130" s="291">
        <f t="shared" si="23"/>
        <v>92.406266666666667</v>
      </c>
      <c r="S130" s="291">
        <f t="shared" si="23"/>
        <v>92.406266666666667</v>
      </c>
      <c r="T130" s="291">
        <v>0</v>
      </c>
    </row>
    <row r="131" spans="1:20" ht="70.8">
      <c r="A131" s="507"/>
      <c r="B131" s="507"/>
      <c r="C131" s="571"/>
      <c r="D131" s="510"/>
      <c r="E131" s="296" t="s">
        <v>601</v>
      </c>
      <c r="F131" s="291">
        <f>F242</f>
        <v>1407729.6</v>
      </c>
      <c r="G131" s="291">
        <f t="shared" si="47"/>
        <v>1407729.6</v>
      </c>
      <c r="H131" s="291">
        <f t="shared" si="47"/>
        <v>0</v>
      </c>
      <c r="I131" s="292">
        <f t="shared" si="47"/>
        <v>1407729.6</v>
      </c>
      <c r="J131" s="292">
        <f t="shared" si="47"/>
        <v>1407729.6</v>
      </c>
      <c r="K131" s="292">
        <f t="shared" si="47"/>
        <v>0</v>
      </c>
      <c r="L131" s="291">
        <f t="shared" si="47"/>
        <v>1407729.6</v>
      </c>
      <c r="M131" s="291">
        <f t="shared" si="47"/>
        <v>1407729.6</v>
      </c>
      <c r="N131" s="291">
        <f t="shared" si="47"/>
        <v>0</v>
      </c>
      <c r="O131" s="292">
        <f t="shared" si="47"/>
        <v>1361182.92</v>
      </c>
      <c r="P131" s="292">
        <f t="shared" si="47"/>
        <v>1361182.92</v>
      </c>
      <c r="Q131" s="292">
        <f t="shared" si="47"/>
        <v>0</v>
      </c>
      <c r="R131" s="291">
        <f t="shared" si="23"/>
        <v>96.693492841238822</v>
      </c>
      <c r="S131" s="291">
        <f t="shared" si="23"/>
        <v>96.693492841238822</v>
      </c>
      <c r="T131" s="291">
        <v>0</v>
      </c>
    </row>
    <row r="132" spans="1:20" ht="70.8">
      <c r="A132" s="507"/>
      <c r="B132" s="507"/>
      <c r="C132" s="571"/>
      <c r="D132" s="510"/>
      <c r="E132" s="290" t="str">
        <f>E248</f>
        <v>851 1003 0310170600 300</v>
      </c>
      <c r="F132" s="297">
        <f t="shared" ref="F132:Q132" si="48">F248</f>
        <v>15654</v>
      </c>
      <c r="G132" s="297">
        <f t="shared" si="48"/>
        <v>0</v>
      </c>
      <c r="H132" s="297">
        <f t="shared" si="48"/>
        <v>15654</v>
      </c>
      <c r="I132" s="284">
        <f t="shared" si="48"/>
        <v>14822</v>
      </c>
      <c r="J132" s="284">
        <f t="shared" si="48"/>
        <v>0</v>
      </c>
      <c r="K132" s="284">
        <f t="shared" si="48"/>
        <v>14822</v>
      </c>
      <c r="L132" s="297">
        <f t="shared" si="48"/>
        <v>14822</v>
      </c>
      <c r="M132" s="297">
        <f t="shared" si="48"/>
        <v>0</v>
      </c>
      <c r="N132" s="297">
        <f t="shared" si="48"/>
        <v>14822</v>
      </c>
      <c r="O132" s="284">
        <f t="shared" si="48"/>
        <v>14811.53</v>
      </c>
      <c r="P132" s="284">
        <f t="shared" si="48"/>
        <v>0</v>
      </c>
      <c r="Q132" s="284">
        <f t="shared" si="48"/>
        <v>14811.53</v>
      </c>
      <c r="R132" s="291">
        <f t="shared" si="23"/>
        <v>99.929361759546623</v>
      </c>
      <c r="S132" s="291">
        <v>0</v>
      </c>
      <c r="T132" s="291">
        <f t="shared" si="23"/>
        <v>99.929361759546623</v>
      </c>
    </row>
    <row r="133" spans="1:20" ht="70.8">
      <c r="A133" s="507"/>
      <c r="B133" s="507"/>
      <c r="C133" s="571"/>
      <c r="D133" s="510"/>
      <c r="E133" s="290" t="str">
        <f>E251</f>
        <v>851 1003 0310170610 300</v>
      </c>
      <c r="F133" s="297">
        <f t="shared" ref="F133:Q133" si="49">F251</f>
        <v>3089</v>
      </c>
      <c r="G133" s="297">
        <f t="shared" si="49"/>
        <v>0</v>
      </c>
      <c r="H133" s="297">
        <f t="shared" si="49"/>
        <v>3089</v>
      </c>
      <c r="I133" s="284">
        <f t="shared" si="49"/>
        <v>3089</v>
      </c>
      <c r="J133" s="284">
        <f t="shared" si="49"/>
        <v>0</v>
      </c>
      <c r="K133" s="284">
        <f t="shared" si="49"/>
        <v>3089</v>
      </c>
      <c r="L133" s="297">
        <f t="shared" si="49"/>
        <v>3089</v>
      </c>
      <c r="M133" s="297">
        <f t="shared" si="49"/>
        <v>0</v>
      </c>
      <c r="N133" s="297">
        <f t="shared" si="49"/>
        <v>3089</v>
      </c>
      <c r="O133" s="284">
        <f t="shared" si="49"/>
        <v>3087.34</v>
      </c>
      <c r="P133" s="284">
        <f t="shared" si="49"/>
        <v>0</v>
      </c>
      <c r="Q133" s="284">
        <f t="shared" si="49"/>
        <v>3087.34</v>
      </c>
      <c r="R133" s="291">
        <f t="shared" si="23"/>
        <v>99.946260925865985</v>
      </c>
      <c r="S133" s="291">
        <v>0</v>
      </c>
      <c r="T133" s="291">
        <f t="shared" si="23"/>
        <v>99.946260925865985</v>
      </c>
    </row>
    <row r="134" spans="1:20" ht="70.8">
      <c r="A134" s="507"/>
      <c r="B134" s="507"/>
      <c r="C134" s="571"/>
      <c r="D134" s="510"/>
      <c r="E134" s="290" t="str">
        <f>E254</f>
        <v>851 1003 0310170620 200</v>
      </c>
      <c r="F134" s="297">
        <f t="shared" ref="F134:Q135" si="50">F254</f>
        <v>969</v>
      </c>
      <c r="G134" s="297">
        <f t="shared" si="50"/>
        <v>0</v>
      </c>
      <c r="H134" s="297">
        <f t="shared" si="50"/>
        <v>969</v>
      </c>
      <c r="I134" s="284">
        <f t="shared" si="50"/>
        <v>969</v>
      </c>
      <c r="J134" s="284">
        <f t="shared" si="50"/>
        <v>0</v>
      </c>
      <c r="K134" s="284">
        <f t="shared" si="50"/>
        <v>969</v>
      </c>
      <c r="L134" s="297">
        <f t="shared" si="50"/>
        <v>969</v>
      </c>
      <c r="M134" s="297">
        <f t="shared" si="50"/>
        <v>0</v>
      </c>
      <c r="N134" s="297">
        <f t="shared" si="50"/>
        <v>969</v>
      </c>
      <c r="O134" s="284">
        <f t="shared" si="50"/>
        <v>563.41999999999996</v>
      </c>
      <c r="P134" s="284">
        <f t="shared" si="50"/>
        <v>0</v>
      </c>
      <c r="Q134" s="284">
        <f t="shared" si="50"/>
        <v>563.41999999999996</v>
      </c>
      <c r="R134" s="291">
        <f t="shared" si="23"/>
        <v>58.144478844169242</v>
      </c>
      <c r="S134" s="291">
        <v>0</v>
      </c>
      <c r="T134" s="291">
        <f t="shared" si="23"/>
        <v>58.144478844169242</v>
      </c>
    </row>
    <row r="135" spans="1:20" ht="70.8">
      <c r="A135" s="507"/>
      <c r="B135" s="507"/>
      <c r="C135" s="571"/>
      <c r="D135" s="510"/>
      <c r="E135" s="290" t="str">
        <f>E255</f>
        <v>851 1003 0310170620 300</v>
      </c>
      <c r="F135" s="297">
        <f t="shared" si="50"/>
        <v>103727</v>
      </c>
      <c r="G135" s="297">
        <f t="shared" si="50"/>
        <v>0</v>
      </c>
      <c r="H135" s="297">
        <f t="shared" si="50"/>
        <v>103727</v>
      </c>
      <c r="I135" s="284">
        <f t="shared" si="50"/>
        <v>103727</v>
      </c>
      <c r="J135" s="284">
        <f t="shared" si="50"/>
        <v>0</v>
      </c>
      <c r="K135" s="284">
        <f t="shared" si="50"/>
        <v>103727</v>
      </c>
      <c r="L135" s="297">
        <f t="shared" si="50"/>
        <v>103727</v>
      </c>
      <c r="M135" s="297">
        <f t="shared" si="50"/>
        <v>0</v>
      </c>
      <c r="N135" s="297">
        <f t="shared" si="50"/>
        <v>103727</v>
      </c>
      <c r="O135" s="284">
        <f t="shared" si="50"/>
        <v>103719.7</v>
      </c>
      <c r="P135" s="284">
        <f t="shared" si="50"/>
        <v>0</v>
      </c>
      <c r="Q135" s="284">
        <f t="shared" si="50"/>
        <v>103719.7</v>
      </c>
      <c r="R135" s="291">
        <f t="shared" si="23"/>
        <v>99.992962295255822</v>
      </c>
      <c r="S135" s="291">
        <v>0</v>
      </c>
      <c r="T135" s="291">
        <f t="shared" si="23"/>
        <v>99.992962295255822</v>
      </c>
    </row>
    <row r="136" spans="1:20" ht="70.8">
      <c r="A136" s="507"/>
      <c r="B136" s="507"/>
      <c r="C136" s="571"/>
      <c r="D136" s="510"/>
      <c r="E136" s="290" t="str">
        <f>E261</f>
        <v>851 1003 0310170640 300</v>
      </c>
      <c r="F136" s="297">
        <f t="shared" ref="F136:Q136" si="51">F261</f>
        <v>1200</v>
      </c>
      <c r="G136" s="297">
        <f t="shared" si="51"/>
        <v>0</v>
      </c>
      <c r="H136" s="297">
        <f t="shared" si="51"/>
        <v>1200</v>
      </c>
      <c r="I136" s="284">
        <f t="shared" si="51"/>
        <v>1200</v>
      </c>
      <c r="J136" s="284">
        <f t="shared" si="51"/>
        <v>0</v>
      </c>
      <c r="K136" s="284">
        <f t="shared" si="51"/>
        <v>1200</v>
      </c>
      <c r="L136" s="297">
        <f t="shared" si="51"/>
        <v>1200</v>
      </c>
      <c r="M136" s="297">
        <f t="shared" si="51"/>
        <v>0</v>
      </c>
      <c r="N136" s="297">
        <f t="shared" si="51"/>
        <v>1200</v>
      </c>
      <c r="O136" s="284">
        <f t="shared" si="51"/>
        <v>1040.8</v>
      </c>
      <c r="P136" s="284">
        <f t="shared" si="51"/>
        <v>0</v>
      </c>
      <c r="Q136" s="284">
        <f t="shared" si="51"/>
        <v>1040.8</v>
      </c>
      <c r="R136" s="291">
        <f t="shared" si="23"/>
        <v>86.733333333333334</v>
      </c>
      <c r="S136" s="291">
        <v>0</v>
      </c>
      <c r="T136" s="291">
        <f t="shared" si="23"/>
        <v>86.733333333333334</v>
      </c>
    </row>
    <row r="137" spans="1:20" ht="70.8">
      <c r="A137" s="507"/>
      <c r="B137" s="507"/>
      <c r="C137" s="571"/>
      <c r="D137" s="510"/>
      <c r="E137" s="290" t="str">
        <f>E264</f>
        <v>851 1003 0310170630 200</v>
      </c>
      <c r="F137" s="297">
        <f t="shared" ref="F137:Q138" si="52">F264</f>
        <v>7</v>
      </c>
      <c r="G137" s="297">
        <f t="shared" si="52"/>
        <v>0</v>
      </c>
      <c r="H137" s="297">
        <f t="shared" si="52"/>
        <v>7</v>
      </c>
      <c r="I137" s="284">
        <f t="shared" si="52"/>
        <v>7</v>
      </c>
      <c r="J137" s="284">
        <f t="shared" si="52"/>
        <v>0</v>
      </c>
      <c r="K137" s="284">
        <f t="shared" si="52"/>
        <v>7</v>
      </c>
      <c r="L137" s="297">
        <f t="shared" si="52"/>
        <v>7</v>
      </c>
      <c r="M137" s="297">
        <f t="shared" si="52"/>
        <v>0</v>
      </c>
      <c r="N137" s="297">
        <f t="shared" si="52"/>
        <v>7</v>
      </c>
      <c r="O137" s="284">
        <f t="shared" si="52"/>
        <v>6.38</v>
      </c>
      <c r="P137" s="284">
        <f t="shared" si="52"/>
        <v>0</v>
      </c>
      <c r="Q137" s="284">
        <f t="shared" si="52"/>
        <v>6.38</v>
      </c>
      <c r="R137" s="291">
        <f t="shared" si="23"/>
        <v>91.142857142857139</v>
      </c>
      <c r="S137" s="291">
        <v>0</v>
      </c>
      <c r="T137" s="291">
        <f t="shared" si="23"/>
        <v>91.142857142857139</v>
      </c>
    </row>
    <row r="138" spans="1:20" ht="70.8">
      <c r="A138" s="507"/>
      <c r="B138" s="507"/>
      <c r="C138" s="571"/>
      <c r="D138" s="510"/>
      <c r="E138" s="290" t="str">
        <f>E265</f>
        <v>851 1003 0310170630 300</v>
      </c>
      <c r="F138" s="297">
        <f t="shared" si="52"/>
        <v>16474</v>
      </c>
      <c r="G138" s="297">
        <f t="shared" si="52"/>
        <v>0</v>
      </c>
      <c r="H138" s="297">
        <f t="shared" si="52"/>
        <v>16474</v>
      </c>
      <c r="I138" s="284">
        <f t="shared" si="52"/>
        <v>16530</v>
      </c>
      <c r="J138" s="284">
        <f t="shared" si="52"/>
        <v>0</v>
      </c>
      <c r="K138" s="284">
        <f t="shared" si="52"/>
        <v>16530</v>
      </c>
      <c r="L138" s="297">
        <f t="shared" si="52"/>
        <v>16530</v>
      </c>
      <c r="M138" s="297">
        <f t="shared" si="52"/>
        <v>0</v>
      </c>
      <c r="N138" s="297">
        <f t="shared" si="52"/>
        <v>16530</v>
      </c>
      <c r="O138" s="284">
        <f t="shared" si="52"/>
        <v>16529.37</v>
      </c>
      <c r="P138" s="284">
        <f t="shared" si="52"/>
        <v>0</v>
      </c>
      <c r="Q138" s="284">
        <f t="shared" si="52"/>
        <v>16529.37</v>
      </c>
      <c r="R138" s="291">
        <f t="shared" si="23"/>
        <v>99.996188747731395</v>
      </c>
      <c r="S138" s="291">
        <v>0</v>
      </c>
      <c r="T138" s="291">
        <f t="shared" si="23"/>
        <v>99.996188747731395</v>
      </c>
    </row>
    <row r="139" spans="1:20" ht="70.8">
      <c r="A139" s="507"/>
      <c r="B139" s="507"/>
      <c r="C139" s="571"/>
      <c r="D139" s="510"/>
      <c r="E139" s="290" t="str">
        <f>E268</f>
        <v>851 1003 0310151940 300</v>
      </c>
      <c r="F139" s="297">
        <f t="shared" ref="F139:Q139" si="53">F268</f>
        <v>0</v>
      </c>
      <c r="G139" s="297">
        <f t="shared" si="53"/>
        <v>0</v>
      </c>
      <c r="H139" s="297">
        <f t="shared" si="53"/>
        <v>0</v>
      </c>
      <c r="I139" s="284">
        <f t="shared" si="53"/>
        <v>69898.2</v>
      </c>
      <c r="J139" s="284">
        <f t="shared" si="53"/>
        <v>69898.2</v>
      </c>
      <c r="K139" s="284">
        <f t="shared" si="53"/>
        <v>0</v>
      </c>
      <c r="L139" s="297">
        <f t="shared" si="53"/>
        <v>69898.2</v>
      </c>
      <c r="M139" s="297">
        <f t="shared" si="53"/>
        <v>69898.2</v>
      </c>
      <c r="N139" s="297">
        <f t="shared" si="53"/>
        <v>0</v>
      </c>
      <c r="O139" s="284">
        <f t="shared" si="53"/>
        <v>69898.2</v>
      </c>
      <c r="P139" s="284">
        <f t="shared" si="53"/>
        <v>69898.2</v>
      </c>
      <c r="Q139" s="284">
        <f t="shared" si="53"/>
        <v>0</v>
      </c>
      <c r="R139" s="291">
        <f t="shared" si="23"/>
        <v>100</v>
      </c>
      <c r="S139" s="291">
        <f t="shared" si="23"/>
        <v>100</v>
      </c>
      <c r="T139" s="291">
        <v>0</v>
      </c>
    </row>
    <row r="140" spans="1:20" ht="70.8">
      <c r="A140" s="507"/>
      <c r="B140" s="507"/>
      <c r="C140" s="571"/>
      <c r="D140" s="510"/>
      <c r="E140" s="290" t="str">
        <f>E271</f>
        <v>851 1003 0310152200 200</v>
      </c>
      <c r="F140" s="297">
        <f t="shared" ref="F140:Q141" si="54">F271</f>
        <v>3.6</v>
      </c>
      <c r="G140" s="297">
        <f t="shared" si="54"/>
        <v>3.6</v>
      </c>
      <c r="H140" s="297">
        <f t="shared" si="54"/>
        <v>0</v>
      </c>
      <c r="I140" s="284">
        <f t="shared" si="54"/>
        <v>3.6</v>
      </c>
      <c r="J140" s="284">
        <f t="shared" si="54"/>
        <v>3.6</v>
      </c>
      <c r="K140" s="284">
        <f t="shared" si="54"/>
        <v>0</v>
      </c>
      <c r="L140" s="297">
        <f t="shared" si="54"/>
        <v>3.6</v>
      </c>
      <c r="M140" s="297">
        <f t="shared" si="54"/>
        <v>3.6</v>
      </c>
      <c r="N140" s="297">
        <f t="shared" si="54"/>
        <v>0</v>
      </c>
      <c r="O140" s="284">
        <f t="shared" si="54"/>
        <v>3.16</v>
      </c>
      <c r="P140" s="284">
        <f t="shared" si="54"/>
        <v>3.16</v>
      </c>
      <c r="Q140" s="284">
        <f t="shared" si="54"/>
        <v>0</v>
      </c>
      <c r="R140" s="291">
        <f t="shared" si="23"/>
        <v>87.777777777777771</v>
      </c>
      <c r="S140" s="291">
        <f t="shared" si="23"/>
        <v>87.777777777777771</v>
      </c>
      <c r="T140" s="291">
        <v>0</v>
      </c>
    </row>
    <row r="141" spans="1:20" ht="70.8">
      <c r="A141" s="507"/>
      <c r="B141" s="507"/>
      <c r="C141" s="571"/>
      <c r="D141" s="510"/>
      <c r="E141" s="290" t="str">
        <f>E272</f>
        <v>851 1003 0310152200  300</v>
      </c>
      <c r="F141" s="297">
        <f t="shared" si="54"/>
        <v>86791.6</v>
      </c>
      <c r="G141" s="297">
        <f t="shared" si="54"/>
        <v>86791.6</v>
      </c>
      <c r="H141" s="297">
        <f t="shared" si="54"/>
        <v>0</v>
      </c>
      <c r="I141" s="284">
        <f t="shared" si="54"/>
        <v>86791.6</v>
      </c>
      <c r="J141" s="284">
        <f t="shared" si="54"/>
        <v>86791.6</v>
      </c>
      <c r="K141" s="284">
        <f t="shared" si="54"/>
        <v>0</v>
      </c>
      <c r="L141" s="297">
        <f t="shared" si="54"/>
        <v>86791.6</v>
      </c>
      <c r="M141" s="297">
        <f t="shared" si="54"/>
        <v>86791.6</v>
      </c>
      <c r="N141" s="297">
        <f t="shared" si="54"/>
        <v>0</v>
      </c>
      <c r="O141" s="284">
        <f t="shared" si="54"/>
        <v>85973.79</v>
      </c>
      <c r="P141" s="284">
        <f t="shared" si="54"/>
        <v>85973.79</v>
      </c>
      <c r="Q141" s="284">
        <f t="shared" si="54"/>
        <v>0</v>
      </c>
      <c r="R141" s="291">
        <f t="shared" si="23"/>
        <v>99.05773139336064</v>
      </c>
      <c r="S141" s="291">
        <f t="shared" si="23"/>
        <v>99.05773139336064</v>
      </c>
      <c r="T141" s="291">
        <v>0</v>
      </c>
    </row>
    <row r="142" spans="1:20" ht="70.8">
      <c r="A142" s="507"/>
      <c r="B142" s="507"/>
      <c r="C142" s="571"/>
      <c r="D142" s="510"/>
      <c r="E142" s="290" t="str">
        <f>E275</f>
        <v>851 1003 0310151370 200</v>
      </c>
      <c r="F142" s="297">
        <f t="shared" ref="F142:Q143" si="55">F275</f>
        <v>7</v>
      </c>
      <c r="G142" s="297">
        <f t="shared" si="55"/>
        <v>7</v>
      </c>
      <c r="H142" s="297">
        <f t="shared" si="55"/>
        <v>0</v>
      </c>
      <c r="I142" s="284">
        <f t="shared" si="55"/>
        <v>7.5</v>
      </c>
      <c r="J142" s="284">
        <f t="shared" si="55"/>
        <v>7.5</v>
      </c>
      <c r="K142" s="284">
        <f t="shared" si="55"/>
        <v>0</v>
      </c>
      <c r="L142" s="297">
        <f t="shared" si="55"/>
        <v>7.5</v>
      </c>
      <c r="M142" s="297">
        <f t="shared" si="55"/>
        <v>7.5</v>
      </c>
      <c r="N142" s="297">
        <f t="shared" si="55"/>
        <v>0</v>
      </c>
      <c r="O142" s="284">
        <f t="shared" si="55"/>
        <v>6.63</v>
      </c>
      <c r="P142" s="284">
        <f t="shared" si="55"/>
        <v>6.63</v>
      </c>
      <c r="Q142" s="284">
        <f t="shared" si="55"/>
        <v>0</v>
      </c>
      <c r="R142" s="291">
        <f t="shared" si="23"/>
        <v>88.4</v>
      </c>
      <c r="S142" s="291">
        <f t="shared" si="23"/>
        <v>88.4</v>
      </c>
      <c r="T142" s="291">
        <v>0</v>
      </c>
    </row>
    <row r="143" spans="1:20" ht="96" customHeight="1">
      <c r="A143" s="507"/>
      <c r="B143" s="507"/>
      <c r="C143" s="571"/>
      <c r="D143" s="510"/>
      <c r="E143" s="290" t="str">
        <f>E276</f>
        <v>851 1003 0310151370  300</v>
      </c>
      <c r="F143" s="297">
        <f t="shared" si="55"/>
        <v>264335.2</v>
      </c>
      <c r="G143" s="297">
        <f t="shared" si="55"/>
        <v>264335.2</v>
      </c>
      <c r="H143" s="297">
        <f t="shared" si="55"/>
        <v>0</v>
      </c>
      <c r="I143" s="284">
        <f t="shared" si="55"/>
        <v>297534.7</v>
      </c>
      <c r="J143" s="284">
        <f t="shared" si="55"/>
        <v>297534.7</v>
      </c>
      <c r="K143" s="284">
        <f t="shared" si="55"/>
        <v>0</v>
      </c>
      <c r="L143" s="297">
        <f t="shared" si="55"/>
        <v>297534.7</v>
      </c>
      <c r="M143" s="297">
        <f t="shared" si="55"/>
        <v>297534.7</v>
      </c>
      <c r="N143" s="297">
        <f t="shared" si="55"/>
        <v>0</v>
      </c>
      <c r="O143" s="284">
        <f t="shared" si="55"/>
        <v>297534.15999999997</v>
      </c>
      <c r="P143" s="284">
        <f t="shared" si="55"/>
        <v>297534.15999999997</v>
      </c>
      <c r="Q143" s="284">
        <f t="shared" si="55"/>
        <v>0</v>
      </c>
      <c r="R143" s="291">
        <f t="shared" si="23"/>
        <v>99.999818508563862</v>
      </c>
      <c r="S143" s="291">
        <f t="shared" si="23"/>
        <v>99.999818508563862</v>
      </c>
      <c r="T143" s="291">
        <v>0</v>
      </c>
    </row>
    <row r="144" spans="1:20" ht="70.8">
      <c r="A144" s="507"/>
      <c r="B144" s="507"/>
      <c r="C144" s="571"/>
      <c r="D144" s="510"/>
      <c r="E144" s="290" t="str">
        <f>E279</f>
        <v>851 1003 0310152400 300</v>
      </c>
      <c r="F144" s="297">
        <f t="shared" ref="F144:Q144" si="56">F279</f>
        <v>195.4</v>
      </c>
      <c r="G144" s="297">
        <f t="shared" si="56"/>
        <v>195.4</v>
      </c>
      <c r="H144" s="297">
        <f t="shared" si="56"/>
        <v>0</v>
      </c>
      <c r="I144" s="284">
        <f t="shared" si="56"/>
        <v>195.4</v>
      </c>
      <c r="J144" s="284">
        <f t="shared" si="56"/>
        <v>195.4</v>
      </c>
      <c r="K144" s="284">
        <f t="shared" si="56"/>
        <v>0</v>
      </c>
      <c r="L144" s="297">
        <f t="shared" si="56"/>
        <v>195.4</v>
      </c>
      <c r="M144" s="297">
        <f t="shared" si="56"/>
        <v>195.4</v>
      </c>
      <c r="N144" s="297">
        <f t="shared" si="56"/>
        <v>0</v>
      </c>
      <c r="O144" s="284">
        <f t="shared" si="56"/>
        <v>168.39</v>
      </c>
      <c r="P144" s="284">
        <f t="shared" si="56"/>
        <v>168.39</v>
      </c>
      <c r="Q144" s="284">
        <f t="shared" si="56"/>
        <v>0</v>
      </c>
      <c r="R144" s="291">
        <f t="shared" si="23"/>
        <v>86.177072671443185</v>
      </c>
      <c r="S144" s="291">
        <f t="shared" si="23"/>
        <v>86.177072671443185</v>
      </c>
      <c r="T144" s="291">
        <v>0</v>
      </c>
    </row>
    <row r="145" spans="1:20" ht="70.8">
      <c r="A145" s="507"/>
      <c r="B145" s="507"/>
      <c r="C145" s="571"/>
      <c r="D145" s="510"/>
      <c r="E145" s="295" t="str">
        <f>E294</f>
        <v>851 1003 0310170620 600</v>
      </c>
      <c r="F145" s="297">
        <f t="shared" ref="F145:Q145" si="57">F294</f>
        <v>12355</v>
      </c>
      <c r="G145" s="297">
        <f t="shared" si="57"/>
        <v>0</v>
      </c>
      <c r="H145" s="297">
        <f t="shared" si="57"/>
        <v>12355</v>
      </c>
      <c r="I145" s="284">
        <f t="shared" si="57"/>
        <v>12355</v>
      </c>
      <c r="J145" s="284">
        <f t="shared" si="57"/>
        <v>0</v>
      </c>
      <c r="K145" s="284">
        <f t="shared" si="57"/>
        <v>12355</v>
      </c>
      <c r="L145" s="297">
        <f t="shared" si="57"/>
        <v>12355</v>
      </c>
      <c r="M145" s="297">
        <f t="shared" si="57"/>
        <v>0</v>
      </c>
      <c r="N145" s="297">
        <f t="shared" si="57"/>
        <v>12355</v>
      </c>
      <c r="O145" s="284">
        <f t="shared" si="57"/>
        <v>12354.92</v>
      </c>
      <c r="P145" s="284">
        <f t="shared" si="57"/>
        <v>0</v>
      </c>
      <c r="Q145" s="284">
        <f t="shared" si="57"/>
        <v>12354.92</v>
      </c>
      <c r="R145" s="291">
        <f t="shared" si="23"/>
        <v>99.999352488870912</v>
      </c>
      <c r="S145" s="291">
        <v>0</v>
      </c>
      <c r="T145" s="291">
        <f t="shared" si="23"/>
        <v>99.999352488870912</v>
      </c>
    </row>
    <row r="146" spans="1:20" ht="70.8">
      <c r="A146" s="507"/>
      <c r="B146" s="507"/>
      <c r="C146" s="571"/>
      <c r="D146" s="510"/>
      <c r="E146" s="295" t="str">
        <f>E297</f>
        <v>851 1003 0310171520 300</v>
      </c>
      <c r="F146" s="297">
        <f t="shared" ref="F146:Q146" si="58">F297</f>
        <v>250</v>
      </c>
      <c r="G146" s="297">
        <f t="shared" si="58"/>
        <v>0</v>
      </c>
      <c r="H146" s="297">
        <f t="shared" si="58"/>
        <v>250</v>
      </c>
      <c r="I146" s="284">
        <f t="shared" si="58"/>
        <v>100</v>
      </c>
      <c r="J146" s="284">
        <f t="shared" si="58"/>
        <v>0</v>
      </c>
      <c r="K146" s="284">
        <f t="shared" si="58"/>
        <v>100</v>
      </c>
      <c r="L146" s="297">
        <f t="shared" si="58"/>
        <v>100</v>
      </c>
      <c r="M146" s="297">
        <f t="shared" si="58"/>
        <v>0</v>
      </c>
      <c r="N146" s="297">
        <f t="shared" si="58"/>
        <v>100</v>
      </c>
      <c r="O146" s="284">
        <f t="shared" si="58"/>
        <v>100</v>
      </c>
      <c r="P146" s="284">
        <f t="shared" si="58"/>
        <v>0</v>
      </c>
      <c r="Q146" s="284">
        <f t="shared" si="58"/>
        <v>100</v>
      </c>
      <c r="R146" s="291">
        <f t="shared" si="23"/>
        <v>100</v>
      </c>
      <c r="S146" s="291">
        <v>0</v>
      </c>
      <c r="T146" s="291">
        <f t="shared" si="23"/>
        <v>100</v>
      </c>
    </row>
    <row r="147" spans="1:20" ht="70.8">
      <c r="A147" s="507"/>
      <c r="B147" s="507"/>
      <c r="C147" s="571"/>
      <c r="D147" s="510"/>
      <c r="E147" s="295" t="str">
        <f>E300</f>
        <v>851 1003 0310171530 300</v>
      </c>
      <c r="F147" s="297">
        <f t="shared" ref="F147:Q147" si="59">F300</f>
        <v>250</v>
      </c>
      <c r="G147" s="297">
        <f t="shared" si="59"/>
        <v>0</v>
      </c>
      <c r="H147" s="297">
        <f t="shared" si="59"/>
        <v>250</v>
      </c>
      <c r="I147" s="284">
        <f t="shared" si="59"/>
        <v>250</v>
      </c>
      <c r="J147" s="284">
        <f t="shared" si="59"/>
        <v>0</v>
      </c>
      <c r="K147" s="284">
        <f t="shared" si="59"/>
        <v>250</v>
      </c>
      <c r="L147" s="297">
        <f t="shared" si="59"/>
        <v>250</v>
      </c>
      <c r="M147" s="297">
        <f t="shared" si="59"/>
        <v>0</v>
      </c>
      <c r="N147" s="297">
        <f t="shared" si="59"/>
        <v>250</v>
      </c>
      <c r="O147" s="284">
        <f t="shared" si="59"/>
        <v>250</v>
      </c>
      <c r="P147" s="284">
        <f t="shared" si="59"/>
        <v>0</v>
      </c>
      <c r="Q147" s="284">
        <f t="shared" si="59"/>
        <v>250</v>
      </c>
      <c r="R147" s="291">
        <f t="shared" si="23"/>
        <v>100</v>
      </c>
      <c r="S147" s="291">
        <v>0</v>
      </c>
      <c r="T147" s="291">
        <f t="shared" si="23"/>
        <v>100</v>
      </c>
    </row>
    <row r="148" spans="1:20" ht="70.8">
      <c r="A148" s="507"/>
      <c r="B148" s="507"/>
      <c r="C148" s="571"/>
      <c r="D148" s="510"/>
      <c r="E148" s="296" t="s">
        <v>638</v>
      </c>
      <c r="F148" s="291">
        <f>F301</f>
        <v>1758.4</v>
      </c>
      <c r="G148" s="291">
        <f t="shared" ref="G148:Q150" si="60">G303</f>
        <v>0</v>
      </c>
      <c r="H148" s="291">
        <f t="shared" si="60"/>
        <v>0</v>
      </c>
      <c r="I148" s="292">
        <f>I303</f>
        <v>1758.36</v>
      </c>
      <c r="J148" s="292">
        <f t="shared" si="60"/>
        <v>1758.36</v>
      </c>
      <c r="K148" s="292">
        <f t="shared" si="60"/>
        <v>0</v>
      </c>
      <c r="L148" s="291">
        <f t="shared" si="60"/>
        <v>1758.36</v>
      </c>
      <c r="M148" s="291">
        <f t="shared" si="60"/>
        <v>1758.36</v>
      </c>
      <c r="N148" s="291">
        <f t="shared" si="60"/>
        <v>0</v>
      </c>
      <c r="O148" s="292">
        <f t="shared" si="60"/>
        <v>1741.2</v>
      </c>
      <c r="P148" s="292">
        <f t="shared" si="60"/>
        <v>1741.2</v>
      </c>
      <c r="Q148" s="292">
        <f t="shared" si="60"/>
        <v>0</v>
      </c>
      <c r="R148" s="291">
        <f t="shared" si="23"/>
        <v>99.024090629905146</v>
      </c>
      <c r="S148" s="291">
        <f t="shared" si="23"/>
        <v>99.024090629905146</v>
      </c>
      <c r="T148" s="291">
        <v>0</v>
      </c>
    </row>
    <row r="149" spans="1:20" ht="70.8">
      <c r="A149" s="507"/>
      <c r="B149" s="507"/>
      <c r="C149" s="571"/>
      <c r="D149" s="510"/>
      <c r="E149" s="296" t="s">
        <v>639</v>
      </c>
      <c r="F149" s="291">
        <f>F304</f>
        <v>2.2000000000000002</v>
      </c>
      <c r="G149" s="291">
        <f t="shared" si="60"/>
        <v>0</v>
      </c>
      <c r="H149" s="291">
        <f t="shared" si="60"/>
        <v>2.2000000000000002</v>
      </c>
      <c r="I149" s="292">
        <f t="shared" si="60"/>
        <v>2.2000000000000002</v>
      </c>
      <c r="J149" s="292">
        <f t="shared" si="60"/>
        <v>0</v>
      </c>
      <c r="K149" s="292">
        <f t="shared" si="60"/>
        <v>2.2000000000000002</v>
      </c>
      <c r="L149" s="291">
        <f t="shared" si="60"/>
        <v>2.2000000000000002</v>
      </c>
      <c r="M149" s="291">
        <f t="shared" si="60"/>
        <v>0</v>
      </c>
      <c r="N149" s="291">
        <f t="shared" si="60"/>
        <v>2.2000000000000002</v>
      </c>
      <c r="O149" s="292">
        <f t="shared" si="60"/>
        <v>2.14</v>
      </c>
      <c r="P149" s="292">
        <f t="shared" si="60"/>
        <v>0</v>
      </c>
      <c r="Q149" s="292">
        <f t="shared" si="60"/>
        <v>2.14</v>
      </c>
      <c r="R149" s="291">
        <f t="shared" si="23"/>
        <v>97.272727272727266</v>
      </c>
      <c r="S149" s="291">
        <v>0</v>
      </c>
      <c r="T149" s="291">
        <f t="shared" si="23"/>
        <v>97.272727272727266</v>
      </c>
    </row>
    <row r="150" spans="1:20" ht="66" customHeight="1">
      <c r="A150" s="507"/>
      <c r="B150" s="507"/>
      <c r="C150" s="571"/>
      <c r="D150" s="511"/>
      <c r="E150" s="296" t="s">
        <v>640</v>
      </c>
      <c r="F150" s="291">
        <f>F305</f>
        <v>1756.2</v>
      </c>
      <c r="G150" s="291">
        <f t="shared" si="60"/>
        <v>0</v>
      </c>
      <c r="H150" s="291">
        <f t="shared" si="60"/>
        <v>1756.2</v>
      </c>
      <c r="I150" s="292">
        <f t="shared" si="60"/>
        <v>1756.2</v>
      </c>
      <c r="J150" s="292">
        <f t="shared" si="60"/>
        <v>0</v>
      </c>
      <c r="K150" s="292">
        <f t="shared" si="60"/>
        <v>1756.2</v>
      </c>
      <c r="L150" s="291">
        <f t="shared" si="60"/>
        <v>1756.2</v>
      </c>
      <c r="M150" s="291">
        <f t="shared" si="60"/>
        <v>0</v>
      </c>
      <c r="N150" s="291">
        <f t="shared" si="60"/>
        <v>1756.2</v>
      </c>
      <c r="O150" s="292">
        <f t="shared" si="60"/>
        <v>1114.0989999999999</v>
      </c>
      <c r="P150" s="292">
        <f t="shared" si="60"/>
        <v>0</v>
      </c>
      <c r="Q150" s="292">
        <f t="shared" si="60"/>
        <v>1114.0989999999999</v>
      </c>
      <c r="R150" s="291">
        <f t="shared" si="23"/>
        <v>63.438048058307707</v>
      </c>
      <c r="S150" s="291">
        <v>0</v>
      </c>
      <c r="T150" s="291">
        <f t="shared" si="23"/>
        <v>63.438048058307707</v>
      </c>
    </row>
    <row r="151" spans="1:20" ht="66" customHeight="1">
      <c r="A151" s="507"/>
      <c r="B151" s="507"/>
      <c r="C151" s="571"/>
      <c r="D151" s="509" t="s">
        <v>126</v>
      </c>
      <c r="E151" s="296" t="s">
        <v>1</v>
      </c>
      <c r="F151" s="291">
        <f>F152+F153+F154+F155+F156+F157</f>
        <v>8544</v>
      </c>
      <c r="G151" s="291">
        <f t="shared" ref="G151:Q151" si="61">G152+G153+G154+G155+G156+G157</f>
        <v>0</v>
      </c>
      <c r="H151" s="291">
        <f t="shared" si="61"/>
        <v>8544</v>
      </c>
      <c r="I151" s="292">
        <f t="shared" si="61"/>
        <v>8544</v>
      </c>
      <c r="J151" s="292">
        <f t="shared" si="61"/>
        <v>0</v>
      </c>
      <c r="K151" s="292">
        <f t="shared" si="61"/>
        <v>8544</v>
      </c>
      <c r="L151" s="291">
        <f t="shared" si="61"/>
        <v>8544</v>
      </c>
      <c r="M151" s="291">
        <f t="shared" si="61"/>
        <v>0</v>
      </c>
      <c r="N151" s="291">
        <f t="shared" si="61"/>
        <v>8544</v>
      </c>
      <c r="O151" s="292">
        <f t="shared" si="61"/>
        <v>8517.02</v>
      </c>
      <c r="P151" s="292">
        <f t="shared" si="61"/>
        <v>0</v>
      </c>
      <c r="Q151" s="292">
        <f t="shared" si="61"/>
        <v>8517.02</v>
      </c>
      <c r="R151" s="291">
        <f t="shared" si="23"/>
        <v>99.684222846441955</v>
      </c>
      <c r="S151" s="291">
        <v>0</v>
      </c>
      <c r="T151" s="291">
        <f t="shared" si="23"/>
        <v>99.684222846441955</v>
      </c>
    </row>
    <row r="152" spans="1:20" ht="66" customHeight="1">
      <c r="A152" s="507"/>
      <c r="B152" s="507"/>
      <c r="C152" s="571"/>
      <c r="D152" s="510"/>
      <c r="E152" s="296" t="s">
        <v>626</v>
      </c>
      <c r="F152" s="299">
        <f>F282</f>
        <v>11</v>
      </c>
      <c r="G152" s="299">
        <f t="shared" ref="G152:Q153" si="62">G282</f>
        <v>0</v>
      </c>
      <c r="H152" s="299">
        <f t="shared" si="62"/>
        <v>11</v>
      </c>
      <c r="I152" s="300">
        <f t="shared" si="62"/>
        <v>11</v>
      </c>
      <c r="J152" s="300">
        <f t="shared" si="62"/>
        <v>0</v>
      </c>
      <c r="K152" s="300">
        <f t="shared" si="62"/>
        <v>11</v>
      </c>
      <c r="L152" s="299">
        <f t="shared" si="62"/>
        <v>11</v>
      </c>
      <c r="M152" s="299">
        <f t="shared" si="62"/>
        <v>0</v>
      </c>
      <c r="N152" s="299">
        <f t="shared" si="62"/>
        <v>11</v>
      </c>
      <c r="O152" s="300">
        <f t="shared" si="62"/>
        <v>7.15</v>
      </c>
      <c r="P152" s="300">
        <f t="shared" si="62"/>
        <v>0</v>
      </c>
      <c r="Q152" s="300">
        <f t="shared" si="62"/>
        <v>7.15</v>
      </c>
      <c r="R152" s="291">
        <f t="shared" si="23"/>
        <v>65</v>
      </c>
      <c r="S152" s="291">
        <v>0</v>
      </c>
      <c r="T152" s="291">
        <f t="shared" si="23"/>
        <v>65</v>
      </c>
    </row>
    <row r="153" spans="1:20" ht="70.8">
      <c r="A153" s="507"/>
      <c r="B153" s="507"/>
      <c r="C153" s="571"/>
      <c r="D153" s="510"/>
      <c r="E153" s="296" t="s">
        <v>627</v>
      </c>
      <c r="F153" s="299">
        <f>F283</f>
        <v>5231</v>
      </c>
      <c r="G153" s="299">
        <f t="shared" si="62"/>
        <v>0</v>
      </c>
      <c r="H153" s="299">
        <f t="shared" si="62"/>
        <v>5231</v>
      </c>
      <c r="I153" s="300">
        <f t="shared" si="62"/>
        <v>5231</v>
      </c>
      <c r="J153" s="300">
        <f t="shared" si="62"/>
        <v>0</v>
      </c>
      <c r="K153" s="300">
        <f t="shared" si="62"/>
        <v>5231</v>
      </c>
      <c r="L153" s="299">
        <f t="shared" si="62"/>
        <v>5231</v>
      </c>
      <c r="M153" s="299">
        <f t="shared" si="62"/>
        <v>0</v>
      </c>
      <c r="N153" s="299">
        <f t="shared" si="62"/>
        <v>5231</v>
      </c>
      <c r="O153" s="300">
        <f t="shared" si="62"/>
        <v>5218.74</v>
      </c>
      <c r="P153" s="300">
        <f t="shared" si="62"/>
        <v>0</v>
      </c>
      <c r="Q153" s="300">
        <f t="shared" si="62"/>
        <v>5218.74</v>
      </c>
      <c r="R153" s="291">
        <f t="shared" ref="R153:R157" si="63">O153/L153*100</f>
        <v>99.76562798700057</v>
      </c>
      <c r="S153" s="291">
        <v>0</v>
      </c>
      <c r="T153" s="291">
        <f t="shared" ref="T153:T157" si="64">Q153/N153*100</f>
        <v>99.76562798700057</v>
      </c>
    </row>
    <row r="154" spans="1:20" ht="70.8">
      <c r="A154" s="507"/>
      <c r="B154" s="507"/>
      <c r="C154" s="571"/>
      <c r="D154" s="510"/>
      <c r="E154" s="296" t="s">
        <v>626</v>
      </c>
      <c r="F154" s="299">
        <f>F286</f>
        <v>1</v>
      </c>
      <c r="G154" s="299">
        <f t="shared" ref="G154:Q155" si="65">G286</f>
        <v>0</v>
      </c>
      <c r="H154" s="299">
        <f t="shared" si="65"/>
        <v>1</v>
      </c>
      <c r="I154" s="300">
        <f t="shared" si="65"/>
        <v>1</v>
      </c>
      <c r="J154" s="300">
        <f t="shared" si="65"/>
        <v>0</v>
      </c>
      <c r="K154" s="300">
        <f t="shared" si="65"/>
        <v>1</v>
      </c>
      <c r="L154" s="299">
        <f t="shared" si="65"/>
        <v>1</v>
      </c>
      <c r="M154" s="299">
        <f t="shared" si="65"/>
        <v>0</v>
      </c>
      <c r="N154" s="299">
        <f t="shared" si="65"/>
        <v>1</v>
      </c>
      <c r="O154" s="300">
        <f t="shared" si="65"/>
        <v>0</v>
      </c>
      <c r="P154" s="300">
        <f t="shared" si="65"/>
        <v>0</v>
      </c>
      <c r="Q154" s="300">
        <f t="shared" si="65"/>
        <v>0</v>
      </c>
      <c r="R154" s="291">
        <f t="shared" si="63"/>
        <v>0</v>
      </c>
      <c r="S154" s="291">
        <v>0</v>
      </c>
      <c r="T154" s="291">
        <f t="shared" si="64"/>
        <v>0</v>
      </c>
    </row>
    <row r="155" spans="1:20" ht="66" customHeight="1">
      <c r="A155" s="507"/>
      <c r="B155" s="507"/>
      <c r="C155" s="571"/>
      <c r="D155" s="510"/>
      <c r="E155" s="296" t="s">
        <v>627</v>
      </c>
      <c r="F155" s="299">
        <f>F287</f>
        <v>180</v>
      </c>
      <c r="G155" s="299">
        <f t="shared" si="65"/>
        <v>0</v>
      </c>
      <c r="H155" s="299">
        <f t="shared" si="65"/>
        <v>180</v>
      </c>
      <c r="I155" s="300">
        <f t="shared" si="65"/>
        <v>180</v>
      </c>
      <c r="J155" s="300">
        <f t="shared" si="65"/>
        <v>0</v>
      </c>
      <c r="K155" s="300">
        <f t="shared" si="65"/>
        <v>180</v>
      </c>
      <c r="L155" s="299">
        <f t="shared" si="65"/>
        <v>180</v>
      </c>
      <c r="M155" s="299">
        <f t="shared" si="65"/>
        <v>0</v>
      </c>
      <c r="N155" s="299">
        <f t="shared" si="65"/>
        <v>180</v>
      </c>
      <c r="O155" s="300">
        <f t="shared" si="65"/>
        <v>180</v>
      </c>
      <c r="P155" s="300">
        <f t="shared" si="65"/>
        <v>0</v>
      </c>
      <c r="Q155" s="300">
        <f t="shared" si="65"/>
        <v>180</v>
      </c>
      <c r="R155" s="291">
        <f t="shared" si="63"/>
        <v>100</v>
      </c>
      <c r="S155" s="291">
        <v>0</v>
      </c>
      <c r="T155" s="291">
        <f t="shared" si="64"/>
        <v>100</v>
      </c>
    </row>
    <row r="156" spans="1:20" ht="66" customHeight="1">
      <c r="A156" s="507"/>
      <c r="B156" s="507"/>
      <c r="C156" s="571"/>
      <c r="D156" s="510"/>
      <c r="E156" s="296" t="s">
        <v>630</v>
      </c>
      <c r="F156" s="299">
        <f>F290</f>
        <v>7</v>
      </c>
      <c r="G156" s="299">
        <f t="shared" ref="G156:Q157" si="66">G290</f>
        <v>0</v>
      </c>
      <c r="H156" s="299">
        <f t="shared" si="66"/>
        <v>7</v>
      </c>
      <c r="I156" s="300">
        <f t="shared" si="66"/>
        <v>7</v>
      </c>
      <c r="J156" s="300">
        <f t="shared" si="66"/>
        <v>0</v>
      </c>
      <c r="K156" s="300">
        <f t="shared" si="66"/>
        <v>7</v>
      </c>
      <c r="L156" s="299">
        <f t="shared" si="66"/>
        <v>7</v>
      </c>
      <c r="M156" s="299">
        <f t="shared" si="66"/>
        <v>0</v>
      </c>
      <c r="N156" s="299">
        <f t="shared" si="66"/>
        <v>7</v>
      </c>
      <c r="O156" s="300">
        <f t="shared" si="66"/>
        <v>3.76</v>
      </c>
      <c r="P156" s="300">
        <f t="shared" si="66"/>
        <v>0</v>
      </c>
      <c r="Q156" s="300">
        <f t="shared" si="66"/>
        <v>3.76</v>
      </c>
      <c r="R156" s="291">
        <f t="shared" si="63"/>
        <v>53.714285714285715</v>
      </c>
      <c r="S156" s="291">
        <v>0</v>
      </c>
      <c r="T156" s="291">
        <f t="shared" si="64"/>
        <v>53.714285714285715</v>
      </c>
    </row>
    <row r="157" spans="1:20" ht="70.8">
      <c r="A157" s="507"/>
      <c r="B157" s="507"/>
      <c r="C157" s="571"/>
      <c r="D157" s="511"/>
      <c r="E157" s="296" t="s">
        <v>631</v>
      </c>
      <c r="F157" s="299">
        <f>F291</f>
        <v>3114</v>
      </c>
      <c r="G157" s="299">
        <f t="shared" si="66"/>
        <v>0</v>
      </c>
      <c r="H157" s="299">
        <f t="shared" si="66"/>
        <v>3114</v>
      </c>
      <c r="I157" s="300">
        <f t="shared" si="66"/>
        <v>3114</v>
      </c>
      <c r="J157" s="300">
        <f t="shared" si="66"/>
        <v>0</v>
      </c>
      <c r="K157" s="300">
        <f t="shared" si="66"/>
        <v>3114</v>
      </c>
      <c r="L157" s="299">
        <f t="shared" si="66"/>
        <v>3114</v>
      </c>
      <c r="M157" s="299">
        <f t="shared" si="66"/>
        <v>0</v>
      </c>
      <c r="N157" s="299">
        <f t="shared" si="66"/>
        <v>3114</v>
      </c>
      <c r="O157" s="300">
        <f t="shared" si="66"/>
        <v>3107.37</v>
      </c>
      <c r="P157" s="300">
        <f t="shared" si="66"/>
        <v>0</v>
      </c>
      <c r="Q157" s="300">
        <f t="shared" si="66"/>
        <v>3107.37</v>
      </c>
      <c r="R157" s="291">
        <f t="shared" si="63"/>
        <v>99.787090558766849</v>
      </c>
      <c r="S157" s="291">
        <v>0</v>
      </c>
      <c r="T157" s="291">
        <f t="shared" si="64"/>
        <v>99.787090558766849</v>
      </c>
    </row>
    <row r="158" spans="1:20" ht="66" customHeight="1">
      <c r="A158" s="508"/>
      <c r="B158" s="508"/>
      <c r="C158" s="572"/>
      <c r="D158" s="281" t="s">
        <v>559</v>
      </c>
      <c r="E158" s="291">
        <v>0</v>
      </c>
      <c r="F158" s="291">
        <v>0</v>
      </c>
      <c r="G158" s="291">
        <v>0</v>
      </c>
      <c r="H158" s="291">
        <v>0</v>
      </c>
      <c r="I158" s="292">
        <v>0</v>
      </c>
      <c r="J158" s="292">
        <v>0</v>
      </c>
      <c r="K158" s="292">
        <v>0</v>
      </c>
      <c r="L158" s="291">
        <v>0</v>
      </c>
      <c r="M158" s="291">
        <v>0</v>
      </c>
      <c r="N158" s="291">
        <v>0</v>
      </c>
      <c r="O158" s="292">
        <v>0</v>
      </c>
      <c r="P158" s="292">
        <v>0</v>
      </c>
      <c r="Q158" s="292">
        <v>0</v>
      </c>
      <c r="R158" s="291">
        <v>0</v>
      </c>
      <c r="S158" s="301">
        <v>0</v>
      </c>
      <c r="T158" s="291">
        <v>0</v>
      </c>
    </row>
    <row r="159" spans="1:20" ht="99" customHeight="1">
      <c r="A159" s="506" t="s">
        <v>9</v>
      </c>
      <c r="B159" s="509" t="s">
        <v>470</v>
      </c>
      <c r="C159" s="512" t="s">
        <v>561</v>
      </c>
      <c r="D159" s="281" t="s">
        <v>57</v>
      </c>
      <c r="E159" s="293"/>
      <c r="F159" s="291">
        <f>F160</f>
        <v>283321</v>
      </c>
      <c r="G159" s="291">
        <f t="shared" ref="G159:T159" si="67">G160</f>
        <v>0</v>
      </c>
      <c r="H159" s="291">
        <f t="shared" si="67"/>
        <v>283321</v>
      </c>
      <c r="I159" s="292">
        <f t="shared" si="67"/>
        <v>283321</v>
      </c>
      <c r="J159" s="292">
        <f t="shared" si="67"/>
        <v>0</v>
      </c>
      <c r="K159" s="292">
        <f t="shared" si="67"/>
        <v>283321</v>
      </c>
      <c r="L159" s="291">
        <f t="shared" si="67"/>
        <v>283321</v>
      </c>
      <c r="M159" s="291">
        <f t="shared" si="67"/>
        <v>0</v>
      </c>
      <c r="N159" s="291">
        <f t="shared" si="67"/>
        <v>283321</v>
      </c>
      <c r="O159" s="292">
        <f t="shared" si="67"/>
        <v>283321</v>
      </c>
      <c r="P159" s="292">
        <f t="shared" si="67"/>
        <v>0</v>
      </c>
      <c r="Q159" s="292">
        <f t="shared" si="67"/>
        <v>283321</v>
      </c>
      <c r="R159" s="291">
        <f t="shared" ref="R159:S242" si="68">O159/L159*100</f>
        <v>100</v>
      </c>
      <c r="S159" s="291">
        <v>0</v>
      </c>
      <c r="T159" s="291">
        <f t="shared" si="67"/>
        <v>100</v>
      </c>
    </row>
    <row r="160" spans="1:20" ht="66" customHeight="1">
      <c r="A160" s="507"/>
      <c r="B160" s="510"/>
      <c r="C160" s="513"/>
      <c r="D160" s="281" t="s">
        <v>125</v>
      </c>
      <c r="E160" s="296" t="s">
        <v>1</v>
      </c>
      <c r="F160" s="291">
        <v>283321</v>
      </c>
      <c r="G160" s="291">
        <v>0</v>
      </c>
      <c r="H160" s="291">
        <f>F160</f>
        <v>283321</v>
      </c>
      <c r="I160" s="292">
        <f>H160</f>
        <v>283321</v>
      </c>
      <c r="J160" s="292">
        <v>0</v>
      </c>
      <c r="K160" s="292">
        <f>I160</f>
        <v>283321</v>
      </c>
      <c r="L160" s="291">
        <v>283321</v>
      </c>
      <c r="M160" s="291">
        <v>0</v>
      </c>
      <c r="N160" s="291">
        <f>L160</f>
        <v>283321</v>
      </c>
      <c r="O160" s="292">
        <v>283321</v>
      </c>
      <c r="P160" s="292">
        <v>0</v>
      </c>
      <c r="Q160" s="292">
        <f>O160</f>
        <v>283321</v>
      </c>
      <c r="R160" s="291">
        <f t="shared" si="68"/>
        <v>100</v>
      </c>
      <c r="S160" s="291">
        <v>0</v>
      </c>
      <c r="T160" s="291">
        <f t="shared" ref="T160:T238" si="69">Q160/N160*100</f>
        <v>100</v>
      </c>
    </row>
    <row r="161" spans="1:20" ht="66" customHeight="1">
      <c r="A161" s="508"/>
      <c r="B161" s="511"/>
      <c r="C161" s="514"/>
      <c r="D161" s="281" t="s">
        <v>125</v>
      </c>
      <c r="E161" s="296" t="s">
        <v>562</v>
      </c>
      <c r="F161" s="291">
        <f>F160</f>
        <v>283321</v>
      </c>
      <c r="G161" s="291">
        <v>0</v>
      </c>
      <c r="H161" s="291">
        <f t="shared" ref="H161:L161" si="70">H160</f>
        <v>283321</v>
      </c>
      <c r="I161" s="292">
        <v>283321</v>
      </c>
      <c r="J161" s="292">
        <v>0</v>
      </c>
      <c r="K161" s="292">
        <f t="shared" si="70"/>
        <v>283321</v>
      </c>
      <c r="L161" s="291">
        <f t="shared" si="70"/>
        <v>283321</v>
      </c>
      <c r="M161" s="291">
        <v>0</v>
      </c>
      <c r="N161" s="291">
        <f>N160</f>
        <v>283321</v>
      </c>
      <c r="O161" s="292">
        <f>O160</f>
        <v>283321</v>
      </c>
      <c r="P161" s="292">
        <v>0</v>
      </c>
      <c r="Q161" s="292">
        <f>Q160</f>
        <v>283321</v>
      </c>
      <c r="R161" s="291">
        <f t="shared" si="68"/>
        <v>100</v>
      </c>
      <c r="S161" s="291">
        <v>0</v>
      </c>
      <c r="T161" s="291">
        <f t="shared" si="69"/>
        <v>100</v>
      </c>
    </row>
    <row r="162" spans="1:20" ht="99" customHeight="1">
      <c r="A162" s="567" t="s">
        <v>10</v>
      </c>
      <c r="B162" s="509" t="s">
        <v>471</v>
      </c>
      <c r="C162" s="512" t="s">
        <v>563</v>
      </c>
      <c r="D162" s="281" t="s">
        <v>57</v>
      </c>
      <c r="E162" s="296"/>
      <c r="F162" s="291">
        <f>F163</f>
        <v>88618</v>
      </c>
      <c r="G162" s="291">
        <f t="shared" ref="G162:T162" si="71">G163</f>
        <v>0</v>
      </c>
      <c r="H162" s="291">
        <f t="shared" si="71"/>
        <v>88618</v>
      </c>
      <c r="I162" s="292">
        <f t="shared" si="71"/>
        <v>88618</v>
      </c>
      <c r="J162" s="292">
        <f t="shared" si="71"/>
        <v>0</v>
      </c>
      <c r="K162" s="292">
        <f t="shared" si="71"/>
        <v>88618</v>
      </c>
      <c r="L162" s="291">
        <f t="shared" si="71"/>
        <v>88618</v>
      </c>
      <c r="M162" s="291">
        <f t="shared" si="71"/>
        <v>0</v>
      </c>
      <c r="N162" s="291">
        <f t="shared" si="71"/>
        <v>88618</v>
      </c>
      <c r="O162" s="292">
        <f t="shared" si="71"/>
        <v>88585.23000000001</v>
      </c>
      <c r="P162" s="292">
        <f t="shared" si="71"/>
        <v>0</v>
      </c>
      <c r="Q162" s="292">
        <f t="shared" si="71"/>
        <v>88585.23000000001</v>
      </c>
      <c r="R162" s="291">
        <f t="shared" si="68"/>
        <v>99.963021056670215</v>
      </c>
      <c r="S162" s="291">
        <v>0</v>
      </c>
      <c r="T162" s="291">
        <f t="shared" si="71"/>
        <v>99.963021056670215</v>
      </c>
    </row>
    <row r="163" spans="1:20" ht="99" customHeight="1">
      <c r="A163" s="568"/>
      <c r="B163" s="510"/>
      <c r="C163" s="513"/>
      <c r="D163" s="281" t="s">
        <v>125</v>
      </c>
      <c r="E163" s="296" t="s">
        <v>1</v>
      </c>
      <c r="F163" s="291">
        <f>F164+F165+F166</f>
        <v>88618</v>
      </c>
      <c r="G163" s="291">
        <v>0</v>
      </c>
      <c r="H163" s="291">
        <f t="shared" ref="H163:H238" si="72">F163</f>
        <v>88618</v>
      </c>
      <c r="I163" s="292">
        <f t="shared" ref="I163:I238" si="73">H163</f>
        <v>88618</v>
      </c>
      <c r="J163" s="292">
        <v>0</v>
      </c>
      <c r="K163" s="292">
        <f t="shared" ref="K163:K238" si="74">I163</f>
        <v>88618</v>
      </c>
      <c r="L163" s="291">
        <f>L164+L165+L166</f>
        <v>88618</v>
      </c>
      <c r="M163" s="291">
        <f t="shared" ref="M163:N163" si="75">M164+M165+M166</f>
        <v>0</v>
      </c>
      <c r="N163" s="291">
        <f t="shared" si="75"/>
        <v>88618</v>
      </c>
      <c r="O163" s="292">
        <f>O164+O165+O166</f>
        <v>88585.23000000001</v>
      </c>
      <c r="P163" s="292">
        <v>0</v>
      </c>
      <c r="Q163" s="292">
        <f t="shared" ref="Q163" si="76">Q164+Q165+Q166</f>
        <v>88585.23000000001</v>
      </c>
      <c r="R163" s="291">
        <f t="shared" si="68"/>
        <v>99.963021056670215</v>
      </c>
      <c r="S163" s="291">
        <v>0</v>
      </c>
      <c r="T163" s="291">
        <f t="shared" si="69"/>
        <v>99.963021056670215</v>
      </c>
    </row>
    <row r="164" spans="1:20" ht="66" customHeight="1">
      <c r="A164" s="568"/>
      <c r="B164" s="510"/>
      <c r="C164" s="513"/>
      <c r="D164" s="281" t="s">
        <v>125</v>
      </c>
      <c r="E164" s="296" t="s">
        <v>564</v>
      </c>
      <c r="F164" s="291">
        <v>50</v>
      </c>
      <c r="G164" s="291">
        <v>0</v>
      </c>
      <c r="H164" s="291">
        <f>F164</f>
        <v>50</v>
      </c>
      <c r="I164" s="292">
        <f>F164</f>
        <v>50</v>
      </c>
      <c r="J164" s="292">
        <v>0</v>
      </c>
      <c r="K164" s="292">
        <f>F164</f>
        <v>50</v>
      </c>
      <c r="L164" s="291">
        <v>50</v>
      </c>
      <c r="M164" s="291">
        <v>0</v>
      </c>
      <c r="N164" s="291">
        <f>L164</f>
        <v>50</v>
      </c>
      <c r="O164" s="292">
        <v>49.87</v>
      </c>
      <c r="P164" s="292">
        <v>0</v>
      </c>
      <c r="Q164" s="292">
        <f>O164</f>
        <v>49.87</v>
      </c>
      <c r="R164" s="291">
        <f t="shared" si="68"/>
        <v>99.74</v>
      </c>
      <c r="S164" s="291">
        <v>0</v>
      </c>
      <c r="T164" s="291">
        <f t="shared" si="69"/>
        <v>99.74</v>
      </c>
    </row>
    <row r="165" spans="1:20" ht="99" customHeight="1">
      <c r="A165" s="568"/>
      <c r="B165" s="510"/>
      <c r="C165" s="513"/>
      <c r="D165" s="281" t="s">
        <v>125</v>
      </c>
      <c r="E165" s="296" t="s">
        <v>565</v>
      </c>
      <c r="F165" s="291">
        <v>312</v>
      </c>
      <c r="G165" s="291">
        <v>0</v>
      </c>
      <c r="H165" s="291">
        <f>F165</f>
        <v>312</v>
      </c>
      <c r="I165" s="292">
        <f>F165</f>
        <v>312</v>
      </c>
      <c r="J165" s="292">
        <v>0</v>
      </c>
      <c r="K165" s="292">
        <f>F165</f>
        <v>312</v>
      </c>
      <c r="L165" s="291">
        <v>312</v>
      </c>
      <c r="M165" s="291">
        <v>0</v>
      </c>
      <c r="N165" s="291">
        <f>L165</f>
        <v>312</v>
      </c>
      <c r="O165" s="292">
        <v>281.14999999999998</v>
      </c>
      <c r="P165" s="292">
        <v>0</v>
      </c>
      <c r="Q165" s="292">
        <f>O165</f>
        <v>281.14999999999998</v>
      </c>
      <c r="R165" s="291">
        <f t="shared" si="68"/>
        <v>90.112179487179475</v>
      </c>
      <c r="S165" s="291">
        <v>0</v>
      </c>
      <c r="T165" s="291">
        <f t="shared" si="69"/>
        <v>90.112179487179475</v>
      </c>
    </row>
    <row r="166" spans="1:20" ht="66" customHeight="1">
      <c r="A166" s="569"/>
      <c r="B166" s="511"/>
      <c r="C166" s="514"/>
      <c r="D166" s="281" t="s">
        <v>125</v>
      </c>
      <c r="E166" s="296" t="s">
        <v>566</v>
      </c>
      <c r="F166" s="291">
        <v>88256</v>
      </c>
      <c r="G166" s="291">
        <v>0</v>
      </c>
      <c r="H166" s="291">
        <f t="shared" si="72"/>
        <v>88256</v>
      </c>
      <c r="I166" s="292">
        <f t="shared" si="73"/>
        <v>88256</v>
      </c>
      <c r="J166" s="292">
        <v>0</v>
      </c>
      <c r="K166" s="292">
        <f t="shared" si="74"/>
        <v>88256</v>
      </c>
      <c r="L166" s="291">
        <v>88256</v>
      </c>
      <c r="M166" s="291">
        <v>0</v>
      </c>
      <c r="N166" s="291">
        <f>L166</f>
        <v>88256</v>
      </c>
      <c r="O166" s="292">
        <v>88254.21</v>
      </c>
      <c r="P166" s="292">
        <v>0</v>
      </c>
      <c r="Q166" s="292">
        <f>O166</f>
        <v>88254.21</v>
      </c>
      <c r="R166" s="291">
        <f t="shared" si="68"/>
        <v>99.997971809282092</v>
      </c>
      <c r="S166" s="291">
        <v>0</v>
      </c>
      <c r="T166" s="291">
        <f t="shared" si="69"/>
        <v>99.997971809282092</v>
      </c>
    </row>
    <row r="167" spans="1:20" ht="99" customHeight="1">
      <c r="A167" s="506" t="s">
        <v>131</v>
      </c>
      <c r="B167" s="506" t="s">
        <v>472</v>
      </c>
      <c r="C167" s="512" t="s">
        <v>563</v>
      </c>
      <c r="D167" s="281" t="s">
        <v>57</v>
      </c>
      <c r="E167" s="296"/>
      <c r="F167" s="291">
        <f>F168</f>
        <v>16547</v>
      </c>
      <c r="G167" s="291">
        <f t="shared" ref="G167:Q167" si="77">G168</f>
        <v>0</v>
      </c>
      <c r="H167" s="291">
        <f t="shared" si="77"/>
        <v>16547</v>
      </c>
      <c r="I167" s="292">
        <f t="shared" si="77"/>
        <v>16587</v>
      </c>
      <c r="J167" s="292">
        <f t="shared" si="77"/>
        <v>0</v>
      </c>
      <c r="K167" s="292">
        <f t="shared" si="77"/>
        <v>16587</v>
      </c>
      <c r="L167" s="291">
        <f t="shared" si="77"/>
        <v>16587</v>
      </c>
      <c r="M167" s="291">
        <f t="shared" si="77"/>
        <v>0</v>
      </c>
      <c r="N167" s="291">
        <f t="shared" si="77"/>
        <v>16587</v>
      </c>
      <c r="O167" s="292">
        <f t="shared" si="77"/>
        <v>16584.990000000002</v>
      </c>
      <c r="P167" s="292">
        <f t="shared" si="77"/>
        <v>0</v>
      </c>
      <c r="Q167" s="292">
        <f t="shared" si="77"/>
        <v>16584.990000000002</v>
      </c>
      <c r="R167" s="291">
        <f t="shared" si="68"/>
        <v>99.987882076324837</v>
      </c>
      <c r="S167" s="291">
        <v>0</v>
      </c>
      <c r="T167" s="291">
        <f t="shared" si="69"/>
        <v>99.987882076324837</v>
      </c>
    </row>
    <row r="168" spans="1:20" ht="66" customHeight="1">
      <c r="A168" s="507"/>
      <c r="B168" s="507"/>
      <c r="C168" s="513"/>
      <c r="D168" s="302" t="s">
        <v>125</v>
      </c>
      <c r="E168" s="296" t="s">
        <v>1</v>
      </c>
      <c r="F168" s="291">
        <f>F169+F170</f>
        <v>16547</v>
      </c>
      <c r="G168" s="291">
        <v>0</v>
      </c>
      <c r="H168" s="291">
        <f>F168</f>
        <v>16547</v>
      </c>
      <c r="I168" s="292">
        <f>L168</f>
        <v>16587</v>
      </c>
      <c r="J168" s="292">
        <v>0</v>
      </c>
      <c r="K168" s="292">
        <f t="shared" si="74"/>
        <v>16587</v>
      </c>
      <c r="L168" s="291">
        <f>L169+L170</f>
        <v>16587</v>
      </c>
      <c r="M168" s="291"/>
      <c r="N168" s="291">
        <f>N169+N170</f>
        <v>16587</v>
      </c>
      <c r="O168" s="292">
        <f>O169+O170</f>
        <v>16584.990000000002</v>
      </c>
      <c r="P168" s="292">
        <f t="shared" ref="P168:Q168" si="78">P169+P170</f>
        <v>0</v>
      </c>
      <c r="Q168" s="292">
        <f t="shared" si="78"/>
        <v>16584.990000000002</v>
      </c>
      <c r="R168" s="291">
        <f t="shared" si="68"/>
        <v>99.987882076324837</v>
      </c>
      <c r="S168" s="291">
        <v>0</v>
      </c>
      <c r="T168" s="291">
        <f t="shared" si="69"/>
        <v>99.987882076324837</v>
      </c>
    </row>
    <row r="169" spans="1:20" ht="99" customHeight="1">
      <c r="A169" s="507"/>
      <c r="B169" s="507"/>
      <c r="C169" s="513"/>
      <c r="D169" s="281" t="s">
        <v>125</v>
      </c>
      <c r="E169" s="296" t="s">
        <v>567</v>
      </c>
      <c r="F169" s="291">
        <v>86</v>
      </c>
      <c r="G169" s="291">
        <v>0</v>
      </c>
      <c r="H169" s="291">
        <f>F169</f>
        <v>86</v>
      </c>
      <c r="I169" s="292">
        <f>F169</f>
        <v>86</v>
      </c>
      <c r="J169" s="292">
        <v>0</v>
      </c>
      <c r="K169" s="292">
        <f>F169</f>
        <v>86</v>
      </c>
      <c r="L169" s="291">
        <v>86</v>
      </c>
      <c r="M169" s="291"/>
      <c r="N169" s="291">
        <v>86</v>
      </c>
      <c r="O169" s="292">
        <v>85.49</v>
      </c>
      <c r="P169" s="292">
        <v>0</v>
      </c>
      <c r="Q169" s="292">
        <f>O169</f>
        <v>85.49</v>
      </c>
      <c r="R169" s="291">
        <f t="shared" si="68"/>
        <v>99.406976744186039</v>
      </c>
      <c r="S169" s="291">
        <v>0</v>
      </c>
      <c r="T169" s="291">
        <f t="shared" si="69"/>
        <v>99.406976744186039</v>
      </c>
    </row>
    <row r="170" spans="1:20" ht="66" customHeight="1">
      <c r="A170" s="508"/>
      <c r="B170" s="508"/>
      <c r="C170" s="514"/>
      <c r="D170" s="281" t="s">
        <v>125</v>
      </c>
      <c r="E170" s="296" t="s">
        <v>568</v>
      </c>
      <c r="F170" s="291">
        <v>16461</v>
      </c>
      <c r="G170" s="291">
        <v>0</v>
      </c>
      <c r="H170" s="291">
        <f>F170</f>
        <v>16461</v>
      </c>
      <c r="I170" s="292">
        <f>L170</f>
        <v>16501</v>
      </c>
      <c r="J170" s="292">
        <v>0</v>
      </c>
      <c r="K170" s="292">
        <f>I170</f>
        <v>16501</v>
      </c>
      <c r="L170" s="291">
        <v>16501</v>
      </c>
      <c r="M170" s="291">
        <v>0</v>
      </c>
      <c r="N170" s="291">
        <v>16501</v>
      </c>
      <c r="O170" s="292">
        <v>16499.5</v>
      </c>
      <c r="P170" s="292">
        <v>0</v>
      </c>
      <c r="Q170" s="292">
        <f>O170</f>
        <v>16499.5</v>
      </c>
      <c r="R170" s="291">
        <f t="shared" si="68"/>
        <v>99.990909641839892</v>
      </c>
      <c r="S170" s="291">
        <v>0</v>
      </c>
      <c r="T170" s="291">
        <f t="shared" si="69"/>
        <v>99.990909641839892</v>
      </c>
    </row>
    <row r="171" spans="1:20" ht="66" customHeight="1">
      <c r="A171" s="506" t="s">
        <v>132</v>
      </c>
      <c r="B171" s="509" t="s">
        <v>473</v>
      </c>
      <c r="C171" s="512" t="s">
        <v>563</v>
      </c>
      <c r="D171" s="281" t="s">
        <v>57</v>
      </c>
      <c r="E171" s="296"/>
      <c r="F171" s="291">
        <f>F172</f>
        <v>863591</v>
      </c>
      <c r="G171" s="291">
        <f t="shared" ref="G171:T171" si="79">G172</f>
        <v>0</v>
      </c>
      <c r="H171" s="291">
        <f t="shared" si="79"/>
        <v>863591</v>
      </c>
      <c r="I171" s="292">
        <f t="shared" si="79"/>
        <v>863321</v>
      </c>
      <c r="J171" s="292">
        <f t="shared" si="79"/>
        <v>0</v>
      </c>
      <c r="K171" s="292">
        <f t="shared" si="79"/>
        <v>863321</v>
      </c>
      <c r="L171" s="291">
        <f t="shared" si="79"/>
        <v>863321</v>
      </c>
      <c r="M171" s="291">
        <f t="shared" si="79"/>
        <v>0</v>
      </c>
      <c r="N171" s="291">
        <f t="shared" si="79"/>
        <v>863321</v>
      </c>
      <c r="O171" s="292">
        <f t="shared" si="79"/>
        <v>863308.38</v>
      </c>
      <c r="P171" s="292">
        <f t="shared" si="79"/>
        <v>0</v>
      </c>
      <c r="Q171" s="292">
        <f t="shared" si="79"/>
        <v>863308.38</v>
      </c>
      <c r="R171" s="291">
        <f t="shared" si="68"/>
        <v>99.998538203055404</v>
      </c>
      <c r="S171" s="291">
        <v>0</v>
      </c>
      <c r="T171" s="291">
        <f t="shared" si="79"/>
        <v>99.998538203055404</v>
      </c>
    </row>
    <row r="172" spans="1:20" ht="66" customHeight="1">
      <c r="A172" s="507"/>
      <c r="B172" s="510"/>
      <c r="C172" s="513"/>
      <c r="D172" s="302" t="s">
        <v>125</v>
      </c>
      <c r="E172" s="296" t="s">
        <v>1</v>
      </c>
      <c r="F172" s="291">
        <f>F173+F174</f>
        <v>863591</v>
      </c>
      <c r="G172" s="291">
        <v>0</v>
      </c>
      <c r="H172" s="291">
        <f t="shared" si="72"/>
        <v>863591</v>
      </c>
      <c r="I172" s="292">
        <f>L172</f>
        <v>863321</v>
      </c>
      <c r="J172" s="292">
        <v>0</v>
      </c>
      <c r="K172" s="292">
        <f>K173+K174</f>
        <v>863321</v>
      </c>
      <c r="L172" s="291">
        <f>L173+L174</f>
        <v>863321</v>
      </c>
      <c r="M172" s="291">
        <f t="shared" ref="M172:N172" si="80">M173+M174</f>
        <v>0</v>
      </c>
      <c r="N172" s="291">
        <f t="shared" si="80"/>
        <v>863321</v>
      </c>
      <c r="O172" s="292">
        <f>O173+O174</f>
        <v>863308.38</v>
      </c>
      <c r="P172" s="292">
        <v>0</v>
      </c>
      <c r="Q172" s="292">
        <f>Q173+Q174</f>
        <v>863308.38</v>
      </c>
      <c r="R172" s="291">
        <f t="shared" si="68"/>
        <v>99.998538203055404</v>
      </c>
      <c r="S172" s="291">
        <v>0</v>
      </c>
      <c r="T172" s="291">
        <f t="shared" si="69"/>
        <v>99.998538203055404</v>
      </c>
    </row>
    <row r="173" spans="1:20" ht="99" customHeight="1">
      <c r="A173" s="507"/>
      <c r="B173" s="510"/>
      <c r="C173" s="513"/>
      <c r="D173" s="281" t="s">
        <v>125</v>
      </c>
      <c r="E173" s="296" t="s">
        <v>569</v>
      </c>
      <c r="F173" s="303">
        <v>4354</v>
      </c>
      <c r="G173" s="291">
        <v>0</v>
      </c>
      <c r="H173" s="291">
        <f t="shared" si="72"/>
        <v>4354</v>
      </c>
      <c r="I173" s="292">
        <f t="shared" si="73"/>
        <v>4354</v>
      </c>
      <c r="J173" s="292">
        <v>0</v>
      </c>
      <c r="K173" s="292">
        <f t="shared" si="74"/>
        <v>4354</v>
      </c>
      <c r="L173" s="291">
        <v>4354</v>
      </c>
      <c r="M173" s="291">
        <v>0</v>
      </c>
      <c r="N173" s="291">
        <f>L173</f>
        <v>4354</v>
      </c>
      <c r="O173" s="292">
        <v>4353.91</v>
      </c>
      <c r="P173" s="292">
        <v>0</v>
      </c>
      <c r="Q173" s="292">
        <f>O173</f>
        <v>4353.91</v>
      </c>
      <c r="R173" s="291">
        <f t="shared" si="68"/>
        <v>99.997932935231972</v>
      </c>
      <c r="S173" s="291">
        <v>0</v>
      </c>
      <c r="T173" s="291">
        <f t="shared" si="69"/>
        <v>99.997932935231972</v>
      </c>
    </row>
    <row r="174" spans="1:20" ht="66" customHeight="1">
      <c r="A174" s="508"/>
      <c r="B174" s="511"/>
      <c r="C174" s="514"/>
      <c r="D174" s="281" t="s">
        <v>125</v>
      </c>
      <c r="E174" s="296" t="s">
        <v>570</v>
      </c>
      <c r="F174" s="303">
        <v>859237</v>
      </c>
      <c r="G174" s="291">
        <v>0</v>
      </c>
      <c r="H174" s="291">
        <f t="shared" si="72"/>
        <v>859237</v>
      </c>
      <c r="I174" s="292">
        <f>L174</f>
        <v>858967</v>
      </c>
      <c r="J174" s="292">
        <v>0</v>
      </c>
      <c r="K174" s="292">
        <v>858967</v>
      </c>
      <c r="L174" s="291">
        <v>858967</v>
      </c>
      <c r="M174" s="291">
        <v>0</v>
      </c>
      <c r="N174" s="291">
        <f>L174</f>
        <v>858967</v>
      </c>
      <c r="O174" s="292">
        <v>858954.47</v>
      </c>
      <c r="P174" s="292">
        <v>0</v>
      </c>
      <c r="Q174" s="292">
        <f>O174</f>
        <v>858954.47</v>
      </c>
      <c r="R174" s="291">
        <f t="shared" si="68"/>
        <v>99.998541271084918</v>
      </c>
      <c r="S174" s="291">
        <v>0</v>
      </c>
      <c r="T174" s="291">
        <f t="shared" si="69"/>
        <v>99.998541271084918</v>
      </c>
    </row>
    <row r="175" spans="1:20" ht="66" customHeight="1">
      <c r="A175" s="506" t="s">
        <v>133</v>
      </c>
      <c r="B175" s="509" t="s">
        <v>474</v>
      </c>
      <c r="C175" s="512" t="s">
        <v>571</v>
      </c>
      <c r="D175" s="281" t="s">
        <v>57</v>
      </c>
      <c r="E175" s="296"/>
      <c r="F175" s="303">
        <f>F176</f>
        <v>8427</v>
      </c>
      <c r="G175" s="303">
        <f t="shared" ref="G175:T175" si="81">G176</f>
        <v>0</v>
      </c>
      <c r="H175" s="303">
        <f t="shared" si="81"/>
        <v>8427</v>
      </c>
      <c r="I175" s="304">
        <f>L175</f>
        <v>8396</v>
      </c>
      <c r="J175" s="304">
        <f t="shared" si="81"/>
        <v>0</v>
      </c>
      <c r="K175" s="304">
        <f t="shared" si="81"/>
        <v>8396</v>
      </c>
      <c r="L175" s="303">
        <f t="shared" si="81"/>
        <v>8396</v>
      </c>
      <c r="M175" s="303">
        <f t="shared" si="81"/>
        <v>0</v>
      </c>
      <c r="N175" s="303">
        <f t="shared" si="81"/>
        <v>8396</v>
      </c>
      <c r="O175" s="304">
        <f t="shared" si="81"/>
        <v>8393.69</v>
      </c>
      <c r="P175" s="304">
        <f t="shared" si="81"/>
        <v>0</v>
      </c>
      <c r="Q175" s="304">
        <f t="shared" si="81"/>
        <v>8393.69</v>
      </c>
      <c r="R175" s="291">
        <f t="shared" si="68"/>
        <v>99.972486898523115</v>
      </c>
      <c r="S175" s="291">
        <v>0</v>
      </c>
      <c r="T175" s="305">
        <f t="shared" si="81"/>
        <v>99.972486898523115</v>
      </c>
    </row>
    <row r="176" spans="1:20" ht="99" customHeight="1">
      <c r="A176" s="507"/>
      <c r="B176" s="510"/>
      <c r="C176" s="513"/>
      <c r="D176" s="302" t="s">
        <v>125</v>
      </c>
      <c r="E176" s="296" t="s">
        <v>1</v>
      </c>
      <c r="F176" s="291">
        <f>F177+F178</f>
        <v>8427</v>
      </c>
      <c r="G176" s="291">
        <v>0</v>
      </c>
      <c r="H176" s="291">
        <f t="shared" si="72"/>
        <v>8427</v>
      </c>
      <c r="I176" s="292">
        <f>L176</f>
        <v>8396</v>
      </c>
      <c r="J176" s="292">
        <v>0</v>
      </c>
      <c r="K176" s="292">
        <f t="shared" si="74"/>
        <v>8396</v>
      </c>
      <c r="L176" s="291">
        <f>L178+L177</f>
        <v>8396</v>
      </c>
      <c r="M176" s="291">
        <f t="shared" ref="M176:Q176" si="82">M178+M177</f>
        <v>0</v>
      </c>
      <c r="N176" s="291">
        <f t="shared" si="82"/>
        <v>8396</v>
      </c>
      <c r="O176" s="292">
        <f t="shared" si="82"/>
        <v>8393.69</v>
      </c>
      <c r="P176" s="292">
        <f t="shared" si="82"/>
        <v>0</v>
      </c>
      <c r="Q176" s="292">
        <f t="shared" si="82"/>
        <v>8393.69</v>
      </c>
      <c r="R176" s="291">
        <f t="shared" si="68"/>
        <v>99.972486898523115</v>
      </c>
      <c r="S176" s="291">
        <v>0</v>
      </c>
      <c r="T176" s="291">
        <f t="shared" si="69"/>
        <v>99.972486898523115</v>
      </c>
    </row>
    <row r="177" spans="1:20" ht="99" customHeight="1">
      <c r="A177" s="507"/>
      <c r="B177" s="510"/>
      <c r="C177" s="513"/>
      <c r="D177" s="281" t="s">
        <v>125</v>
      </c>
      <c r="E177" s="296" t="s">
        <v>572</v>
      </c>
      <c r="F177" s="303">
        <v>85</v>
      </c>
      <c r="G177" s="291">
        <v>0</v>
      </c>
      <c r="H177" s="291">
        <f t="shared" si="72"/>
        <v>85</v>
      </c>
      <c r="I177" s="292">
        <f t="shared" si="73"/>
        <v>85</v>
      </c>
      <c r="J177" s="292">
        <v>0</v>
      </c>
      <c r="K177" s="292">
        <f t="shared" si="74"/>
        <v>85</v>
      </c>
      <c r="L177" s="291">
        <v>85</v>
      </c>
      <c r="M177" s="291">
        <v>0</v>
      </c>
      <c r="N177" s="291">
        <f>L177</f>
        <v>85</v>
      </c>
      <c r="O177" s="292">
        <v>84.62</v>
      </c>
      <c r="P177" s="292">
        <v>0</v>
      </c>
      <c r="Q177" s="292">
        <f t="shared" ref="Q177:Q185" si="83">O177</f>
        <v>84.62</v>
      </c>
      <c r="R177" s="291">
        <f t="shared" si="68"/>
        <v>99.552941176470583</v>
      </c>
      <c r="S177" s="291">
        <v>0</v>
      </c>
      <c r="T177" s="291">
        <f t="shared" si="69"/>
        <v>99.552941176470583</v>
      </c>
    </row>
    <row r="178" spans="1:20" ht="66" customHeight="1">
      <c r="A178" s="508"/>
      <c r="B178" s="511"/>
      <c r="C178" s="514"/>
      <c r="D178" s="281" t="s">
        <v>125</v>
      </c>
      <c r="E178" s="296" t="s">
        <v>573</v>
      </c>
      <c r="F178" s="303">
        <v>8342</v>
      </c>
      <c r="G178" s="291">
        <v>0</v>
      </c>
      <c r="H178" s="291">
        <f t="shared" si="72"/>
        <v>8342</v>
      </c>
      <c r="I178" s="292">
        <f>L178</f>
        <v>8311</v>
      </c>
      <c r="J178" s="292">
        <v>0</v>
      </c>
      <c r="K178" s="292">
        <f t="shared" si="74"/>
        <v>8311</v>
      </c>
      <c r="L178" s="291">
        <v>8311</v>
      </c>
      <c r="M178" s="291">
        <v>0</v>
      </c>
      <c r="N178" s="291">
        <f>L178</f>
        <v>8311</v>
      </c>
      <c r="O178" s="292">
        <v>8309.07</v>
      </c>
      <c r="P178" s="292">
        <v>0</v>
      </c>
      <c r="Q178" s="292">
        <f t="shared" si="83"/>
        <v>8309.07</v>
      </c>
      <c r="R178" s="291">
        <f t="shared" si="68"/>
        <v>99.97677776440861</v>
      </c>
      <c r="S178" s="291">
        <v>0</v>
      </c>
      <c r="T178" s="291">
        <f t="shared" si="69"/>
        <v>99.97677776440861</v>
      </c>
    </row>
    <row r="179" spans="1:20" ht="66" customHeight="1">
      <c r="A179" s="506" t="s">
        <v>134</v>
      </c>
      <c r="B179" s="506" t="s">
        <v>475</v>
      </c>
      <c r="C179" s="512" t="s">
        <v>571</v>
      </c>
      <c r="D179" s="281" t="s">
        <v>57</v>
      </c>
      <c r="E179" s="296"/>
      <c r="F179" s="303">
        <f>F180</f>
        <v>1744</v>
      </c>
      <c r="G179" s="303">
        <f t="shared" ref="G179:P179" si="84">G180</f>
        <v>0</v>
      </c>
      <c r="H179" s="303">
        <f t="shared" si="84"/>
        <v>1744</v>
      </c>
      <c r="I179" s="304">
        <f>L179</f>
        <v>2108.79</v>
      </c>
      <c r="J179" s="304">
        <f>M179</f>
        <v>364.79</v>
      </c>
      <c r="K179" s="304">
        <f>N179</f>
        <v>1744</v>
      </c>
      <c r="L179" s="303">
        <f t="shared" si="84"/>
        <v>2108.79</v>
      </c>
      <c r="M179" s="303">
        <f t="shared" si="84"/>
        <v>364.79</v>
      </c>
      <c r="N179" s="303">
        <v>1744</v>
      </c>
      <c r="O179" s="304">
        <f t="shared" si="84"/>
        <v>2108.59</v>
      </c>
      <c r="P179" s="304">
        <f t="shared" si="84"/>
        <v>0</v>
      </c>
      <c r="Q179" s="304">
        <v>1743.8</v>
      </c>
      <c r="R179" s="291">
        <f t="shared" si="68"/>
        <v>99.990515888258201</v>
      </c>
      <c r="S179" s="291">
        <v>0</v>
      </c>
      <c r="T179" s="291">
        <f t="shared" si="69"/>
        <v>99.988532110091739</v>
      </c>
    </row>
    <row r="180" spans="1:20" ht="99" customHeight="1">
      <c r="A180" s="507"/>
      <c r="B180" s="507"/>
      <c r="C180" s="513"/>
      <c r="D180" s="306" t="s">
        <v>125</v>
      </c>
      <c r="E180" s="296" t="s">
        <v>1</v>
      </c>
      <c r="F180" s="291">
        <v>1744</v>
      </c>
      <c r="G180" s="291">
        <v>0</v>
      </c>
      <c r="H180" s="291">
        <f t="shared" si="72"/>
        <v>1744</v>
      </c>
      <c r="I180" s="292">
        <f>L180</f>
        <v>2108.79</v>
      </c>
      <c r="J180" s="304">
        <f t="shared" ref="J180:J181" si="85">M180</f>
        <v>364.79</v>
      </c>
      <c r="K180" s="304">
        <f>N180</f>
        <v>1744</v>
      </c>
      <c r="L180" s="291">
        <f>L182+L181</f>
        <v>2108.79</v>
      </c>
      <c r="M180" s="291">
        <v>364.79</v>
      </c>
      <c r="N180" s="303">
        <v>1744</v>
      </c>
      <c r="O180" s="292">
        <f>O181+O182</f>
        <v>2108.59</v>
      </c>
      <c r="P180" s="292">
        <v>0</v>
      </c>
      <c r="Q180" s="292">
        <v>1743.8</v>
      </c>
      <c r="R180" s="291">
        <f t="shared" si="68"/>
        <v>99.990515888258201</v>
      </c>
      <c r="S180" s="291">
        <v>0</v>
      </c>
      <c r="T180" s="291">
        <f t="shared" si="69"/>
        <v>99.988532110091739</v>
      </c>
    </row>
    <row r="181" spans="1:20" ht="99" customHeight="1">
      <c r="A181" s="507"/>
      <c r="B181" s="507"/>
      <c r="C181" s="513"/>
      <c r="D181" s="281" t="s">
        <v>125</v>
      </c>
      <c r="E181" s="296" t="s">
        <v>574</v>
      </c>
      <c r="F181" s="291">
        <f>F180</f>
        <v>1744</v>
      </c>
      <c r="G181" s="291">
        <v>0</v>
      </c>
      <c r="H181" s="291">
        <f t="shared" si="72"/>
        <v>1744</v>
      </c>
      <c r="I181" s="292">
        <f t="shared" si="73"/>
        <v>1744</v>
      </c>
      <c r="J181" s="304">
        <f t="shared" si="85"/>
        <v>0</v>
      </c>
      <c r="K181" s="292">
        <f t="shared" si="74"/>
        <v>1744</v>
      </c>
      <c r="L181" s="291">
        <v>1744</v>
      </c>
      <c r="M181" s="291">
        <v>0</v>
      </c>
      <c r="N181" s="303">
        <f t="shared" ref="N181" si="86">L181</f>
        <v>1744</v>
      </c>
      <c r="O181" s="292">
        <v>1743.8</v>
      </c>
      <c r="P181" s="292">
        <v>0</v>
      </c>
      <c r="Q181" s="292">
        <f t="shared" si="83"/>
        <v>1743.8</v>
      </c>
      <c r="R181" s="291">
        <f t="shared" si="68"/>
        <v>99.988532110091739</v>
      </c>
      <c r="S181" s="291">
        <f>R181</f>
        <v>99.988532110091739</v>
      </c>
      <c r="T181" s="291">
        <v>0</v>
      </c>
    </row>
    <row r="182" spans="1:20" ht="66" customHeight="1">
      <c r="A182" s="508"/>
      <c r="B182" s="508"/>
      <c r="C182" s="514"/>
      <c r="D182" s="281" t="s">
        <v>125</v>
      </c>
      <c r="E182" s="296" t="s">
        <v>1025</v>
      </c>
      <c r="F182" s="291">
        <v>0</v>
      </c>
      <c r="G182" s="291">
        <v>0</v>
      </c>
      <c r="H182" s="291">
        <v>0</v>
      </c>
      <c r="I182" s="292">
        <f>L182</f>
        <v>364.79</v>
      </c>
      <c r="J182" s="292">
        <f>I182</f>
        <v>364.79</v>
      </c>
      <c r="K182" s="292"/>
      <c r="L182" s="291">
        <v>364.79</v>
      </c>
      <c r="M182" s="291">
        <f>L182</f>
        <v>364.79</v>
      </c>
      <c r="N182" s="303">
        <v>0</v>
      </c>
      <c r="O182" s="292">
        <v>364.79</v>
      </c>
      <c r="P182" s="292">
        <f>O182</f>
        <v>364.79</v>
      </c>
      <c r="Q182" s="292">
        <v>0</v>
      </c>
      <c r="R182" s="291">
        <f t="shared" si="68"/>
        <v>100</v>
      </c>
      <c r="S182" s="291">
        <f t="shared" si="68"/>
        <v>100</v>
      </c>
      <c r="T182" s="291">
        <v>0</v>
      </c>
    </row>
    <row r="183" spans="1:20" ht="66" customHeight="1">
      <c r="A183" s="506" t="s">
        <v>135</v>
      </c>
      <c r="B183" s="509" t="s">
        <v>476</v>
      </c>
      <c r="C183" s="512" t="s">
        <v>563</v>
      </c>
      <c r="D183" s="281" t="s">
        <v>57</v>
      </c>
      <c r="E183" s="296"/>
      <c r="F183" s="291">
        <f>F184</f>
        <v>161559</v>
      </c>
      <c r="G183" s="291">
        <f t="shared" ref="G183:T183" si="87">G184</f>
        <v>0</v>
      </c>
      <c r="H183" s="291">
        <f t="shared" si="87"/>
        <v>161559</v>
      </c>
      <c r="I183" s="292">
        <f t="shared" si="87"/>
        <v>161559</v>
      </c>
      <c r="J183" s="292">
        <f t="shared" si="87"/>
        <v>0</v>
      </c>
      <c r="K183" s="292">
        <f t="shared" si="87"/>
        <v>161559</v>
      </c>
      <c r="L183" s="291">
        <f t="shared" si="87"/>
        <v>161559</v>
      </c>
      <c r="M183" s="291">
        <f t="shared" si="87"/>
        <v>0</v>
      </c>
      <c r="N183" s="291">
        <f t="shared" si="87"/>
        <v>161559</v>
      </c>
      <c r="O183" s="292">
        <f t="shared" si="87"/>
        <v>161554.85</v>
      </c>
      <c r="P183" s="292">
        <f t="shared" si="87"/>
        <v>0</v>
      </c>
      <c r="Q183" s="292">
        <f t="shared" si="87"/>
        <v>161554.85</v>
      </c>
      <c r="R183" s="291">
        <f t="shared" si="68"/>
        <v>99.997431278975483</v>
      </c>
      <c r="S183" s="291">
        <v>0</v>
      </c>
      <c r="T183" s="291">
        <f t="shared" si="87"/>
        <v>99.997431278975483</v>
      </c>
    </row>
    <row r="184" spans="1:20" ht="66" customHeight="1">
      <c r="A184" s="507"/>
      <c r="B184" s="510"/>
      <c r="C184" s="513"/>
      <c r="D184" s="306" t="s">
        <v>125</v>
      </c>
      <c r="E184" s="296" t="s">
        <v>1</v>
      </c>
      <c r="F184" s="291">
        <v>161559</v>
      </c>
      <c r="G184" s="291">
        <v>0</v>
      </c>
      <c r="H184" s="291">
        <f t="shared" si="72"/>
        <v>161559</v>
      </c>
      <c r="I184" s="292">
        <f t="shared" si="73"/>
        <v>161559</v>
      </c>
      <c r="J184" s="292">
        <v>0</v>
      </c>
      <c r="K184" s="292">
        <f t="shared" si="74"/>
        <v>161559</v>
      </c>
      <c r="L184" s="291">
        <v>161559</v>
      </c>
      <c r="M184" s="291">
        <v>0</v>
      </c>
      <c r="N184" s="291">
        <f>L184</f>
        <v>161559</v>
      </c>
      <c r="O184" s="292">
        <v>161554.85</v>
      </c>
      <c r="P184" s="292">
        <v>0</v>
      </c>
      <c r="Q184" s="292">
        <f t="shared" si="83"/>
        <v>161554.85</v>
      </c>
      <c r="R184" s="291">
        <f t="shared" si="68"/>
        <v>99.997431278975483</v>
      </c>
      <c r="S184" s="291">
        <v>0</v>
      </c>
      <c r="T184" s="291">
        <f t="shared" si="69"/>
        <v>99.997431278975483</v>
      </c>
    </row>
    <row r="185" spans="1:20" ht="66" customHeight="1">
      <c r="A185" s="508"/>
      <c r="B185" s="511"/>
      <c r="C185" s="514"/>
      <c r="D185" s="281" t="s">
        <v>125</v>
      </c>
      <c r="E185" s="296" t="s">
        <v>575</v>
      </c>
      <c r="F185" s="291">
        <f>F184</f>
        <v>161559</v>
      </c>
      <c r="G185" s="291">
        <v>0</v>
      </c>
      <c r="H185" s="291">
        <f t="shared" si="72"/>
        <v>161559</v>
      </c>
      <c r="I185" s="292">
        <f t="shared" si="73"/>
        <v>161559</v>
      </c>
      <c r="J185" s="292">
        <v>0</v>
      </c>
      <c r="K185" s="292">
        <f t="shared" si="74"/>
        <v>161559</v>
      </c>
      <c r="L185" s="291">
        <f>L184</f>
        <v>161559</v>
      </c>
      <c r="M185" s="291">
        <v>0</v>
      </c>
      <c r="N185" s="291">
        <f>L185</f>
        <v>161559</v>
      </c>
      <c r="O185" s="292">
        <f>O184</f>
        <v>161554.85</v>
      </c>
      <c r="P185" s="292">
        <v>0</v>
      </c>
      <c r="Q185" s="292">
        <f t="shared" si="83"/>
        <v>161554.85</v>
      </c>
      <c r="R185" s="291">
        <f t="shared" si="68"/>
        <v>99.997431278975483</v>
      </c>
      <c r="S185" s="291">
        <v>0</v>
      </c>
      <c r="T185" s="291">
        <f t="shared" si="69"/>
        <v>99.997431278975483</v>
      </c>
    </row>
    <row r="186" spans="1:20" ht="66" customHeight="1">
      <c r="A186" s="506" t="s">
        <v>136</v>
      </c>
      <c r="B186" s="509" t="s">
        <v>477</v>
      </c>
      <c r="C186" s="512" t="s">
        <v>563</v>
      </c>
      <c r="D186" s="281" t="s">
        <v>57</v>
      </c>
      <c r="E186" s="296"/>
      <c r="F186" s="291">
        <f>F187</f>
        <v>17972</v>
      </c>
      <c r="G186" s="291">
        <f t="shared" ref="G186:T186" si="88">G187</f>
        <v>0</v>
      </c>
      <c r="H186" s="291">
        <f t="shared" si="88"/>
        <v>17972</v>
      </c>
      <c r="I186" s="292">
        <f>L186</f>
        <v>17584</v>
      </c>
      <c r="J186" s="292">
        <f t="shared" si="88"/>
        <v>0</v>
      </c>
      <c r="K186" s="292">
        <f>N186</f>
        <v>17584</v>
      </c>
      <c r="L186" s="291">
        <f t="shared" si="88"/>
        <v>17584</v>
      </c>
      <c r="M186" s="291">
        <f t="shared" si="88"/>
        <v>0</v>
      </c>
      <c r="N186" s="291">
        <f t="shared" si="88"/>
        <v>17584</v>
      </c>
      <c r="O186" s="292">
        <f t="shared" si="88"/>
        <v>17391.87</v>
      </c>
      <c r="P186" s="292">
        <f t="shared" si="88"/>
        <v>0</v>
      </c>
      <c r="Q186" s="292">
        <f t="shared" si="88"/>
        <v>17391.87</v>
      </c>
      <c r="R186" s="291">
        <f t="shared" si="68"/>
        <v>98.907358962693351</v>
      </c>
      <c r="S186" s="291">
        <v>0</v>
      </c>
      <c r="T186" s="291">
        <f t="shared" si="88"/>
        <v>98.907358962693351</v>
      </c>
    </row>
    <row r="187" spans="1:20" ht="66" customHeight="1">
      <c r="A187" s="507"/>
      <c r="B187" s="510"/>
      <c r="C187" s="513"/>
      <c r="D187" s="307" t="s">
        <v>125</v>
      </c>
      <c r="E187" s="296" t="s">
        <v>1</v>
      </c>
      <c r="F187" s="291">
        <f>F188+F189+F190</f>
        <v>17972</v>
      </c>
      <c r="G187" s="291">
        <v>0</v>
      </c>
      <c r="H187" s="291">
        <f t="shared" si="72"/>
        <v>17972</v>
      </c>
      <c r="I187" s="292">
        <f>L187</f>
        <v>17584</v>
      </c>
      <c r="J187" s="292">
        <v>0</v>
      </c>
      <c r="K187" s="292">
        <f>N187</f>
        <v>17584</v>
      </c>
      <c r="L187" s="291">
        <f>L188+L189+L190</f>
        <v>17584</v>
      </c>
      <c r="M187" s="291">
        <v>0</v>
      </c>
      <c r="N187" s="291">
        <f>N188+N189+N190</f>
        <v>17584</v>
      </c>
      <c r="O187" s="292">
        <f>O188+O189+O190</f>
        <v>17391.87</v>
      </c>
      <c r="P187" s="292">
        <v>0</v>
      </c>
      <c r="Q187" s="292">
        <f t="shared" ref="Q187" si="89">Q188+Q189+Q190</f>
        <v>17391.87</v>
      </c>
      <c r="R187" s="291">
        <f t="shared" si="68"/>
        <v>98.907358962693351</v>
      </c>
      <c r="S187" s="291">
        <v>0</v>
      </c>
      <c r="T187" s="291">
        <f t="shared" si="69"/>
        <v>98.907358962693351</v>
      </c>
    </row>
    <row r="188" spans="1:20" ht="99" customHeight="1">
      <c r="A188" s="507"/>
      <c r="B188" s="510"/>
      <c r="C188" s="513"/>
      <c r="D188" s="281" t="s">
        <v>125</v>
      </c>
      <c r="E188" s="296" t="s">
        <v>576</v>
      </c>
      <c r="F188" s="303">
        <v>255</v>
      </c>
      <c r="G188" s="291">
        <v>0</v>
      </c>
      <c r="H188" s="291">
        <f t="shared" si="72"/>
        <v>255</v>
      </c>
      <c r="I188" s="292">
        <f t="shared" si="73"/>
        <v>255</v>
      </c>
      <c r="J188" s="292">
        <v>0</v>
      </c>
      <c r="K188" s="292">
        <f t="shared" si="74"/>
        <v>255</v>
      </c>
      <c r="L188" s="291">
        <v>255</v>
      </c>
      <c r="M188" s="291">
        <v>0</v>
      </c>
      <c r="N188" s="291">
        <f>L188</f>
        <v>255</v>
      </c>
      <c r="O188" s="292">
        <v>248.05</v>
      </c>
      <c r="P188" s="292">
        <v>0</v>
      </c>
      <c r="Q188" s="292">
        <f>O188</f>
        <v>248.05</v>
      </c>
      <c r="R188" s="291">
        <f t="shared" si="68"/>
        <v>97.274509803921575</v>
      </c>
      <c r="S188" s="291">
        <v>0</v>
      </c>
      <c r="T188" s="291">
        <f t="shared" si="69"/>
        <v>97.274509803921575</v>
      </c>
    </row>
    <row r="189" spans="1:20" ht="99" customHeight="1">
      <c r="A189" s="507"/>
      <c r="B189" s="510"/>
      <c r="C189" s="513"/>
      <c r="D189" s="281" t="s">
        <v>125</v>
      </c>
      <c r="E189" s="296" t="s">
        <v>577</v>
      </c>
      <c r="F189" s="303">
        <v>16925</v>
      </c>
      <c r="G189" s="291">
        <v>0</v>
      </c>
      <c r="H189" s="291">
        <f t="shared" si="72"/>
        <v>16925</v>
      </c>
      <c r="I189" s="292">
        <f>L189</f>
        <v>16537</v>
      </c>
      <c r="J189" s="292">
        <v>0</v>
      </c>
      <c r="K189" s="292">
        <f t="shared" si="74"/>
        <v>16537</v>
      </c>
      <c r="L189" s="291">
        <v>16537</v>
      </c>
      <c r="M189" s="291">
        <v>0</v>
      </c>
      <c r="N189" s="291">
        <f t="shared" ref="N189:N190" si="90">L189</f>
        <v>16537</v>
      </c>
      <c r="O189" s="292">
        <v>16536.93</v>
      </c>
      <c r="P189" s="292">
        <v>0</v>
      </c>
      <c r="Q189" s="292">
        <f t="shared" ref="Q189:Q190" si="91">O189</f>
        <v>16536.93</v>
      </c>
      <c r="R189" s="291">
        <f t="shared" si="68"/>
        <v>99.99957670677874</v>
      </c>
      <c r="S189" s="291">
        <v>0</v>
      </c>
      <c r="T189" s="291">
        <f t="shared" si="69"/>
        <v>99.99957670677874</v>
      </c>
    </row>
    <row r="190" spans="1:20" ht="66" customHeight="1">
      <c r="A190" s="508"/>
      <c r="B190" s="511"/>
      <c r="C190" s="514"/>
      <c r="D190" s="281" t="s">
        <v>125</v>
      </c>
      <c r="E190" s="296" t="s">
        <v>578</v>
      </c>
      <c r="F190" s="303">
        <v>792</v>
      </c>
      <c r="G190" s="291">
        <v>0</v>
      </c>
      <c r="H190" s="291">
        <f t="shared" si="72"/>
        <v>792</v>
      </c>
      <c r="I190" s="292">
        <f t="shared" si="73"/>
        <v>792</v>
      </c>
      <c r="J190" s="292">
        <v>0</v>
      </c>
      <c r="K190" s="292">
        <f t="shared" si="74"/>
        <v>792</v>
      </c>
      <c r="L190" s="291">
        <v>792</v>
      </c>
      <c r="M190" s="291">
        <v>0</v>
      </c>
      <c r="N190" s="291">
        <f t="shared" si="90"/>
        <v>792</v>
      </c>
      <c r="O190" s="292">
        <v>606.89</v>
      </c>
      <c r="P190" s="292">
        <v>0</v>
      </c>
      <c r="Q190" s="292">
        <f t="shared" si="91"/>
        <v>606.89</v>
      </c>
      <c r="R190" s="291">
        <f t="shared" si="68"/>
        <v>76.62752525252526</v>
      </c>
      <c r="S190" s="291">
        <v>0</v>
      </c>
      <c r="T190" s="291">
        <f t="shared" si="69"/>
        <v>76.62752525252526</v>
      </c>
    </row>
    <row r="191" spans="1:20" ht="99" customHeight="1">
      <c r="A191" s="506" t="s">
        <v>137</v>
      </c>
      <c r="B191" s="509" t="s">
        <v>478</v>
      </c>
      <c r="C191" s="512" t="s">
        <v>571</v>
      </c>
      <c r="D191" s="281" t="s">
        <v>57</v>
      </c>
      <c r="E191" s="296"/>
      <c r="F191" s="303">
        <f>F192</f>
        <v>2</v>
      </c>
      <c r="G191" s="303">
        <f t="shared" ref="G191:T191" si="92">G192</f>
        <v>0</v>
      </c>
      <c r="H191" s="303">
        <f t="shared" si="92"/>
        <v>2</v>
      </c>
      <c r="I191" s="304">
        <f t="shared" si="92"/>
        <v>2</v>
      </c>
      <c r="J191" s="304">
        <f t="shared" si="92"/>
        <v>0</v>
      </c>
      <c r="K191" s="304">
        <f t="shared" si="92"/>
        <v>2</v>
      </c>
      <c r="L191" s="303">
        <f t="shared" si="92"/>
        <v>2</v>
      </c>
      <c r="M191" s="303">
        <f t="shared" si="92"/>
        <v>0</v>
      </c>
      <c r="N191" s="303">
        <f t="shared" si="92"/>
        <v>2</v>
      </c>
      <c r="O191" s="304">
        <f t="shared" si="92"/>
        <v>0.85</v>
      </c>
      <c r="P191" s="304">
        <f t="shared" si="92"/>
        <v>0</v>
      </c>
      <c r="Q191" s="304">
        <f t="shared" si="92"/>
        <v>0.85</v>
      </c>
      <c r="R191" s="291">
        <f t="shared" si="68"/>
        <v>42.5</v>
      </c>
      <c r="S191" s="291">
        <v>0</v>
      </c>
      <c r="T191" s="305">
        <f t="shared" si="92"/>
        <v>42.5</v>
      </c>
    </row>
    <row r="192" spans="1:20" ht="99" customHeight="1">
      <c r="A192" s="507"/>
      <c r="B192" s="510"/>
      <c r="C192" s="513"/>
      <c r="D192" s="306" t="s">
        <v>125</v>
      </c>
      <c r="E192" s="296" t="s">
        <v>1</v>
      </c>
      <c r="F192" s="291">
        <v>2</v>
      </c>
      <c r="G192" s="291">
        <v>0</v>
      </c>
      <c r="H192" s="291">
        <f t="shared" si="72"/>
        <v>2</v>
      </c>
      <c r="I192" s="292">
        <f t="shared" si="73"/>
        <v>2</v>
      </c>
      <c r="J192" s="292">
        <v>0</v>
      </c>
      <c r="K192" s="292">
        <f t="shared" si="74"/>
        <v>2</v>
      </c>
      <c r="L192" s="291">
        <v>2</v>
      </c>
      <c r="M192" s="291">
        <v>0</v>
      </c>
      <c r="N192" s="291">
        <v>2</v>
      </c>
      <c r="O192" s="292">
        <v>0.85</v>
      </c>
      <c r="P192" s="292">
        <v>0</v>
      </c>
      <c r="Q192" s="292">
        <v>0.85</v>
      </c>
      <c r="R192" s="291">
        <f t="shared" si="68"/>
        <v>42.5</v>
      </c>
      <c r="S192" s="291">
        <v>0</v>
      </c>
      <c r="T192" s="291">
        <f t="shared" si="69"/>
        <v>42.5</v>
      </c>
    </row>
    <row r="193" spans="1:20" ht="66" customHeight="1">
      <c r="A193" s="508"/>
      <c r="B193" s="511"/>
      <c r="C193" s="514"/>
      <c r="D193" s="281" t="s">
        <v>125</v>
      </c>
      <c r="E193" s="296" t="s">
        <v>579</v>
      </c>
      <c r="F193" s="291">
        <f>F192</f>
        <v>2</v>
      </c>
      <c r="G193" s="291">
        <v>0</v>
      </c>
      <c r="H193" s="291">
        <f t="shared" si="72"/>
        <v>2</v>
      </c>
      <c r="I193" s="292">
        <f t="shared" si="73"/>
        <v>2</v>
      </c>
      <c r="J193" s="292">
        <v>0</v>
      </c>
      <c r="K193" s="292">
        <f t="shared" si="74"/>
        <v>2</v>
      </c>
      <c r="L193" s="291">
        <v>2</v>
      </c>
      <c r="M193" s="291">
        <v>0</v>
      </c>
      <c r="N193" s="291">
        <v>2</v>
      </c>
      <c r="O193" s="292">
        <v>0.85</v>
      </c>
      <c r="P193" s="292">
        <v>0</v>
      </c>
      <c r="Q193" s="292">
        <v>0.85</v>
      </c>
      <c r="R193" s="291">
        <f t="shared" si="68"/>
        <v>42.5</v>
      </c>
      <c r="S193" s="291">
        <v>0</v>
      </c>
      <c r="T193" s="291">
        <f t="shared" si="69"/>
        <v>42.5</v>
      </c>
    </row>
    <row r="194" spans="1:20" ht="66" customHeight="1">
      <c r="A194" s="506" t="s">
        <v>138</v>
      </c>
      <c r="B194" s="509" t="s">
        <v>479</v>
      </c>
      <c r="C194" s="512" t="s">
        <v>563</v>
      </c>
      <c r="D194" s="281" t="s">
        <v>57</v>
      </c>
      <c r="E194" s="296"/>
      <c r="F194" s="291">
        <f>F195</f>
        <v>148</v>
      </c>
      <c r="G194" s="291">
        <f t="shared" ref="G194:T194" si="93">G195</f>
        <v>0</v>
      </c>
      <c r="H194" s="291">
        <f t="shared" si="93"/>
        <v>148</v>
      </c>
      <c r="I194" s="292">
        <f>L194</f>
        <v>522.70000000000005</v>
      </c>
      <c r="J194" s="292">
        <f>M194</f>
        <v>374.7</v>
      </c>
      <c r="K194" s="292">
        <v>148</v>
      </c>
      <c r="L194" s="291">
        <v>522.70000000000005</v>
      </c>
      <c r="M194" s="291">
        <v>374.7</v>
      </c>
      <c r="N194" s="291">
        <f t="shared" si="93"/>
        <v>148</v>
      </c>
      <c r="O194" s="292">
        <v>522.07000000000005</v>
      </c>
      <c r="P194" s="292">
        <v>374.7</v>
      </c>
      <c r="Q194" s="292">
        <v>147.37</v>
      </c>
      <c r="R194" s="291">
        <f t="shared" si="93"/>
        <v>99.879471972450716</v>
      </c>
      <c r="S194" s="291">
        <v>100</v>
      </c>
      <c r="T194" s="291">
        <f t="shared" si="93"/>
        <v>99.574324324324323</v>
      </c>
    </row>
    <row r="195" spans="1:20" ht="99" customHeight="1">
      <c r="A195" s="507"/>
      <c r="B195" s="510"/>
      <c r="C195" s="513"/>
      <c r="D195" s="306" t="s">
        <v>125</v>
      </c>
      <c r="E195" s="296" t="s">
        <v>1</v>
      </c>
      <c r="F195" s="291">
        <f>F197</f>
        <v>148</v>
      </c>
      <c r="G195" s="291">
        <f>G197</f>
        <v>0</v>
      </c>
      <c r="H195" s="291">
        <f>H197</f>
        <v>148</v>
      </c>
      <c r="I195" s="292">
        <f>I196+I197</f>
        <v>522.70000000000005</v>
      </c>
      <c r="J195" s="292">
        <f>M195</f>
        <v>374.7</v>
      </c>
      <c r="K195" s="292">
        <f>K194</f>
        <v>148</v>
      </c>
      <c r="L195" s="291">
        <f>L196+L197</f>
        <v>522.70000000000005</v>
      </c>
      <c r="M195" s="291">
        <f t="shared" ref="M195:O195" si="94">M196+M197</f>
        <v>374.7</v>
      </c>
      <c r="N195" s="291">
        <f t="shared" si="94"/>
        <v>148</v>
      </c>
      <c r="O195" s="292">
        <f t="shared" si="94"/>
        <v>522.06999999999994</v>
      </c>
      <c r="P195" s="292">
        <f t="shared" ref="P195" si="95">P196+P197</f>
        <v>374.7</v>
      </c>
      <c r="Q195" s="292">
        <f t="shared" ref="Q195" si="96">Q196+Q197</f>
        <v>147.37</v>
      </c>
      <c r="R195" s="291">
        <f>(O195/L195)*100</f>
        <v>99.879471972450716</v>
      </c>
      <c r="S195" s="291">
        <f>(P195/M195)*100</f>
        <v>100</v>
      </c>
      <c r="T195" s="291">
        <f>T197</f>
        <v>99.574324324324323</v>
      </c>
    </row>
    <row r="196" spans="1:20" ht="99" customHeight="1">
      <c r="A196" s="507"/>
      <c r="B196" s="510"/>
      <c r="C196" s="513"/>
      <c r="D196" s="281" t="s">
        <v>125</v>
      </c>
      <c r="E196" s="296" t="s">
        <v>1026</v>
      </c>
      <c r="F196" s="291">
        <v>0</v>
      </c>
      <c r="G196" s="291">
        <v>0</v>
      </c>
      <c r="H196" s="291">
        <v>0</v>
      </c>
      <c r="I196" s="292">
        <v>374.7</v>
      </c>
      <c r="J196" s="292">
        <v>374.7</v>
      </c>
      <c r="K196" s="292">
        <v>0</v>
      </c>
      <c r="L196" s="291">
        <v>374.7</v>
      </c>
      <c r="M196" s="291">
        <v>374.7</v>
      </c>
      <c r="N196" s="291">
        <v>0</v>
      </c>
      <c r="O196" s="292">
        <v>374.7</v>
      </c>
      <c r="P196" s="292">
        <v>374.7</v>
      </c>
      <c r="Q196" s="292">
        <v>0</v>
      </c>
      <c r="R196" s="291">
        <f>(O196/L196)*100</f>
        <v>100</v>
      </c>
      <c r="S196" s="291">
        <f>(P196/M196)*100</f>
        <v>100</v>
      </c>
      <c r="T196" s="291"/>
    </row>
    <row r="197" spans="1:20" ht="128.25" customHeight="1">
      <c r="A197" s="508"/>
      <c r="B197" s="511"/>
      <c r="C197" s="514"/>
      <c r="D197" s="281" t="s">
        <v>125</v>
      </c>
      <c r="E197" s="296" t="s">
        <v>580</v>
      </c>
      <c r="F197" s="291">
        <v>148</v>
      </c>
      <c r="G197" s="291">
        <v>0</v>
      </c>
      <c r="H197" s="291">
        <f t="shared" si="72"/>
        <v>148</v>
      </c>
      <c r="I197" s="292">
        <f>K197</f>
        <v>148</v>
      </c>
      <c r="J197" s="292">
        <v>0</v>
      </c>
      <c r="K197" s="292">
        <f>K195</f>
        <v>148</v>
      </c>
      <c r="L197" s="291">
        <f>N197</f>
        <v>148</v>
      </c>
      <c r="M197" s="291">
        <v>0</v>
      </c>
      <c r="N197" s="291">
        <v>148</v>
      </c>
      <c r="O197" s="292">
        <f>Q197</f>
        <v>147.37</v>
      </c>
      <c r="P197" s="292">
        <v>0</v>
      </c>
      <c r="Q197" s="292">
        <f>Q194</f>
        <v>147.37</v>
      </c>
      <c r="R197" s="291">
        <f t="shared" si="68"/>
        <v>99.574324324324323</v>
      </c>
      <c r="S197" s="291">
        <v>0</v>
      </c>
      <c r="T197" s="291">
        <f t="shared" si="69"/>
        <v>99.574324324324323</v>
      </c>
    </row>
    <row r="198" spans="1:20" ht="66" customHeight="1">
      <c r="A198" s="506" t="s">
        <v>139</v>
      </c>
      <c r="B198" s="509" t="s">
        <v>480</v>
      </c>
      <c r="C198" s="512" t="s">
        <v>563</v>
      </c>
      <c r="D198" s="281" t="s">
        <v>57</v>
      </c>
      <c r="E198" s="296"/>
      <c r="F198" s="291">
        <f>F199</f>
        <v>41368</v>
      </c>
      <c r="G198" s="291">
        <f t="shared" ref="G198:T198" si="97">G199</f>
        <v>0</v>
      </c>
      <c r="H198" s="291">
        <f t="shared" si="97"/>
        <v>41368</v>
      </c>
      <c r="I198" s="292">
        <f t="shared" si="97"/>
        <v>41368</v>
      </c>
      <c r="J198" s="292">
        <f t="shared" si="97"/>
        <v>0</v>
      </c>
      <c r="K198" s="292">
        <f t="shared" si="97"/>
        <v>41368</v>
      </c>
      <c r="L198" s="291">
        <f t="shared" si="97"/>
        <v>41368</v>
      </c>
      <c r="M198" s="291">
        <f t="shared" si="97"/>
        <v>0</v>
      </c>
      <c r="N198" s="291">
        <f t="shared" si="97"/>
        <v>41368</v>
      </c>
      <c r="O198" s="292">
        <f t="shared" si="97"/>
        <v>41351.979999999996</v>
      </c>
      <c r="P198" s="292">
        <f t="shared" si="97"/>
        <v>0</v>
      </c>
      <c r="Q198" s="292">
        <f t="shared" si="97"/>
        <v>41351.979999999996</v>
      </c>
      <c r="R198" s="291">
        <f t="shared" si="68"/>
        <v>99.961274415006756</v>
      </c>
      <c r="S198" s="291">
        <v>0</v>
      </c>
      <c r="T198" s="291">
        <f t="shared" si="97"/>
        <v>99.961274415006756</v>
      </c>
    </row>
    <row r="199" spans="1:20" ht="99" customHeight="1">
      <c r="A199" s="507"/>
      <c r="B199" s="510"/>
      <c r="C199" s="513"/>
      <c r="D199" s="306" t="s">
        <v>125</v>
      </c>
      <c r="E199" s="293" t="s">
        <v>1</v>
      </c>
      <c r="F199" s="291">
        <f>F200+F201</f>
        <v>41368</v>
      </c>
      <c r="G199" s="291">
        <v>0</v>
      </c>
      <c r="H199" s="291">
        <f t="shared" si="72"/>
        <v>41368</v>
      </c>
      <c r="I199" s="292">
        <f t="shared" si="73"/>
        <v>41368</v>
      </c>
      <c r="J199" s="292">
        <v>0</v>
      </c>
      <c r="K199" s="292">
        <f t="shared" si="74"/>
        <v>41368</v>
      </c>
      <c r="L199" s="291">
        <f>L200+L201</f>
        <v>41368</v>
      </c>
      <c r="M199" s="291">
        <f t="shared" ref="M199:N199" si="98">M200+M201</f>
        <v>0</v>
      </c>
      <c r="N199" s="291">
        <f t="shared" si="98"/>
        <v>41368</v>
      </c>
      <c r="O199" s="292">
        <f>O200+O201</f>
        <v>41351.979999999996</v>
      </c>
      <c r="P199" s="292">
        <f t="shared" ref="P199:Q199" si="99">P200+P201</f>
        <v>0</v>
      </c>
      <c r="Q199" s="292">
        <f t="shared" si="99"/>
        <v>41351.979999999996</v>
      </c>
      <c r="R199" s="291">
        <f t="shared" si="68"/>
        <v>99.961274415006756</v>
      </c>
      <c r="S199" s="291">
        <v>0</v>
      </c>
      <c r="T199" s="291">
        <f t="shared" si="69"/>
        <v>99.961274415006756</v>
      </c>
    </row>
    <row r="200" spans="1:20" ht="99" customHeight="1">
      <c r="A200" s="507"/>
      <c r="B200" s="510"/>
      <c r="C200" s="513"/>
      <c r="D200" s="281" t="s">
        <v>125</v>
      </c>
      <c r="E200" s="296" t="s">
        <v>581</v>
      </c>
      <c r="F200" s="303">
        <v>7</v>
      </c>
      <c r="G200" s="291">
        <v>0</v>
      </c>
      <c r="H200" s="291">
        <f t="shared" si="72"/>
        <v>7</v>
      </c>
      <c r="I200" s="292">
        <f t="shared" si="73"/>
        <v>7</v>
      </c>
      <c r="J200" s="292">
        <v>0</v>
      </c>
      <c r="K200" s="292">
        <f t="shared" si="74"/>
        <v>7</v>
      </c>
      <c r="L200" s="291">
        <v>7</v>
      </c>
      <c r="M200" s="291">
        <v>0</v>
      </c>
      <c r="N200" s="291">
        <f>L200</f>
        <v>7</v>
      </c>
      <c r="O200" s="292">
        <v>6.71</v>
      </c>
      <c r="P200" s="292">
        <v>0</v>
      </c>
      <c r="Q200" s="292">
        <f>O200</f>
        <v>6.71</v>
      </c>
      <c r="R200" s="291">
        <f t="shared" si="68"/>
        <v>95.857142857142847</v>
      </c>
      <c r="S200" s="291">
        <v>0</v>
      </c>
      <c r="T200" s="291">
        <f t="shared" si="69"/>
        <v>95.857142857142847</v>
      </c>
    </row>
    <row r="201" spans="1:20" ht="66" customHeight="1">
      <c r="A201" s="508"/>
      <c r="B201" s="511"/>
      <c r="C201" s="514"/>
      <c r="D201" s="281" t="s">
        <v>125</v>
      </c>
      <c r="E201" s="296" t="s">
        <v>582</v>
      </c>
      <c r="F201" s="303">
        <v>41361</v>
      </c>
      <c r="G201" s="291">
        <v>0</v>
      </c>
      <c r="H201" s="291">
        <f t="shared" si="72"/>
        <v>41361</v>
      </c>
      <c r="I201" s="292">
        <f t="shared" si="73"/>
        <v>41361</v>
      </c>
      <c r="J201" s="292">
        <v>0</v>
      </c>
      <c r="K201" s="292">
        <f t="shared" si="74"/>
        <v>41361</v>
      </c>
      <c r="L201" s="291">
        <v>41361</v>
      </c>
      <c r="M201" s="291">
        <v>0</v>
      </c>
      <c r="N201" s="291">
        <f>L201</f>
        <v>41361</v>
      </c>
      <c r="O201" s="292">
        <v>41345.269999999997</v>
      </c>
      <c r="P201" s="292">
        <v>0</v>
      </c>
      <c r="Q201" s="292">
        <f>O201</f>
        <v>41345.269999999997</v>
      </c>
      <c r="R201" s="291">
        <f t="shared" si="68"/>
        <v>99.96196900461787</v>
      </c>
      <c r="S201" s="291">
        <v>0</v>
      </c>
      <c r="T201" s="291">
        <f t="shared" si="69"/>
        <v>99.96196900461787</v>
      </c>
    </row>
    <row r="202" spans="1:20" ht="66" customHeight="1">
      <c r="A202" s="506" t="s">
        <v>140</v>
      </c>
      <c r="B202" s="509" t="s">
        <v>481</v>
      </c>
      <c r="C202" s="512" t="s">
        <v>563</v>
      </c>
      <c r="D202" s="281" t="s">
        <v>57</v>
      </c>
      <c r="E202" s="296"/>
      <c r="F202" s="303">
        <f>F203</f>
        <v>5121</v>
      </c>
      <c r="G202" s="303">
        <f t="shared" ref="G202:T202" si="100">G203</f>
        <v>0</v>
      </c>
      <c r="H202" s="303">
        <f t="shared" si="100"/>
        <v>5121</v>
      </c>
      <c r="I202" s="304">
        <f t="shared" si="100"/>
        <v>5121</v>
      </c>
      <c r="J202" s="304">
        <f t="shared" si="100"/>
        <v>0</v>
      </c>
      <c r="K202" s="304">
        <f t="shared" si="100"/>
        <v>5121</v>
      </c>
      <c r="L202" s="303">
        <f t="shared" si="100"/>
        <v>5121</v>
      </c>
      <c r="M202" s="303">
        <f t="shared" si="100"/>
        <v>0</v>
      </c>
      <c r="N202" s="303">
        <f t="shared" si="100"/>
        <v>5121</v>
      </c>
      <c r="O202" s="304">
        <f t="shared" si="100"/>
        <v>5120.09</v>
      </c>
      <c r="P202" s="304">
        <f t="shared" si="100"/>
        <v>0</v>
      </c>
      <c r="Q202" s="304">
        <f t="shared" si="100"/>
        <v>5120.09</v>
      </c>
      <c r="R202" s="291">
        <f t="shared" si="68"/>
        <v>99.982230033196643</v>
      </c>
      <c r="S202" s="291">
        <v>0</v>
      </c>
      <c r="T202" s="305">
        <f t="shared" si="100"/>
        <v>99.982230033196643</v>
      </c>
    </row>
    <row r="203" spans="1:20" ht="99" customHeight="1">
      <c r="A203" s="507"/>
      <c r="B203" s="510"/>
      <c r="C203" s="513"/>
      <c r="D203" s="306" t="s">
        <v>125</v>
      </c>
      <c r="E203" s="296" t="s">
        <v>1</v>
      </c>
      <c r="F203" s="291">
        <v>5121</v>
      </c>
      <c r="G203" s="291">
        <v>0</v>
      </c>
      <c r="H203" s="291">
        <f t="shared" si="72"/>
        <v>5121</v>
      </c>
      <c r="I203" s="292">
        <f t="shared" si="73"/>
        <v>5121</v>
      </c>
      <c r="J203" s="292">
        <v>0</v>
      </c>
      <c r="K203" s="292">
        <f t="shared" si="74"/>
        <v>5121</v>
      </c>
      <c r="L203" s="291">
        <v>5121</v>
      </c>
      <c r="M203" s="291">
        <v>0</v>
      </c>
      <c r="N203" s="291">
        <f>L203</f>
        <v>5121</v>
      </c>
      <c r="O203" s="292">
        <v>5120.09</v>
      </c>
      <c r="P203" s="292">
        <v>0</v>
      </c>
      <c r="Q203" s="292">
        <f>Q204</f>
        <v>5120.09</v>
      </c>
      <c r="R203" s="291">
        <f t="shared" si="68"/>
        <v>99.982230033196643</v>
      </c>
      <c r="S203" s="291">
        <v>0</v>
      </c>
      <c r="T203" s="291">
        <f t="shared" si="69"/>
        <v>99.982230033196643</v>
      </c>
    </row>
    <row r="204" spans="1:20" ht="66" customHeight="1">
      <c r="A204" s="508"/>
      <c r="B204" s="511"/>
      <c r="C204" s="514"/>
      <c r="D204" s="281" t="s">
        <v>125</v>
      </c>
      <c r="E204" s="296" t="s">
        <v>583</v>
      </c>
      <c r="F204" s="291">
        <f>F203</f>
        <v>5121</v>
      </c>
      <c r="G204" s="291">
        <v>0</v>
      </c>
      <c r="H204" s="291">
        <f t="shared" si="72"/>
        <v>5121</v>
      </c>
      <c r="I204" s="292">
        <f t="shared" si="73"/>
        <v>5121</v>
      </c>
      <c r="J204" s="292">
        <v>0</v>
      </c>
      <c r="K204" s="292">
        <f t="shared" si="74"/>
        <v>5121</v>
      </c>
      <c r="L204" s="291">
        <v>5121</v>
      </c>
      <c r="M204" s="291">
        <v>0</v>
      </c>
      <c r="N204" s="291">
        <f>L204</f>
        <v>5121</v>
      </c>
      <c r="O204" s="292">
        <f>O203</f>
        <v>5120.09</v>
      </c>
      <c r="P204" s="292">
        <v>0</v>
      </c>
      <c r="Q204" s="292">
        <f>O204</f>
        <v>5120.09</v>
      </c>
      <c r="R204" s="291">
        <f t="shared" si="68"/>
        <v>99.982230033196643</v>
      </c>
      <c r="S204" s="291">
        <v>0</v>
      </c>
      <c r="T204" s="291">
        <f t="shared" si="69"/>
        <v>99.982230033196643</v>
      </c>
    </row>
    <row r="205" spans="1:20" ht="66" customHeight="1">
      <c r="A205" s="506" t="s">
        <v>142</v>
      </c>
      <c r="B205" s="509" t="s">
        <v>482</v>
      </c>
      <c r="C205" s="512" t="s">
        <v>563</v>
      </c>
      <c r="D205" s="281" t="s">
        <v>57</v>
      </c>
      <c r="E205" s="296"/>
      <c r="F205" s="291">
        <f>F206</f>
        <v>29</v>
      </c>
      <c r="G205" s="291">
        <f t="shared" ref="G205:T205" si="101">G206</f>
        <v>0</v>
      </c>
      <c r="H205" s="291">
        <f t="shared" si="101"/>
        <v>29</v>
      </c>
      <c r="I205" s="292">
        <f t="shared" si="101"/>
        <v>29</v>
      </c>
      <c r="J205" s="292">
        <f t="shared" si="101"/>
        <v>0</v>
      </c>
      <c r="K205" s="292">
        <f t="shared" si="101"/>
        <v>29</v>
      </c>
      <c r="L205" s="291">
        <f t="shared" si="101"/>
        <v>29</v>
      </c>
      <c r="M205" s="291">
        <f t="shared" si="101"/>
        <v>0</v>
      </c>
      <c r="N205" s="291">
        <f t="shared" si="101"/>
        <v>29</v>
      </c>
      <c r="O205" s="292">
        <f t="shared" si="101"/>
        <v>26.860000000000003</v>
      </c>
      <c r="P205" s="292">
        <f t="shared" si="101"/>
        <v>0</v>
      </c>
      <c r="Q205" s="292">
        <f t="shared" si="101"/>
        <v>26.860000000000003</v>
      </c>
      <c r="R205" s="291">
        <f t="shared" si="68"/>
        <v>92.620689655172427</v>
      </c>
      <c r="S205" s="291">
        <v>0</v>
      </c>
      <c r="T205" s="291">
        <f t="shared" si="101"/>
        <v>92.620689655172427</v>
      </c>
    </row>
    <row r="206" spans="1:20" ht="99" customHeight="1">
      <c r="A206" s="507"/>
      <c r="B206" s="510"/>
      <c r="C206" s="513"/>
      <c r="D206" s="306" t="s">
        <v>125</v>
      </c>
      <c r="E206" s="296" t="s">
        <v>1</v>
      </c>
      <c r="F206" s="291">
        <f>F207+F208</f>
        <v>29</v>
      </c>
      <c r="G206" s="291">
        <v>0</v>
      </c>
      <c r="H206" s="291">
        <f t="shared" si="72"/>
        <v>29</v>
      </c>
      <c r="I206" s="292">
        <f t="shared" si="73"/>
        <v>29</v>
      </c>
      <c r="J206" s="292">
        <v>0</v>
      </c>
      <c r="K206" s="292">
        <f t="shared" si="74"/>
        <v>29</v>
      </c>
      <c r="L206" s="291">
        <v>29</v>
      </c>
      <c r="M206" s="291">
        <f t="shared" ref="M206:Q206" si="102">M207+M208</f>
        <v>0</v>
      </c>
      <c r="N206" s="291">
        <f t="shared" si="102"/>
        <v>29</v>
      </c>
      <c r="O206" s="292">
        <f t="shared" si="102"/>
        <v>26.860000000000003</v>
      </c>
      <c r="P206" s="292">
        <f t="shared" si="102"/>
        <v>0</v>
      </c>
      <c r="Q206" s="292">
        <f t="shared" si="102"/>
        <v>26.860000000000003</v>
      </c>
      <c r="R206" s="291">
        <f t="shared" si="68"/>
        <v>92.620689655172427</v>
      </c>
      <c r="S206" s="291">
        <v>0</v>
      </c>
      <c r="T206" s="291">
        <f t="shared" si="69"/>
        <v>92.620689655172427</v>
      </c>
    </row>
    <row r="207" spans="1:20" ht="99" customHeight="1">
      <c r="A207" s="507"/>
      <c r="B207" s="510"/>
      <c r="C207" s="513"/>
      <c r="D207" s="281" t="s">
        <v>125</v>
      </c>
      <c r="E207" s="296" t="s">
        <v>584</v>
      </c>
      <c r="F207" s="303">
        <v>1</v>
      </c>
      <c r="G207" s="291">
        <v>0</v>
      </c>
      <c r="H207" s="291">
        <f t="shared" si="72"/>
        <v>1</v>
      </c>
      <c r="I207" s="292">
        <f t="shared" si="73"/>
        <v>1</v>
      </c>
      <c r="J207" s="292">
        <v>0</v>
      </c>
      <c r="K207" s="292">
        <f t="shared" si="74"/>
        <v>1</v>
      </c>
      <c r="L207" s="291">
        <v>1</v>
      </c>
      <c r="M207" s="291">
        <v>0</v>
      </c>
      <c r="N207" s="291">
        <v>1</v>
      </c>
      <c r="O207" s="292">
        <v>0.01</v>
      </c>
      <c r="P207" s="292">
        <v>0</v>
      </c>
      <c r="Q207" s="292">
        <v>0.01</v>
      </c>
      <c r="R207" s="291">
        <f t="shared" si="68"/>
        <v>1</v>
      </c>
      <c r="S207" s="291">
        <v>0</v>
      </c>
      <c r="T207" s="291">
        <f t="shared" si="69"/>
        <v>1</v>
      </c>
    </row>
    <row r="208" spans="1:20" ht="66" customHeight="1">
      <c r="A208" s="508"/>
      <c r="B208" s="511"/>
      <c r="C208" s="514"/>
      <c r="D208" s="281" t="s">
        <v>125</v>
      </c>
      <c r="E208" s="296" t="s">
        <v>585</v>
      </c>
      <c r="F208" s="303">
        <v>28</v>
      </c>
      <c r="G208" s="291">
        <v>0</v>
      </c>
      <c r="H208" s="291">
        <f t="shared" si="72"/>
        <v>28</v>
      </c>
      <c r="I208" s="292">
        <f t="shared" si="73"/>
        <v>28</v>
      </c>
      <c r="J208" s="292">
        <v>0</v>
      </c>
      <c r="K208" s="292">
        <f t="shared" si="74"/>
        <v>28</v>
      </c>
      <c r="L208" s="291">
        <v>28</v>
      </c>
      <c r="M208" s="291">
        <v>0</v>
      </c>
      <c r="N208" s="291">
        <f>L208</f>
        <v>28</v>
      </c>
      <c r="O208" s="292">
        <v>26.85</v>
      </c>
      <c r="P208" s="292">
        <v>0</v>
      </c>
      <c r="Q208" s="292">
        <f>O208</f>
        <v>26.85</v>
      </c>
      <c r="R208" s="291">
        <f t="shared" si="68"/>
        <v>95.892857142857153</v>
      </c>
      <c r="S208" s="291">
        <v>0</v>
      </c>
      <c r="T208" s="291">
        <f t="shared" si="69"/>
        <v>95.892857142857153</v>
      </c>
    </row>
    <row r="209" spans="1:20" ht="99" customHeight="1">
      <c r="A209" s="506" t="s">
        <v>143</v>
      </c>
      <c r="B209" s="509" t="s">
        <v>483</v>
      </c>
      <c r="C209" s="512" t="s">
        <v>563</v>
      </c>
      <c r="D209" s="281" t="s">
        <v>57</v>
      </c>
      <c r="E209" s="296"/>
      <c r="F209" s="303">
        <f>F210</f>
        <v>321</v>
      </c>
      <c r="G209" s="303">
        <f t="shared" ref="G209:T209" si="103">G210</f>
        <v>0</v>
      </c>
      <c r="H209" s="303">
        <f t="shared" si="103"/>
        <v>321</v>
      </c>
      <c r="I209" s="304">
        <f t="shared" si="103"/>
        <v>321</v>
      </c>
      <c r="J209" s="304">
        <f t="shared" si="103"/>
        <v>0</v>
      </c>
      <c r="K209" s="304">
        <f t="shared" si="103"/>
        <v>321</v>
      </c>
      <c r="L209" s="303">
        <f t="shared" si="103"/>
        <v>321</v>
      </c>
      <c r="M209" s="303">
        <f t="shared" si="103"/>
        <v>0</v>
      </c>
      <c r="N209" s="303">
        <f t="shared" si="103"/>
        <v>321</v>
      </c>
      <c r="O209" s="304">
        <f t="shared" si="103"/>
        <v>0</v>
      </c>
      <c r="P209" s="304">
        <f t="shared" si="103"/>
        <v>0</v>
      </c>
      <c r="Q209" s="304">
        <f t="shared" si="103"/>
        <v>0</v>
      </c>
      <c r="R209" s="291">
        <f t="shared" si="68"/>
        <v>0</v>
      </c>
      <c r="S209" s="291">
        <v>0</v>
      </c>
      <c r="T209" s="305">
        <f t="shared" si="103"/>
        <v>0</v>
      </c>
    </row>
    <row r="210" spans="1:20" ht="99" customHeight="1">
      <c r="A210" s="507"/>
      <c r="B210" s="510"/>
      <c r="C210" s="513"/>
      <c r="D210" s="306" t="s">
        <v>125</v>
      </c>
      <c r="E210" s="296" t="s">
        <v>1</v>
      </c>
      <c r="F210" s="291">
        <v>321</v>
      </c>
      <c r="G210" s="291">
        <v>0</v>
      </c>
      <c r="H210" s="291">
        <f t="shared" si="72"/>
        <v>321</v>
      </c>
      <c r="I210" s="292">
        <f t="shared" si="73"/>
        <v>321</v>
      </c>
      <c r="J210" s="292">
        <v>0</v>
      </c>
      <c r="K210" s="292">
        <f t="shared" si="74"/>
        <v>321</v>
      </c>
      <c r="L210" s="291">
        <f>L211</f>
        <v>321</v>
      </c>
      <c r="M210" s="291">
        <v>0</v>
      </c>
      <c r="N210" s="291">
        <f>L210</f>
        <v>321</v>
      </c>
      <c r="O210" s="292">
        <v>0</v>
      </c>
      <c r="P210" s="292">
        <v>0</v>
      </c>
      <c r="Q210" s="292">
        <v>0</v>
      </c>
      <c r="R210" s="291">
        <f t="shared" si="68"/>
        <v>0</v>
      </c>
      <c r="S210" s="291">
        <v>0</v>
      </c>
      <c r="T210" s="291"/>
    </row>
    <row r="211" spans="1:20" ht="66" customHeight="1">
      <c r="A211" s="508"/>
      <c r="B211" s="511"/>
      <c r="C211" s="514"/>
      <c r="D211" s="281" t="s">
        <v>125</v>
      </c>
      <c r="E211" s="296" t="s">
        <v>586</v>
      </c>
      <c r="F211" s="291">
        <f>F210</f>
        <v>321</v>
      </c>
      <c r="G211" s="291">
        <v>0</v>
      </c>
      <c r="H211" s="291">
        <f t="shared" si="72"/>
        <v>321</v>
      </c>
      <c r="I211" s="292">
        <f t="shared" si="73"/>
        <v>321</v>
      </c>
      <c r="J211" s="292">
        <v>0</v>
      </c>
      <c r="K211" s="292">
        <f t="shared" si="74"/>
        <v>321</v>
      </c>
      <c r="L211" s="291">
        <v>321</v>
      </c>
      <c r="M211" s="291">
        <v>0</v>
      </c>
      <c r="N211" s="291">
        <f>L211</f>
        <v>321</v>
      </c>
      <c r="O211" s="292">
        <v>0</v>
      </c>
      <c r="P211" s="292">
        <v>0</v>
      </c>
      <c r="Q211" s="292">
        <v>0</v>
      </c>
      <c r="R211" s="291">
        <f t="shared" si="68"/>
        <v>0</v>
      </c>
      <c r="S211" s="291">
        <v>0</v>
      </c>
      <c r="T211" s="291"/>
    </row>
    <row r="212" spans="1:20" ht="66" customHeight="1">
      <c r="A212" s="506" t="s">
        <v>144</v>
      </c>
      <c r="B212" s="509" t="s">
        <v>484</v>
      </c>
      <c r="C212" s="512" t="s">
        <v>563</v>
      </c>
      <c r="D212" s="281" t="s">
        <v>57</v>
      </c>
      <c r="E212" s="296"/>
      <c r="F212" s="291">
        <f>F213</f>
        <v>1000</v>
      </c>
      <c r="G212" s="291">
        <f t="shared" ref="G212:T212" si="104">G213</f>
        <v>0</v>
      </c>
      <c r="H212" s="291">
        <f t="shared" si="104"/>
        <v>1000</v>
      </c>
      <c r="I212" s="292">
        <f>L212</f>
        <v>800</v>
      </c>
      <c r="J212" s="292">
        <f t="shared" si="104"/>
        <v>0</v>
      </c>
      <c r="K212" s="292">
        <f t="shared" si="104"/>
        <v>800</v>
      </c>
      <c r="L212" s="291">
        <f t="shared" si="104"/>
        <v>800</v>
      </c>
      <c r="M212" s="291">
        <f t="shared" si="104"/>
        <v>0</v>
      </c>
      <c r="N212" s="291">
        <f t="shared" si="104"/>
        <v>800</v>
      </c>
      <c r="O212" s="292">
        <f t="shared" si="104"/>
        <v>800</v>
      </c>
      <c r="P212" s="292">
        <f t="shared" si="104"/>
        <v>0</v>
      </c>
      <c r="Q212" s="292">
        <f t="shared" si="104"/>
        <v>800</v>
      </c>
      <c r="R212" s="291">
        <f t="shared" si="68"/>
        <v>100</v>
      </c>
      <c r="S212" s="291">
        <v>0</v>
      </c>
      <c r="T212" s="291">
        <f t="shared" si="104"/>
        <v>100</v>
      </c>
    </row>
    <row r="213" spans="1:20" ht="99" customHeight="1">
      <c r="A213" s="507"/>
      <c r="B213" s="510"/>
      <c r="C213" s="513"/>
      <c r="D213" s="306" t="s">
        <v>125</v>
      </c>
      <c r="E213" s="296" t="s">
        <v>1</v>
      </c>
      <c r="F213" s="291">
        <v>1000</v>
      </c>
      <c r="G213" s="291">
        <v>0</v>
      </c>
      <c r="H213" s="291">
        <f t="shared" si="72"/>
        <v>1000</v>
      </c>
      <c r="I213" s="292">
        <f>L213</f>
        <v>800</v>
      </c>
      <c r="J213" s="292">
        <v>0</v>
      </c>
      <c r="K213" s="292">
        <f t="shared" si="74"/>
        <v>800</v>
      </c>
      <c r="L213" s="291">
        <v>800</v>
      </c>
      <c r="M213" s="291">
        <v>0</v>
      </c>
      <c r="N213" s="291">
        <v>800</v>
      </c>
      <c r="O213" s="292">
        <v>800</v>
      </c>
      <c r="P213" s="292">
        <v>0</v>
      </c>
      <c r="Q213" s="292">
        <f>O213</f>
        <v>800</v>
      </c>
      <c r="R213" s="291">
        <f t="shared" si="68"/>
        <v>100</v>
      </c>
      <c r="S213" s="291">
        <v>0</v>
      </c>
      <c r="T213" s="291">
        <f t="shared" si="69"/>
        <v>100</v>
      </c>
    </row>
    <row r="214" spans="1:20" ht="66" customHeight="1">
      <c r="A214" s="508"/>
      <c r="B214" s="511"/>
      <c r="C214" s="514"/>
      <c r="D214" s="281" t="s">
        <v>125</v>
      </c>
      <c r="E214" s="296" t="s">
        <v>587</v>
      </c>
      <c r="F214" s="291">
        <f>F213</f>
        <v>1000</v>
      </c>
      <c r="G214" s="291">
        <v>0</v>
      </c>
      <c r="H214" s="291">
        <f t="shared" si="72"/>
        <v>1000</v>
      </c>
      <c r="I214" s="292">
        <f>L214</f>
        <v>800</v>
      </c>
      <c r="J214" s="292">
        <v>0</v>
      </c>
      <c r="K214" s="292">
        <f t="shared" si="74"/>
        <v>800</v>
      </c>
      <c r="L214" s="291">
        <v>800</v>
      </c>
      <c r="M214" s="291">
        <v>0</v>
      </c>
      <c r="N214" s="291">
        <v>800</v>
      </c>
      <c r="O214" s="292">
        <f>O213</f>
        <v>800</v>
      </c>
      <c r="P214" s="292">
        <v>0</v>
      </c>
      <c r="Q214" s="292">
        <f>O214</f>
        <v>800</v>
      </c>
      <c r="R214" s="291">
        <f t="shared" si="68"/>
        <v>100</v>
      </c>
      <c r="S214" s="291">
        <v>0</v>
      </c>
      <c r="T214" s="291">
        <f t="shared" si="69"/>
        <v>100</v>
      </c>
    </row>
    <row r="215" spans="1:20" ht="99" customHeight="1">
      <c r="A215" s="506" t="s">
        <v>145</v>
      </c>
      <c r="B215" s="509" t="s">
        <v>146</v>
      </c>
      <c r="C215" s="512" t="s">
        <v>588</v>
      </c>
      <c r="D215" s="281" t="s">
        <v>57</v>
      </c>
      <c r="E215" s="296"/>
      <c r="F215" s="291">
        <f>F216</f>
        <v>1272144.5</v>
      </c>
      <c r="G215" s="291">
        <f t="shared" ref="G215:T215" si="105">G216</f>
        <v>0</v>
      </c>
      <c r="H215" s="291">
        <f t="shared" si="105"/>
        <v>1272144.5</v>
      </c>
      <c r="I215" s="292">
        <f>L215</f>
        <v>1247012.5</v>
      </c>
      <c r="J215" s="292">
        <f t="shared" si="105"/>
        <v>0</v>
      </c>
      <c r="K215" s="292">
        <f>I215</f>
        <v>1247012.5</v>
      </c>
      <c r="L215" s="291">
        <f t="shared" si="105"/>
        <v>1247012.5</v>
      </c>
      <c r="M215" s="291">
        <f t="shared" si="105"/>
        <v>0</v>
      </c>
      <c r="N215" s="291">
        <f t="shared" si="105"/>
        <v>1247012.5</v>
      </c>
      <c r="O215" s="292">
        <f t="shared" si="105"/>
        <v>1246646.71</v>
      </c>
      <c r="P215" s="292">
        <f t="shared" si="105"/>
        <v>0</v>
      </c>
      <c r="Q215" s="292">
        <f t="shared" si="105"/>
        <v>1246646.71</v>
      </c>
      <c r="R215" s="291">
        <f t="shared" si="68"/>
        <v>99.97066669339722</v>
      </c>
      <c r="S215" s="291">
        <v>0</v>
      </c>
      <c r="T215" s="291">
        <f t="shared" si="105"/>
        <v>99.97066669339722</v>
      </c>
    </row>
    <row r="216" spans="1:20" ht="66" customHeight="1">
      <c r="A216" s="507"/>
      <c r="B216" s="510"/>
      <c r="C216" s="513"/>
      <c r="D216" s="306" t="s">
        <v>125</v>
      </c>
      <c r="E216" s="296" t="s">
        <v>1</v>
      </c>
      <c r="F216" s="291">
        <f>F217+F218</f>
        <v>1272144.5</v>
      </c>
      <c r="G216" s="291">
        <v>0</v>
      </c>
      <c r="H216" s="291">
        <f t="shared" si="72"/>
        <v>1272144.5</v>
      </c>
      <c r="I216" s="292">
        <f>L216</f>
        <v>1247012.5</v>
      </c>
      <c r="J216" s="292">
        <v>0</v>
      </c>
      <c r="K216" s="292">
        <f t="shared" si="74"/>
        <v>1247012.5</v>
      </c>
      <c r="L216" s="291">
        <f>L217+L218</f>
        <v>1247012.5</v>
      </c>
      <c r="M216" s="291">
        <v>0</v>
      </c>
      <c r="N216" s="291">
        <f>L216</f>
        <v>1247012.5</v>
      </c>
      <c r="O216" s="292">
        <f>O217+O218</f>
        <v>1246646.71</v>
      </c>
      <c r="P216" s="292">
        <v>0</v>
      </c>
      <c r="Q216" s="292">
        <f>O216</f>
        <v>1246646.71</v>
      </c>
      <c r="R216" s="291">
        <f t="shared" si="68"/>
        <v>99.97066669339722</v>
      </c>
      <c r="S216" s="291">
        <v>0</v>
      </c>
      <c r="T216" s="291">
        <f t="shared" si="69"/>
        <v>99.97066669339722</v>
      </c>
    </row>
    <row r="217" spans="1:20" ht="99" customHeight="1">
      <c r="A217" s="507"/>
      <c r="B217" s="510"/>
      <c r="C217" s="513"/>
      <c r="D217" s="281" t="s">
        <v>125</v>
      </c>
      <c r="E217" s="296" t="s">
        <v>589</v>
      </c>
      <c r="F217" s="303">
        <v>324</v>
      </c>
      <c r="G217" s="291">
        <v>0</v>
      </c>
      <c r="H217" s="291">
        <f t="shared" si="72"/>
        <v>324</v>
      </c>
      <c r="I217" s="292">
        <f t="shared" si="73"/>
        <v>324</v>
      </c>
      <c r="J217" s="292">
        <v>0</v>
      </c>
      <c r="K217" s="292">
        <f t="shared" si="74"/>
        <v>324</v>
      </c>
      <c r="L217" s="291">
        <v>324</v>
      </c>
      <c r="M217" s="291">
        <v>0</v>
      </c>
      <c r="N217" s="291">
        <f t="shared" ref="N217:N238" si="106">L217</f>
        <v>324</v>
      </c>
      <c r="O217" s="292">
        <v>270.97000000000003</v>
      </c>
      <c r="P217" s="292">
        <v>0</v>
      </c>
      <c r="Q217" s="292">
        <f t="shared" ref="Q217:Q237" si="107">O217</f>
        <v>270.97000000000003</v>
      </c>
      <c r="R217" s="291">
        <f t="shared" si="68"/>
        <v>83.632716049382722</v>
      </c>
      <c r="S217" s="291">
        <v>0</v>
      </c>
      <c r="T217" s="291">
        <f t="shared" si="69"/>
        <v>83.632716049382722</v>
      </c>
    </row>
    <row r="218" spans="1:20" ht="66" customHeight="1">
      <c r="A218" s="508"/>
      <c r="B218" s="511"/>
      <c r="C218" s="514"/>
      <c r="D218" s="281" t="s">
        <v>125</v>
      </c>
      <c r="E218" s="296" t="s">
        <v>590</v>
      </c>
      <c r="F218" s="303">
        <v>1271820.5</v>
      </c>
      <c r="G218" s="291">
        <v>0</v>
      </c>
      <c r="H218" s="291">
        <f t="shared" si="72"/>
        <v>1271820.5</v>
      </c>
      <c r="I218" s="292">
        <f>L218</f>
        <v>1246688.5</v>
      </c>
      <c r="J218" s="292">
        <v>0</v>
      </c>
      <c r="K218" s="292">
        <f t="shared" si="74"/>
        <v>1246688.5</v>
      </c>
      <c r="L218" s="291">
        <v>1246688.5</v>
      </c>
      <c r="M218" s="291">
        <v>0</v>
      </c>
      <c r="N218" s="291">
        <f t="shared" si="106"/>
        <v>1246688.5</v>
      </c>
      <c r="O218" s="292">
        <v>1246375.74</v>
      </c>
      <c r="P218" s="292">
        <v>0</v>
      </c>
      <c r="Q218" s="292">
        <f t="shared" si="107"/>
        <v>1246375.74</v>
      </c>
      <c r="R218" s="291">
        <f t="shared" si="68"/>
        <v>99.974912738827697</v>
      </c>
      <c r="S218" s="291">
        <v>0</v>
      </c>
      <c r="T218" s="291">
        <f t="shared" si="69"/>
        <v>99.974912738827697</v>
      </c>
    </row>
    <row r="219" spans="1:20" ht="99" customHeight="1">
      <c r="A219" s="506" t="s">
        <v>147</v>
      </c>
      <c r="B219" s="509" t="s">
        <v>148</v>
      </c>
      <c r="C219" s="512" t="s">
        <v>591</v>
      </c>
      <c r="D219" s="281" t="s">
        <v>57</v>
      </c>
      <c r="E219" s="296"/>
      <c r="F219" s="303">
        <f>F220</f>
        <v>981902.4</v>
      </c>
      <c r="G219" s="303">
        <f t="shared" ref="G219:T219" si="108">G220</f>
        <v>0</v>
      </c>
      <c r="H219" s="303">
        <f t="shared" si="108"/>
        <v>981902.4</v>
      </c>
      <c r="I219" s="304">
        <f>L219</f>
        <v>989763.4</v>
      </c>
      <c r="J219" s="304">
        <f t="shared" si="108"/>
        <v>0</v>
      </c>
      <c r="K219" s="304">
        <f>I219</f>
        <v>989763.4</v>
      </c>
      <c r="L219" s="303">
        <f t="shared" si="108"/>
        <v>989763.4</v>
      </c>
      <c r="M219" s="303">
        <f t="shared" si="108"/>
        <v>0</v>
      </c>
      <c r="N219" s="303">
        <f t="shared" si="108"/>
        <v>989763.4</v>
      </c>
      <c r="O219" s="304">
        <f t="shared" si="108"/>
        <v>989314.01</v>
      </c>
      <c r="P219" s="304">
        <f t="shared" si="108"/>
        <v>0</v>
      </c>
      <c r="Q219" s="304">
        <f t="shared" si="108"/>
        <v>989314.01</v>
      </c>
      <c r="R219" s="291">
        <f t="shared" si="68"/>
        <v>99.954596219662193</v>
      </c>
      <c r="S219" s="291">
        <v>0</v>
      </c>
      <c r="T219" s="305">
        <f t="shared" si="108"/>
        <v>99.954596219662193</v>
      </c>
    </row>
    <row r="220" spans="1:20" ht="66" customHeight="1">
      <c r="A220" s="507"/>
      <c r="B220" s="510"/>
      <c r="C220" s="513"/>
      <c r="D220" s="306" t="s">
        <v>125</v>
      </c>
      <c r="E220" s="296" t="s">
        <v>1</v>
      </c>
      <c r="F220" s="291">
        <f>F221+F222</f>
        <v>981902.4</v>
      </c>
      <c r="G220" s="291">
        <v>0</v>
      </c>
      <c r="H220" s="291">
        <f t="shared" si="72"/>
        <v>981902.4</v>
      </c>
      <c r="I220" s="292">
        <f>L220</f>
        <v>989763.4</v>
      </c>
      <c r="J220" s="292">
        <v>0</v>
      </c>
      <c r="K220" s="292">
        <f t="shared" si="74"/>
        <v>989763.4</v>
      </c>
      <c r="L220" s="291">
        <f>L221+L222</f>
        <v>989763.4</v>
      </c>
      <c r="M220" s="291">
        <v>0</v>
      </c>
      <c r="N220" s="291">
        <f t="shared" si="106"/>
        <v>989763.4</v>
      </c>
      <c r="O220" s="292">
        <f>O221+O222</f>
        <v>989314.01</v>
      </c>
      <c r="P220" s="292">
        <v>0</v>
      </c>
      <c r="Q220" s="292">
        <f t="shared" si="107"/>
        <v>989314.01</v>
      </c>
      <c r="R220" s="291">
        <f t="shared" si="68"/>
        <v>99.954596219662193</v>
      </c>
      <c r="S220" s="291">
        <v>0</v>
      </c>
      <c r="T220" s="291">
        <f t="shared" si="69"/>
        <v>99.954596219662193</v>
      </c>
    </row>
    <row r="221" spans="1:20" ht="99" customHeight="1">
      <c r="A221" s="507"/>
      <c r="B221" s="510"/>
      <c r="C221" s="513"/>
      <c r="D221" s="281" t="s">
        <v>125</v>
      </c>
      <c r="E221" s="296" t="s">
        <v>592</v>
      </c>
      <c r="F221" s="303">
        <v>4412.1000000000004</v>
      </c>
      <c r="G221" s="291">
        <v>0</v>
      </c>
      <c r="H221" s="291">
        <f t="shared" si="72"/>
        <v>4412.1000000000004</v>
      </c>
      <c r="I221" s="292">
        <f t="shared" si="73"/>
        <v>4412.1000000000004</v>
      </c>
      <c r="J221" s="292">
        <v>0</v>
      </c>
      <c r="K221" s="292">
        <f t="shared" si="74"/>
        <v>4412.1000000000004</v>
      </c>
      <c r="L221" s="291">
        <v>4412.1000000000004</v>
      </c>
      <c r="M221" s="291">
        <v>0</v>
      </c>
      <c r="N221" s="291">
        <f t="shared" si="106"/>
        <v>4412.1000000000004</v>
      </c>
      <c r="O221" s="292">
        <v>4011.75</v>
      </c>
      <c r="P221" s="292">
        <v>0</v>
      </c>
      <c r="Q221" s="292">
        <f t="shared" si="107"/>
        <v>4011.75</v>
      </c>
      <c r="R221" s="291">
        <f t="shared" si="68"/>
        <v>90.926089617189092</v>
      </c>
      <c r="S221" s="291">
        <v>0</v>
      </c>
      <c r="T221" s="291">
        <f t="shared" si="69"/>
        <v>90.926089617189092</v>
      </c>
    </row>
    <row r="222" spans="1:20" ht="66" customHeight="1">
      <c r="A222" s="508"/>
      <c r="B222" s="511"/>
      <c r="C222" s="514"/>
      <c r="D222" s="281" t="s">
        <v>125</v>
      </c>
      <c r="E222" s="296" t="s">
        <v>593</v>
      </c>
      <c r="F222" s="303">
        <v>977490.3</v>
      </c>
      <c r="G222" s="291">
        <v>0</v>
      </c>
      <c r="H222" s="291">
        <f t="shared" si="72"/>
        <v>977490.3</v>
      </c>
      <c r="I222" s="292">
        <f>L222</f>
        <v>985351.3</v>
      </c>
      <c r="J222" s="292">
        <v>0</v>
      </c>
      <c r="K222" s="292">
        <f t="shared" si="74"/>
        <v>985351.3</v>
      </c>
      <c r="L222" s="291">
        <v>985351.3</v>
      </c>
      <c r="M222" s="291">
        <v>0</v>
      </c>
      <c r="N222" s="291">
        <f t="shared" si="106"/>
        <v>985351.3</v>
      </c>
      <c r="O222" s="292">
        <v>985302.26</v>
      </c>
      <c r="P222" s="292">
        <v>0</v>
      </c>
      <c r="Q222" s="292">
        <f t="shared" si="107"/>
        <v>985302.26</v>
      </c>
      <c r="R222" s="291">
        <f t="shared" si="68"/>
        <v>99.995023094808914</v>
      </c>
      <c r="S222" s="291">
        <v>0</v>
      </c>
      <c r="T222" s="291">
        <f t="shared" si="69"/>
        <v>99.995023094808914</v>
      </c>
    </row>
    <row r="223" spans="1:20" ht="99" customHeight="1">
      <c r="A223" s="506" t="s">
        <v>149</v>
      </c>
      <c r="B223" s="509" t="s">
        <v>150</v>
      </c>
      <c r="C223" s="512" t="s">
        <v>591</v>
      </c>
      <c r="D223" s="281" t="s">
        <v>57</v>
      </c>
      <c r="E223" s="296"/>
      <c r="F223" s="303">
        <f>F224</f>
        <v>21637.3</v>
      </c>
      <c r="G223" s="303">
        <f t="shared" ref="G223:T223" si="109">G224</f>
        <v>0</v>
      </c>
      <c r="H223" s="303">
        <f t="shared" si="109"/>
        <v>21637.3</v>
      </c>
      <c r="I223" s="304">
        <f>L223</f>
        <v>21587.3</v>
      </c>
      <c r="J223" s="304">
        <f t="shared" si="109"/>
        <v>0</v>
      </c>
      <c r="K223" s="304">
        <f>I223</f>
        <v>21587.3</v>
      </c>
      <c r="L223" s="303">
        <f t="shared" si="109"/>
        <v>21587.3</v>
      </c>
      <c r="M223" s="303">
        <f t="shared" si="109"/>
        <v>0</v>
      </c>
      <c r="N223" s="303">
        <f t="shared" si="109"/>
        <v>21587.3</v>
      </c>
      <c r="O223" s="304">
        <f t="shared" si="109"/>
        <v>21549.26</v>
      </c>
      <c r="P223" s="304">
        <f t="shared" si="109"/>
        <v>0</v>
      </c>
      <c r="Q223" s="304">
        <f t="shared" si="109"/>
        <v>21549.26</v>
      </c>
      <c r="R223" s="291">
        <f t="shared" si="68"/>
        <v>99.823785281160681</v>
      </c>
      <c r="S223" s="291">
        <v>0</v>
      </c>
      <c r="T223" s="305">
        <f t="shared" si="109"/>
        <v>99.823785281160681</v>
      </c>
    </row>
    <row r="224" spans="1:20" ht="66" customHeight="1">
      <c r="A224" s="507"/>
      <c r="B224" s="510"/>
      <c r="C224" s="513"/>
      <c r="D224" s="306" t="s">
        <v>125</v>
      </c>
      <c r="E224" s="296" t="s">
        <v>1</v>
      </c>
      <c r="F224" s="291">
        <f>F225+F226</f>
        <v>21637.3</v>
      </c>
      <c r="G224" s="291">
        <v>0</v>
      </c>
      <c r="H224" s="291">
        <f t="shared" si="72"/>
        <v>21637.3</v>
      </c>
      <c r="I224" s="292">
        <f>L224</f>
        <v>21587.3</v>
      </c>
      <c r="J224" s="292">
        <v>0</v>
      </c>
      <c r="K224" s="292">
        <f t="shared" si="74"/>
        <v>21587.3</v>
      </c>
      <c r="L224" s="291">
        <f>L225+L226</f>
        <v>21587.3</v>
      </c>
      <c r="M224" s="291">
        <v>0</v>
      </c>
      <c r="N224" s="291">
        <f t="shared" si="106"/>
        <v>21587.3</v>
      </c>
      <c r="O224" s="292">
        <f>O225+O226</f>
        <v>21549.26</v>
      </c>
      <c r="P224" s="292">
        <v>0</v>
      </c>
      <c r="Q224" s="292">
        <f t="shared" si="107"/>
        <v>21549.26</v>
      </c>
      <c r="R224" s="291">
        <f t="shared" si="68"/>
        <v>99.823785281160681</v>
      </c>
      <c r="S224" s="291">
        <v>0</v>
      </c>
      <c r="T224" s="291">
        <f t="shared" si="69"/>
        <v>99.823785281160681</v>
      </c>
    </row>
    <row r="225" spans="1:20" ht="99" customHeight="1">
      <c r="A225" s="507"/>
      <c r="B225" s="510"/>
      <c r="C225" s="513"/>
      <c r="D225" s="281" t="s">
        <v>125</v>
      </c>
      <c r="E225" s="296" t="s">
        <v>594</v>
      </c>
      <c r="F225" s="303">
        <v>101</v>
      </c>
      <c r="G225" s="291">
        <v>0</v>
      </c>
      <c r="H225" s="291">
        <f t="shared" si="72"/>
        <v>101</v>
      </c>
      <c r="I225" s="292">
        <f t="shared" si="73"/>
        <v>101</v>
      </c>
      <c r="J225" s="292">
        <v>0</v>
      </c>
      <c r="K225" s="292">
        <f t="shared" si="74"/>
        <v>101</v>
      </c>
      <c r="L225" s="291">
        <v>101</v>
      </c>
      <c r="M225" s="291">
        <v>0</v>
      </c>
      <c r="N225" s="291">
        <f t="shared" si="106"/>
        <v>101</v>
      </c>
      <c r="O225" s="292">
        <v>92.59</v>
      </c>
      <c r="P225" s="292">
        <v>0</v>
      </c>
      <c r="Q225" s="292">
        <f t="shared" si="107"/>
        <v>92.59</v>
      </c>
      <c r="R225" s="291">
        <f t="shared" si="68"/>
        <v>91.67326732673267</v>
      </c>
      <c r="S225" s="291">
        <v>0</v>
      </c>
      <c r="T225" s="291">
        <f t="shared" si="69"/>
        <v>91.67326732673267</v>
      </c>
    </row>
    <row r="226" spans="1:20" ht="66" customHeight="1">
      <c r="A226" s="508"/>
      <c r="B226" s="511"/>
      <c r="C226" s="514"/>
      <c r="D226" s="281" t="s">
        <v>125</v>
      </c>
      <c r="E226" s="296" t="s">
        <v>595</v>
      </c>
      <c r="F226" s="303">
        <v>21536.3</v>
      </c>
      <c r="G226" s="291">
        <v>0</v>
      </c>
      <c r="H226" s="291">
        <f t="shared" si="72"/>
        <v>21536.3</v>
      </c>
      <c r="I226" s="292">
        <f>L226</f>
        <v>21486.3</v>
      </c>
      <c r="J226" s="292">
        <v>0</v>
      </c>
      <c r="K226" s="292">
        <f t="shared" si="74"/>
        <v>21486.3</v>
      </c>
      <c r="L226" s="291">
        <v>21486.3</v>
      </c>
      <c r="M226" s="291">
        <v>0</v>
      </c>
      <c r="N226" s="291">
        <f t="shared" si="106"/>
        <v>21486.3</v>
      </c>
      <c r="O226" s="292">
        <v>21456.67</v>
      </c>
      <c r="P226" s="292">
        <v>0</v>
      </c>
      <c r="Q226" s="292">
        <f t="shared" si="107"/>
        <v>21456.67</v>
      </c>
      <c r="R226" s="291">
        <f t="shared" si="68"/>
        <v>99.862098174185405</v>
      </c>
      <c r="S226" s="291">
        <v>0</v>
      </c>
      <c r="T226" s="291">
        <f t="shared" si="69"/>
        <v>99.862098174185405</v>
      </c>
    </row>
    <row r="227" spans="1:20" ht="99" customHeight="1">
      <c r="A227" s="506" t="s">
        <v>151</v>
      </c>
      <c r="B227" s="509" t="s">
        <v>152</v>
      </c>
      <c r="C227" s="512" t="s">
        <v>591</v>
      </c>
      <c r="D227" s="281" t="s">
        <v>57</v>
      </c>
      <c r="E227" s="296"/>
      <c r="F227" s="303">
        <f>F228</f>
        <v>658566</v>
      </c>
      <c r="G227" s="303">
        <f t="shared" ref="G227:T227" si="110">G228</f>
        <v>0</v>
      </c>
      <c r="H227" s="303">
        <f t="shared" si="110"/>
        <v>658566</v>
      </c>
      <c r="I227" s="304">
        <f>L227</f>
        <v>662916</v>
      </c>
      <c r="J227" s="304">
        <f t="shared" si="110"/>
        <v>0</v>
      </c>
      <c r="K227" s="304">
        <f>I227</f>
        <v>662916</v>
      </c>
      <c r="L227" s="303">
        <f t="shared" si="110"/>
        <v>662916</v>
      </c>
      <c r="M227" s="303">
        <f t="shared" si="110"/>
        <v>0</v>
      </c>
      <c r="N227" s="303">
        <f t="shared" si="110"/>
        <v>662916</v>
      </c>
      <c r="O227" s="304">
        <f t="shared" si="110"/>
        <v>662750.31999999995</v>
      </c>
      <c r="P227" s="304">
        <f t="shared" si="110"/>
        <v>0</v>
      </c>
      <c r="Q227" s="304">
        <f t="shared" si="110"/>
        <v>662750.31999999995</v>
      </c>
      <c r="R227" s="291">
        <f t="shared" si="68"/>
        <v>99.975007391585052</v>
      </c>
      <c r="S227" s="291">
        <v>0</v>
      </c>
      <c r="T227" s="305">
        <f t="shared" si="110"/>
        <v>99.975007391585052</v>
      </c>
    </row>
    <row r="228" spans="1:20" ht="66" customHeight="1">
      <c r="A228" s="507"/>
      <c r="B228" s="510"/>
      <c r="C228" s="513"/>
      <c r="D228" s="306" t="s">
        <v>125</v>
      </c>
      <c r="E228" s="296" t="s">
        <v>1</v>
      </c>
      <c r="F228" s="291">
        <f>F229+F230</f>
        <v>658566</v>
      </c>
      <c r="G228" s="291">
        <v>0</v>
      </c>
      <c r="H228" s="291">
        <f t="shared" si="72"/>
        <v>658566</v>
      </c>
      <c r="I228" s="292">
        <f>L228</f>
        <v>662916</v>
      </c>
      <c r="J228" s="292">
        <v>0</v>
      </c>
      <c r="K228" s="292">
        <f>I228</f>
        <v>662916</v>
      </c>
      <c r="L228" s="291">
        <f>L229+L230</f>
        <v>662916</v>
      </c>
      <c r="M228" s="291">
        <v>0</v>
      </c>
      <c r="N228" s="291">
        <f t="shared" si="106"/>
        <v>662916</v>
      </c>
      <c r="O228" s="292">
        <f>O229+O230</f>
        <v>662750.31999999995</v>
      </c>
      <c r="P228" s="292">
        <v>0</v>
      </c>
      <c r="Q228" s="292">
        <f t="shared" si="107"/>
        <v>662750.31999999995</v>
      </c>
      <c r="R228" s="291">
        <f t="shared" si="68"/>
        <v>99.975007391585052</v>
      </c>
      <c r="S228" s="291">
        <v>0</v>
      </c>
      <c r="T228" s="291">
        <f t="shared" si="69"/>
        <v>99.975007391585052</v>
      </c>
    </row>
    <row r="229" spans="1:20" ht="99" customHeight="1">
      <c r="A229" s="507"/>
      <c r="B229" s="510"/>
      <c r="C229" s="513"/>
      <c r="D229" s="281" t="s">
        <v>125</v>
      </c>
      <c r="E229" s="296" t="s">
        <v>596</v>
      </c>
      <c r="F229" s="303">
        <v>1000</v>
      </c>
      <c r="G229" s="291">
        <v>0</v>
      </c>
      <c r="H229" s="291">
        <f t="shared" si="72"/>
        <v>1000</v>
      </c>
      <c r="I229" s="292">
        <f t="shared" si="73"/>
        <v>1000</v>
      </c>
      <c r="J229" s="292">
        <v>0</v>
      </c>
      <c r="K229" s="292">
        <f t="shared" si="74"/>
        <v>1000</v>
      </c>
      <c r="L229" s="291">
        <v>1000</v>
      </c>
      <c r="M229" s="291">
        <v>0</v>
      </c>
      <c r="N229" s="291">
        <f t="shared" si="106"/>
        <v>1000</v>
      </c>
      <c r="O229" s="292">
        <v>980.13</v>
      </c>
      <c r="P229" s="292">
        <v>0</v>
      </c>
      <c r="Q229" s="292">
        <f t="shared" si="107"/>
        <v>980.13</v>
      </c>
      <c r="R229" s="291">
        <f t="shared" si="68"/>
        <v>98.012999999999991</v>
      </c>
      <c r="S229" s="291">
        <v>0</v>
      </c>
      <c r="T229" s="291">
        <f t="shared" si="69"/>
        <v>98.012999999999991</v>
      </c>
    </row>
    <row r="230" spans="1:20" ht="66" customHeight="1">
      <c r="A230" s="508"/>
      <c r="B230" s="511"/>
      <c r="C230" s="514"/>
      <c r="D230" s="281" t="s">
        <v>125</v>
      </c>
      <c r="E230" s="296" t="s">
        <v>597</v>
      </c>
      <c r="F230" s="303">
        <v>657566</v>
      </c>
      <c r="G230" s="291">
        <v>0</v>
      </c>
      <c r="H230" s="291">
        <f t="shared" si="72"/>
        <v>657566</v>
      </c>
      <c r="I230" s="292">
        <f>L230</f>
        <v>661916</v>
      </c>
      <c r="J230" s="292">
        <v>0</v>
      </c>
      <c r="K230" s="292">
        <f t="shared" si="74"/>
        <v>661916</v>
      </c>
      <c r="L230" s="291">
        <v>661916</v>
      </c>
      <c r="M230" s="291">
        <v>0</v>
      </c>
      <c r="N230" s="291">
        <f t="shared" si="106"/>
        <v>661916</v>
      </c>
      <c r="O230" s="292">
        <v>661770.18999999994</v>
      </c>
      <c r="P230" s="292">
        <v>0</v>
      </c>
      <c r="Q230" s="292">
        <f t="shared" si="107"/>
        <v>661770.18999999994</v>
      </c>
      <c r="R230" s="291">
        <f t="shared" si="68"/>
        <v>99.977971525087767</v>
      </c>
      <c r="S230" s="291">
        <v>0</v>
      </c>
      <c r="T230" s="291">
        <f t="shared" si="69"/>
        <v>99.977971525087767</v>
      </c>
    </row>
    <row r="231" spans="1:20" ht="99" customHeight="1">
      <c r="A231" s="567" t="s">
        <v>153</v>
      </c>
      <c r="B231" s="509" t="s">
        <v>154</v>
      </c>
      <c r="C231" s="512" t="s">
        <v>591</v>
      </c>
      <c r="D231" s="281" t="s">
        <v>57</v>
      </c>
      <c r="E231" s="296"/>
      <c r="F231" s="303">
        <f>F232</f>
        <v>8616</v>
      </c>
      <c r="G231" s="303">
        <f t="shared" ref="G231:T231" si="111">G232</f>
        <v>0</v>
      </c>
      <c r="H231" s="303">
        <f t="shared" si="111"/>
        <v>8616</v>
      </c>
      <c r="I231" s="304">
        <f t="shared" si="111"/>
        <v>8616</v>
      </c>
      <c r="J231" s="304">
        <f t="shared" si="111"/>
        <v>0</v>
      </c>
      <c r="K231" s="304">
        <f t="shared" si="111"/>
        <v>8616</v>
      </c>
      <c r="L231" s="303">
        <f t="shared" si="111"/>
        <v>8616</v>
      </c>
      <c r="M231" s="303">
        <f t="shared" si="111"/>
        <v>0</v>
      </c>
      <c r="N231" s="303">
        <f t="shared" si="111"/>
        <v>8616</v>
      </c>
      <c r="O231" s="304">
        <f t="shared" si="111"/>
        <v>8605.4499999999989</v>
      </c>
      <c r="P231" s="304">
        <f t="shared" si="111"/>
        <v>0</v>
      </c>
      <c r="Q231" s="304">
        <f t="shared" si="111"/>
        <v>8605.4499999999989</v>
      </c>
      <c r="R231" s="291">
        <f t="shared" si="68"/>
        <v>99.877553389043626</v>
      </c>
      <c r="S231" s="291">
        <v>0</v>
      </c>
      <c r="T231" s="305">
        <f t="shared" si="111"/>
        <v>99.877553389043626</v>
      </c>
    </row>
    <row r="232" spans="1:20" ht="66" customHeight="1">
      <c r="A232" s="568"/>
      <c r="B232" s="510"/>
      <c r="C232" s="513"/>
      <c r="D232" s="306" t="s">
        <v>125</v>
      </c>
      <c r="E232" s="296" t="s">
        <v>1</v>
      </c>
      <c r="F232" s="291">
        <f>F233+F234</f>
        <v>8616</v>
      </c>
      <c r="G232" s="291">
        <v>0</v>
      </c>
      <c r="H232" s="291">
        <f t="shared" si="72"/>
        <v>8616</v>
      </c>
      <c r="I232" s="292">
        <f t="shared" si="73"/>
        <v>8616</v>
      </c>
      <c r="J232" s="292">
        <v>0</v>
      </c>
      <c r="K232" s="292">
        <f t="shared" si="74"/>
        <v>8616</v>
      </c>
      <c r="L232" s="291">
        <f>L233+L234</f>
        <v>8616</v>
      </c>
      <c r="M232" s="291">
        <v>0</v>
      </c>
      <c r="N232" s="291">
        <f t="shared" si="106"/>
        <v>8616</v>
      </c>
      <c r="O232" s="292">
        <f>O233+O234</f>
        <v>8605.4499999999989</v>
      </c>
      <c r="P232" s="292">
        <v>0</v>
      </c>
      <c r="Q232" s="292">
        <f t="shared" si="107"/>
        <v>8605.4499999999989</v>
      </c>
      <c r="R232" s="291">
        <f t="shared" si="68"/>
        <v>99.877553389043626</v>
      </c>
      <c r="S232" s="291">
        <v>0</v>
      </c>
      <c r="T232" s="291">
        <f t="shared" si="69"/>
        <v>99.877553389043626</v>
      </c>
    </row>
    <row r="233" spans="1:20" ht="99" customHeight="1">
      <c r="A233" s="568"/>
      <c r="B233" s="510"/>
      <c r="C233" s="513"/>
      <c r="D233" s="281" t="s">
        <v>125</v>
      </c>
      <c r="E233" s="296" t="s">
        <v>598</v>
      </c>
      <c r="F233" s="303">
        <v>3</v>
      </c>
      <c r="G233" s="291">
        <v>0</v>
      </c>
      <c r="H233" s="291">
        <f t="shared" si="72"/>
        <v>3</v>
      </c>
      <c r="I233" s="292">
        <f t="shared" si="73"/>
        <v>3</v>
      </c>
      <c r="J233" s="292">
        <v>0</v>
      </c>
      <c r="K233" s="292">
        <f t="shared" si="74"/>
        <v>3</v>
      </c>
      <c r="L233" s="291">
        <v>3</v>
      </c>
      <c r="M233" s="291">
        <v>0</v>
      </c>
      <c r="N233" s="291">
        <f t="shared" si="106"/>
        <v>3</v>
      </c>
      <c r="O233" s="292">
        <v>2.98</v>
      </c>
      <c r="P233" s="292">
        <v>0</v>
      </c>
      <c r="Q233" s="292">
        <f t="shared" si="107"/>
        <v>2.98</v>
      </c>
      <c r="R233" s="291">
        <f t="shared" si="68"/>
        <v>99.333333333333329</v>
      </c>
      <c r="S233" s="291">
        <v>0</v>
      </c>
      <c r="T233" s="291">
        <f t="shared" si="69"/>
        <v>99.333333333333329</v>
      </c>
    </row>
    <row r="234" spans="1:20" ht="66" customHeight="1">
      <c r="A234" s="569"/>
      <c r="B234" s="511"/>
      <c r="C234" s="514"/>
      <c r="D234" s="281" t="s">
        <v>125</v>
      </c>
      <c r="E234" s="296" t="s">
        <v>599</v>
      </c>
      <c r="F234" s="303">
        <v>8613</v>
      </c>
      <c r="G234" s="291">
        <v>0</v>
      </c>
      <c r="H234" s="291">
        <f t="shared" si="72"/>
        <v>8613</v>
      </c>
      <c r="I234" s="292">
        <f t="shared" si="73"/>
        <v>8613</v>
      </c>
      <c r="J234" s="292">
        <v>0</v>
      </c>
      <c r="K234" s="292">
        <f t="shared" si="74"/>
        <v>8613</v>
      </c>
      <c r="L234" s="291">
        <v>8613</v>
      </c>
      <c r="M234" s="291">
        <v>0</v>
      </c>
      <c r="N234" s="291">
        <f t="shared" si="106"/>
        <v>8613</v>
      </c>
      <c r="O234" s="292">
        <v>8602.4699999999993</v>
      </c>
      <c r="P234" s="292">
        <v>0</v>
      </c>
      <c r="Q234" s="292">
        <f t="shared" si="107"/>
        <v>8602.4699999999993</v>
      </c>
      <c r="R234" s="291">
        <f t="shared" si="68"/>
        <v>99.877742946708452</v>
      </c>
      <c r="S234" s="291">
        <v>0</v>
      </c>
      <c r="T234" s="291">
        <f t="shared" si="69"/>
        <v>99.877742946708452</v>
      </c>
    </row>
    <row r="235" spans="1:20" ht="66" customHeight="1">
      <c r="A235" s="506" t="s">
        <v>155</v>
      </c>
      <c r="B235" s="509" t="s">
        <v>156</v>
      </c>
      <c r="C235" s="512" t="s">
        <v>591</v>
      </c>
      <c r="D235" s="281" t="s">
        <v>57</v>
      </c>
      <c r="E235" s="296"/>
      <c r="F235" s="303">
        <f>F236</f>
        <v>3646</v>
      </c>
      <c r="G235" s="303">
        <f t="shared" ref="G235:T235" si="112">G236</f>
        <v>0</v>
      </c>
      <c r="H235" s="303">
        <f t="shared" si="112"/>
        <v>3646</v>
      </c>
      <c r="I235" s="304">
        <f t="shared" si="112"/>
        <v>3646</v>
      </c>
      <c r="J235" s="304">
        <f t="shared" si="112"/>
        <v>0</v>
      </c>
      <c r="K235" s="304">
        <f t="shared" si="112"/>
        <v>3646</v>
      </c>
      <c r="L235" s="303">
        <f t="shared" si="112"/>
        <v>3646</v>
      </c>
      <c r="M235" s="303">
        <f t="shared" si="112"/>
        <v>0</v>
      </c>
      <c r="N235" s="303">
        <f t="shared" si="112"/>
        <v>3646</v>
      </c>
      <c r="O235" s="304">
        <f t="shared" si="112"/>
        <v>3572.71</v>
      </c>
      <c r="P235" s="304">
        <f t="shared" si="112"/>
        <v>0</v>
      </c>
      <c r="Q235" s="304">
        <f t="shared" si="112"/>
        <v>3572.71</v>
      </c>
      <c r="R235" s="291">
        <f t="shared" si="68"/>
        <v>97.989851892484907</v>
      </c>
      <c r="S235" s="291">
        <v>0</v>
      </c>
      <c r="T235" s="305">
        <f t="shared" si="112"/>
        <v>97.989851892484907</v>
      </c>
    </row>
    <row r="236" spans="1:20" ht="66" customHeight="1">
      <c r="A236" s="507"/>
      <c r="B236" s="510"/>
      <c r="C236" s="513"/>
      <c r="D236" s="306" t="s">
        <v>125</v>
      </c>
      <c r="E236" s="296" t="s">
        <v>1</v>
      </c>
      <c r="F236" s="291">
        <f>F237+F238</f>
        <v>3646</v>
      </c>
      <c r="G236" s="291">
        <v>0</v>
      </c>
      <c r="H236" s="291">
        <f>F236</f>
        <v>3646</v>
      </c>
      <c r="I236" s="292">
        <f>F236</f>
        <v>3646</v>
      </c>
      <c r="J236" s="292">
        <v>0</v>
      </c>
      <c r="K236" s="292">
        <f>I236</f>
        <v>3646</v>
      </c>
      <c r="L236" s="291">
        <f>L237+L238</f>
        <v>3646</v>
      </c>
      <c r="M236" s="291">
        <v>0</v>
      </c>
      <c r="N236" s="291">
        <f t="shared" si="106"/>
        <v>3646</v>
      </c>
      <c r="O236" s="292">
        <f>O237+O238</f>
        <v>3572.71</v>
      </c>
      <c r="P236" s="292">
        <v>0</v>
      </c>
      <c r="Q236" s="292">
        <f t="shared" si="107"/>
        <v>3572.71</v>
      </c>
      <c r="R236" s="291">
        <f t="shared" si="68"/>
        <v>97.989851892484907</v>
      </c>
      <c r="S236" s="291">
        <v>0</v>
      </c>
      <c r="T236" s="291">
        <f t="shared" si="69"/>
        <v>97.989851892484907</v>
      </c>
    </row>
    <row r="237" spans="1:20" ht="99" customHeight="1">
      <c r="A237" s="507"/>
      <c r="B237" s="510"/>
      <c r="C237" s="513"/>
      <c r="D237" s="281" t="s">
        <v>125</v>
      </c>
      <c r="E237" s="296" t="s">
        <v>564</v>
      </c>
      <c r="F237" s="303">
        <v>15</v>
      </c>
      <c r="G237" s="291">
        <v>0</v>
      </c>
      <c r="H237" s="291">
        <f>F237</f>
        <v>15</v>
      </c>
      <c r="I237" s="292">
        <f>F237</f>
        <v>15</v>
      </c>
      <c r="J237" s="292">
        <v>0</v>
      </c>
      <c r="K237" s="292">
        <f>F237</f>
        <v>15</v>
      </c>
      <c r="L237" s="291">
        <v>15</v>
      </c>
      <c r="M237" s="291">
        <v>0</v>
      </c>
      <c r="N237" s="291">
        <f t="shared" si="106"/>
        <v>15</v>
      </c>
      <c r="O237" s="292">
        <v>10.32</v>
      </c>
      <c r="P237" s="292">
        <v>0</v>
      </c>
      <c r="Q237" s="292">
        <f t="shared" si="107"/>
        <v>10.32</v>
      </c>
      <c r="R237" s="291">
        <f t="shared" si="68"/>
        <v>68.800000000000011</v>
      </c>
      <c r="S237" s="291">
        <v>0</v>
      </c>
      <c r="T237" s="291">
        <f t="shared" si="69"/>
        <v>68.800000000000011</v>
      </c>
    </row>
    <row r="238" spans="1:20" ht="66" customHeight="1">
      <c r="A238" s="508"/>
      <c r="B238" s="511"/>
      <c r="C238" s="514"/>
      <c r="D238" s="281" t="s">
        <v>125</v>
      </c>
      <c r="E238" s="296" t="s">
        <v>566</v>
      </c>
      <c r="F238" s="303">
        <v>3631</v>
      </c>
      <c r="G238" s="291">
        <v>0</v>
      </c>
      <c r="H238" s="291">
        <f t="shared" si="72"/>
        <v>3631</v>
      </c>
      <c r="I238" s="292">
        <f t="shared" si="73"/>
        <v>3631</v>
      </c>
      <c r="J238" s="292">
        <v>0</v>
      </c>
      <c r="K238" s="292">
        <f t="shared" si="74"/>
        <v>3631</v>
      </c>
      <c r="L238" s="291">
        <v>3631</v>
      </c>
      <c r="M238" s="291">
        <v>0</v>
      </c>
      <c r="N238" s="291">
        <f t="shared" si="106"/>
        <v>3631</v>
      </c>
      <c r="O238" s="292">
        <v>3562.39</v>
      </c>
      <c r="P238" s="292">
        <v>0</v>
      </c>
      <c r="Q238" s="292">
        <f>O238</f>
        <v>3562.39</v>
      </c>
      <c r="R238" s="291">
        <f t="shared" si="68"/>
        <v>98.110437895896439</v>
      </c>
      <c r="S238" s="291">
        <v>0</v>
      </c>
      <c r="T238" s="291">
        <f t="shared" si="69"/>
        <v>98.110437895896439</v>
      </c>
    </row>
    <row r="239" spans="1:20" ht="66" customHeight="1">
      <c r="A239" s="506" t="s">
        <v>157</v>
      </c>
      <c r="B239" s="509" t="s">
        <v>158</v>
      </c>
      <c r="C239" s="512" t="s">
        <v>591</v>
      </c>
      <c r="D239" s="281" t="s">
        <v>57</v>
      </c>
      <c r="E239" s="296"/>
      <c r="F239" s="303">
        <f>F240</f>
        <v>1415229.6</v>
      </c>
      <c r="G239" s="303">
        <f t="shared" ref="G239:T239" si="113">G240</f>
        <v>1415229.6</v>
      </c>
      <c r="H239" s="303">
        <f t="shared" si="113"/>
        <v>0</v>
      </c>
      <c r="I239" s="304">
        <f t="shared" si="113"/>
        <v>1415229.6</v>
      </c>
      <c r="J239" s="304">
        <f t="shared" si="113"/>
        <v>1415229.6</v>
      </c>
      <c r="K239" s="304">
        <f t="shared" si="113"/>
        <v>0</v>
      </c>
      <c r="L239" s="303">
        <f t="shared" si="113"/>
        <v>1415229.6</v>
      </c>
      <c r="M239" s="303">
        <f t="shared" si="113"/>
        <v>1415229.6</v>
      </c>
      <c r="N239" s="303">
        <f t="shared" si="113"/>
        <v>0</v>
      </c>
      <c r="O239" s="304">
        <f t="shared" si="113"/>
        <v>1368113.39</v>
      </c>
      <c r="P239" s="304">
        <f t="shared" si="113"/>
        <v>1368113.39</v>
      </c>
      <c r="Q239" s="304">
        <f t="shared" si="113"/>
        <v>0</v>
      </c>
      <c r="R239" s="291">
        <f t="shared" si="68"/>
        <v>96.670772714194214</v>
      </c>
      <c r="S239" s="291">
        <f t="shared" si="68"/>
        <v>96.670772714194214</v>
      </c>
      <c r="T239" s="305">
        <f t="shared" si="113"/>
        <v>0</v>
      </c>
    </row>
    <row r="240" spans="1:20" ht="99" customHeight="1">
      <c r="A240" s="507"/>
      <c r="B240" s="510"/>
      <c r="C240" s="513"/>
      <c r="D240" s="306" t="s">
        <v>125</v>
      </c>
      <c r="E240" s="296" t="s">
        <v>1</v>
      </c>
      <c r="F240" s="291">
        <f>F241+F242</f>
        <v>1415229.6</v>
      </c>
      <c r="G240" s="291">
        <f>F240</f>
        <v>1415229.6</v>
      </c>
      <c r="H240" s="291">
        <v>0</v>
      </c>
      <c r="I240" s="292">
        <f>G240</f>
        <v>1415229.6</v>
      </c>
      <c r="J240" s="292">
        <f>I240</f>
        <v>1415229.6</v>
      </c>
      <c r="K240" s="292">
        <v>0</v>
      </c>
      <c r="L240" s="291">
        <f>L241+L242</f>
        <v>1415229.6</v>
      </c>
      <c r="M240" s="291">
        <f>L240</f>
        <v>1415229.6</v>
      </c>
      <c r="N240" s="291">
        <v>0</v>
      </c>
      <c r="O240" s="292">
        <f>O241+O242</f>
        <v>1368113.39</v>
      </c>
      <c r="P240" s="292">
        <f>O240</f>
        <v>1368113.39</v>
      </c>
      <c r="Q240" s="292">
        <v>0</v>
      </c>
      <c r="R240" s="291">
        <f t="shared" si="68"/>
        <v>96.670772714194214</v>
      </c>
      <c r="S240" s="291">
        <f t="shared" si="68"/>
        <v>96.670772714194214</v>
      </c>
      <c r="T240" s="291"/>
    </row>
    <row r="241" spans="1:20" ht="66" customHeight="1">
      <c r="A241" s="507"/>
      <c r="B241" s="510"/>
      <c r="C241" s="513"/>
      <c r="D241" s="281" t="s">
        <v>125</v>
      </c>
      <c r="E241" s="296" t="s">
        <v>600</v>
      </c>
      <c r="F241" s="303">
        <v>7500</v>
      </c>
      <c r="G241" s="291">
        <f>F241</f>
        <v>7500</v>
      </c>
      <c r="H241" s="291">
        <v>0</v>
      </c>
      <c r="I241" s="292">
        <f>F241</f>
        <v>7500</v>
      </c>
      <c r="J241" s="292">
        <v>7500</v>
      </c>
      <c r="K241" s="292">
        <v>0</v>
      </c>
      <c r="L241" s="291">
        <v>7500</v>
      </c>
      <c r="M241" s="291">
        <f t="shared" ref="M241:M242" si="114">L241</f>
        <v>7500</v>
      </c>
      <c r="N241" s="291">
        <v>0</v>
      </c>
      <c r="O241" s="292">
        <v>6930.47</v>
      </c>
      <c r="P241" s="292">
        <f t="shared" ref="P241:P242" si="115">O241</f>
        <v>6930.47</v>
      </c>
      <c r="Q241" s="292">
        <v>0</v>
      </c>
      <c r="R241" s="291">
        <f t="shared" si="68"/>
        <v>92.406266666666667</v>
      </c>
      <c r="S241" s="291">
        <f t="shared" si="68"/>
        <v>92.406266666666667</v>
      </c>
      <c r="T241" s="291"/>
    </row>
    <row r="242" spans="1:20" ht="66" customHeight="1">
      <c r="A242" s="508"/>
      <c r="B242" s="511"/>
      <c r="C242" s="514"/>
      <c r="D242" s="281" t="s">
        <v>125</v>
      </c>
      <c r="E242" s="296" t="s">
        <v>601</v>
      </c>
      <c r="F242" s="303">
        <v>1407729.6</v>
      </c>
      <c r="G242" s="291">
        <f>F242</f>
        <v>1407729.6</v>
      </c>
      <c r="H242" s="291"/>
      <c r="I242" s="292">
        <f>F242</f>
        <v>1407729.6</v>
      </c>
      <c r="J242" s="292">
        <f>G242</f>
        <v>1407729.6</v>
      </c>
      <c r="K242" s="292"/>
      <c r="L242" s="291">
        <v>1407729.6</v>
      </c>
      <c r="M242" s="291">
        <f t="shared" si="114"/>
        <v>1407729.6</v>
      </c>
      <c r="N242" s="291">
        <v>0</v>
      </c>
      <c r="O242" s="292">
        <v>1361182.92</v>
      </c>
      <c r="P242" s="292">
        <f t="shared" si="115"/>
        <v>1361182.92</v>
      </c>
      <c r="Q242" s="292">
        <v>0</v>
      </c>
      <c r="R242" s="291">
        <f t="shared" si="68"/>
        <v>96.693492841238822</v>
      </c>
      <c r="S242" s="291">
        <f t="shared" si="68"/>
        <v>96.693492841238822</v>
      </c>
      <c r="T242" s="291"/>
    </row>
    <row r="243" spans="1:20" ht="99" customHeight="1">
      <c r="A243" s="506" t="s">
        <v>602</v>
      </c>
      <c r="B243" s="509" t="s">
        <v>603</v>
      </c>
      <c r="C243" s="512" t="s">
        <v>604</v>
      </c>
      <c r="D243" s="281" t="s">
        <v>57</v>
      </c>
      <c r="E243" s="296"/>
      <c r="F243" s="303">
        <f>F244</f>
        <v>0</v>
      </c>
      <c r="G243" s="303">
        <f t="shared" ref="G243:T243" si="116">G244</f>
        <v>0</v>
      </c>
      <c r="H243" s="303">
        <f t="shared" si="116"/>
        <v>0</v>
      </c>
      <c r="I243" s="304">
        <f t="shared" si="116"/>
        <v>0</v>
      </c>
      <c r="J243" s="304">
        <f t="shared" si="116"/>
        <v>0</v>
      </c>
      <c r="K243" s="304">
        <f t="shared" si="116"/>
        <v>0</v>
      </c>
      <c r="L243" s="303">
        <f t="shared" si="116"/>
        <v>0</v>
      </c>
      <c r="M243" s="303">
        <f t="shared" si="116"/>
        <v>0</v>
      </c>
      <c r="N243" s="303">
        <f t="shared" si="116"/>
        <v>0</v>
      </c>
      <c r="O243" s="304">
        <f t="shared" si="116"/>
        <v>0</v>
      </c>
      <c r="P243" s="304">
        <f t="shared" si="116"/>
        <v>0</v>
      </c>
      <c r="Q243" s="304">
        <f t="shared" si="116"/>
        <v>0</v>
      </c>
      <c r="R243" s="291">
        <v>0</v>
      </c>
      <c r="S243" s="291">
        <v>0</v>
      </c>
      <c r="T243" s="305">
        <f t="shared" si="116"/>
        <v>0</v>
      </c>
    </row>
    <row r="244" spans="1:20" ht="99" customHeight="1">
      <c r="A244" s="507"/>
      <c r="B244" s="510"/>
      <c r="C244" s="513"/>
      <c r="D244" s="306" t="s">
        <v>125</v>
      </c>
      <c r="E244" s="293" t="s">
        <v>1</v>
      </c>
      <c r="F244" s="291">
        <v>0</v>
      </c>
      <c r="G244" s="291">
        <v>0</v>
      </c>
      <c r="H244" s="291">
        <f t="shared" ref="H244:H300" si="117">F244</f>
        <v>0</v>
      </c>
      <c r="I244" s="292">
        <f t="shared" ref="I244:I305" si="118">H244</f>
        <v>0</v>
      </c>
      <c r="J244" s="292">
        <v>0</v>
      </c>
      <c r="K244" s="292">
        <f t="shared" ref="K244:K305" si="119">I244</f>
        <v>0</v>
      </c>
      <c r="L244" s="291">
        <v>0</v>
      </c>
      <c r="M244" s="291">
        <v>0</v>
      </c>
      <c r="N244" s="291">
        <v>0</v>
      </c>
      <c r="O244" s="292">
        <v>0</v>
      </c>
      <c r="P244" s="292">
        <v>0</v>
      </c>
      <c r="Q244" s="292">
        <v>0</v>
      </c>
      <c r="R244" s="291">
        <v>0</v>
      </c>
      <c r="S244" s="291">
        <v>0</v>
      </c>
      <c r="T244" s="291">
        <v>0</v>
      </c>
    </row>
    <row r="245" spans="1:20" ht="66" customHeight="1">
      <c r="A245" s="508"/>
      <c r="B245" s="511"/>
      <c r="C245" s="514"/>
      <c r="D245" s="281" t="s">
        <v>125</v>
      </c>
      <c r="E245" s="296" t="s">
        <v>579</v>
      </c>
      <c r="F245" s="291">
        <f>F244</f>
        <v>0</v>
      </c>
      <c r="G245" s="291">
        <v>0</v>
      </c>
      <c r="H245" s="291">
        <f t="shared" si="117"/>
        <v>0</v>
      </c>
      <c r="I245" s="292">
        <f t="shared" si="118"/>
        <v>0</v>
      </c>
      <c r="J245" s="292">
        <v>0</v>
      </c>
      <c r="K245" s="292">
        <f t="shared" si="119"/>
        <v>0</v>
      </c>
      <c r="L245" s="291">
        <v>0</v>
      </c>
      <c r="M245" s="291">
        <v>0</v>
      </c>
      <c r="N245" s="291">
        <v>0</v>
      </c>
      <c r="O245" s="292">
        <v>0</v>
      </c>
      <c r="P245" s="292">
        <v>0</v>
      </c>
      <c r="Q245" s="292">
        <v>0</v>
      </c>
      <c r="R245" s="291">
        <v>0</v>
      </c>
      <c r="S245" s="291">
        <v>0</v>
      </c>
      <c r="T245" s="291">
        <v>0</v>
      </c>
    </row>
    <row r="246" spans="1:20" ht="99" customHeight="1">
      <c r="A246" s="506" t="s">
        <v>159</v>
      </c>
      <c r="B246" s="509" t="s">
        <v>160</v>
      </c>
      <c r="C246" s="512" t="s">
        <v>605</v>
      </c>
      <c r="D246" s="281" t="s">
        <v>57</v>
      </c>
      <c r="E246" s="296"/>
      <c r="F246" s="291">
        <f>F247</f>
        <v>15654</v>
      </c>
      <c r="G246" s="291">
        <f t="shared" ref="G246:T246" si="120">G247</f>
        <v>0</v>
      </c>
      <c r="H246" s="291">
        <f t="shared" si="120"/>
        <v>15654</v>
      </c>
      <c r="I246" s="292">
        <f>L246</f>
        <v>14822</v>
      </c>
      <c r="J246" s="292">
        <f t="shared" si="120"/>
        <v>0</v>
      </c>
      <c r="K246" s="292">
        <f>I246</f>
        <v>14822</v>
      </c>
      <c r="L246" s="291">
        <f t="shared" si="120"/>
        <v>14822</v>
      </c>
      <c r="M246" s="291">
        <f t="shared" si="120"/>
        <v>0</v>
      </c>
      <c r="N246" s="291">
        <f t="shared" si="120"/>
        <v>14822</v>
      </c>
      <c r="O246" s="292">
        <f t="shared" si="120"/>
        <v>14811.53</v>
      </c>
      <c r="P246" s="292">
        <f t="shared" si="120"/>
        <v>0</v>
      </c>
      <c r="Q246" s="292">
        <f t="shared" si="120"/>
        <v>14811.53</v>
      </c>
      <c r="R246" s="291">
        <f t="shared" ref="R246:S301" si="121">O246/L246*100</f>
        <v>99.929361759546623</v>
      </c>
      <c r="S246" s="291">
        <v>0</v>
      </c>
      <c r="T246" s="291">
        <f t="shared" si="120"/>
        <v>99.929361759546623</v>
      </c>
    </row>
    <row r="247" spans="1:20" ht="99" customHeight="1">
      <c r="A247" s="507"/>
      <c r="B247" s="510"/>
      <c r="C247" s="513"/>
      <c r="D247" s="306" t="s">
        <v>125</v>
      </c>
      <c r="E247" s="293" t="s">
        <v>1</v>
      </c>
      <c r="F247" s="291">
        <v>15654</v>
      </c>
      <c r="G247" s="291">
        <v>0</v>
      </c>
      <c r="H247" s="291">
        <f t="shared" si="117"/>
        <v>15654</v>
      </c>
      <c r="I247" s="292">
        <f>L247</f>
        <v>14822</v>
      </c>
      <c r="J247" s="292">
        <v>0</v>
      </c>
      <c r="K247" s="292">
        <f>L247</f>
        <v>14822</v>
      </c>
      <c r="L247" s="291">
        <f>L248</f>
        <v>14822</v>
      </c>
      <c r="M247" s="291">
        <v>0</v>
      </c>
      <c r="N247" s="291">
        <f>L247</f>
        <v>14822</v>
      </c>
      <c r="O247" s="292">
        <f>O248</f>
        <v>14811.53</v>
      </c>
      <c r="P247" s="292">
        <v>0</v>
      </c>
      <c r="Q247" s="292">
        <f>O247</f>
        <v>14811.53</v>
      </c>
      <c r="R247" s="291">
        <f t="shared" si="121"/>
        <v>99.929361759546623</v>
      </c>
      <c r="S247" s="291">
        <v>0</v>
      </c>
      <c r="T247" s="291">
        <f t="shared" ref="T247:T301" si="122">Q247/N247*100</f>
        <v>99.929361759546623</v>
      </c>
    </row>
    <row r="248" spans="1:20" ht="66" customHeight="1">
      <c r="A248" s="508"/>
      <c r="B248" s="511"/>
      <c r="C248" s="514"/>
      <c r="D248" s="281" t="s">
        <v>125</v>
      </c>
      <c r="E248" s="296" t="s">
        <v>606</v>
      </c>
      <c r="F248" s="291">
        <f>F247</f>
        <v>15654</v>
      </c>
      <c r="G248" s="291">
        <v>0</v>
      </c>
      <c r="H248" s="291">
        <f t="shared" si="117"/>
        <v>15654</v>
      </c>
      <c r="I248" s="292">
        <f>L248</f>
        <v>14822</v>
      </c>
      <c r="J248" s="292">
        <v>0</v>
      </c>
      <c r="K248" s="292">
        <f t="shared" si="119"/>
        <v>14822</v>
      </c>
      <c r="L248" s="291">
        <v>14822</v>
      </c>
      <c r="M248" s="291">
        <v>0</v>
      </c>
      <c r="N248" s="291">
        <f t="shared" ref="N248:N251" si="123">L248</f>
        <v>14822</v>
      </c>
      <c r="O248" s="292">
        <v>14811.53</v>
      </c>
      <c r="P248" s="292">
        <v>0</v>
      </c>
      <c r="Q248" s="292">
        <f t="shared" ref="Q248:Q251" si="124">O248</f>
        <v>14811.53</v>
      </c>
      <c r="R248" s="291">
        <f t="shared" si="121"/>
        <v>99.929361759546623</v>
      </c>
      <c r="S248" s="291">
        <v>0</v>
      </c>
      <c r="T248" s="291">
        <f t="shared" si="122"/>
        <v>99.929361759546623</v>
      </c>
    </row>
    <row r="249" spans="1:20" ht="66" customHeight="1">
      <c r="A249" s="506" t="s">
        <v>161</v>
      </c>
      <c r="B249" s="509" t="s">
        <v>162</v>
      </c>
      <c r="C249" s="512" t="s">
        <v>607</v>
      </c>
      <c r="D249" s="281" t="s">
        <v>57</v>
      </c>
      <c r="E249" s="296"/>
      <c r="F249" s="291">
        <f>F250</f>
        <v>3089</v>
      </c>
      <c r="G249" s="291">
        <f t="shared" ref="G249:T249" si="125">G250</f>
        <v>0</v>
      </c>
      <c r="H249" s="291">
        <f t="shared" si="125"/>
        <v>3089</v>
      </c>
      <c r="I249" s="292">
        <f t="shared" si="125"/>
        <v>3089</v>
      </c>
      <c r="J249" s="292">
        <f t="shared" si="125"/>
        <v>0</v>
      </c>
      <c r="K249" s="292">
        <f t="shared" si="125"/>
        <v>3089</v>
      </c>
      <c r="L249" s="291">
        <f t="shared" si="125"/>
        <v>3089</v>
      </c>
      <c r="M249" s="291">
        <f t="shared" si="125"/>
        <v>0</v>
      </c>
      <c r="N249" s="291">
        <f t="shared" si="125"/>
        <v>3089</v>
      </c>
      <c r="O249" s="292">
        <f t="shared" si="125"/>
        <v>3087.34</v>
      </c>
      <c r="P249" s="292">
        <f t="shared" si="125"/>
        <v>0</v>
      </c>
      <c r="Q249" s="292">
        <f t="shared" si="125"/>
        <v>3087.34</v>
      </c>
      <c r="R249" s="291">
        <f t="shared" si="121"/>
        <v>99.946260925865985</v>
      </c>
      <c r="S249" s="291">
        <v>0</v>
      </c>
      <c r="T249" s="291">
        <f t="shared" si="125"/>
        <v>99.946260925865985</v>
      </c>
    </row>
    <row r="250" spans="1:20" ht="99" customHeight="1">
      <c r="A250" s="507"/>
      <c r="B250" s="510"/>
      <c r="C250" s="513"/>
      <c r="D250" s="306" t="s">
        <v>125</v>
      </c>
      <c r="E250" s="293" t="s">
        <v>1</v>
      </c>
      <c r="F250" s="291">
        <v>3089</v>
      </c>
      <c r="G250" s="291">
        <v>0</v>
      </c>
      <c r="H250" s="291">
        <f t="shared" si="117"/>
        <v>3089</v>
      </c>
      <c r="I250" s="292">
        <f t="shared" si="118"/>
        <v>3089</v>
      </c>
      <c r="J250" s="292">
        <v>0</v>
      </c>
      <c r="K250" s="292">
        <f t="shared" si="119"/>
        <v>3089</v>
      </c>
      <c r="L250" s="291">
        <v>3089</v>
      </c>
      <c r="M250" s="291">
        <v>0</v>
      </c>
      <c r="N250" s="291">
        <f t="shared" si="123"/>
        <v>3089</v>
      </c>
      <c r="O250" s="292">
        <f>O251</f>
        <v>3087.34</v>
      </c>
      <c r="P250" s="292">
        <v>0</v>
      </c>
      <c r="Q250" s="292">
        <f t="shared" si="124"/>
        <v>3087.34</v>
      </c>
      <c r="R250" s="291">
        <f t="shared" si="121"/>
        <v>99.946260925865985</v>
      </c>
      <c r="S250" s="291">
        <v>0</v>
      </c>
      <c r="T250" s="291">
        <f t="shared" si="122"/>
        <v>99.946260925865985</v>
      </c>
    </row>
    <row r="251" spans="1:20" ht="66" customHeight="1">
      <c r="A251" s="508"/>
      <c r="B251" s="511"/>
      <c r="C251" s="514"/>
      <c r="D251" s="281" t="s">
        <v>125</v>
      </c>
      <c r="E251" s="296" t="s">
        <v>608</v>
      </c>
      <c r="F251" s="291">
        <f>F250</f>
        <v>3089</v>
      </c>
      <c r="G251" s="291">
        <v>0</v>
      </c>
      <c r="H251" s="291">
        <f t="shared" si="117"/>
        <v>3089</v>
      </c>
      <c r="I251" s="292">
        <f t="shared" si="118"/>
        <v>3089</v>
      </c>
      <c r="J251" s="292">
        <v>0</v>
      </c>
      <c r="K251" s="292">
        <f t="shared" si="119"/>
        <v>3089</v>
      </c>
      <c r="L251" s="291">
        <v>3089</v>
      </c>
      <c r="M251" s="291">
        <v>0</v>
      </c>
      <c r="N251" s="291">
        <f t="shared" si="123"/>
        <v>3089</v>
      </c>
      <c r="O251" s="292">
        <v>3087.34</v>
      </c>
      <c r="P251" s="292">
        <v>0</v>
      </c>
      <c r="Q251" s="292">
        <f t="shared" si="124"/>
        <v>3087.34</v>
      </c>
      <c r="R251" s="291">
        <f t="shared" si="121"/>
        <v>99.946260925865985</v>
      </c>
      <c r="S251" s="291">
        <v>0</v>
      </c>
      <c r="T251" s="291">
        <f t="shared" si="122"/>
        <v>99.946260925865985</v>
      </c>
    </row>
    <row r="252" spans="1:20" ht="66" customHeight="1">
      <c r="A252" s="506" t="s">
        <v>163</v>
      </c>
      <c r="B252" s="509" t="s">
        <v>164</v>
      </c>
      <c r="C252" s="512" t="s">
        <v>609</v>
      </c>
      <c r="D252" s="281" t="s">
        <v>57</v>
      </c>
      <c r="E252" s="296"/>
      <c r="F252" s="291">
        <f>F253</f>
        <v>104696</v>
      </c>
      <c r="G252" s="291">
        <f t="shared" ref="G252:T252" si="126">G253</f>
        <v>0</v>
      </c>
      <c r="H252" s="291">
        <f t="shared" si="126"/>
        <v>104696</v>
      </c>
      <c r="I252" s="292">
        <f t="shared" si="126"/>
        <v>104696</v>
      </c>
      <c r="J252" s="292">
        <f t="shared" si="126"/>
        <v>0</v>
      </c>
      <c r="K252" s="292">
        <f t="shared" si="126"/>
        <v>104696</v>
      </c>
      <c r="L252" s="291">
        <f t="shared" si="126"/>
        <v>104696</v>
      </c>
      <c r="M252" s="291">
        <f t="shared" si="126"/>
        <v>0</v>
      </c>
      <c r="N252" s="291">
        <f t="shared" si="126"/>
        <v>104696</v>
      </c>
      <c r="O252" s="292">
        <f t="shared" si="126"/>
        <v>104283.12</v>
      </c>
      <c r="P252" s="292">
        <f t="shared" si="126"/>
        <v>0</v>
      </c>
      <c r="Q252" s="292">
        <f t="shared" si="126"/>
        <v>104283.12</v>
      </c>
      <c r="R252" s="291">
        <f t="shared" si="121"/>
        <v>99.60563918392296</v>
      </c>
      <c r="S252" s="291">
        <v>0</v>
      </c>
      <c r="T252" s="291">
        <f t="shared" si="126"/>
        <v>99.60563918392296</v>
      </c>
    </row>
    <row r="253" spans="1:20" ht="99" customHeight="1">
      <c r="A253" s="507"/>
      <c r="B253" s="510"/>
      <c r="C253" s="513"/>
      <c r="D253" s="306" t="s">
        <v>125</v>
      </c>
      <c r="E253" s="293" t="s">
        <v>1</v>
      </c>
      <c r="F253" s="291">
        <f>F254+F255</f>
        <v>104696</v>
      </c>
      <c r="G253" s="291">
        <v>0</v>
      </c>
      <c r="H253" s="291">
        <f t="shared" si="117"/>
        <v>104696</v>
      </c>
      <c r="I253" s="292">
        <f t="shared" si="118"/>
        <v>104696</v>
      </c>
      <c r="J253" s="292">
        <v>0</v>
      </c>
      <c r="K253" s="292">
        <f t="shared" si="119"/>
        <v>104696</v>
      </c>
      <c r="L253" s="291">
        <f>L254+L255</f>
        <v>104696</v>
      </c>
      <c r="M253" s="291">
        <v>0</v>
      </c>
      <c r="N253" s="291">
        <f>L253</f>
        <v>104696</v>
      </c>
      <c r="O253" s="292">
        <f>O254+O255</f>
        <v>104283.12</v>
      </c>
      <c r="P253" s="292">
        <v>0</v>
      </c>
      <c r="Q253" s="292">
        <f>O253</f>
        <v>104283.12</v>
      </c>
      <c r="R253" s="291">
        <f t="shared" si="121"/>
        <v>99.60563918392296</v>
      </c>
      <c r="S253" s="291">
        <v>0</v>
      </c>
      <c r="T253" s="291">
        <f t="shared" si="122"/>
        <v>99.60563918392296</v>
      </c>
    </row>
    <row r="254" spans="1:20" ht="99" customHeight="1">
      <c r="A254" s="507"/>
      <c r="B254" s="510"/>
      <c r="C254" s="513"/>
      <c r="D254" s="281" t="s">
        <v>125</v>
      </c>
      <c r="E254" s="296" t="s">
        <v>610</v>
      </c>
      <c r="F254" s="303">
        <v>969</v>
      </c>
      <c r="G254" s="291">
        <v>0</v>
      </c>
      <c r="H254" s="291">
        <f t="shared" si="117"/>
        <v>969</v>
      </c>
      <c r="I254" s="292">
        <f t="shared" si="118"/>
        <v>969</v>
      </c>
      <c r="J254" s="292">
        <v>0</v>
      </c>
      <c r="K254" s="292">
        <f t="shared" si="119"/>
        <v>969</v>
      </c>
      <c r="L254" s="291">
        <v>969</v>
      </c>
      <c r="M254" s="291">
        <v>0</v>
      </c>
      <c r="N254" s="291">
        <f t="shared" ref="N254:N255" si="127">L254</f>
        <v>969</v>
      </c>
      <c r="O254" s="292">
        <v>563.41999999999996</v>
      </c>
      <c r="P254" s="292">
        <v>0</v>
      </c>
      <c r="Q254" s="292">
        <f t="shared" ref="Q254:Q255" si="128">O254</f>
        <v>563.41999999999996</v>
      </c>
      <c r="R254" s="291">
        <f t="shared" si="121"/>
        <v>58.144478844169242</v>
      </c>
      <c r="S254" s="291">
        <v>0</v>
      </c>
      <c r="T254" s="291">
        <f t="shared" si="122"/>
        <v>58.144478844169242</v>
      </c>
    </row>
    <row r="255" spans="1:20" ht="66" customHeight="1">
      <c r="A255" s="508"/>
      <c r="B255" s="511"/>
      <c r="C255" s="514"/>
      <c r="D255" s="281" t="s">
        <v>125</v>
      </c>
      <c r="E255" s="296" t="s">
        <v>611</v>
      </c>
      <c r="F255" s="303">
        <v>103727</v>
      </c>
      <c r="G255" s="291">
        <v>0</v>
      </c>
      <c r="H255" s="291">
        <f t="shared" si="117"/>
        <v>103727</v>
      </c>
      <c r="I255" s="292">
        <f t="shared" si="118"/>
        <v>103727</v>
      </c>
      <c r="J255" s="292">
        <v>0</v>
      </c>
      <c r="K255" s="292">
        <f t="shared" si="119"/>
        <v>103727</v>
      </c>
      <c r="L255" s="291">
        <v>103727</v>
      </c>
      <c r="M255" s="291">
        <v>0</v>
      </c>
      <c r="N255" s="291">
        <f t="shared" si="127"/>
        <v>103727</v>
      </c>
      <c r="O255" s="292">
        <v>103719.7</v>
      </c>
      <c r="P255" s="292">
        <v>0</v>
      </c>
      <c r="Q255" s="292">
        <f t="shared" si="128"/>
        <v>103719.7</v>
      </c>
      <c r="R255" s="291">
        <f t="shared" si="121"/>
        <v>99.992962295255822</v>
      </c>
      <c r="S255" s="291">
        <v>0</v>
      </c>
      <c r="T255" s="291">
        <f t="shared" si="122"/>
        <v>99.992962295255822</v>
      </c>
    </row>
    <row r="256" spans="1:20" ht="99" customHeight="1">
      <c r="A256" s="506" t="s">
        <v>165</v>
      </c>
      <c r="B256" s="509" t="s">
        <v>166</v>
      </c>
      <c r="C256" s="512" t="s">
        <v>612</v>
      </c>
      <c r="D256" s="281" t="s">
        <v>57</v>
      </c>
      <c r="E256" s="296"/>
      <c r="F256" s="303">
        <f>F257</f>
        <v>0</v>
      </c>
      <c r="G256" s="303">
        <f t="shared" ref="G256:T256" si="129">G257</f>
        <v>0</v>
      </c>
      <c r="H256" s="303">
        <f t="shared" si="129"/>
        <v>0</v>
      </c>
      <c r="I256" s="304">
        <f t="shared" si="129"/>
        <v>0</v>
      </c>
      <c r="J256" s="304">
        <f t="shared" si="129"/>
        <v>0</v>
      </c>
      <c r="K256" s="304">
        <f t="shared" si="129"/>
        <v>0</v>
      </c>
      <c r="L256" s="303">
        <f t="shared" si="129"/>
        <v>0</v>
      </c>
      <c r="M256" s="303">
        <f t="shared" si="129"/>
        <v>0</v>
      </c>
      <c r="N256" s="303">
        <f t="shared" si="129"/>
        <v>0</v>
      </c>
      <c r="O256" s="304">
        <f t="shared" si="129"/>
        <v>0</v>
      </c>
      <c r="P256" s="304">
        <f t="shared" si="129"/>
        <v>0</v>
      </c>
      <c r="Q256" s="304">
        <f t="shared" si="129"/>
        <v>0</v>
      </c>
      <c r="R256" s="291">
        <v>0</v>
      </c>
      <c r="S256" s="291">
        <v>0</v>
      </c>
      <c r="T256" s="305">
        <f t="shared" si="129"/>
        <v>0</v>
      </c>
    </row>
    <row r="257" spans="1:20" ht="99" customHeight="1">
      <c r="A257" s="507"/>
      <c r="B257" s="510"/>
      <c r="C257" s="513"/>
      <c r="D257" s="306" t="s">
        <v>125</v>
      </c>
      <c r="E257" s="296" t="s">
        <v>1</v>
      </c>
      <c r="F257" s="291">
        <v>0</v>
      </c>
      <c r="G257" s="291">
        <v>0</v>
      </c>
      <c r="H257" s="291">
        <f t="shared" si="117"/>
        <v>0</v>
      </c>
      <c r="I257" s="292">
        <f t="shared" si="118"/>
        <v>0</v>
      </c>
      <c r="J257" s="292">
        <v>0</v>
      </c>
      <c r="K257" s="292">
        <f t="shared" si="119"/>
        <v>0</v>
      </c>
      <c r="L257" s="291">
        <v>0</v>
      </c>
      <c r="M257" s="291">
        <v>0</v>
      </c>
      <c r="N257" s="291">
        <v>0</v>
      </c>
      <c r="O257" s="292">
        <v>0</v>
      </c>
      <c r="P257" s="292">
        <v>0</v>
      </c>
      <c r="Q257" s="292">
        <v>0</v>
      </c>
      <c r="R257" s="291">
        <v>0</v>
      </c>
      <c r="S257" s="291">
        <v>0</v>
      </c>
      <c r="T257" s="291"/>
    </row>
    <row r="258" spans="1:20" ht="66" customHeight="1">
      <c r="A258" s="508"/>
      <c r="B258" s="511"/>
      <c r="C258" s="514"/>
      <c r="D258" s="281" t="s">
        <v>125</v>
      </c>
      <c r="E258" s="296"/>
      <c r="F258" s="291">
        <f>F257</f>
        <v>0</v>
      </c>
      <c r="G258" s="291">
        <v>0</v>
      </c>
      <c r="H258" s="291">
        <f t="shared" si="117"/>
        <v>0</v>
      </c>
      <c r="I258" s="292">
        <f t="shared" si="118"/>
        <v>0</v>
      </c>
      <c r="J258" s="292">
        <v>0</v>
      </c>
      <c r="K258" s="292">
        <f t="shared" si="119"/>
        <v>0</v>
      </c>
      <c r="L258" s="291">
        <v>0</v>
      </c>
      <c r="M258" s="291">
        <v>0</v>
      </c>
      <c r="N258" s="291">
        <v>0</v>
      </c>
      <c r="O258" s="292">
        <v>0</v>
      </c>
      <c r="P258" s="292">
        <v>0</v>
      </c>
      <c r="Q258" s="292">
        <v>0</v>
      </c>
      <c r="R258" s="291">
        <v>0</v>
      </c>
      <c r="S258" s="291">
        <v>0</v>
      </c>
      <c r="T258" s="291"/>
    </row>
    <row r="259" spans="1:20" ht="66" customHeight="1">
      <c r="A259" s="506" t="s">
        <v>167</v>
      </c>
      <c r="B259" s="509" t="s">
        <v>168</v>
      </c>
      <c r="C259" s="512" t="s">
        <v>571</v>
      </c>
      <c r="D259" s="281" t="s">
        <v>57</v>
      </c>
      <c r="E259" s="296"/>
      <c r="F259" s="291">
        <f>F260</f>
        <v>1200</v>
      </c>
      <c r="G259" s="291">
        <f t="shared" ref="G259:T259" si="130">G260</f>
        <v>0</v>
      </c>
      <c r="H259" s="291">
        <f t="shared" si="130"/>
        <v>1200</v>
      </c>
      <c r="I259" s="292">
        <f t="shared" si="130"/>
        <v>1200</v>
      </c>
      <c r="J259" s="292">
        <f t="shared" si="130"/>
        <v>0</v>
      </c>
      <c r="K259" s="292">
        <f t="shared" si="130"/>
        <v>1200</v>
      </c>
      <c r="L259" s="291">
        <f t="shared" si="130"/>
        <v>1200</v>
      </c>
      <c r="M259" s="291">
        <f t="shared" si="130"/>
        <v>0</v>
      </c>
      <c r="N259" s="291">
        <f t="shared" si="130"/>
        <v>1200</v>
      </c>
      <c r="O259" s="292">
        <f t="shared" si="130"/>
        <v>1040.8</v>
      </c>
      <c r="P259" s="292">
        <f t="shared" si="130"/>
        <v>0</v>
      </c>
      <c r="Q259" s="292">
        <f t="shared" si="130"/>
        <v>1040.8</v>
      </c>
      <c r="R259" s="291">
        <f t="shared" si="121"/>
        <v>86.733333333333334</v>
      </c>
      <c r="S259" s="291">
        <v>0</v>
      </c>
      <c r="T259" s="291">
        <f t="shared" si="130"/>
        <v>86.733333333333334</v>
      </c>
    </row>
    <row r="260" spans="1:20" ht="99" customHeight="1">
      <c r="A260" s="507"/>
      <c r="B260" s="510"/>
      <c r="C260" s="513"/>
      <c r="D260" s="306" t="s">
        <v>125</v>
      </c>
      <c r="E260" s="293" t="s">
        <v>1</v>
      </c>
      <c r="F260" s="291">
        <v>1200</v>
      </c>
      <c r="G260" s="291">
        <v>0</v>
      </c>
      <c r="H260" s="291">
        <f t="shared" si="117"/>
        <v>1200</v>
      </c>
      <c r="I260" s="292">
        <f t="shared" si="118"/>
        <v>1200</v>
      </c>
      <c r="J260" s="292">
        <v>0</v>
      </c>
      <c r="K260" s="292">
        <f t="shared" si="119"/>
        <v>1200</v>
      </c>
      <c r="L260" s="291">
        <f>L261</f>
        <v>1200</v>
      </c>
      <c r="M260" s="291">
        <v>0</v>
      </c>
      <c r="N260" s="291">
        <f>L260</f>
        <v>1200</v>
      </c>
      <c r="O260" s="292">
        <v>1040.8</v>
      </c>
      <c r="P260" s="292">
        <v>0</v>
      </c>
      <c r="Q260" s="292">
        <f>O260</f>
        <v>1040.8</v>
      </c>
      <c r="R260" s="291">
        <f t="shared" si="121"/>
        <v>86.733333333333334</v>
      </c>
      <c r="S260" s="291">
        <v>0</v>
      </c>
      <c r="T260" s="291">
        <f t="shared" si="122"/>
        <v>86.733333333333334</v>
      </c>
    </row>
    <row r="261" spans="1:20" ht="66" customHeight="1">
      <c r="A261" s="508"/>
      <c r="B261" s="511"/>
      <c r="C261" s="514"/>
      <c r="D261" s="281" t="s">
        <v>125</v>
      </c>
      <c r="E261" s="296" t="s">
        <v>613</v>
      </c>
      <c r="F261" s="291">
        <f>F260</f>
        <v>1200</v>
      </c>
      <c r="G261" s="291">
        <v>0</v>
      </c>
      <c r="H261" s="291">
        <f t="shared" si="117"/>
        <v>1200</v>
      </c>
      <c r="I261" s="292">
        <f t="shared" si="118"/>
        <v>1200</v>
      </c>
      <c r="J261" s="292">
        <v>0</v>
      </c>
      <c r="K261" s="292">
        <f t="shared" si="119"/>
        <v>1200</v>
      </c>
      <c r="L261" s="291">
        <v>1200</v>
      </c>
      <c r="M261" s="291">
        <v>0</v>
      </c>
      <c r="N261" s="291">
        <f>N260</f>
        <v>1200</v>
      </c>
      <c r="O261" s="292">
        <f>O260</f>
        <v>1040.8</v>
      </c>
      <c r="P261" s="292">
        <v>0</v>
      </c>
      <c r="Q261" s="292">
        <f>O261</f>
        <v>1040.8</v>
      </c>
      <c r="R261" s="291">
        <f t="shared" si="121"/>
        <v>86.733333333333334</v>
      </c>
      <c r="S261" s="291">
        <v>0</v>
      </c>
      <c r="T261" s="291">
        <f t="shared" si="122"/>
        <v>86.733333333333334</v>
      </c>
    </row>
    <row r="262" spans="1:20" ht="66" customHeight="1">
      <c r="A262" s="506" t="s">
        <v>169</v>
      </c>
      <c r="B262" s="509" t="s">
        <v>485</v>
      </c>
      <c r="C262" s="512" t="s">
        <v>563</v>
      </c>
      <c r="D262" s="281" t="s">
        <v>57</v>
      </c>
      <c r="E262" s="296"/>
      <c r="F262" s="291">
        <f>F263</f>
        <v>16481</v>
      </c>
      <c r="G262" s="291">
        <f t="shared" ref="G262:T262" si="131">G263</f>
        <v>0</v>
      </c>
      <c r="H262" s="291">
        <f t="shared" si="131"/>
        <v>16481</v>
      </c>
      <c r="I262" s="292">
        <f>L262</f>
        <v>16537</v>
      </c>
      <c r="J262" s="292">
        <f t="shared" si="131"/>
        <v>0</v>
      </c>
      <c r="K262" s="292">
        <f t="shared" si="131"/>
        <v>16537</v>
      </c>
      <c r="L262" s="291">
        <f t="shared" si="131"/>
        <v>16537</v>
      </c>
      <c r="M262" s="291">
        <f t="shared" si="131"/>
        <v>0</v>
      </c>
      <c r="N262" s="291">
        <f t="shared" si="131"/>
        <v>16537</v>
      </c>
      <c r="O262" s="292">
        <f t="shared" si="131"/>
        <v>16535.75</v>
      </c>
      <c r="P262" s="292">
        <f t="shared" si="131"/>
        <v>0</v>
      </c>
      <c r="Q262" s="292">
        <f t="shared" si="131"/>
        <v>16535.75</v>
      </c>
      <c r="R262" s="291">
        <f t="shared" si="121"/>
        <v>99.992441192477472</v>
      </c>
      <c r="S262" s="291">
        <v>0</v>
      </c>
      <c r="T262" s="291">
        <f t="shared" si="131"/>
        <v>99.992441192477472</v>
      </c>
    </row>
    <row r="263" spans="1:20" ht="99" customHeight="1">
      <c r="A263" s="507"/>
      <c r="B263" s="510"/>
      <c r="C263" s="513"/>
      <c r="D263" s="306" t="s">
        <v>125</v>
      </c>
      <c r="E263" s="293" t="s">
        <v>1</v>
      </c>
      <c r="F263" s="291">
        <f>F264+F265</f>
        <v>16481</v>
      </c>
      <c r="G263" s="291">
        <v>0</v>
      </c>
      <c r="H263" s="291">
        <f t="shared" si="117"/>
        <v>16481</v>
      </c>
      <c r="I263" s="292">
        <f>L263</f>
        <v>16537</v>
      </c>
      <c r="J263" s="292">
        <v>0</v>
      </c>
      <c r="K263" s="292">
        <f t="shared" si="119"/>
        <v>16537</v>
      </c>
      <c r="L263" s="291">
        <f>L264+L265</f>
        <v>16537</v>
      </c>
      <c r="M263" s="291">
        <f t="shared" ref="M263:N263" si="132">M264+M265</f>
        <v>0</v>
      </c>
      <c r="N263" s="291">
        <f t="shared" si="132"/>
        <v>16537</v>
      </c>
      <c r="O263" s="292">
        <f>O264+O265</f>
        <v>16535.75</v>
      </c>
      <c r="P263" s="292">
        <v>0</v>
      </c>
      <c r="Q263" s="292">
        <f>O263</f>
        <v>16535.75</v>
      </c>
      <c r="R263" s="291">
        <f t="shared" si="121"/>
        <v>99.992441192477472</v>
      </c>
      <c r="S263" s="291">
        <v>0</v>
      </c>
      <c r="T263" s="291">
        <f t="shared" si="122"/>
        <v>99.992441192477472</v>
      </c>
    </row>
    <row r="264" spans="1:20" ht="99" customHeight="1">
      <c r="A264" s="507"/>
      <c r="B264" s="510"/>
      <c r="C264" s="513"/>
      <c r="D264" s="281" t="s">
        <v>125</v>
      </c>
      <c r="E264" s="296" t="s">
        <v>614</v>
      </c>
      <c r="F264" s="308">
        <v>7</v>
      </c>
      <c r="G264" s="291">
        <v>0</v>
      </c>
      <c r="H264" s="291">
        <f t="shared" si="117"/>
        <v>7</v>
      </c>
      <c r="I264" s="292">
        <f t="shared" si="118"/>
        <v>7</v>
      </c>
      <c r="J264" s="292">
        <v>0</v>
      </c>
      <c r="K264" s="292">
        <f t="shared" si="119"/>
        <v>7</v>
      </c>
      <c r="L264" s="291">
        <v>7</v>
      </c>
      <c r="M264" s="291">
        <v>0</v>
      </c>
      <c r="N264" s="291">
        <v>7</v>
      </c>
      <c r="O264" s="292">
        <v>6.38</v>
      </c>
      <c r="P264" s="292">
        <v>0</v>
      </c>
      <c r="Q264" s="292">
        <f>O264</f>
        <v>6.38</v>
      </c>
      <c r="R264" s="291">
        <f t="shared" si="121"/>
        <v>91.142857142857139</v>
      </c>
      <c r="S264" s="291">
        <v>0</v>
      </c>
      <c r="T264" s="291">
        <f t="shared" si="122"/>
        <v>91.142857142857139</v>
      </c>
    </row>
    <row r="265" spans="1:20" ht="66" customHeight="1">
      <c r="A265" s="508"/>
      <c r="B265" s="511"/>
      <c r="C265" s="514"/>
      <c r="D265" s="281" t="s">
        <v>125</v>
      </c>
      <c r="E265" s="296" t="s">
        <v>615</v>
      </c>
      <c r="F265" s="303">
        <v>16474</v>
      </c>
      <c r="G265" s="291">
        <v>0</v>
      </c>
      <c r="H265" s="291">
        <f>F265</f>
        <v>16474</v>
      </c>
      <c r="I265" s="292">
        <f>L265</f>
        <v>16530</v>
      </c>
      <c r="J265" s="292">
        <v>0</v>
      </c>
      <c r="K265" s="292">
        <f>L265</f>
        <v>16530</v>
      </c>
      <c r="L265" s="291">
        <v>16530</v>
      </c>
      <c r="M265" s="291">
        <v>0</v>
      </c>
      <c r="N265" s="291">
        <f>L265</f>
        <v>16530</v>
      </c>
      <c r="O265" s="292">
        <v>16529.37</v>
      </c>
      <c r="P265" s="292">
        <v>0</v>
      </c>
      <c r="Q265" s="292">
        <f>O265</f>
        <v>16529.37</v>
      </c>
      <c r="R265" s="291">
        <f t="shared" si="121"/>
        <v>99.996188747731395</v>
      </c>
      <c r="S265" s="291">
        <v>0</v>
      </c>
      <c r="T265" s="291">
        <f t="shared" si="122"/>
        <v>99.996188747731395</v>
      </c>
    </row>
    <row r="266" spans="1:20" ht="66" customHeight="1">
      <c r="A266" s="506" t="s">
        <v>170</v>
      </c>
      <c r="B266" s="509" t="s">
        <v>616</v>
      </c>
      <c r="C266" s="512" t="s">
        <v>617</v>
      </c>
      <c r="D266" s="281" t="s">
        <v>57</v>
      </c>
      <c r="E266" s="296"/>
      <c r="F266" s="303">
        <f>F267</f>
        <v>0</v>
      </c>
      <c r="G266" s="303">
        <f t="shared" ref="G266:T267" si="133">G267</f>
        <v>0</v>
      </c>
      <c r="H266" s="303">
        <f t="shared" si="133"/>
        <v>0</v>
      </c>
      <c r="I266" s="304">
        <f>L266</f>
        <v>69898.2</v>
      </c>
      <c r="J266" s="304">
        <f>I266</f>
        <v>69898.2</v>
      </c>
      <c r="K266" s="304">
        <f t="shared" si="133"/>
        <v>0</v>
      </c>
      <c r="L266" s="303">
        <f t="shared" si="133"/>
        <v>69898.2</v>
      </c>
      <c r="M266" s="303">
        <f t="shared" si="133"/>
        <v>69898.2</v>
      </c>
      <c r="N266" s="303">
        <f t="shared" si="133"/>
        <v>0</v>
      </c>
      <c r="O266" s="304">
        <f t="shared" si="133"/>
        <v>69898.2</v>
      </c>
      <c r="P266" s="304">
        <f t="shared" si="133"/>
        <v>69898.2</v>
      </c>
      <c r="Q266" s="304">
        <f t="shared" si="133"/>
        <v>0</v>
      </c>
      <c r="R266" s="291">
        <f t="shared" si="121"/>
        <v>100</v>
      </c>
      <c r="S266" s="291">
        <v>100</v>
      </c>
      <c r="T266" s="305">
        <f t="shared" si="133"/>
        <v>0</v>
      </c>
    </row>
    <row r="267" spans="1:20" ht="99" customHeight="1">
      <c r="A267" s="507"/>
      <c r="B267" s="510"/>
      <c r="C267" s="513"/>
      <c r="D267" s="306" t="s">
        <v>125</v>
      </c>
      <c r="E267" s="296" t="s">
        <v>1</v>
      </c>
      <c r="F267" s="291">
        <v>0</v>
      </c>
      <c r="G267" s="291">
        <f t="shared" si="133"/>
        <v>0</v>
      </c>
      <c r="H267" s="291">
        <f t="shared" si="133"/>
        <v>0</v>
      </c>
      <c r="I267" s="304">
        <f t="shared" ref="I267:I268" si="134">L267</f>
        <v>69898.2</v>
      </c>
      <c r="J267" s="292">
        <f>J268</f>
        <v>69898.2</v>
      </c>
      <c r="K267" s="292">
        <f t="shared" si="133"/>
        <v>0</v>
      </c>
      <c r="L267" s="291">
        <f>L268</f>
        <v>69898.2</v>
      </c>
      <c r="M267" s="291">
        <f>M268</f>
        <v>69898.2</v>
      </c>
      <c r="N267" s="291">
        <f t="shared" si="133"/>
        <v>0</v>
      </c>
      <c r="O267" s="292">
        <f>O268</f>
        <v>69898.2</v>
      </c>
      <c r="P267" s="292">
        <f>P268</f>
        <v>69898.2</v>
      </c>
      <c r="Q267" s="292">
        <v>0</v>
      </c>
      <c r="R267" s="291">
        <f t="shared" si="121"/>
        <v>100</v>
      </c>
      <c r="S267" s="291">
        <v>100</v>
      </c>
      <c r="T267" s="291">
        <v>0</v>
      </c>
    </row>
    <row r="268" spans="1:20" ht="66" customHeight="1">
      <c r="A268" s="508"/>
      <c r="B268" s="511"/>
      <c r="C268" s="514"/>
      <c r="D268" s="281" t="s">
        <v>125</v>
      </c>
      <c r="E268" s="296" t="s">
        <v>618</v>
      </c>
      <c r="F268" s="291">
        <f>F267</f>
        <v>0</v>
      </c>
      <c r="G268" s="291">
        <v>0</v>
      </c>
      <c r="H268" s="291">
        <f t="shared" si="117"/>
        <v>0</v>
      </c>
      <c r="I268" s="304">
        <f t="shared" si="134"/>
        <v>69898.2</v>
      </c>
      <c r="J268" s="292">
        <f>I268</f>
        <v>69898.2</v>
      </c>
      <c r="K268" s="292">
        <v>0</v>
      </c>
      <c r="L268" s="291">
        <v>69898.2</v>
      </c>
      <c r="M268" s="291">
        <f>L268</f>
        <v>69898.2</v>
      </c>
      <c r="N268" s="291">
        <v>0</v>
      </c>
      <c r="O268" s="292">
        <v>69898.2</v>
      </c>
      <c r="P268" s="292">
        <f>O268</f>
        <v>69898.2</v>
      </c>
      <c r="Q268" s="309"/>
      <c r="R268" s="291">
        <f t="shared" si="121"/>
        <v>100</v>
      </c>
      <c r="S268" s="291">
        <v>100</v>
      </c>
      <c r="T268" s="291">
        <v>0</v>
      </c>
    </row>
    <row r="269" spans="1:20" ht="66" customHeight="1">
      <c r="A269" s="506" t="s">
        <v>171</v>
      </c>
      <c r="B269" s="509" t="s">
        <v>486</v>
      </c>
      <c r="C269" s="512" t="s">
        <v>571</v>
      </c>
      <c r="D269" s="281" t="s">
        <v>57</v>
      </c>
      <c r="E269" s="296"/>
      <c r="F269" s="291">
        <f>F270</f>
        <v>86795.200000000012</v>
      </c>
      <c r="G269" s="291">
        <f t="shared" ref="G269:T275" si="135">G270</f>
        <v>86795.200000000012</v>
      </c>
      <c r="H269" s="291">
        <f t="shared" si="135"/>
        <v>0</v>
      </c>
      <c r="I269" s="292">
        <f t="shared" si="135"/>
        <v>86795.200000000012</v>
      </c>
      <c r="J269" s="292">
        <f t="shared" si="135"/>
        <v>86795.200000000012</v>
      </c>
      <c r="K269" s="292">
        <f t="shared" si="135"/>
        <v>0</v>
      </c>
      <c r="L269" s="291">
        <f t="shared" si="135"/>
        <v>86795.200000000012</v>
      </c>
      <c r="M269" s="291">
        <f t="shared" si="135"/>
        <v>86795.200000000012</v>
      </c>
      <c r="N269" s="291">
        <f t="shared" si="135"/>
        <v>0</v>
      </c>
      <c r="O269" s="292">
        <f t="shared" si="135"/>
        <v>85976.95</v>
      </c>
      <c r="P269" s="292">
        <f t="shared" si="135"/>
        <v>85976.95</v>
      </c>
      <c r="Q269" s="292">
        <f t="shared" si="135"/>
        <v>0</v>
      </c>
      <c r="R269" s="291">
        <f t="shared" si="121"/>
        <v>99.057263535310696</v>
      </c>
      <c r="S269" s="291">
        <f t="shared" si="121"/>
        <v>99.057263535310696</v>
      </c>
      <c r="T269" s="291">
        <f t="shared" si="135"/>
        <v>0</v>
      </c>
    </row>
    <row r="270" spans="1:20" ht="66" customHeight="1">
      <c r="A270" s="507"/>
      <c r="B270" s="510"/>
      <c r="C270" s="513"/>
      <c r="D270" s="306" t="s">
        <v>125</v>
      </c>
      <c r="E270" s="293" t="s">
        <v>1</v>
      </c>
      <c r="F270" s="291">
        <f>F271+F272</f>
        <v>86795.200000000012</v>
      </c>
      <c r="G270" s="291">
        <f>F270</f>
        <v>86795.200000000012</v>
      </c>
      <c r="H270" s="291">
        <v>0</v>
      </c>
      <c r="I270" s="292">
        <f>G270</f>
        <v>86795.200000000012</v>
      </c>
      <c r="J270" s="292">
        <f>I270</f>
        <v>86795.200000000012</v>
      </c>
      <c r="K270" s="292">
        <v>0</v>
      </c>
      <c r="L270" s="291">
        <f>L271+L272</f>
        <v>86795.200000000012</v>
      </c>
      <c r="M270" s="291">
        <f>M271+M272</f>
        <v>86795.200000000012</v>
      </c>
      <c r="N270" s="291">
        <v>0</v>
      </c>
      <c r="O270" s="292">
        <f>O271+O272</f>
        <v>85976.95</v>
      </c>
      <c r="P270" s="292">
        <f>P271+P272</f>
        <v>85976.95</v>
      </c>
      <c r="Q270" s="292">
        <v>0</v>
      </c>
      <c r="R270" s="291">
        <f t="shared" si="121"/>
        <v>99.057263535310696</v>
      </c>
      <c r="S270" s="291">
        <f t="shared" si="121"/>
        <v>99.057263535310696</v>
      </c>
      <c r="T270" s="291">
        <f t="shared" si="135"/>
        <v>0</v>
      </c>
    </row>
    <row r="271" spans="1:20" ht="99" customHeight="1">
      <c r="A271" s="507"/>
      <c r="B271" s="510"/>
      <c r="C271" s="513"/>
      <c r="D271" s="281" t="s">
        <v>125</v>
      </c>
      <c r="E271" s="296" t="s">
        <v>619</v>
      </c>
      <c r="F271" s="303">
        <v>3.6</v>
      </c>
      <c r="G271" s="291">
        <v>3.6</v>
      </c>
      <c r="H271" s="291">
        <v>0</v>
      </c>
      <c r="I271" s="292">
        <v>3.6</v>
      </c>
      <c r="J271" s="292">
        <v>3.6</v>
      </c>
      <c r="K271" s="292">
        <v>0</v>
      </c>
      <c r="L271" s="291">
        <v>3.6</v>
      </c>
      <c r="M271" s="291">
        <v>3.6</v>
      </c>
      <c r="N271" s="291">
        <v>0</v>
      </c>
      <c r="O271" s="292">
        <v>3.16</v>
      </c>
      <c r="P271" s="292">
        <f>O271</f>
        <v>3.16</v>
      </c>
      <c r="Q271" s="292">
        <v>0</v>
      </c>
      <c r="R271" s="291">
        <f t="shared" si="121"/>
        <v>87.777777777777771</v>
      </c>
      <c r="S271" s="291">
        <f t="shared" si="121"/>
        <v>87.777777777777771</v>
      </c>
      <c r="T271" s="291">
        <f t="shared" si="135"/>
        <v>0</v>
      </c>
    </row>
    <row r="272" spans="1:20" ht="66" customHeight="1">
      <c r="A272" s="508"/>
      <c r="B272" s="511"/>
      <c r="C272" s="514"/>
      <c r="D272" s="281" t="s">
        <v>125</v>
      </c>
      <c r="E272" s="296" t="s">
        <v>620</v>
      </c>
      <c r="F272" s="303">
        <v>86791.6</v>
      </c>
      <c r="G272" s="291">
        <v>86791.6</v>
      </c>
      <c r="H272" s="291">
        <v>0</v>
      </c>
      <c r="I272" s="292">
        <v>86791.6</v>
      </c>
      <c r="J272" s="292">
        <v>86791.6</v>
      </c>
      <c r="K272" s="292">
        <v>0</v>
      </c>
      <c r="L272" s="291">
        <v>86791.6</v>
      </c>
      <c r="M272" s="291">
        <f>L272</f>
        <v>86791.6</v>
      </c>
      <c r="N272" s="291">
        <v>0</v>
      </c>
      <c r="O272" s="292">
        <v>85973.79</v>
      </c>
      <c r="P272" s="292">
        <f>O272</f>
        <v>85973.79</v>
      </c>
      <c r="Q272" s="292">
        <v>0</v>
      </c>
      <c r="R272" s="291">
        <f t="shared" si="121"/>
        <v>99.05773139336064</v>
      </c>
      <c r="S272" s="291">
        <f t="shared" si="121"/>
        <v>99.05773139336064</v>
      </c>
      <c r="T272" s="291">
        <f t="shared" si="135"/>
        <v>0</v>
      </c>
    </row>
    <row r="273" spans="1:20" ht="66" customHeight="1">
      <c r="A273" s="506" t="s">
        <v>172</v>
      </c>
      <c r="B273" s="509" t="s">
        <v>487</v>
      </c>
      <c r="C273" s="512" t="s">
        <v>563</v>
      </c>
      <c r="D273" s="281" t="s">
        <v>57</v>
      </c>
      <c r="E273" s="296"/>
      <c r="F273" s="303">
        <f>F274</f>
        <v>264342.2</v>
      </c>
      <c r="G273" s="303">
        <f t="shared" ref="G273:Q273" si="136">G274</f>
        <v>264342.2</v>
      </c>
      <c r="H273" s="303">
        <f t="shared" si="136"/>
        <v>0</v>
      </c>
      <c r="I273" s="304">
        <f>L273</f>
        <v>297542.2</v>
      </c>
      <c r="J273" s="304">
        <f>I273</f>
        <v>297542.2</v>
      </c>
      <c r="K273" s="304">
        <f t="shared" si="136"/>
        <v>0</v>
      </c>
      <c r="L273" s="303">
        <f t="shared" si="136"/>
        <v>297542.2</v>
      </c>
      <c r="M273" s="303">
        <f t="shared" si="136"/>
        <v>297542.2</v>
      </c>
      <c r="N273" s="303">
        <f t="shared" si="136"/>
        <v>0</v>
      </c>
      <c r="O273" s="304">
        <f t="shared" si="136"/>
        <v>297540.78999999998</v>
      </c>
      <c r="P273" s="304">
        <f t="shared" si="136"/>
        <v>297540.78999999998</v>
      </c>
      <c r="Q273" s="304">
        <f t="shared" si="136"/>
        <v>0</v>
      </c>
      <c r="R273" s="291">
        <f t="shared" si="121"/>
        <v>99.999526117639775</v>
      </c>
      <c r="S273" s="291">
        <f t="shared" si="121"/>
        <v>99.999526117639775</v>
      </c>
      <c r="T273" s="291">
        <f t="shared" si="135"/>
        <v>0</v>
      </c>
    </row>
    <row r="274" spans="1:20" ht="99" customHeight="1">
      <c r="A274" s="507"/>
      <c r="B274" s="510"/>
      <c r="C274" s="513"/>
      <c r="D274" s="306" t="s">
        <v>125</v>
      </c>
      <c r="E274" s="293" t="s">
        <v>1</v>
      </c>
      <c r="F274" s="291">
        <f>F275+F276</f>
        <v>264342.2</v>
      </c>
      <c r="G274" s="291">
        <f>F274</f>
        <v>264342.2</v>
      </c>
      <c r="H274" s="291">
        <v>0</v>
      </c>
      <c r="I274" s="304">
        <f t="shared" ref="I274:I275" si="137">L274</f>
        <v>297542.2</v>
      </c>
      <c r="J274" s="292">
        <f>I274</f>
        <v>297542.2</v>
      </c>
      <c r="K274" s="292">
        <v>0</v>
      </c>
      <c r="L274" s="291">
        <f>L275+L276</f>
        <v>297542.2</v>
      </c>
      <c r="M274" s="291">
        <f>M275+M276</f>
        <v>297542.2</v>
      </c>
      <c r="N274" s="291">
        <v>0</v>
      </c>
      <c r="O274" s="292">
        <f>O275+O276</f>
        <v>297540.78999999998</v>
      </c>
      <c r="P274" s="292">
        <f>P275+P276</f>
        <v>297540.78999999998</v>
      </c>
      <c r="Q274" s="292">
        <v>0</v>
      </c>
      <c r="R274" s="291">
        <f t="shared" si="121"/>
        <v>99.999526117639775</v>
      </c>
      <c r="S274" s="291">
        <f t="shared" si="121"/>
        <v>99.999526117639775</v>
      </c>
      <c r="T274" s="291">
        <f t="shared" si="135"/>
        <v>0</v>
      </c>
    </row>
    <row r="275" spans="1:20" ht="99" customHeight="1">
      <c r="A275" s="507"/>
      <c r="B275" s="510"/>
      <c r="C275" s="513"/>
      <c r="D275" s="281" t="s">
        <v>125</v>
      </c>
      <c r="E275" s="296" t="s">
        <v>621</v>
      </c>
      <c r="F275" s="303">
        <v>7</v>
      </c>
      <c r="G275" s="291">
        <f>F275</f>
        <v>7</v>
      </c>
      <c r="H275" s="291">
        <v>0</v>
      </c>
      <c r="I275" s="304">
        <f t="shared" si="137"/>
        <v>7.5</v>
      </c>
      <c r="J275" s="292">
        <f>I275</f>
        <v>7.5</v>
      </c>
      <c r="K275" s="292">
        <v>0</v>
      </c>
      <c r="L275" s="291">
        <v>7.5</v>
      </c>
      <c r="M275" s="291">
        <f>L275</f>
        <v>7.5</v>
      </c>
      <c r="N275" s="291">
        <v>0</v>
      </c>
      <c r="O275" s="292">
        <v>6.63</v>
      </c>
      <c r="P275" s="292">
        <f>O275</f>
        <v>6.63</v>
      </c>
      <c r="Q275" s="292">
        <v>0</v>
      </c>
      <c r="R275" s="291">
        <f t="shared" si="121"/>
        <v>88.4</v>
      </c>
      <c r="S275" s="291">
        <f t="shared" si="121"/>
        <v>88.4</v>
      </c>
      <c r="T275" s="291">
        <f t="shared" si="135"/>
        <v>0</v>
      </c>
    </row>
    <row r="276" spans="1:20" ht="66" customHeight="1">
      <c r="A276" s="508"/>
      <c r="B276" s="511"/>
      <c r="C276" s="514"/>
      <c r="D276" s="281" t="s">
        <v>125</v>
      </c>
      <c r="E276" s="296" t="s">
        <v>622</v>
      </c>
      <c r="F276" s="303">
        <v>264335.2</v>
      </c>
      <c r="G276" s="291">
        <f>F276</f>
        <v>264335.2</v>
      </c>
      <c r="H276" s="291">
        <v>0</v>
      </c>
      <c r="I276" s="292">
        <f>L276</f>
        <v>297534.7</v>
      </c>
      <c r="J276" s="292">
        <f>I276</f>
        <v>297534.7</v>
      </c>
      <c r="K276" s="292">
        <v>0</v>
      </c>
      <c r="L276" s="291">
        <v>297534.7</v>
      </c>
      <c r="M276" s="291">
        <f>L276</f>
        <v>297534.7</v>
      </c>
      <c r="N276" s="291">
        <v>0</v>
      </c>
      <c r="O276" s="284">
        <v>297534.15999999997</v>
      </c>
      <c r="P276" s="292">
        <f>O276</f>
        <v>297534.15999999997</v>
      </c>
      <c r="Q276" s="292">
        <v>0</v>
      </c>
      <c r="R276" s="291">
        <f t="shared" si="121"/>
        <v>99.999818508563862</v>
      </c>
      <c r="S276" s="291">
        <f t="shared" si="121"/>
        <v>99.999818508563862</v>
      </c>
      <c r="T276" s="291">
        <v>0</v>
      </c>
    </row>
    <row r="277" spans="1:20" ht="66" customHeight="1">
      <c r="A277" s="506" t="s">
        <v>173</v>
      </c>
      <c r="B277" s="509" t="s">
        <v>488</v>
      </c>
      <c r="C277" s="512" t="s">
        <v>563</v>
      </c>
      <c r="D277" s="281" t="s">
        <v>57</v>
      </c>
      <c r="E277" s="296"/>
      <c r="F277" s="303">
        <f>F278</f>
        <v>195.4</v>
      </c>
      <c r="G277" s="303">
        <f t="shared" ref="G277:Q277" si="138">G278</f>
        <v>195.4</v>
      </c>
      <c r="H277" s="303">
        <f t="shared" si="138"/>
        <v>0</v>
      </c>
      <c r="I277" s="304">
        <f t="shared" si="138"/>
        <v>195.4</v>
      </c>
      <c r="J277" s="304">
        <f t="shared" si="138"/>
        <v>195.4</v>
      </c>
      <c r="K277" s="304">
        <f t="shared" si="138"/>
        <v>0</v>
      </c>
      <c r="L277" s="303">
        <f t="shared" si="138"/>
        <v>195.4</v>
      </c>
      <c r="M277" s="303">
        <f t="shared" si="138"/>
        <v>195.4</v>
      </c>
      <c r="N277" s="303">
        <f t="shared" si="138"/>
        <v>0</v>
      </c>
      <c r="O277" s="304">
        <f t="shared" si="138"/>
        <v>168.39</v>
      </c>
      <c r="P277" s="304">
        <f t="shared" si="138"/>
        <v>168.39</v>
      </c>
      <c r="Q277" s="304">
        <f t="shared" si="138"/>
        <v>0</v>
      </c>
      <c r="R277" s="291">
        <f t="shared" si="121"/>
        <v>86.177072671443185</v>
      </c>
      <c r="S277" s="291">
        <f t="shared" si="121"/>
        <v>86.177072671443185</v>
      </c>
      <c r="T277" s="305">
        <v>0</v>
      </c>
    </row>
    <row r="278" spans="1:20" ht="99" customHeight="1">
      <c r="A278" s="507"/>
      <c r="B278" s="510"/>
      <c r="C278" s="513"/>
      <c r="D278" s="306" t="s">
        <v>125</v>
      </c>
      <c r="E278" s="293" t="s">
        <v>1</v>
      </c>
      <c r="F278" s="291">
        <v>195.4</v>
      </c>
      <c r="G278" s="291">
        <f>F278</f>
        <v>195.4</v>
      </c>
      <c r="H278" s="291">
        <v>0</v>
      </c>
      <c r="I278" s="292">
        <f>G278</f>
        <v>195.4</v>
      </c>
      <c r="J278" s="292">
        <f>I278</f>
        <v>195.4</v>
      </c>
      <c r="K278" s="292">
        <v>0</v>
      </c>
      <c r="L278" s="291">
        <v>195.4</v>
      </c>
      <c r="M278" s="291">
        <f>L278</f>
        <v>195.4</v>
      </c>
      <c r="N278" s="291">
        <v>0</v>
      </c>
      <c r="O278" s="292">
        <f>O279</f>
        <v>168.39</v>
      </c>
      <c r="P278" s="292">
        <f>O278</f>
        <v>168.39</v>
      </c>
      <c r="Q278" s="292">
        <v>0</v>
      </c>
      <c r="R278" s="291">
        <f t="shared" si="121"/>
        <v>86.177072671443185</v>
      </c>
      <c r="S278" s="291">
        <f t="shared" si="121"/>
        <v>86.177072671443185</v>
      </c>
      <c r="T278" s="291">
        <v>0</v>
      </c>
    </row>
    <row r="279" spans="1:20" ht="66" customHeight="1">
      <c r="A279" s="508"/>
      <c r="B279" s="511"/>
      <c r="C279" s="514"/>
      <c r="D279" s="281" t="s">
        <v>125</v>
      </c>
      <c r="E279" s="296" t="s">
        <v>623</v>
      </c>
      <c r="F279" s="291">
        <v>195.4</v>
      </c>
      <c r="G279" s="291">
        <f>G278</f>
        <v>195.4</v>
      </c>
      <c r="H279" s="291">
        <v>0</v>
      </c>
      <c r="I279" s="292">
        <f>I278</f>
        <v>195.4</v>
      </c>
      <c r="J279" s="292">
        <f>J278</f>
        <v>195.4</v>
      </c>
      <c r="K279" s="292">
        <v>0</v>
      </c>
      <c r="L279" s="291">
        <v>195.4</v>
      </c>
      <c r="M279" s="291">
        <f>L279</f>
        <v>195.4</v>
      </c>
      <c r="N279" s="291">
        <v>0</v>
      </c>
      <c r="O279" s="292">
        <v>168.39</v>
      </c>
      <c r="P279" s="292">
        <f>O279</f>
        <v>168.39</v>
      </c>
      <c r="Q279" s="292">
        <v>0</v>
      </c>
      <c r="R279" s="291">
        <f t="shared" si="121"/>
        <v>86.177072671443185</v>
      </c>
      <c r="S279" s="291">
        <f t="shared" si="121"/>
        <v>86.177072671443185</v>
      </c>
      <c r="T279" s="291">
        <v>0</v>
      </c>
    </row>
    <row r="280" spans="1:20" ht="66" customHeight="1">
      <c r="A280" s="506" t="s">
        <v>174</v>
      </c>
      <c r="B280" s="509" t="s">
        <v>175</v>
      </c>
      <c r="C280" s="512" t="s">
        <v>624</v>
      </c>
      <c r="D280" s="281" t="s">
        <v>57</v>
      </c>
      <c r="E280" s="296"/>
      <c r="F280" s="291">
        <f>F281</f>
        <v>5242</v>
      </c>
      <c r="G280" s="291">
        <f t="shared" ref="G280:T280" si="139">G281</f>
        <v>0</v>
      </c>
      <c r="H280" s="291">
        <f t="shared" si="139"/>
        <v>5242</v>
      </c>
      <c r="I280" s="292">
        <f t="shared" si="139"/>
        <v>5242</v>
      </c>
      <c r="J280" s="292">
        <f t="shared" si="139"/>
        <v>0</v>
      </c>
      <c r="K280" s="292">
        <f t="shared" si="139"/>
        <v>5242</v>
      </c>
      <c r="L280" s="291">
        <f t="shared" si="139"/>
        <v>5242</v>
      </c>
      <c r="M280" s="291">
        <f t="shared" si="139"/>
        <v>0</v>
      </c>
      <c r="N280" s="291">
        <f t="shared" si="139"/>
        <v>5242</v>
      </c>
      <c r="O280" s="292">
        <f t="shared" si="139"/>
        <v>5225.8899999999994</v>
      </c>
      <c r="P280" s="292">
        <f t="shared" si="139"/>
        <v>0</v>
      </c>
      <c r="Q280" s="292">
        <f t="shared" si="139"/>
        <v>5225.8899999999994</v>
      </c>
      <c r="R280" s="291">
        <f t="shared" si="121"/>
        <v>99.69267455169782</v>
      </c>
      <c r="S280" s="291">
        <v>0</v>
      </c>
      <c r="T280" s="291">
        <f t="shared" si="139"/>
        <v>99.69267455169782</v>
      </c>
    </row>
    <row r="281" spans="1:20" ht="66" customHeight="1">
      <c r="A281" s="507"/>
      <c r="B281" s="510"/>
      <c r="C281" s="513"/>
      <c r="D281" s="306"/>
      <c r="E281" s="310" t="s">
        <v>1</v>
      </c>
      <c r="F281" s="291">
        <f>F282+F283</f>
        <v>5242</v>
      </c>
      <c r="G281" s="311">
        <v>0</v>
      </c>
      <c r="H281" s="291">
        <f t="shared" si="117"/>
        <v>5242</v>
      </c>
      <c r="I281" s="292">
        <f t="shared" si="118"/>
        <v>5242</v>
      </c>
      <c r="J281" s="312">
        <v>0</v>
      </c>
      <c r="K281" s="292">
        <f t="shared" si="119"/>
        <v>5242</v>
      </c>
      <c r="L281" s="311">
        <f>L282+L283</f>
        <v>5242</v>
      </c>
      <c r="M281" s="311">
        <v>0</v>
      </c>
      <c r="N281" s="311">
        <f>L281</f>
        <v>5242</v>
      </c>
      <c r="O281" s="312">
        <f>O282+O283</f>
        <v>5225.8899999999994</v>
      </c>
      <c r="P281" s="312">
        <v>0</v>
      </c>
      <c r="Q281" s="312">
        <f>O281</f>
        <v>5225.8899999999994</v>
      </c>
      <c r="R281" s="291">
        <f t="shared" si="121"/>
        <v>99.69267455169782</v>
      </c>
      <c r="S281" s="291">
        <v>0</v>
      </c>
      <c r="T281" s="291">
        <f t="shared" si="122"/>
        <v>99.69267455169782</v>
      </c>
    </row>
    <row r="282" spans="1:20" ht="132" customHeight="1">
      <c r="A282" s="507"/>
      <c r="B282" s="510"/>
      <c r="C282" s="513"/>
      <c r="D282" s="281" t="s">
        <v>126</v>
      </c>
      <c r="E282" s="296" t="s">
        <v>626</v>
      </c>
      <c r="F282" s="291">
        <v>11</v>
      </c>
      <c r="G282" s="311">
        <v>0</v>
      </c>
      <c r="H282" s="291">
        <v>11</v>
      </c>
      <c r="I282" s="292">
        <v>11</v>
      </c>
      <c r="J282" s="312">
        <v>0</v>
      </c>
      <c r="K282" s="292">
        <v>11</v>
      </c>
      <c r="L282" s="311">
        <v>11</v>
      </c>
      <c r="M282" s="311">
        <v>0</v>
      </c>
      <c r="N282" s="311">
        <f t="shared" ref="N282:N291" si="140">L282</f>
        <v>11</v>
      </c>
      <c r="O282" s="312">
        <v>7.15</v>
      </c>
      <c r="P282" s="312">
        <v>0</v>
      </c>
      <c r="Q282" s="312">
        <f t="shared" ref="Q282:Q291" si="141">O282</f>
        <v>7.15</v>
      </c>
      <c r="R282" s="291">
        <f t="shared" si="121"/>
        <v>65</v>
      </c>
      <c r="S282" s="291">
        <v>0</v>
      </c>
      <c r="T282" s="291">
        <f t="shared" si="122"/>
        <v>65</v>
      </c>
    </row>
    <row r="283" spans="1:20" ht="66" customHeight="1">
      <c r="A283" s="508"/>
      <c r="B283" s="511"/>
      <c r="C283" s="514"/>
      <c r="D283" s="281" t="s">
        <v>126</v>
      </c>
      <c r="E283" s="296" t="s">
        <v>627</v>
      </c>
      <c r="F283" s="291">
        <v>5231</v>
      </c>
      <c r="G283" s="311">
        <v>0</v>
      </c>
      <c r="H283" s="291">
        <f t="shared" si="117"/>
        <v>5231</v>
      </c>
      <c r="I283" s="292">
        <f t="shared" si="118"/>
        <v>5231</v>
      </c>
      <c r="J283" s="312">
        <v>0</v>
      </c>
      <c r="K283" s="292">
        <f t="shared" si="119"/>
        <v>5231</v>
      </c>
      <c r="L283" s="311">
        <v>5231</v>
      </c>
      <c r="M283" s="311">
        <v>0</v>
      </c>
      <c r="N283" s="311">
        <f t="shared" si="140"/>
        <v>5231</v>
      </c>
      <c r="O283" s="312">
        <v>5218.74</v>
      </c>
      <c r="P283" s="312">
        <v>0</v>
      </c>
      <c r="Q283" s="312">
        <f t="shared" si="141"/>
        <v>5218.74</v>
      </c>
      <c r="R283" s="291">
        <f t="shared" si="121"/>
        <v>99.76562798700057</v>
      </c>
      <c r="S283" s="291">
        <v>0</v>
      </c>
      <c r="T283" s="291">
        <f t="shared" si="122"/>
        <v>99.76562798700057</v>
      </c>
    </row>
    <row r="284" spans="1:20" ht="66" customHeight="1">
      <c r="A284" s="506" t="s">
        <v>176</v>
      </c>
      <c r="B284" s="509" t="s">
        <v>177</v>
      </c>
      <c r="C284" s="512" t="s">
        <v>625</v>
      </c>
      <c r="D284" s="281" t="s">
        <v>57</v>
      </c>
      <c r="E284" s="296"/>
      <c r="F284" s="291">
        <f>F285</f>
        <v>181</v>
      </c>
      <c r="G284" s="291">
        <f t="shared" ref="G284:T284" si="142">G285</f>
        <v>0</v>
      </c>
      <c r="H284" s="291">
        <f t="shared" si="142"/>
        <v>181</v>
      </c>
      <c r="I284" s="292">
        <f t="shared" si="142"/>
        <v>181</v>
      </c>
      <c r="J284" s="292">
        <f t="shared" si="142"/>
        <v>0</v>
      </c>
      <c r="K284" s="292">
        <f t="shared" si="142"/>
        <v>181</v>
      </c>
      <c r="L284" s="291">
        <f t="shared" si="142"/>
        <v>181</v>
      </c>
      <c r="M284" s="291">
        <f t="shared" si="142"/>
        <v>0</v>
      </c>
      <c r="N284" s="291">
        <f t="shared" si="142"/>
        <v>181</v>
      </c>
      <c r="O284" s="292">
        <f t="shared" si="142"/>
        <v>180</v>
      </c>
      <c r="P284" s="292">
        <f t="shared" si="142"/>
        <v>0</v>
      </c>
      <c r="Q284" s="292">
        <f t="shared" si="142"/>
        <v>180</v>
      </c>
      <c r="R284" s="291">
        <f t="shared" si="121"/>
        <v>99.447513812154696</v>
      </c>
      <c r="S284" s="291">
        <v>0</v>
      </c>
      <c r="T284" s="291">
        <f t="shared" si="142"/>
        <v>99.447513812154696</v>
      </c>
    </row>
    <row r="285" spans="1:20" ht="66" customHeight="1">
      <c r="A285" s="507"/>
      <c r="B285" s="510"/>
      <c r="C285" s="513"/>
      <c r="D285" s="306"/>
      <c r="E285" s="310" t="s">
        <v>1</v>
      </c>
      <c r="F285" s="291">
        <f>F286+F287</f>
        <v>181</v>
      </c>
      <c r="G285" s="311">
        <v>0</v>
      </c>
      <c r="H285" s="291">
        <f t="shared" si="117"/>
        <v>181</v>
      </c>
      <c r="I285" s="292">
        <f t="shared" si="118"/>
        <v>181</v>
      </c>
      <c r="J285" s="312">
        <v>0</v>
      </c>
      <c r="K285" s="292">
        <f t="shared" si="119"/>
        <v>181</v>
      </c>
      <c r="L285" s="311">
        <f>L286+L287</f>
        <v>181</v>
      </c>
      <c r="M285" s="311">
        <v>0</v>
      </c>
      <c r="N285" s="311">
        <f t="shared" si="140"/>
        <v>181</v>
      </c>
      <c r="O285" s="312">
        <f>O286+O287</f>
        <v>180</v>
      </c>
      <c r="P285" s="312">
        <v>0</v>
      </c>
      <c r="Q285" s="312">
        <f t="shared" si="141"/>
        <v>180</v>
      </c>
      <c r="R285" s="291">
        <f t="shared" si="121"/>
        <v>99.447513812154696</v>
      </c>
      <c r="S285" s="291">
        <v>0</v>
      </c>
      <c r="T285" s="291">
        <f t="shared" si="122"/>
        <v>99.447513812154696</v>
      </c>
    </row>
    <row r="286" spans="1:20" ht="132" customHeight="1">
      <c r="A286" s="507"/>
      <c r="B286" s="510"/>
      <c r="C286" s="513"/>
      <c r="D286" s="281" t="s">
        <v>126</v>
      </c>
      <c r="E286" s="296" t="s">
        <v>626</v>
      </c>
      <c r="F286" s="291">
        <v>1</v>
      </c>
      <c r="G286" s="311">
        <v>0</v>
      </c>
      <c r="H286" s="291">
        <v>1</v>
      </c>
      <c r="I286" s="292">
        <v>1</v>
      </c>
      <c r="J286" s="312">
        <v>0</v>
      </c>
      <c r="K286" s="292">
        <v>1</v>
      </c>
      <c r="L286" s="311">
        <v>1</v>
      </c>
      <c r="M286" s="311">
        <v>0</v>
      </c>
      <c r="N286" s="311">
        <f t="shared" si="140"/>
        <v>1</v>
      </c>
      <c r="O286" s="312">
        <v>0</v>
      </c>
      <c r="P286" s="312">
        <v>0</v>
      </c>
      <c r="Q286" s="312">
        <f t="shared" si="141"/>
        <v>0</v>
      </c>
      <c r="R286" s="291">
        <f t="shared" si="121"/>
        <v>0</v>
      </c>
      <c r="S286" s="291">
        <v>0</v>
      </c>
      <c r="T286" s="291"/>
    </row>
    <row r="287" spans="1:20" ht="66" customHeight="1">
      <c r="A287" s="508"/>
      <c r="B287" s="511"/>
      <c r="C287" s="514"/>
      <c r="D287" s="281" t="s">
        <v>126</v>
      </c>
      <c r="E287" s="296" t="s">
        <v>627</v>
      </c>
      <c r="F287" s="291">
        <v>180</v>
      </c>
      <c r="G287" s="311">
        <v>0</v>
      </c>
      <c r="H287" s="291">
        <f t="shared" si="117"/>
        <v>180</v>
      </c>
      <c r="I287" s="292">
        <f t="shared" si="118"/>
        <v>180</v>
      </c>
      <c r="J287" s="312">
        <v>0</v>
      </c>
      <c r="K287" s="292">
        <f t="shared" si="119"/>
        <v>180</v>
      </c>
      <c r="L287" s="311">
        <v>180</v>
      </c>
      <c r="M287" s="311">
        <v>0</v>
      </c>
      <c r="N287" s="311">
        <f t="shared" si="140"/>
        <v>180</v>
      </c>
      <c r="O287" s="312">
        <v>180</v>
      </c>
      <c r="P287" s="312">
        <v>0</v>
      </c>
      <c r="Q287" s="312">
        <f t="shared" si="141"/>
        <v>180</v>
      </c>
      <c r="R287" s="291">
        <f t="shared" si="121"/>
        <v>100</v>
      </c>
      <c r="S287" s="291">
        <v>0</v>
      </c>
      <c r="T287" s="291">
        <f t="shared" si="122"/>
        <v>100</v>
      </c>
    </row>
    <row r="288" spans="1:20" ht="66" customHeight="1">
      <c r="A288" s="506" t="s">
        <v>178</v>
      </c>
      <c r="B288" s="509" t="s">
        <v>628</v>
      </c>
      <c r="C288" s="512" t="s">
        <v>629</v>
      </c>
      <c r="D288" s="281" t="s">
        <v>57</v>
      </c>
      <c r="E288" s="296"/>
      <c r="F288" s="291">
        <f>F289</f>
        <v>3121</v>
      </c>
      <c r="G288" s="291">
        <f t="shared" ref="G288:T288" si="143">G289</f>
        <v>0</v>
      </c>
      <c r="H288" s="291">
        <f t="shared" si="143"/>
        <v>3121</v>
      </c>
      <c r="I288" s="292">
        <f t="shared" si="143"/>
        <v>3121</v>
      </c>
      <c r="J288" s="292">
        <f t="shared" si="143"/>
        <v>0</v>
      </c>
      <c r="K288" s="292">
        <f t="shared" si="143"/>
        <v>3121</v>
      </c>
      <c r="L288" s="291">
        <f t="shared" si="143"/>
        <v>3121</v>
      </c>
      <c r="M288" s="291">
        <f t="shared" si="143"/>
        <v>0</v>
      </c>
      <c r="N288" s="291">
        <f t="shared" si="143"/>
        <v>3121</v>
      </c>
      <c r="O288" s="292">
        <f t="shared" si="143"/>
        <v>3111.13</v>
      </c>
      <c r="P288" s="292">
        <f t="shared" si="143"/>
        <v>0</v>
      </c>
      <c r="Q288" s="292">
        <f t="shared" si="143"/>
        <v>3111.13</v>
      </c>
      <c r="R288" s="291">
        <f t="shared" si="121"/>
        <v>99.683755206664543</v>
      </c>
      <c r="S288" s="291">
        <v>0</v>
      </c>
      <c r="T288" s="291">
        <f t="shared" si="143"/>
        <v>99.683755206664543</v>
      </c>
    </row>
    <row r="289" spans="1:20" ht="132" customHeight="1">
      <c r="A289" s="507"/>
      <c r="B289" s="510"/>
      <c r="C289" s="513"/>
      <c r="D289" s="306"/>
      <c r="E289" s="310" t="s">
        <v>1</v>
      </c>
      <c r="F289" s="291">
        <f>F290+F291</f>
        <v>3121</v>
      </c>
      <c r="G289" s="311">
        <v>0</v>
      </c>
      <c r="H289" s="291">
        <f t="shared" si="117"/>
        <v>3121</v>
      </c>
      <c r="I289" s="292">
        <f t="shared" si="118"/>
        <v>3121</v>
      </c>
      <c r="J289" s="312">
        <v>0</v>
      </c>
      <c r="K289" s="292">
        <f t="shared" si="119"/>
        <v>3121</v>
      </c>
      <c r="L289" s="311">
        <f>L290+L291</f>
        <v>3121</v>
      </c>
      <c r="M289" s="311">
        <v>0</v>
      </c>
      <c r="N289" s="311">
        <f t="shared" si="140"/>
        <v>3121</v>
      </c>
      <c r="O289" s="312">
        <f>O290+O291</f>
        <v>3111.13</v>
      </c>
      <c r="P289" s="312">
        <v>0</v>
      </c>
      <c r="Q289" s="312">
        <f t="shared" si="141"/>
        <v>3111.13</v>
      </c>
      <c r="R289" s="291">
        <f t="shared" si="121"/>
        <v>99.683755206664543</v>
      </c>
      <c r="S289" s="291">
        <v>0</v>
      </c>
      <c r="T289" s="291">
        <f t="shared" si="122"/>
        <v>99.683755206664543</v>
      </c>
    </row>
    <row r="290" spans="1:20" ht="66" customHeight="1">
      <c r="A290" s="507"/>
      <c r="B290" s="510"/>
      <c r="C290" s="513"/>
      <c r="D290" s="281" t="s">
        <v>126</v>
      </c>
      <c r="E290" s="296" t="s">
        <v>630</v>
      </c>
      <c r="F290" s="291">
        <v>7</v>
      </c>
      <c r="G290" s="311">
        <v>0</v>
      </c>
      <c r="H290" s="291">
        <f t="shared" si="117"/>
        <v>7</v>
      </c>
      <c r="I290" s="292">
        <f t="shared" si="118"/>
        <v>7</v>
      </c>
      <c r="J290" s="312">
        <v>0</v>
      </c>
      <c r="K290" s="292">
        <f t="shared" si="119"/>
        <v>7</v>
      </c>
      <c r="L290" s="311">
        <v>7</v>
      </c>
      <c r="M290" s="311">
        <v>0</v>
      </c>
      <c r="N290" s="311">
        <f t="shared" si="140"/>
        <v>7</v>
      </c>
      <c r="O290" s="312">
        <v>3.76</v>
      </c>
      <c r="P290" s="312">
        <v>0</v>
      </c>
      <c r="Q290" s="312">
        <f t="shared" si="141"/>
        <v>3.76</v>
      </c>
      <c r="R290" s="291">
        <f t="shared" si="121"/>
        <v>53.714285714285715</v>
      </c>
      <c r="S290" s="291">
        <v>0</v>
      </c>
      <c r="T290" s="291">
        <f t="shared" si="122"/>
        <v>53.714285714285715</v>
      </c>
    </row>
    <row r="291" spans="1:20" ht="66" customHeight="1">
      <c r="A291" s="508"/>
      <c r="B291" s="511"/>
      <c r="C291" s="514"/>
      <c r="D291" s="281" t="s">
        <v>126</v>
      </c>
      <c r="E291" s="296" t="s">
        <v>631</v>
      </c>
      <c r="F291" s="291">
        <v>3114</v>
      </c>
      <c r="G291" s="311">
        <v>0</v>
      </c>
      <c r="H291" s="291">
        <f t="shared" si="117"/>
        <v>3114</v>
      </c>
      <c r="I291" s="292">
        <f t="shared" si="118"/>
        <v>3114</v>
      </c>
      <c r="J291" s="312">
        <v>0</v>
      </c>
      <c r="K291" s="292">
        <f t="shared" si="119"/>
        <v>3114</v>
      </c>
      <c r="L291" s="311">
        <v>3114</v>
      </c>
      <c r="M291" s="311">
        <v>0</v>
      </c>
      <c r="N291" s="311">
        <f t="shared" si="140"/>
        <v>3114</v>
      </c>
      <c r="O291" s="312">
        <v>3107.37</v>
      </c>
      <c r="P291" s="312">
        <v>0</v>
      </c>
      <c r="Q291" s="312">
        <f t="shared" si="141"/>
        <v>3107.37</v>
      </c>
      <c r="R291" s="291">
        <f t="shared" si="121"/>
        <v>99.787090558766849</v>
      </c>
      <c r="S291" s="291">
        <v>0</v>
      </c>
      <c r="T291" s="291">
        <f t="shared" si="122"/>
        <v>99.787090558766849</v>
      </c>
    </row>
    <row r="292" spans="1:20" ht="99" customHeight="1">
      <c r="A292" s="506" t="s">
        <v>180</v>
      </c>
      <c r="B292" s="509" t="s">
        <v>181</v>
      </c>
      <c r="C292" s="512" t="s">
        <v>632</v>
      </c>
      <c r="D292" s="281" t="s">
        <v>57</v>
      </c>
      <c r="E292" s="296"/>
      <c r="F292" s="291">
        <f>F293</f>
        <v>12355</v>
      </c>
      <c r="G292" s="291">
        <f t="shared" ref="G292:T292" si="144">G293</f>
        <v>0</v>
      </c>
      <c r="H292" s="291">
        <f t="shared" si="144"/>
        <v>12355</v>
      </c>
      <c r="I292" s="292">
        <f t="shared" si="144"/>
        <v>12355</v>
      </c>
      <c r="J292" s="292">
        <f t="shared" si="144"/>
        <v>0</v>
      </c>
      <c r="K292" s="292">
        <f t="shared" si="144"/>
        <v>12355</v>
      </c>
      <c r="L292" s="291">
        <f t="shared" si="144"/>
        <v>12355</v>
      </c>
      <c r="M292" s="291">
        <f t="shared" si="144"/>
        <v>0</v>
      </c>
      <c r="N292" s="291">
        <f t="shared" si="144"/>
        <v>12355</v>
      </c>
      <c r="O292" s="292">
        <f t="shared" si="144"/>
        <v>12354.92</v>
      </c>
      <c r="P292" s="292">
        <f t="shared" si="144"/>
        <v>0</v>
      </c>
      <c r="Q292" s="292">
        <f t="shared" si="144"/>
        <v>12354.92</v>
      </c>
      <c r="R292" s="291">
        <f t="shared" si="121"/>
        <v>99.999352488870912</v>
      </c>
      <c r="S292" s="291">
        <v>0</v>
      </c>
      <c r="T292" s="291">
        <f t="shared" si="144"/>
        <v>99.999352488870912</v>
      </c>
    </row>
    <row r="293" spans="1:20" ht="409.5" customHeight="1">
      <c r="A293" s="507"/>
      <c r="B293" s="510"/>
      <c r="C293" s="513"/>
      <c r="D293" s="306" t="s">
        <v>125</v>
      </c>
      <c r="E293" s="310" t="s">
        <v>1</v>
      </c>
      <c r="F293" s="291">
        <v>12355</v>
      </c>
      <c r="G293" s="311">
        <v>0</v>
      </c>
      <c r="H293" s="291">
        <f t="shared" si="117"/>
        <v>12355</v>
      </c>
      <c r="I293" s="292">
        <f t="shared" si="118"/>
        <v>12355</v>
      </c>
      <c r="J293" s="312">
        <v>0</v>
      </c>
      <c r="K293" s="292">
        <f t="shared" si="119"/>
        <v>12355</v>
      </c>
      <c r="L293" s="311">
        <f>L294</f>
        <v>12355</v>
      </c>
      <c r="M293" s="311">
        <v>0</v>
      </c>
      <c r="N293" s="311">
        <f>L293</f>
        <v>12355</v>
      </c>
      <c r="O293" s="312">
        <f>O294</f>
        <v>12354.92</v>
      </c>
      <c r="P293" s="312">
        <v>0</v>
      </c>
      <c r="Q293" s="312">
        <f>Q294</f>
        <v>12354.92</v>
      </c>
      <c r="R293" s="291">
        <f t="shared" si="121"/>
        <v>99.999352488870912</v>
      </c>
      <c r="S293" s="291">
        <v>0</v>
      </c>
      <c r="T293" s="291">
        <f t="shared" si="122"/>
        <v>99.999352488870912</v>
      </c>
    </row>
    <row r="294" spans="1:20" ht="66" customHeight="1">
      <c r="A294" s="508"/>
      <c r="B294" s="511"/>
      <c r="C294" s="514"/>
      <c r="D294" s="281" t="s">
        <v>125</v>
      </c>
      <c r="E294" s="296" t="s">
        <v>633</v>
      </c>
      <c r="F294" s="291">
        <f>F293</f>
        <v>12355</v>
      </c>
      <c r="G294" s="311">
        <v>0</v>
      </c>
      <c r="H294" s="291">
        <f t="shared" si="117"/>
        <v>12355</v>
      </c>
      <c r="I294" s="292">
        <f t="shared" si="118"/>
        <v>12355</v>
      </c>
      <c r="J294" s="312">
        <v>0</v>
      </c>
      <c r="K294" s="292">
        <f t="shared" si="119"/>
        <v>12355</v>
      </c>
      <c r="L294" s="311">
        <v>12355</v>
      </c>
      <c r="M294" s="311">
        <v>0</v>
      </c>
      <c r="N294" s="311">
        <f>L294</f>
        <v>12355</v>
      </c>
      <c r="O294" s="312">
        <v>12354.92</v>
      </c>
      <c r="P294" s="312">
        <v>0</v>
      </c>
      <c r="Q294" s="312">
        <f>O294</f>
        <v>12354.92</v>
      </c>
      <c r="R294" s="291">
        <f t="shared" si="121"/>
        <v>99.999352488870912</v>
      </c>
      <c r="S294" s="291">
        <v>0</v>
      </c>
      <c r="T294" s="291">
        <f t="shared" si="122"/>
        <v>99.999352488870912</v>
      </c>
    </row>
    <row r="295" spans="1:20" ht="132" customHeight="1">
      <c r="A295" s="506" t="s">
        <v>183</v>
      </c>
      <c r="B295" s="509" t="s">
        <v>634</v>
      </c>
      <c r="C295" s="512" t="s">
        <v>612</v>
      </c>
      <c r="D295" s="281" t="s">
        <v>57</v>
      </c>
      <c r="E295" s="296"/>
      <c r="F295" s="291">
        <f>F296</f>
        <v>250</v>
      </c>
      <c r="G295" s="291">
        <f t="shared" ref="G295:T295" si="145">G296</f>
        <v>0</v>
      </c>
      <c r="H295" s="291">
        <f t="shared" si="145"/>
        <v>250</v>
      </c>
      <c r="I295" s="292">
        <f>L295</f>
        <v>100</v>
      </c>
      <c r="J295" s="292">
        <f t="shared" si="145"/>
        <v>0</v>
      </c>
      <c r="K295" s="292">
        <f>L295</f>
        <v>100</v>
      </c>
      <c r="L295" s="291">
        <f t="shared" si="145"/>
        <v>100</v>
      </c>
      <c r="M295" s="291">
        <f t="shared" si="145"/>
        <v>0</v>
      </c>
      <c r="N295" s="291">
        <f t="shared" si="145"/>
        <v>100</v>
      </c>
      <c r="O295" s="292">
        <f t="shared" si="145"/>
        <v>100</v>
      </c>
      <c r="P295" s="292">
        <f t="shared" si="145"/>
        <v>0</v>
      </c>
      <c r="Q295" s="292">
        <f t="shared" si="145"/>
        <v>100</v>
      </c>
      <c r="R295" s="291">
        <f t="shared" si="121"/>
        <v>100</v>
      </c>
      <c r="S295" s="291">
        <v>0</v>
      </c>
      <c r="T295" s="291">
        <f t="shared" si="145"/>
        <v>100</v>
      </c>
    </row>
    <row r="296" spans="1:20" ht="99" customHeight="1">
      <c r="A296" s="507"/>
      <c r="B296" s="510"/>
      <c r="C296" s="513"/>
      <c r="D296" s="306" t="s">
        <v>125</v>
      </c>
      <c r="E296" s="310" t="s">
        <v>1</v>
      </c>
      <c r="F296" s="291">
        <v>250</v>
      </c>
      <c r="G296" s="311">
        <v>0</v>
      </c>
      <c r="H296" s="291">
        <f t="shared" si="117"/>
        <v>250</v>
      </c>
      <c r="I296" s="292">
        <f>L296</f>
        <v>100</v>
      </c>
      <c r="J296" s="312">
        <v>0</v>
      </c>
      <c r="K296" s="292">
        <f t="shared" si="119"/>
        <v>100</v>
      </c>
      <c r="L296" s="291">
        <v>100</v>
      </c>
      <c r="M296" s="311">
        <v>0</v>
      </c>
      <c r="N296" s="291">
        <v>100</v>
      </c>
      <c r="O296" s="292">
        <v>100</v>
      </c>
      <c r="P296" s="312">
        <v>0</v>
      </c>
      <c r="Q296" s="292">
        <f>O296</f>
        <v>100</v>
      </c>
      <c r="R296" s="291">
        <f t="shared" si="121"/>
        <v>100</v>
      </c>
      <c r="S296" s="291">
        <v>0</v>
      </c>
      <c r="T296" s="291">
        <f t="shared" si="122"/>
        <v>100</v>
      </c>
    </row>
    <row r="297" spans="1:20" ht="66" customHeight="1">
      <c r="A297" s="508"/>
      <c r="B297" s="511"/>
      <c r="C297" s="514"/>
      <c r="D297" s="281" t="s">
        <v>125</v>
      </c>
      <c r="E297" s="296" t="s">
        <v>635</v>
      </c>
      <c r="F297" s="291">
        <f>F296</f>
        <v>250</v>
      </c>
      <c r="G297" s="311">
        <v>0</v>
      </c>
      <c r="H297" s="291">
        <f t="shared" si="117"/>
        <v>250</v>
      </c>
      <c r="I297" s="292">
        <f>L297</f>
        <v>100</v>
      </c>
      <c r="J297" s="312">
        <v>0</v>
      </c>
      <c r="K297" s="292">
        <f t="shared" si="119"/>
        <v>100</v>
      </c>
      <c r="L297" s="291">
        <v>100</v>
      </c>
      <c r="M297" s="311">
        <v>0</v>
      </c>
      <c r="N297" s="291">
        <v>100</v>
      </c>
      <c r="O297" s="292">
        <f>O296</f>
        <v>100</v>
      </c>
      <c r="P297" s="312">
        <v>0</v>
      </c>
      <c r="Q297" s="292">
        <f>O297</f>
        <v>100</v>
      </c>
      <c r="R297" s="291">
        <f t="shared" si="121"/>
        <v>100</v>
      </c>
      <c r="S297" s="291">
        <v>0</v>
      </c>
      <c r="T297" s="291">
        <f t="shared" si="122"/>
        <v>100</v>
      </c>
    </row>
    <row r="298" spans="1:20" ht="99" customHeight="1">
      <c r="A298" s="506" t="s">
        <v>184</v>
      </c>
      <c r="B298" s="509" t="s">
        <v>636</v>
      </c>
      <c r="C298" s="512" t="s">
        <v>612</v>
      </c>
      <c r="D298" s="281" t="s">
        <v>57</v>
      </c>
      <c r="E298" s="296"/>
      <c r="F298" s="291">
        <f>F299</f>
        <v>250</v>
      </c>
      <c r="G298" s="291">
        <f t="shared" ref="G298:T298" si="146">G299</f>
        <v>0</v>
      </c>
      <c r="H298" s="291">
        <f t="shared" si="146"/>
        <v>250</v>
      </c>
      <c r="I298" s="292">
        <f t="shared" si="146"/>
        <v>250</v>
      </c>
      <c r="J298" s="292">
        <f t="shared" si="146"/>
        <v>0</v>
      </c>
      <c r="K298" s="292">
        <f t="shared" si="146"/>
        <v>250</v>
      </c>
      <c r="L298" s="291">
        <f t="shared" si="146"/>
        <v>250</v>
      </c>
      <c r="M298" s="291">
        <f t="shared" si="146"/>
        <v>0</v>
      </c>
      <c r="N298" s="291">
        <f t="shared" si="146"/>
        <v>250</v>
      </c>
      <c r="O298" s="292">
        <f t="shared" si="146"/>
        <v>250</v>
      </c>
      <c r="P298" s="292">
        <f t="shared" si="146"/>
        <v>0</v>
      </c>
      <c r="Q298" s="292">
        <f t="shared" si="146"/>
        <v>250</v>
      </c>
      <c r="R298" s="291">
        <f t="shared" si="121"/>
        <v>100</v>
      </c>
      <c r="S298" s="291">
        <v>0</v>
      </c>
      <c r="T298" s="291">
        <f t="shared" si="146"/>
        <v>100</v>
      </c>
    </row>
    <row r="299" spans="1:20" ht="99" customHeight="1">
      <c r="A299" s="507"/>
      <c r="B299" s="510"/>
      <c r="C299" s="513"/>
      <c r="D299" s="306" t="s">
        <v>125</v>
      </c>
      <c r="E299" s="310" t="s">
        <v>1</v>
      </c>
      <c r="F299" s="291">
        <v>250</v>
      </c>
      <c r="G299" s="311">
        <v>0</v>
      </c>
      <c r="H299" s="291">
        <f t="shared" si="117"/>
        <v>250</v>
      </c>
      <c r="I299" s="292">
        <f t="shared" si="118"/>
        <v>250</v>
      </c>
      <c r="J299" s="312">
        <v>0</v>
      </c>
      <c r="K299" s="292">
        <f t="shared" si="119"/>
        <v>250</v>
      </c>
      <c r="L299" s="291">
        <v>250</v>
      </c>
      <c r="M299" s="311">
        <v>0</v>
      </c>
      <c r="N299" s="291">
        <v>250</v>
      </c>
      <c r="O299" s="292">
        <f>O300</f>
        <v>250</v>
      </c>
      <c r="P299" s="312">
        <v>0</v>
      </c>
      <c r="Q299" s="292">
        <v>250</v>
      </c>
      <c r="R299" s="291">
        <f t="shared" si="121"/>
        <v>100</v>
      </c>
      <c r="S299" s="291">
        <v>0</v>
      </c>
      <c r="T299" s="291">
        <f t="shared" si="122"/>
        <v>100</v>
      </c>
    </row>
    <row r="300" spans="1:20" ht="66" customHeight="1">
      <c r="A300" s="508"/>
      <c r="B300" s="511"/>
      <c r="C300" s="514"/>
      <c r="D300" s="281" t="s">
        <v>125</v>
      </c>
      <c r="E300" s="296" t="s">
        <v>637</v>
      </c>
      <c r="F300" s="291">
        <f>F299</f>
        <v>250</v>
      </c>
      <c r="G300" s="311">
        <v>0</v>
      </c>
      <c r="H300" s="291">
        <f t="shared" si="117"/>
        <v>250</v>
      </c>
      <c r="I300" s="292">
        <f t="shared" si="118"/>
        <v>250</v>
      </c>
      <c r="J300" s="312">
        <v>0</v>
      </c>
      <c r="K300" s="292">
        <f t="shared" si="119"/>
        <v>250</v>
      </c>
      <c r="L300" s="291">
        <v>250</v>
      </c>
      <c r="M300" s="291">
        <v>0</v>
      </c>
      <c r="N300" s="291">
        <v>250</v>
      </c>
      <c r="O300" s="292">
        <v>250</v>
      </c>
      <c r="P300" s="292">
        <v>0</v>
      </c>
      <c r="Q300" s="292">
        <f>O300</f>
        <v>250</v>
      </c>
      <c r="R300" s="291">
        <f t="shared" si="121"/>
        <v>100</v>
      </c>
      <c r="S300" s="291">
        <v>0</v>
      </c>
      <c r="T300" s="291">
        <f t="shared" si="122"/>
        <v>100</v>
      </c>
    </row>
    <row r="301" spans="1:20" ht="99" customHeight="1">
      <c r="A301" s="509" t="s">
        <v>468</v>
      </c>
      <c r="B301" s="509" t="s">
        <v>469</v>
      </c>
      <c r="C301" s="509" t="s">
        <v>591</v>
      </c>
      <c r="D301" s="281" t="s">
        <v>57</v>
      </c>
      <c r="E301" s="296"/>
      <c r="F301" s="291">
        <f>F302</f>
        <v>1758.4</v>
      </c>
      <c r="G301" s="291">
        <f t="shared" ref="G301:Q301" si="147">G302</f>
        <v>0</v>
      </c>
      <c r="H301" s="291">
        <f t="shared" si="147"/>
        <v>1758.4</v>
      </c>
      <c r="I301" s="292">
        <f t="shared" si="147"/>
        <v>3516.76</v>
      </c>
      <c r="J301" s="292">
        <f>J302</f>
        <v>1758.36</v>
      </c>
      <c r="K301" s="292">
        <f t="shared" si="147"/>
        <v>1758.4</v>
      </c>
      <c r="L301" s="291">
        <f t="shared" si="147"/>
        <v>3516.76</v>
      </c>
      <c r="M301" s="291">
        <f t="shared" si="147"/>
        <v>1758.36</v>
      </c>
      <c r="N301" s="291">
        <f t="shared" si="147"/>
        <v>1758.4</v>
      </c>
      <c r="O301" s="292">
        <f t="shared" si="147"/>
        <v>2857.4390000000003</v>
      </c>
      <c r="P301" s="292">
        <f t="shared" si="147"/>
        <v>1741.2</v>
      </c>
      <c r="Q301" s="292">
        <f t="shared" si="147"/>
        <v>1116.239</v>
      </c>
      <c r="R301" s="291">
        <f t="shared" si="121"/>
        <v>81.25203312139584</v>
      </c>
      <c r="S301" s="291">
        <f>(Q301/N301)*100</f>
        <v>63.480379890809822</v>
      </c>
      <c r="T301" s="291">
        <f t="shared" si="122"/>
        <v>63.480379890809822</v>
      </c>
    </row>
    <row r="302" spans="1:20" ht="99" customHeight="1">
      <c r="A302" s="510"/>
      <c r="B302" s="510"/>
      <c r="C302" s="510"/>
      <c r="D302" s="281" t="s">
        <v>125</v>
      </c>
      <c r="E302" s="296" t="s">
        <v>1</v>
      </c>
      <c r="F302" s="311">
        <f>F303+F304+F305</f>
        <v>1758.4</v>
      </c>
      <c r="G302" s="311">
        <f t="shared" ref="G302:Q302" si="148">G303+G304+G305</f>
        <v>0</v>
      </c>
      <c r="H302" s="311">
        <f t="shared" si="148"/>
        <v>1758.4</v>
      </c>
      <c r="I302" s="312">
        <f t="shared" si="148"/>
        <v>3516.76</v>
      </c>
      <c r="J302" s="312">
        <f t="shared" si="148"/>
        <v>1758.36</v>
      </c>
      <c r="K302" s="312">
        <f t="shared" si="148"/>
        <v>1758.4</v>
      </c>
      <c r="L302" s="311">
        <f t="shared" si="148"/>
        <v>3516.76</v>
      </c>
      <c r="M302" s="311">
        <f t="shared" si="148"/>
        <v>1758.36</v>
      </c>
      <c r="N302" s="311">
        <f t="shared" si="148"/>
        <v>1758.4</v>
      </c>
      <c r="O302" s="312">
        <f t="shared" si="148"/>
        <v>2857.4390000000003</v>
      </c>
      <c r="P302" s="312">
        <f t="shared" si="148"/>
        <v>1741.2</v>
      </c>
      <c r="Q302" s="312">
        <f t="shared" si="148"/>
        <v>1116.239</v>
      </c>
      <c r="R302" s="291">
        <f>(O302/L302)*100</f>
        <v>81.25203312139584</v>
      </c>
      <c r="S302" s="291">
        <f>(Q302/N302)*100</f>
        <v>63.480379890809822</v>
      </c>
      <c r="T302" s="291">
        <f>(Q302/N302)*100</f>
        <v>63.480379890809822</v>
      </c>
    </row>
    <row r="303" spans="1:20" ht="99" customHeight="1">
      <c r="A303" s="510"/>
      <c r="B303" s="510"/>
      <c r="C303" s="510"/>
      <c r="D303" s="281" t="s">
        <v>125</v>
      </c>
      <c r="E303" s="296" t="s">
        <v>638</v>
      </c>
      <c r="F303" s="311"/>
      <c r="G303" s="311"/>
      <c r="H303" s="311"/>
      <c r="I303" s="312">
        <v>1758.36</v>
      </c>
      <c r="J303" s="312">
        <f>L303</f>
        <v>1758.36</v>
      </c>
      <c r="K303" s="312"/>
      <c r="L303" s="311">
        <v>1758.36</v>
      </c>
      <c r="M303" s="311">
        <v>1758.36</v>
      </c>
      <c r="N303" s="311"/>
      <c r="O303" s="312">
        <v>1741.2</v>
      </c>
      <c r="P303" s="312">
        <v>1741.2</v>
      </c>
      <c r="Q303" s="312">
        <v>0</v>
      </c>
      <c r="R303" s="291">
        <f>(O303/L303)*100</f>
        <v>99.024090629905146</v>
      </c>
      <c r="S303" s="291">
        <f>(P303/M303)*100</f>
        <v>99.024090629905146</v>
      </c>
      <c r="T303" s="311"/>
    </row>
    <row r="304" spans="1:20" ht="99" customHeight="1">
      <c r="A304" s="510"/>
      <c r="B304" s="510"/>
      <c r="C304" s="510"/>
      <c r="D304" s="281" t="s">
        <v>125</v>
      </c>
      <c r="E304" s="296" t="s">
        <v>639</v>
      </c>
      <c r="F304" s="311">
        <v>2.2000000000000002</v>
      </c>
      <c r="G304" s="311"/>
      <c r="H304" s="311">
        <v>2.2000000000000002</v>
      </c>
      <c r="I304" s="312">
        <v>2.2000000000000002</v>
      </c>
      <c r="J304" s="312">
        <v>0</v>
      </c>
      <c r="K304" s="312">
        <v>2.2000000000000002</v>
      </c>
      <c r="L304" s="311">
        <v>2.2000000000000002</v>
      </c>
      <c r="M304" s="311"/>
      <c r="N304" s="311">
        <v>2.2000000000000002</v>
      </c>
      <c r="O304" s="312">
        <v>2.14</v>
      </c>
      <c r="P304" s="313"/>
      <c r="Q304" s="312">
        <v>2.14</v>
      </c>
      <c r="R304" s="291">
        <f>(O304/L304)*100</f>
        <v>97.272727272727266</v>
      </c>
      <c r="S304" s="291">
        <v>0</v>
      </c>
      <c r="T304" s="291">
        <f t="shared" ref="T304" si="149">(Q304/N304)*100</f>
        <v>97.272727272727266</v>
      </c>
    </row>
    <row r="305" spans="1:20" ht="99" customHeight="1">
      <c r="A305" s="511"/>
      <c r="B305" s="511"/>
      <c r="C305" s="511"/>
      <c r="D305" s="281" t="s">
        <v>125</v>
      </c>
      <c r="E305" s="296" t="s">
        <v>640</v>
      </c>
      <c r="F305" s="303">
        <v>1756.2</v>
      </c>
      <c r="G305" s="311">
        <v>0</v>
      </c>
      <c r="H305" s="311">
        <f t="shared" ref="H305" si="150">F305</f>
        <v>1756.2</v>
      </c>
      <c r="I305" s="312">
        <f t="shared" si="118"/>
        <v>1756.2</v>
      </c>
      <c r="J305" s="312">
        <v>0</v>
      </c>
      <c r="K305" s="312">
        <f t="shared" si="119"/>
        <v>1756.2</v>
      </c>
      <c r="L305" s="311">
        <v>1756.2</v>
      </c>
      <c r="M305" s="311">
        <v>0</v>
      </c>
      <c r="N305" s="311">
        <f t="shared" ref="N305" si="151">L305</f>
        <v>1756.2</v>
      </c>
      <c r="O305" s="312">
        <v>1114.0989999999999</v>
      </c>
      <c r="P305" s="313"/>
      <c r="Q305" s="312">
        <v>1114.0989999999999</v>
      </c>
      <c r="R305" s="291">
        <f>(O305/L305)*100</f>
        <v>63.438048058307707</v>
      </c>
      <c r="S305" s="291">
        <v>0</v>
      </c>
      <c r="T305" s="311">
        <f t="shared" ref="T305" si="152">R305</f>
        <v>63.438048058307707</v>
      </c>
    </row>
    <row r="306" spans="1:20" ht="66" customHeight="1">
      <c r="A306" s="487" t="s">
        <v>18</v>
      </c>
      <c r="B306" s="487" t="s">
        <v>185</v>
      </c>
      <c r="C306" s="484" t="s">
        <v>641</v>
      </c>
      <c r="D306" s="314" t="s">
        <v>57</v>
      </c>
      <c r="E306" s="277"/>
      <c r="F306" s="315">
        <f t="shared" ref="F306:Q306" si="153">F362+F499+F516+F530</f>
        <v>2952452.5</v>
      </c>
      <c r="G306" s="315">
        <f t="shared" si="153"/>
        <v>954616.9</v>
      </c>
      <c r="H306" s="315">
        <f t="shared" si="153"/>
        <v>1997835.5999999999</v>
      </c>
      <c r="I306" s="315">
        <f t="shared" si="153"/>
        <v>3435711.23</v>
      </c>
      <c r="J306" s="315">
        <f t="shared" si="153"/>
        <v>1423129.6300000001</v>
      </c>
      <c r="K306" s="315">
        <f t="shared" si="153"/>
        <v>2012581.5999999996</v>
      </c>
      <c r="L306" s="315">
        <f>L362+L499+L516+L530</f>
        <v>3435711.23</v>
      </c>
      <c r="M306" s="315">
        <f t="shared" si="153"/>
        <v>1423129.6300000001</v>
      </c>
      <c r="N306" s="315">
        <f t="shared" si="153"/>
        <v>2012581.5999999996</v>
      </c>
      <c r="O306" s="315">
        <f t="shared" si="153"/>
        <v>3429748.4720000005</v>
      </c>
      <c r="P306" s="315">
        <f t="shared" si="153"/>
        <v>1419974.3299999998</v>
      </c>
      <c r="Q306" s="315">
        <f t="shared" si="153"/>
        <v>2009774.138999999</v>
      </c>
      <c r="R306" s="315">
        <f>O306/L306*100</f>
        <v>99.826447637742845</v>
      </c>
      <c r="S306" s="315">
        <f>P306/M306*100</f>
        <v>99.778284427961751</v>
      </c>
      <c r="T306" s="315">
        <f>Q306/N306*100</f>
        <v>99.860504488364569</v>
      </c>
    </row>
    <row r="307" spans="1:20" ht="132" customHeight="1">
      <c r="A307" s="488"/>
      <c r="B307" s="488"/>
      <c r="C307" s="485"/>
      <c r="D307" s="484" t="s">
        <v>125</v>
      </c>
      <c r="E307" s="296" t="s">
        <v>1</v>
      </c>
      <c r="F307" s="285">
        <f>F306</f>
        <v>2952452.5</v>
      </c>
      <c r="G307" s="285">
        <f t="shared" ref="G307:T307" si="154">G306</f>
        <v>954616.9</v>
      </c>
      <c r="H307" s="285">
        <f t="shared" si="154"/>
        <v>1997835.5999999999</v>
      </c>
      <c r="I307" s="285">
        <f t="shared" si="154"/>
        <v>3435711.23</v>
      </c>
      <c r="J307" s="285">
        <f t="shared" si="154"/>
        <v>1423129.6300000001</v>
      </c>
      <c r="K307" s="285">
        <f t="shared" si="154"/>
        <v>2012581.5999999996</v>
      </c>
      <c r="L307" s="285">
        <f t="shared" si="154"/>
        <v>3435711.23</v>
      </c>
      <c r="M307" s="285">
        <f t="shared" si="154"/>
        <v>1423129.6300000001</v>
      </c>
      <c r="N307" s="285">
        <f t="shared" si="154"/>
        <v>2012581.5999999996</v>
      </c>
      <c r="O307" s="285">
        <f t="shared" si="154"/>
        <v>3429748.4720000005</v>
      </c>
      <c r="P307" s="285">
        <f t="shared" si="154"/>
        <v>1419974.3299999998</v>
      </c>
      <c r="Q307" s="285">
        <f t="shared" si="154"/>
        <v>2009774.138999999</v>
      </c>
      <c r="R307" s="285">
        <f t="shared" si="154"/>
        <v>99.826447637742845</v>
      </c>
      <c r="S307" s="285">
        <f t="shared" si="154"/>
        <v>99.778284427961751</v>
      </c>
      <c r="T307" s="285">
        <f t="shared" si="154"/>
        <v>99.860504488364569</v>
      </c>
    </row>
    <row r="308" spans="1:20" ht="70.8">
      <c r="A308" s="488"/>
      <c r="B308" s="488"/>
      <c r="C308" s="485"/>
      <c r="D308" s="485"/>
      <c r="E308" s="316" t="s">
        <v>642</v>
      </c>
      <c r="F308" s="316">
        <v>26</v>
      </c>
      <c r="G308" s="316"/>
      <c r="H308" s="316">
        <v>26</v>
      </c>
      <c r="I308" s="316">
        <v>26</v>
      </c>
      <c r="J308" s="316"/>
      <c r="K308" s="316">
        <v>26</v>
      </c>
      <c r="L308" s="316">
        <v>26</v>
      </c>
      <c r="M308" s="316"/>
      <c r="N308" s="316">
        <v>26</v>
      </c>
      <c r="O308" s="317">
        <v>25.3</v>
      </c>
      <c r="P308" s="317"/>
      <c r="Q308" s="317">
        <v>25.3</v>
      </c>
      <c r="R308" s="285">
        <f t="shared" ref="R308:S336" si="155">O308/L308*100</f>
        <v>97.307692307692307</v>
      </c>
      <c r="S308" s="285"/>
      <c r="T308" s="285">
        <f t="shared" ref="T308:T313" si="156">Q308/N308*100</f>
        <v>97.307692307692307</v>
      </c>
    </row>
    <row r="309" spans="1:20" ht="70.8">
      <c r="A309" s="488"/>
      <c r="B309" s="488"/>
      <c r="C309" s="485"/>
      <c r="D309" s="485"/>
      <c r="E309" s="318" t="s">
        <v>643</v>
      </c>
      <c r="F309" s="316">
        <v>340428</v>
      </c>
      <c r="G309" s="316"/>
      <c r="H309" s="316">
        <f>F309</f>
        <v>340428</v>
      </c>
      <c r="I309" s="316">
        <f t="shared" ref="I309" si="157">H309</f>
        <v>340428</v>
      </c>
      <c r="J309" s="316"/>
      <c r="K309" s="316">
        <f t="shared" ref="K309" si="158">I309</f>
        <v>340428</v>
      </c>
      <c r="L309" s="316">
        <f t="shared" ref="L309" si="159">K309</f>
        <v>340428</v>
      </c>
      <c r="M309" s="316"/>
      <c r="N309" s="316">
        <f t="shared" ref="N309" si="160">L309</f>
        <v>340428</v>
      </c>
      <c r="O309" s="317">
        <v>340424.73</v>
      </c>
      <c r="P309" s="317"/>
      <c r="Q309" s="317">
        <v>340424.73</v>
      </c>
      <c r="R309" s="285">
        <f t="shared" si="155"/>
        <v>99.999039444464017</v>
      </c>
      <c r="S309" s="285"/>
      <c r="T309" s="285">
        <f t="shared" si="156"/>
        <v>99.999039444464017</v>
      </c>
    </row>
    <row r="310" spans="1:20" ht="70.8">
      <c r="A310" s="488"/>
      <c r="B310" s="488"/>
      <c r="C310" s="485"/>
      <c r="D310" s="485"/>
      <c r="E310" s="316" t="s">
        <v>644</v>
      </c>
      <c r="F310" s="319">
        <v>1</v>
      </c>
      <c r="G310" s="316"/>
      <c r="H310" s="319">
        <v>1</v>
      </c>
      <c r="I310" s="319">
        <v>1</v>
      </c>
      <c r="J310" s="316"/>
      <c r="K310" s="319">
        <v>1</v>
      </c>
      <c r="L310" s="319">
        <v>1</v>
      </c>
      <c r="M310" s="316"/>
      <c r="N310" s="319">
        <v>1</v>
      </c>
      <c r="O310" s="282">
        <v>0.97</v>
      </c>
      <c r="P310" s="282"/>
      <c r="Q310" s="282">
        <v>0.97</v>
      </c>
      <c r="R310" s="285">
        <f t="shared" si="155"/>
        <v>97</v>
      </c>
      <c r="S310" s="285"/>
      <c r="T310" s="285">
        <f t="shared" si="156"/>
        <v>97</v>
      </c>
    </row>
    <row r="311" spans="1:20" ht="70.8">
      <c r="A311" s="488"/>
      <c r="B311" s="488"/>
      <c r="C311" s="485"/>
      <c r="D311" s="485"/>
      <c r="E311" s="316" t="s">
        <v>645</v>
      </c>
      <c r="F311" s="316">
        <v>104018</v>
      </c>
      <c r="G311" s="316"/>
      <c r="H311" s="316">
        <f t="shared" ref="H311" si="161">F311</f>
        <v>104018</v>
      </c>
      <c r="I311" s="316">
        <f>K311</f>
        <v>102858</v>
      </c>
      <c r="J311" s="316"/>
      <c r="K311" s="316">
        <v>102858</v>
      </c>
      <c r="L311" s="316">
        <v>102858</v>
      </c>
      <c r="M311" s="317"/>
      <c r="N311" s="316">
        <v>102858</v>
      </c>
      <c r="O311" s="317">
        <v>102848.17</v>
      </c>
      <c r="P311" s="317"/>
      <c r="Q311" s="317">
        <v>102848.17</v>
      </c>
      <c r="R311" s="285">
        <f t="shared" si="155"/>
        <v>99.990443135196088</v>
      </c>
      <c r="S311" s="285"/>
      <c r="T311" s="285">
        <f t="shared" si="156"/>
        <v>99.990443135196088</v>
      </c>
    </row>
    <row r="312" spans="1:20" ht="70.8">
      <c r="A312" s="488"/>
      <c r="B312" s="488"/>
      <c r="C312" s="485"/>
      <c r="D312" s="485"/>
      <c r="E312" s="316" t="s">
        <v>646</v>
      </c>
      <c r="F312" s="316">
        <v>4</v>
      </c>
      <c r="G312" s="316"/>
      <c r="H312" s="316">
        <v>4</v>
      </c>
      <c r="I312" s="316">
        <v>4</v>
      </c>
      <c r="J312" s="316"/>
      <c r="K312" s="316">
        <v>4</v>
      </c>
      <c r="L312" s="316">
        <v>4</v>
      </c>
      <c r="M312" s="316"/>
      <c r="N312" s="316">
        <v>4</v>
      </c>
      <c r="O312" s="316">
        <v>4</v>
      </c>
      <c r="P312" s="316"/>
      <c r="Q312" s="316">
        <v>4</v>
      </c>
      <c r="R312" s="285">
        <f t="shared" si="155"/>
        <v>100</v>
      </c>
      <c r="S312" s="285"/>
      <c r="T312" s="285">
        <f t="shared" si="156"/>
        <v>100</v>
      </c>
    </row>
    <row r="313" spans="1:20" ht="70.8">
      <c r="A313" s="488"/>
      <c r="B313" s="488"/>
      <c r="C313" s="485"/>
      <c r="D313" s="485"/>
      <c r="E313" s="316" t="s">
        <v>647</v>
      </c>
      <c r="F313" s="316">
        <v>288109.09999999998</v>
      </c>
      <c r="G313" s="316"/>
      <c r="H313" s="316">
        <f t="shared" ref="H313" si="162">F313</f>
        <v>288109.09999999998</v>
      </c>
      <c r="I313" s="316">
        <f t="shared" ref="I313" si="163">H313</f>
        <v>288109.09999999998</v>
      </c>
      <c r="J313" s="316"/>
      <c r="K313" s="316">
        <f t="shared" ref="K313" si="164">I313</f>
        <v>288109.09999999998</v>
      </c>
      <c r="L313" s="316">
        <v>288109.09999999998</v>
      </c>
      <c r="M313" s="316"/>
      <c r="N313" s="316">
        <v>288109.09999999998</v>
      </c>
      <c r="O313" s="316">
        <v>288020</v>
      </c>
      <c r="P313" s="316"/>
      <c r="Q313" s="316">
        <v>288020</v>
      </c>
      <c r="R313" s="285">
        <f t="shared" si="155"/>
        <v>99.969074215288586</v>
      </c>
      <c r="S313" s="285"/>
      <c r="T313" s="285">
        <f t="shared" si="156"/>
        <v>99.969074215288586</v>
      </c>
    </row>
    <row r="314" spans="1:20" ht="70.8">
      <c r="A314" s="488"/>
      <c r="B314" s="488"/>
      <c r="C314" s="485"/>
      <c r="D314" s="485"/>
      <c r="E314" s="318" t="s">
        <v>648</v>
      </c>
      <c r="F314" s="316">
        <v>0</v>
      </c>
      <c r="G314" s="316"/>
      <c r="H314" s="316">
        <v>0</v>
      </c>
      <c r="I314" s="316">
        <v>442463.4</v>
      </c>
      <c r="J314" s="316">
        <v>442463.4</v>
      </c>
      <c r="K314" s="316"/>
      <c r="L314" s="282">
        <v>442463.4</v>
      </c>
      <c r="M314" s="282">
        <v>442463.4</v>
      </c>
      <c r="N314" s="282"/>
      <c r="O314" s="282">
        <v>442389.39</v>
      </c>
      <c r="P314" s="282">
        <v>442389.39</v>
      </c>
      <c r="Q314" s="282"/>
      <c r="R314" s="285">
        <f t="shared" si="155"/>
        <v>99.983273192765779</v>
      </c>
      <c r="S314" s="285">
        <f t="shared" si="155"/>
        <v>99.983273192765779</v>
      </c>
      <c r="T314" s="285"/>
    </row>
    <row r="315" spans="1:20" ht="70.8">
      <c r="A315" s="488"/>
      <c r="B315" s="488"/>
      <c r="C315" s="485"/>
      <c r="D315" s="485"/>
      <c r="E315" s="316" t="s">
        <v>649</v>
      </c>
      <c r="F315" s="319">
        <v>13</v>
      </c>
      <c r="G315" s="319"/>
      <c r="H315" s="319">
        <v>13</v>
      </c>
      <c r="I315" s="319">
        <v>13</v>
      </c>
      <c r="J315" s="319"/>
      <c r="K315" s="319">
        <v>13</v>
      </c>
      <c r="L315" s="319">
        <v>13</v>
      </c>
      <c r="M315" s="319"/>
      <c r="N315" s="319">
        <v>13</v>
      </c>
      <c r="O315" s="282">
        <v>12.95</v>
      </c>
      <c r="P315" s="282"/>
      <c r="Q315" s="282">
        <v>12.95</v>
      </c>
      <c r="R315" s="285">
        <f t="shared" si="155"/>
        <v>99.615384615384599</v>
      </c>
      <c r="S315" s="285"/>
      <c r="T315" s="285">
        <f t="shared" ref="T315:T340" si="165">Q315/N315*100</f>
        <v>99.615384615384599</v>
      </c>
    </row>
    <row r="316" spans="1:20" ht="70.8">
      <c r="A316" s="488"/>
      <c r="B316" s="488"/>
      <c r="C316" s="485"/>
      <c r="D316" s="485"/>
      <c r="E316" s="316" t="s">
        <v>650</v>
      </c>
      <c r="F316" s="316">
        <v>455015.3</v>
      </c>
      <c r="G316" s="316"/>
      <c r="H316" s="316">
        <f t="shared" ref="H316" si="166">F316</f>
        <v>455015.3</v>
      </c>
      <c r="I316" s="316">
        <f>K316</f>
        <v>460317.3</v>
      </c>
      <c r="J316" s="316"/>
      <c r="K316" s="316">
        <v>460317.3</v>
      </c>
      <c r="L316" s="282">
        <v>460317.3</v>
      </c>
      <c r="M316" s="282"/>
      <c r="N316" s="282">
        <v>460317.3</v>
      </c>
      <c r="O316" s="282">
        <v>460258.97</v>
      </c>
      <c r="P316" s="282"/>
      <c r="Q316" s="282">
        <v>460258.97</v>
      </c>
      <c r="R316" s="285">
        <f t="shared" si="155"/>
        <v>99.987328305931584</v>
      </c>
      <c r="S316" s="285"/>
      <c r="T316" s="285">
        <f t="shared" si="165"/>
        <v>99.987328305931584</v>
      </c>
    </row>
    <row r="317" spans="1:20" ht="70.8">
      <c r="A317" s="488"/>
      <c r="B317" s="488"/>
      <c r="C317" s="485"/>
      <c r="D317" s="485"/>
      <c r="E317" s="316" t="s">
        <v>651</v>
      </c>
      <c r="F317" s="316">
        <v>149926</v>
      </c>
      <c r="G317" s="316"/>
      <c r="H317" s="316">
        <f>F317</f>
        <v>149926</v>
      </c>
      <c r="I317" s="316">
        <f>K317</f>
        <v>161184</v>
      </c>
      <c r="J317" s="316"/>
      <c r="K317" s="316">
        <v>161184</v>
      </c>
      <c r="L317" s="316">
        <f>N317</f>
        <v>161184</v>
      </c>
      <c r="M317" s="316"/>
      <c r="N317" s="316">
        <v>161184</v>
      </c>
      <c r="O317" s="317">
        <v>161066.22</v>
      </c>
      <c r="P317" s="317"/>
      <c r="Q317" s="317">
        <v>161066.22</v>
      </c>
      <c r="R317" s="285">
        <f t="shared" si="155"/>
        <v>99.926928231089946</v>
      </c>
      <c r="S317" s="285"/>
      <c r="T317" s="285">
        <f t="shared" si="165"/>
        <v>99.926928231089946</v>
      </c>
    </row>
    <row r="318" spans="1:20" ht="70.8">
      <c r="A318" s="488"/>
      <c r="B318" s="488"/>
      <c r="C318" s="485"/>
      <c r="D318" s="485"/>
      <c r="E318" s="316" t="s">
        <v>652</v>
      </c>
      <c r="F318" s="320">
        <v>0.8</v>
      </c>
      <c r="G318" s="285"/>
      <c r="H318" s="320">
        <v>0.8</v>
      </c>
      <c r="I318" s="320">
        <v>0.8</v>
      </c>
      <c r="J318" s="285"/>
      <c r="K318" s="320">
        <v>0.8</v>
      </c>
      <c r="L318" s="320">
        <v>0.8</v>
      </c>
      <c r="M318" s="285"/>
      <c r="N318" s="320">
        <v>0.8</v>
      </c>
      <c r="O318" s="282">
        <v>0.24</v>
      </c>
      <c r="P318" s="282"/>
      <c r="Q318" s="282">
        <v>0.24</v>
      </c>
      <c r="R318" s="285">
        <f t="shared" si="155"/>
        <v>30</v>
      </c>
      <c r="S318" s="285"/>
      <c r="T318" s="285">
        <f t="shared" si="165"/>
        <v>30</v>
      </c>
    </row>
    <row r="319" spans="1:20" ht="70.8">
      <c r="A319" s="488"/>
      <c r="B319" s="488"/>
      <c r="C319" s="485"/>
      <c r="D319" s="485"/>
      <c r="E319" s="316" t="s">
        <v>653</v>
      </c>
      <c r="F319" s="285">
        <v>13700</v>
      </c>
      <c r="G319" s="285"/>
      <c r="H319" s="285">
        <f t="shared" ref="H319" si="167">F319</f>
        <v>13700</v>
      </c>
      <c r="I319" s="285">
        <f>K319</f>
        <v>13692</v>
      </c>
      <c r="J319" s="285"/>
      <c r="K319" s="285">
        <v>13692</v>
      </c>
      <c r="L319" s="285">
        <v>13692</v>
      </c>
      <c r="M319" s="285"/>
      <c r="N319" s="285">
        <v>13692</v>
      </c>
      <c r="O319" s="282">
        <v>13688.69</v>
      </c>
      <c r="P319" s="282"/>
      <c r="Q319" s="282">
        <v>13688.69</v>
      </c>
      <c r="R319" s="285">
        <f t="shared" si="155"/>
        <v>99.975825299444935</v>
      </c>
      <c r="S319" s="285"/>
      <c r="T319" s="285">
        <f t="shared" si="165"/>
        <v>99.975825299444935</v>
      </c>
    </row>
    <row r="320" spans="1:20" ht="70.8">
      <c r="A320" s="488"/>
      <c r="B320" s="488"/>
      <c r="C320" s="485"/>
      <c r="D320" s="485"/>
      <c r="E320" s="316" t="s">
        <v>654</v>
      </c>
      <c r="F320" s="319">
        <v>2</v>
      </c>
      <c r="G320" s="316"/>
      <c r="H320" s="319">
        <v>2</v>
      </c>
      <c r="I320" s="319">
        <v>2</v>
      </c>
      <c r="J320" s="316"/>
      <c r="K320" s="319">
        <v>2</v>
      </c>
      <c r="L320" s="319">
        <v>2</v>
      </c>
      <c r="M320" s="316"/>
      <c r="N320" s="319">
        <v>2</v>
      </c>
      <c r="O320" s="282">
        <v>1.97</v>
      </c>
      <c r="P320" s="282"/>
      <c r="Q320" s="282">
        <v>1.97</v>
      </c>
      <c r="R320" s="285">
        <f t="shared" si="155"/>
        <v>98.5</v>
      </c>
      <c r="S320" s="285"/>
      <c r="T320" s="285">
        <f t="shared" si="165"/>
        <v>98.5</v>
      </c>
    </row>
    <row r="321" spans="1:20" ht="70.8">
      <c r="A321" s="488"/>
      <c r="B321" s="488"/>
      <c r="C321" s="485"/>
      <c r="D321" s="485"/>
      <c r="E321" s="316" t="s">
        <v>655</v>
      </c>
      <c r="F321" s="316">
        <v>38552</v>
      </c>
      <c r="G321" s="316"/>
      <c r="H321" s="316">
        <f t="shared" ref="H321:H323" si="168">F321</f>
        <v>38552</v>
      </c>
      <c r="I321" s="316">
        <f>K321</f>
        <v>37568.959999999999</v>
      </c>
      <c r="J321" s="316"/>
      <c r="K321" s="282">
        <v>37568.959999999999</v>
      </c>
      <c r="L321" s="282">
        <v>37568.959999999999</v>
      </c>
      <c r="M321" s="282"/>
      <c r="N321" s="282">
        <v>37568.959999999999</v>
      </c>
      <c r="O321" s="282">
        <v>37566.449999999997</v>
      </c>
      <c r="P321" s="282"/>
      <c r="Q321" s="282">
        <v>37566.449999999997</v>
      </c>
      <c r="R321" s="285">
        <f t="shared" si="155"/>
        <v>99.993318952667295</v>
      </c>
      <c r="S321" s="285"/>
      <c r="T321" s="285">
        <f t="shared" si="165"/>
        <v>99.993318952667295</v>
      </c>
    </row>
    <row r="322" spans="1:20" ht="70.8">
      <c r="A322" s="488"/>
      <c r="B322" s="488"/>
      <c r="C322" s="485"/>
      <c r="D322" s="485"/>
      <c r="E322" s="316" t="s">
        <v>656</v>
      </c>
      <c r="F322" s="319">
        <v>0.6</v>
      </c>
      <c r="G322" s="316"/>
      <c r="H322" s="316">
        <f t="shared" si="168"/>
        <v>0.6</v>
      </c>
      <c r="I322" s="316">
        <f t="shared" ref="I322" si="169">H322</f>
        <v>0.6</v>
      </c>
      <c r="J322" s="316"/>
      <c r="K322" s="316">
        <f t="shared" ref="K322" si="170">I322</f>
        <v>0.6</v>
      </c>
      <c r="L322" s="316">
        <f t="shared" ref="L322" si="171">K322</f>
        <v>0.6</v>
      </c>
      <c r="M322" s="316"/>
      <c r="N322" s="316">
        <f t="shared" ref="N322" si="172">L322</f>
        <v>0.6</v>
      </c>
      <c r="O322" s="282">
        <v>0.04</v>
      </c>
      <c r="P322" s="282"/>
      <c r="Q322" s="282">
        <v>0.04</v>
      </c>
      <c r="R322" s="285">
        <f t="shared" si="155"/>
        <v>6.666666666666667</v>
      </c>
      <c r="S322" s="285"/>
      <c r="T322" s="285">
        <f t="shared" si="165"/>
        <v>6.666666666666667</v>
      </c>
    </row>
    <row r="323" spans="1:20" ht="70.8">
      <c r="A323" s="488"/>
      <c r="B323" s="488"/>
      <c r="C323" s="485"/>
      <c r="D323" s="485"/>
      <c r="E323" s="316" t="s">
        <v>657</v>
      </c>
      <c r="F323" s="316">
        <v>723.2</v>
      </c>
      <c r="G323" s="316"/>
      <c r="H323" s="316">
        <f t="shared" si="168"/>
        <v>723.2</v>
      </c>
      <c r="I323" s="316">
        <f>K323</f>
        <v>814.78</v>
      </c>
      <c r="J323" s="316"/>
      <c r="K323" s="316">
        <v>814.78</v>
      </c>
      <c r="L323" s="285">
        <v>814.78</v>
      </c>
      <c r="M323" s="285"/>
      <c r="N323" s="285">
        <v>814.78</v>
      </c>
      <c r="O323" s="282">
        <v>814.77</v>
      </c>
      <c r="P323" s="282"/>
      <c r="Q323" s="282">
        <v>814.77</v>
      </c>
      <c r="R323" s="285">
        <f t="shared" si="155"/>
        <v>99.998772674832466</v>
      </c>
      <c r="S323" s="285"/>
      <c r="T323" s="285">
        <f t="shared" si="165"/>
        <v>99.998772674832466</v>
      </c>
    </row>
    <row r="324" spans="1:20" ht="70.8">
      <c r="A324" s="488"/>
      <c r="B324" s="488"/>
      <c r="C324" s="485"/>
      <c r="D324" s="485"/>
      <c r="E324" s="316" t="s">
        <v>658</v>
      </c>
      <c r="F324" s="319">
        <v>0.2</v>
      </c>
      <c r="G324" s="316"/>
      <c r="H324" s="319">
        <v>0.2</v>
      </c>
      <c r="I324" s="319">
        <f>K324</f>
        <v>0.2</v>
      </c>
      <c r="J324" s="316"/>
      <c r="K324" s="319">
        <v>0.2</v>
      </c>
      <c r="L324" s="319">
        <f>N324</f>
        <v>0.2</v>
      </c>
      <c r="M324" s="316"/>
      <c r="N324" s="319">
        <v>0.2</v>
      </c>
      <c r="O324" s="317">
        <v>0.05</v>
      </c>
      <c r="P324" s="317"/>
      <c r="Q324" s="317">
        <v>0.05</v>
      </c>
      <c r="R324" s="316">
        <f t="shared" si="155"/>
        <v>25</v>
      </c>
      <c r="S324" s="316"/>
      <c r="T324" s="316">
        <f t="shared" si="165"/>
        <v>25</v>
      </c>
    </row>
    <row r="325" spans="1:20" ht="70.8">
      <c r="A325" s="488"/>
      <c r="B325" s="488"/>
      <c r="C325" s="485"/>
      <c r="D325" s="485"/>
      <c r="E325" s="316" t="s">
        <v>657</v>
      </c>
      <c r="F325" s="316">
        <v>2386.8000000000002</v>
      </c>
      <c r="G325" s="316"/>
      <c r="H325" s="316">
        <f t="shared" ref="H325:H327" si="173">F325</f>
        <v>2386.8000000000002</v>
      </c>
      <c r="I325" s="316">
        <f>K325</f>
        <v>2227.2199999999998</v>
      </c>
      <c r="J325" s="316"/>
      <c r="K325" s="316">
        <v>2227.2199999999998</v>
      </c>
      <c r="L325" s="316">
        <f>N325</f>
        <v>2227.2199999999998</v>
      </c>
      <c r="M325" s="316"/>
      <c r="N325" s="316">
        <v>2227.2199999999998</v>
      </c>
      <c r="O325" s="317">
        <v>2226.35</v>
      </c>
      <c r="P325" s="317"/>
      <c r="Q325" s="317">
        <v>2226.35</v>
      </c>
      <c r="R325" s="316">
        <f t="shared" si="155"/>
        <v>99.960937850773618</v>
      </c>
      <c r="S325" s="316"/>
      <c r="T325" s="316">
        <f t="shared" si="165"/>
        <v>99.960937850773618</v>
      </c>
    </row>
    <row r="326" spans="1:20" ht="70.8">
      <c r="A326" s="488"/>
      <c r="B326" s="488"/>
      <c r="C326" s="485"/>
      <c r="D326" s="485"/>
      <c r="E326" s="316" t="s">
        <v>659</v>
      </c>
      <c r="F326" s="319">
        <v>14</v>
      </c>
      <c r="G326" s="316"/>
      <c r="H326" s="316">
        <f t="shared" si="173"/>
        <v>14</v>
      </c>
      <c r="I326" s="316">
        <f t="shared" ref="I326" si="174">H326</f>
        <v>14</v>
      </c>
      <c r="J326" s="316"/>
      <c r="K326" s="316">
        <f t="shared" ref="K326" si="175">I326</f>
        <v>14</v>
      </c>
      <c r="L326" s="316">
        <f t="shared" ref="L326" si="176">K326</f>
        <v>14</v>
      </c>
      <c r="M326" s="316"/>
      <c r="N326" s="316">
        <f t="shared" ref="N326" si="177">L326</f>
        <v>14</v>
      </c>
      <c r="O326" s="317">
        <v>13.66</v>
      </c>
      <c r="P326" s="317"/>
      <c r="Q326" s="317">
        <v>13.66</v>
      </c>
      <c r="R326" s="285">
        <f t="shared" si="155"/>
        <v>97.571428571428569</v>
      </c>
      <c r="S326" s="285"/>
      <c r="T326" s="285">
        <f t="shared" si="165"/>
        <v>97.571428571428569</v>
      </c>
    </row>
    <row r="327" spans="1:20" ht="70.8">
      <c r="A327" s="488"/>
      <c r="B327" s="488"/>
      <c r="C327" s="485"/>
      <c r="D327" s="485"/>
      <c r="E327" s="316" t="s">
        <v>660</v>
      </c>
      <c r="F327" s="316">
        <v>161660</v>
      </c>
      <c r="G327" s="316"/>
      <c r="H327" s="316">
        <f t="shared" si="173"/>
        <v>161660</v>
      </c>
      <c r="I327" s="316">
        <f>K327</f>
        <v>162141</v>
      </c>
      <c r="J327" s="316"/>
      <c r="K327" s="316">
        <v>162141</v>
      </c>
      <c r="L327" s="316">
        <f>N327</f>
        <v>162141</v>
      </c>
      <c r="M327" s="316"/>
      <c r="N327" s="316">
        <v>162141</v>
      </c>
      <c r="O327" s="317">
        <v>162130.72</v>
      </c>
      <c r="P327" s="317"/>
      <c r="Q327" s="317">
        <v>162130.72</v>
      </c>
      <c r="R327" s="285">
        <f t="shared" si="155"/>
        <v>99.993659839275693</v>
      </c>
      <c r="S327" s="285"/>
      <c r="T327" s="285">
        <f t="shared" si="165"/>
        <v>99.993659839275693</v>
      </c>
    </row>
    <row r="328" spans="1:20" ht="70.8">
      <c r="A328" s="488"/>
      <c r="B328" s="488"/>
      <c r="C328" s="485"/>
      <c r="D328" s="485"/>
      <c r="E328" s="316" t="s">
        <v>661</v>
      </c>
      <c r="F328" s="319">
        <v>0.2</v>
      </c>
      <c r="G328" s="316"/>
      <c r="H328" s="319">
        <v>0.2</v>
      </c>
      <c r="I328" s="319">
        <v>0.2</v>
      </c>
      <c r="J328" s="316"/>
      <c r="K328" s="319">
        <v>0.2</v>
      </c>
      <c r="L328" s="319">
        <v>0.2</v>
      </c>
      <c r="M328" s="316"/>
      <c r="N328" s="319">
        <v>0.2</v>
      </c>
      <c r="O328" s="317">
        <v>0.16</v>
      </c>
      <c r="P328" s="317"/>
      <c r="Q328" s="317">
        <v>0.16</v>
      </c>
      <c r="R328" s="316">
        <f t="shared" si="155"/>
        <v>80</v>
      </c>
      <c r="S328" s="316"/>
      <c r="T328" s="316">
        <f t="shared" si="165"/>
        <v>80</v>
      </c>
    </row>
    <row r="329" spans="1:20" ht="70.8">
      <c r="A329" s="488"/>
      <c r="B329" s="488"/>
      <c r="C329" s="485"/>
      <c r="D329" s="485"/>
      <c r="E329" s="316" t="s">
        <v>662</v>
      </c>
      <c r="F329" s="316">
        <v>1800</v>
      </c>
      <c r="G329" s="316"/>
      <c r="H329" s="316">
        <f t="shared" ref="H329:H340" si="178">F329</f>
        <v>1800</v>
      </c>
      <c r="I329" s="316">
        <f>K329</f>
        <v>1559</v>
      </c>
      <c r="J329" s="316"/>
      <c r="K329" s="316">
        <v>1559</v>
      </c>
      <c r="L329" s="316">
        <v>1559</v>
      </c>
      <c r="M329" s="316"/>
      <c r="N329" s="316">
        <v>1559</v>
      </c>
      <c r="O329" s="285">
        <v>1557</v>
      </c>
      <c r="P329" s="282"/>
      <c r="Q329" s="285">
        <v>1557</v>
      </c>
      <c r="R329" s="316">
        <f t="shared" si="155"/>
        <v>99.871712636305318</v>
      </c>
      <c r="S329" s="316"/>
      <c r="T329" s="316">
        <f t="shared" si="165"/>
        <v>99.871712636305318</v>
      </c>
    </row>
    <row r="330" spans="1:20" ht="70.8">
      <c r="A330" s="488"/>
      <c r="B330" s="488"/>
      <c r="C330" s="485"/>
      <c r="D330" s="485"/>
      <c r="E330" s="316" t="s">
        <v>654</v>
      </c>
      <c r="F330" s="319">
        <v>6.2</v>
      </c>
      <c r="G330" s="316"/>
      <c r="H330" s="316">
        <f t="shared" si="178"/>
        <v>6.2</v>
      </c>
      <c r="I330" s="316">
        <f t="shared" ref="I330" si="179">H330</f>
        <v>6.2</v>
      </c>
      <c r="J330" s="316"/>
      <c r="K330" s="316">
        <f t="shared" ref="K330" si="180">I330</f>
        <v>6.2</v>
      </c>
      <c r="L330" s="316">
        <f t="shared" ref="L330" si="181">K330</f>
        <v>6.2</v>
      </c>
      <c r="M330" s="316"/>
      <c r="N330" s="316">
        <f t="shared" ref="N330" si="182">L330</f>
        <v>6.2</v>
      </c>
      <c r="O330" s="317">
        <v>4.4400000000000004</v>
      </c>
      <c r="P330" s="317"/>
      <c r="Q330" s="317">
        <v>4.4400000000000004</v>
      </c>
      <c r="R330" s="316">
        <f t="shared" si="155"/>
        <v>71.612903225806463</v>
      </c>
      <c r="S330" s="316"/>
      <c r="T330" s="316">
        <f t="shared" si="165"/>
        <v>71.612903225806463</v>
      </c>
    </row>
    <row r="331" spans="1:20" ht="70.8">
      <c r="A331" s="488"/>
      <c r="B331" s="488"/>
      <c r="C331" s="485"/>
      <c r="D331" s="485"/>
      <c r="E331" s="316" t="s">
        <v>663</v>
      </c>
      <c r="F331" s="316">
        <v>32889</v>
      </c>
      <c r="G331" s="316"/>
      <c r="H331" s="316">
        <f t="shared" si="178"/>
        <v>32889</v>
      </c>
      <c r="I331" s="316">
        <f>K331</f>
        <v>32988.04</v>
      </c>
      <c r="J331" s="316"/>
      <c r="K331" s="316">
        <v>32988.04</v>
      </c>
      <c r="L331" s="316">
        <v>32988.04</v>
      </c>
      <c r="M331" s="316"/>
      <c r="N331" s="316">
        <v>32988.04</v>
      </c>
      <c r="O331" s="317">
        <v>32983.97</v>
      </c>
      <c r="P331" s="317"/>
      <c r="Q331" s="317">
        <v>32983.97</v>
      </c>
      <c r="R331" s="285">
        <f t="shared" si="155"/>
        <v>99.987662195147081</v>
      </c>
      <c r="S331" s="285"/>
      <c r="T331" s="285">
        <f t="shared" si="165"/>
        <v>99.987662195147081</v>
      </c>
    </row>
    <row r="332" spans="1:20" ht="70.8">
      <c r="A332" s="488"/>
      <c r="B332" s="488"/>
      <c r="C332" s="485"/>
      <c r="D332" s="485"/>
      <c r="E332" s="316" t="s">
        <v>664</v>
      </c>
      <c r="F332" s="316">
        <v>19529.400000000001</v>
      </c>
      <c r="G332" s="316"/>
      <c r="H332" s="316">
        <v>19529.400000000001</v>
      </c>
      <c r="I332" s="316">
        <f t="shared" ref="I332" si="183">H332</f>
        <v>19529.400000000001</v>
      </c>
      <c r="J332" s="316"/>
      <c r="K332" s="316">
        <f t="shared" ref="K332" si="184">I332</f>
        <v>19529.400000000001</v>
      </c>
      <c r="L332" s="316">
        <f t="shared" ref="L332" si="185">K332</f>
        <v>19529.400000000001</v>
      </c>
      <c r="M332" s="316"/>
      <c r="N332" s="316">
        <f t="shared" ref="N332" si="186">L332</f>
        <v>19529.400000000001</v>
      </c>
      <c r="O332" s="317">
        <v>19375.830000000002</v>
      </c>
      <c r="P332" s="317"/>
      <c r="Q332" s="317">
        <v>19375.830000000002</v>
      </c>
      <c r="R332" s="285">
        <f t="shared" si="155"/>
        <v>99.213647116654897</v>
      </c>
      <c r="S332" s="285"/>
      <c r="T332" s="285">
        <f t="shared" si="165"/>
        <v>99.213647116654897</v>
      </c>
    </row>
    <row r="333" spans="1:20" ht="70.8">
      <c r="A333" s="488"/>
      <c r="B333" s="488"/>
      <c r="C333" s="485"/>
      <c r="D333" s="485"/>
      <c r="E333" s="316" t="s">
        <v>665</v>
      </c>
      <c r="F333" s="316">
        <v>1259</v>
      </c>
      <c r="G333" s="316"/>
      <c r="H333" s="316">
        <f t="shared" si="178"/>
        <v>1259</v>
      </c>
      <c r="I333" s="316">
        <f>K333</f>
        <v>692</v>
      </c>
      <c r="J333" s="316"/>
      <c r="K333" s="316">
        <v>692</v>
      </c>
      <c r="L333" s="316">
        <f>N333</f>
        <v>692</v>
      </c>
      <c r="M333" s="316"/>
      <c r="N333" s="316">
        <v>692</v>
      </c>
      <c r="O333" s="317">
        <v>691.47</v>
      </c>
      <c r="P333" s="317"/>
      <c r="Q333" s="317">
        <v>691.47</v>
      </c>
      <c r="R333" s="285">
        <f t="shared" si="155"/>
        <v>99.923410404624278</v>
      </c>
      <c r="S333" s="285"/>
      <c r="T333" s="285">
        <f t="shared" si="165"/>
        <v>99.923410404624278</v>
      </c>
    </row>
    <row r="334" spans="1:20" ht="70.8">
      <c r="A334" s="488"/>
      <c r="B334" s="488"/>
      <c r="C334" s="485"/>
      <c r="D334" s="485"/>
      <c r="E334" s="316" t="s">
        <v>666</v>
      </c>
      <c r="F334" s="319">
        <v>1</v>
      </c>
      <c r="G334" s="316"/>
      <c r="H334" s="316">
        <f t="shared" si="178"/>
        <v>1</v>
      </c>
      <c r="I334" s="316">
        <f t="shared" ref="I334" si="187">H334</f>
        <v>1</v>
      </c>
      <c r="J334" s="316"/>
      <c r="K334" s="316">
        <f t="shared" ref="K334" si="188">I334</f>
        <v>1</v>
      </c>
      <c r="L334" s="316">
        <f t="shared" ref="L334" si="189">K334</f>
        <v>1</v>
      </c>
      <c r="M334" s="316"/>
      <c r="N334" s="316">
        <f t="shared" ref="N334" si="190">L334</f>
        <v>1</v>
      </c>
      <c r="O334" s="317">
        <v>0.62</v>
      </c>
      <c r="P334" s="317"/>
      <c r="Q334" s="317">
        <v>0.62</v>
      </c>
      <c r="R334" s="285">
        <f t="shared" si="155"/>
        <v>62</v>
      </c>
      <c r="S334" s="285"/>
      <c r="T334" s="285">
        <f t="shared" si="165"/>
        <v>62</v>
      </c>
    </row>
    <row r="335" spans="1:20" ht="70.8">
      <c r="A335" s="488"/>
      <c r="B335" s="488"/>
      <c r="C335" s="485"/>
      <c r="D335" s="485"/>
      <c r="E335" s="316" t="s">
        <v>667</v>
      </c>
      <c r="F335" s="316">
        <v>17834.5</v>
      </c>
      <c r="G335" s="316"/>
      <c r="H335" s="316">
        <f t="shared" si="178"/>
        <v>17834.5</v>
      </c>
      <c r="I335" s="316">
        <f>K335</f>
        <v>18957.5</v>
      </c>
      <c r="J335" s="316"/>
      <c r="K335" s="316">
        <v>18957.5</v>
      </c>
      <c r="L335" s="316">
        <v>18957.5</v>
      </c>
      <c r="M335" s="316"/>
      <c r="N335" s="316">
        <v>18957.5</v>
      </c>
      <c r="O335" s="316">
        <v>18956.54</v>
      </c>
      <c r="P335" s="317"/>
      <c r="Q335" s="316">
        <v>18956.54</v>
      </c>
      <c r="R335" s="285">
        <f t="shared" si="155"/>
        <v>99.994936041144669</v>
      </c>
      <c r="S335" s="285"/>
      <c r="T335" s="285">
        <f t="shared" si="165"/>
        <v>99.994936041144669</v>
      </c>
    </row>
    <row r="336" spans="1:20" ht="70.8">
      <c r="A336" s="488"/>
      <c r="B336" s="488"/>
      <c r="C336" s="485"/>
      <c r="D336" s="485"/>
      <c r="E336" s="316" t="s">
        <v>668</v>
      </c>
      <c r="F336" s="316">
        <v>6338</v>
      </c>
      <c r="G336" s="316"/>
      <c r="H336" s="316">
        <f t="shared" si="178"/>
        <v>6338</v>
      </c>
      <c r="I336" s="316">
        <f>K336</f>
        <v>6308</v>
      </c>
      <c r="J336" s="316"/>
      <c r="K336" s="316">
        <v>6308</v>
      </c>
      <c r="L336" s="316">
        <f>N336</f>
        <v>6308</v>
      </c>
      <c r="M336" s="316"/>
      <c r="N336" s="316">
        <v>6308</v>
      </c>
      <c r="O336" s="317">
        <v>6307.68</v>
      </c>
      <c r="P336" s="317"/>
      <c r="Q336" s="317">
        <v>6307.68</v>
      </c>
      <c r="R336" s="285">
        <f t="shared" si="155"/>
        <v>99.994927076727976</v>
      </c>
      <c r="S336" s="285"/>
      <c r="T336" s="285">
        <f t="shared" si="165"/>
        <v>99.994927076727976</v>
      </c>
    </row>
    <row r="337" spans="1:20" ht="70.8">
      <c r="A337" s="488"/>
      <c r="B337" s="488"/>
      <c r="C337" s="485"/>
      <c r="D337" s="485"/>
      <c r="E337" s="316" t="s">
        <v>669</v>
      </c>
      <c r="F337" s="316">
        <v>21611</v>
      </c>
      <c r="G337" s="316"/>
      <c r="H337" s="316">
        <f t="shared" si="178"/>
        <v>21611</v>
      </c>
      <c r="I337" s="316">
        <f t="shared" ref="I337:I338" si="191">H337</f>
        <v>21611</v>
      </c>
      <c r="J337" s="316"/>
      <c r="K337" s="316">
        <f t="shared" ref="K337:K338" si="192">I337</f>
        <v>21611</v>
      </c>
      <c r="L337" s="316">
        <f t="shared" ref="L337:L338" si="193">K337</f>
        <v>21611</v>
      </c>
      <c r="M337" s="316"/>
      <c r="N337" s="316">
        <f t="shared" ref="N337:N338" si="194">L337</f>
        <v>21611</v>
      </c>
      <c r="O337" s="317">
        <v>20483.189999999999</v>
      </c>
      <c r="P337" s="317"/>
      <c r="Q337" s="317">
        <v>20483.189999999999</v>
      </c>
      <c r="R337" s="285">
        <f t="shared" ref="R337:S348" si="195">O337/L337*100</f>
        <v>94.781315071028644</v>
      </c>
      <c r="S337" s="285"/>
      <c r="T337" s="285">
        <f t="shared" si="165"/>
        <v>94.781315071028644</v>
      </c>
    </row>
    <row r="338" spans="1:20" ht="70.8">
      <c r="A338" s="488"/>
      <c r="B338" s="488"/>
      <c r="C338" s="485"/>
      <c r="D338" s="485"/>
      <c r="E338" s="316" t="s">
        <v>670</v>
      </c>
      <c r="F338" s="319">
        <v>4</v>
      </c>
      <c r="G338" s="316"/>
      <c r="H338" s="316">
        <f t="shared" si="178"/>
        <v>4</v>
      </c>
      <c r="I338" s="316">
        <f t="shared" si="191"/>
        <v>4</v>
      </c>
      <c r="J338" s="316"/>
      <c r="K338" s="316">
        <f t="shared" si="192"/>
        <v>4</v>
      </c>
      <c r="L338" s="316">
        <f t="shared" si="193"/>
        <v>4</v>
      </c>
      <c r="M338" s="316"/>
      <c r="N338" s="316">
        <f t="shared" si="194"/>
        <v>4</v>
      </c>
      <c r="O338" s="317">
        <v>2.8</v>
      </c>
      <c r="P338" s="317"/>
      <c r="Q338" s="317">
        <v>2.8</v>
      </c>
      <c r="R338" s="285">
        <f t="shared" si="195"/>
        <v>70</v>
      </c>
      <c r="S338" s="285"/>
      <c r="T338" s="285">
        <f t="shared" si="165"/>
        <v>70</v>
      </c>
    </row>
    <row r="339" spans="1:20" ht="70.8">
      <c r="A339" s="488"/>
      <c r="B339" s="488"/>
      <c r="C339" s="485"/>
      <c r="D339" s="485"/>
      <c r="E339" s="316" t="s">
        <v>671</v>
      </c>
      <c r="F339" s="316">
        <v>58090</v>
      </c>
      <c r="G339" s="316"/>
      <c r="H339" s="316">
        <f t="shared" si="178"/>
        <v>58090</v>
      </c>
      <c r="I339" s="316">
        <f>K339</f>
        <v>57630</v>
      </c>
      <c r="J339" s="316"/>
      <c r="K339" s="316">
        <v>57630</v>
      </c>
      <c r="L339" s="316">
        <f>N339</f>
        <v>57630</v>
      </c>
      <c r="M339" s="316"/>
      <c r="N339" s="316">
        <v>57630</v>
      </c>
      <c r="O339" s="317">
        <v>57586.44</v>
      </c>
      <c r="P339" s="317"/>
      <c r="Q339" s="317">
        <v>57586.44</v>
      </c>
      <c r="R339" s="285">
        <f t="shared" si="195"/>
        <v>99.924414367516917</v>
      </c>
      <c r="S339" s="285"/>
      <c r="T339" s="285">
        <f t="shared" si="165"/>
        <v>99.924414367516917</v>
      </c>
    </row>
    <row r="340" spans="1:20" ht="70.8">
      <c r="A340" s="488"/>
      <c r="B340" s="488"/>
      <c r="C340" s="485"/>
      <c r="D340" s="485"/>
      <c r="E340" s="316" t="s">
        <v>672</v>
      </c>
      <c r="F340" s="316">
        <v>1549</v>
      </c>
      <c r="G340" s="316"/>
      <c r="H340" s="316">
        <f t="shared" si="178"/>
        <v>1549</v>
      </c>
      <c r="I340" s="316">
        <f t="shared" ref="I340" si="196">H340</f>
        <v>1549</v>
      </c>
      <c r="J340" s="316"/>
      <c r="K340" s="316">
        <f t="shared" ref="K340" si="197">I340</f>
        <v>1549</v>
      </c>
      <c r="L340" s="316">
        <f t="shared" ref="L340" si="198">K340</f>
        <v>1549</v>
      </c>
      <c r="M340" s="316"/>
      <c r="N340" s="316">
        <f t="shared" ref="N340" si="199">L340</f>
        <v>1549</v>
      </c>
      <c r="O340" s="285">
        <v>1548.75</v>
      </c>
      <c r="P340" s="285"/>
      <c r="Q340" s="285">
        <v>1548.75</v>
      </c>
      <c r="R340" s="285">
        <f t="shared" si="195"/>
        <v>99.983860555196898</v>
      </c>
      <c r="S340" s="285"/>
      <c r="T340" s="285">
        <f t="shared" si="165"/>
        <v>99.983860555196898</v>
      </c>
    </row>
    <row r="341" spans="1:20" ht="70.8">
      <c r="A341" s="488"/>
      <c r="B341" s="488"/>
      <c r="C341" s="485"/>
      <c r="D341" s="485"/>
      <c r="E341" s="316" t="s">
        <v>673</v>
      </c>
      <c r="F341" s="319">
        <v>14484.4</v>
      </c>
      <c r="G341" s="319">
        <v>14484.4</v>
      </c>
      <c r="H341" s="316"/>
      <c r="I341" s="319">
        <v>14484.4</v>
      </c>
      <c r="J341" s="319">
        <v>14484.4</v>
      </c>
      <c r="K341" s="316"/>
      <c r="L341" s="319">
        <v>14484.4</v>
      </c>
      <c r="M341" s="319">
        <v>14484.4</v>
      </c>
      <c r="N341" s="282"/>
      <c r="O341" s="319">
        <v>11542.16</v>
      </c>
      <c r="P341" s="319">
        <v>11542.16</v>
      </c>
      <c r="Q341" s="282"/>
      <c r="R341" s="285">
        <f t="shared" si="195"/>
        <v>79.686835491977575</v>
      </c>
      <c r="S341" s="285">
        <v>79.69</v>
      </c>
      <c r="T341" s="285"/>
    </row>
    <row r="342" spans="1:20" ht="70.8">
      <c r="A342" s="488"/>
      <c r="B342" s="488"/>
      <c r="C342" s="485"/>
      <c r="D342" s="485"/>
      <c r="E342" s="316" t="s">
        <v>674</v>
      </c>
      <c r="F342" s="319">
        <v>13</v>
      </c>
      <c r="G342" s="319">
        <v>13</v>
      </c>
      <c r="H342" s="316"/>
      <c r="I342" s="319">
        <f>J342</f>
        <v>18</v>
      </c>
      <c r="J342" s="319">
        <v>18</v>
      </c>
      <c r="K342" s="316"/>
      <c r="L342" s="319">
        <f>M342</f>
        <v>18</v>
      </c>
      <c r="M342" s="319">
        <v>18</v>
      </c>
      <c r="N342" s="282"/>
      <c r="O342" s="282">
        <v>11.97</v>
      </c>
      <c r="P342" s="282">
        <v>11.97</v>
      </c>
      <c r="Q342" s="282"/>
      <c r="R342" s="285">
        <f t="shared" si="195"/>
        <v>66.5</v>
      </c>
      <c r="S342" s="285">
        <f t="shared" si="195"/>
        <v>66.5</v>
      </c>
      <c r="T342" s="285"/>
    </row>
    <row r="343" spans="1:20" ht="70.8">
      <c r="A343" s="488"/>
      <c r="B343" s="488"/>
      <c r="C343" s="485"/>
      <c r="D343" s="485"/>
      <c r="E343" s="316" t="s">
        <v>675</v>
      </c>
      <c r="F343" s="316">
        <v>791548.5</v>
      </c>
      <c r="G343" s="316">
        <v>791548.5</v>
      </c>
      <c r="H343" s="316"/>
      <c r="I343" s="316">
        <f>J343</f>
        <v>799174.83</v>
      </c>
      <c r="J343" s="316">
        <v>799174.83</v>
      </c>
      <c r="K343" s="316"/>
      <c r="L343" s="316">
        <f>M343</f>
        <v>799174.83</v>
      </c>
      <c r="M343" s="316">
        <v>799174.83</v>
      </c>
      <c r="N343" s="282"/>
      <c r="O343" s="282">
        <v>799150.54</v>
      </c>
      <c r="P343" s="282">
        <v>799150.54</v>
      </c>
      <c r="Q343" s="282"/>
      <c r="R343" s="285">
        <f t="shared" si="195"/>
        <v>99.996960614988353</v>
      </c>
      <c r="S343" s="285">
        <f t="shared" si="195"/>
        <v>99.996960614988353</v>
      </c>
      <c r="T343" s="285"/>
    </row>
    <row r="344" spans="1:20" ht="70.8">
      <c r="A344" s="488"/>
      <c r="B344" s="488"/>
      <c r="C344" s="485"/>
      <c r="D344" s="485"/>
      <c r="E344" s="316" t="s">
        <v>676</v>
      </c>
      <c r="F344" s="319">
        <v>3</v>
      </c>
      <c r="G344" s="319">
        <v>3</v>
      </c>
      <c r="H344" s="316"/>
      <c r="I344" s="319">
        <f>J344</f>
        <v>4.8</v>
      </c>
      <c r="J344" s="319">
        <v>4.8</v>
      </c>
      <c r="K344" s="316"/>
      <c r="L344" s="319">
        <f>M344</f>
        <v>4.8</v>
      </c>
      <c r="M344" s="319">
        <v>4.8</v>
      </c>
      <c r="N344" s="282"/>
      <c r="O344" s="317">
        <v>2.5499999999999998</v>
      </c>
      <c r="P344" s="317">
        <v>2.5499999999999998</v>
      </c>
      <c r="Q344" s="282"/>
      <c r="R344" s="285">
        <f t="shared" si="195"/>
        <v>53.125</v>
      </c>
      <c r="S344" s="285">
        <f t="shared" si="195"/>
        <v>53.125</v>
      </c>
      <c r="T344" s="285"/>
    </row>
    <row r="345" spans="1:20" ht="70.8">
      <c r="A345" s="488"/>
      <c r="B345" s="488"/>
      <c r="C345" s="485"/>
      <c r="D345" s="485"/>
      <c r="E345" s="316" t="s">
        <v>677</v>
      </c>
      <c r="F345" s="316">
        <v>77841.399999999994</v>
      </c>
      <c r="G345" s="316">
        <v>77841.399999999994</v>
      </c>
      <c r="H345" s="316"/>
      <c r="I345" s="316">
        <v>77841.399999999994</v>
      </c>
      <c r="J345" s="316">
        <v>77841.399999999994</v>
      </c>
      <c r="K345" s="316"/>
      <c r="L345" s="316">
        <v>77841.399999999994</v>
      </c>
      <c r="M345" s="316">
        <v>77841.399999999994</v>
      </c>
      <c r="N345" s="282"/>
      <c r="O345" s="317">
        <v>77828.09</v>
      </c>
      <c r="P345" s="317">
        <v>77828.09</v>
      </c>
      <c r="Q345" s="282"/>
      <c r="R345" s="285">
        <f t="shared" si="195"/>
        <v>99.982901129733023</v>
      </c>
      <c r="S345" s="285">
        <f t="shared" si="195"/>
        <v>99.982901129733023</v>
      </c>
      <c r="T345" s="285"/>
    </row>
    <row r="346" spans="1:20" ht="70.8">
      <c r="A346" s="488"/>
      <c r="B346" s="488"/>
      <c r="C346" s="485"/>
      <c r="D346" s="485"/>
      <c r="E346" s="316" t="s">
        <v>678</v>
      </c>
      <c r="F346" s="316">
        <v>10.6</v>
      </c>
      <c r="G346" s="316">
        <v>10.6</v>
      </c>
      <c r="H346" s="316"/>
      <c r="I346" s="316">
        <v>10.6</v>
      </c>
      <c r="J346" s="316">
        <v>10.6</v>
      </c>
      <c r="K346" s="316"/>
      <c r="L346" s="316">
        <v>10.6</v>
      </c>
      <c r="M346" s="316">
        <v>10.6</v>
      </c>
      <c r="N346" s="282"/>
      <c r="O346" s="317">
        <v>2.66</v>
      </c>
      <c r="P346" s="317">
        <v>2.66</v>
      </c>
      <c r="Q346" s="282"/>
      <c r="R346" s="285">
        <f t="shared" si="195"/>
        <v>25.09433962264151</v>
      </c>
      <c r="S346" s="285">
        <f t="shared" si="195"/>
        <v>25.09433962264151</v>
      </c>
      <c r="T346" s="285"/>
    </row>
    <row r="347" spans="1:20" ht="70.8">
      <c r="A347" s="488"/>
      <c r="B347" s="488"/>
      <c r="C347" s="485"/>
      <c r="D347" s="485"/>
      <c r="E347" s="318" t="s">
        <v>679</v>
      </c>
      <c r="F347" s="316">
        <v>2.2999999999999998</v>
      </c>
      <c r="G347" s="316">
        <v>2.2999999999999998</v>
      </c>
      <c r="H347" s="316"/>
      <c r="I347" s="316">
        <v>2.2999999999999998</v>
      </c>
      <c r="J347" s="316">
        <v>2.2999999999999998</v>
      </c>
      <c r="K347" s="316"/>
      <c r="L347" s="316">
        <v>2.2999999999999998</v>
      </c>
      <c r="M347" s="316">
        <v>2.2999999999999998</v>
      </c>
      <c r="N347" s="282"/>
      <c r="O347" s="317">
        <v>0.57999999999999996</v>
      </c>
      <c r="P347" s="317">
        <v>0.57999999999999996</v>
      </c>
      <c r="Q347" s="282"/>
      <c r="R347" s="285">
        <f t="shared" si="195"/>
        <v>25.217391304347824</v>
      </c>
      <c r="S347" s="285">
        <f t="shared" si="195"/>
        <v>25.217391304347824</v>
      </c>
      <c r="T347" s="285"/>
    </row>
    <row r="348" spans="1:20" ht="70.8">
      <c r="A348" s="488"/>
      <c r="B348" s="488"/>
      <c r="C348" s="485"/>
      <c r="D348" s="485"/>
      <c r="E348" s="318" t="s">
        <v>680</v>
      </c>
      <c r="F348" s="319">
        <v>63.6</v>
      </c>
      <c r="G348" s="319">
        <v>63.6</v>
      </c>
      <c r="H348" s="316"/>
      <c r="I348" s="319">
        <v>63.6</v>
      </c>
      <c r="J348" s="319">
        <v>63.6</v>
      </c>
      <c r="K348" s="316"/>
      <c r="L348" s="319">
        <v>63.6</v>
      </c>
      <c r="M348" s="319">
        <v>63.6</v>
      </c>
      <c r="N348" s="282"/>
      <c r="O348" s="282">
        <v>0</v>
      </c>
      <c r="P348" s="282">
        <v>0</v>
      </c>
      <c r="Q348" s="282"/>
      <c r="R348" s="285">
        <f t="shared" si="195"/>
        <v>0</v>
      </c>
      <c r="S348" s="285">
        <f t="shared" si="195"/>
        <v>0</v>
      </c>
      <c r="T348" s="285"/>
    </row>
    <row r="349" spans="1:20" ht="70.8">
      <c r="A349" s="488"/>
      <c r="B349" s="488"/>
      <c r="C349" s="485"/>
      <c r="D349" s="485"/>
      <c r="E349" s="316" t="s">
        <v>681</v>
      </c>
      <c r="F349" s="316">
        <v>0</v>
      </c>
      <c r="G349" s="316"/>
      <c r="H349" s="316">
        <f t="shared" ref="H349" si="200">F349</f>
        <v>0</v>
      </c>
      <c r="I349" s="316">
        <f t="shared" ref="I349" si="201">H349</f>
        <v>0</v>
      </c>
      <c r="J349" s="316"/>
      <c r="K349" s="316">
        <f t="shared" ref="K349" si="202">I349</f>
        <v>0</v>
      </c>
      <c r="L349" s="316">
        <v>0</v>
      </c>
      <c r="M349" s="316"/>
      <c r="N349" s="316">
        <f t="shared" ref="N349" si="203">L349</f>
        <v>0</v>
      </c>
      <c r="O349" s="316">
        <f t="shared" ref="O349" si="204">N349</f>
        <v>0</v>
      </c>
      <c r="P349" s="316"/>
      <c r="Q349" s="316">
        <f t="shared" ref="Q349" si="205">O349</f>
        <v>0</v>
      </c>
      <c r="R349" s="285">
        <v>0</v>
      </c>
      <c r="S349" s="285">
        <v>0</v>
      </c>
      <c r="T349" s="285">
        <v>0</v>
      </c>
    </row>
    <row r="350" spans="1:20" ht="70.8">
      <c r="A350" s="488"/>
      <c r="B350" s="488"/>
      <c r="C350" s="485"/>
      <c r="D350" s="485"/>
      <c r="E350" s="316" t="s">
        <v>682</v>
      </c>
      <c r="F350" s="319">
        <v>620</v>
      </c>
      <c r="G350" s="316"/>
      <c r="H350" s="319">
        <v>620</v>
      </c>
      <c r="I350" s="319">
        <v>620</v>
      </c>
      <c r="J350" s="316"/>
      <c r="K350" s="319">
        <v>620</v>
      </c>
      <c r="L350" s="319">
        <v>620</v>
      </c>
      <c r="M350" s="316"/>
      <c r="N350" s="319">
        <v>620</v>
      </c>
      <c r="O350" s="319">
        <v>620</v>
      </c>
      <c r="P350" s="316"/>
      <c r="Q350" s="319">
        <v>620</v>
      </c>
      <c r="R350" s="285">
        <f t="shared" ref="R350:S353" si="206">O350/L350*100</f>
        <v>100</v>
      </c>
      <c r="S350" s="285"/>
      <c r="T350" s="285">
        <f t="shared" ref="T350:T351" si="207">Q350/N350*100</f>
        <v>100</v>
      </c>
    </row>
    <row r="351" spans="1:20" ht="70.8">
      <c r="A351" s="488"/>
      <c r="B351" s="488"/>
      <c r="C351" s="485"/>
      <c r="D351" s="485"/>
      <c r="E351" s="316" t="s">
        <v>683</v>
      </c>
      <c r="F351" s="316">
        <v>1050</v>
      </c>
      <c r="G351" s="316"/>
      <c r="H351" s="316">
        <v>1050</v>
      </c>
      <c r="I351" s="316">
        <f t="shared" ref="I351" si="208">H351</f>
        <v>1050</v>
      </c>
      <c r="J351" s="316"/>
      <c r="K351" s="316">
        <f t="shared" ref="K351" si="209">I351</f>
        <v>1050</v>
      </c>
      <c r="L351" s="316">
        <f t="shared" ref="L351" si="210">K351</f>
        <v>1050</v>
      </c>
      <c r="M351" s="316"/>
      <c r="N351" s="316">
        <f t="shared" ref="N351" si="211">L351</f>
        <v>1050</v>
      </c>
      <c r="O351" s="309">
        <v>241.62</v>
      </c>
      <c r="P351" s="309"/>
      <c r="Q351" s="309">
        <v>241.62</v>
      </c>
      <c r="R351" s="285">
        <f t="shared" si="206"/>
        <v>23.011428571428571</v>
      </c>
      <c r="S351" s="285"/>
      <c r="T351" s="285">
        <f t="shared" si="207"/>
        <v>23.011428571428571</v>
      </c>
    </row>
    <row r="352" spans="1:20" ht="70.8">
      <c r="A352" s="488"/>
      <c r="B352" s="488"/>
      <c r="C352" s="485"/>
      <c r="D352" s="485"/>
      <c r="E352" s="316" t="s">
        <v>684</v>
      </c>
      <c r="F352" s="319">
        <f>G352</f>
        <v>70650.100000000006</v>
      </c>
      <c r="G352" s="316">
        <v>70650.100000000006</v>
      </c>
      <c r="H352" s="316"/>
      <c r="I352" s="319">
        <f>J352</f>
        <v>70650.100000000006</v>
      </c>
      <c r="J352" s="316">
        <v>70650.100000000006</v>
      </c>
      <c r="K352" s="316"/>
      <c r="L352" s="319">
        <f>M352</f>
        <v>70650.100000000006</v>
      </c>
      <c r="M352" s="316">
        <v>70650.100000000006</v>
      </c>
      <c r="N352" s="284"/>
      <c r="O352" s="284">
        <v>70630.23</v>
      </c>
      <c r="P352" s="284">
        <v>70630.23</v>
      </c>
      <c r="Q352" s="284"/>
      <c r="R352" s="285">
        <f t="shared" si="206"/>
        <v>99.971875482129519</v>
      </c>
      <c r="S352" s="285">
        <f t="shared" si="206"/>
        <v>99.971875482129519</v>
      </c>
      <c r="T352" s="285"/>
    </row>
    <row r="353" spans="1:20" ht="70.8">
      <c r="A353" s="488"/>
      <c r="B353" s="488"/>
      <c r="C353" s="485"/>
      <c r="D353" s="485"/>
      <c r="E353" s="316" t="s">
        <v>685</v>
      </c>
      <c r="F353" s="319">
        <v>68671.100000000006</v>
      </c>
      <c r="G353" s="316"/>
      <c r="H353" s="319">
        <v>68671.100000000006</v>
      </c>
      <c r="I353" s="319">
        <v>68671.100000000006</v>
      </c>
      <c r="J353" s="316"/>
      <c r="K353" s="319">
        <v>68671.100000000006</v>
      </c>
      <c r="L353" s="319">
        <v>68671.100000000006</v>
      </c>
      <c r="M353" s="316"/>
      <c r="N353" s="319">
        <v>68671.100000000006</v>
      </c>
      <c r="O353" s="304">
        <v>68627.78</v>
      </c>
      <c r="P353" s="317"/>
      <c r="Q353" s="304">
        <v>68627.78</v>
      </c>
      <c r="R353" s="316">
        <f t="shared" si="206"/>
        <v>99.936916694213423</v>
      </c>
      <c r="S353" s="285"/>
      <c r="T353" s="285">
        <f t="shared" ref="T353" si="212">Q353/N353*100</f>
        <v>99.936916694213423</v>
      </c>
    </row>
    <row r="354" spans="1:20" ht="70.8">
      <c r="A354" s="488"/>
      <c r="B354" s="488"/>
      <c r="C354" s="485"/>
      <c r="D354" s="485"/>
      <c r="E354" s="316" t="s">
        <v>686</v>
      </c>
      <c r="F354" s="316">
        <v>0</v>
      </c>
      <c r="G354" s="316"/>
      <c r="H354" s="319">
        <v>0</v>
      </c>
      <c r="I354" s="319">
        <v>0</v>
      </c>
      <c r="J354" s="316"/>
      <c r="K354" s="319">
        <v>0</v>
      </c>
      <c r="L354" s="282">
        <v>0</v>
      </c>
      <c r="M354" s="282"/>
      <c r="N354" s="282">
        <v>0</v>
      </c>
      <c r="O354" s="282">
        <v>0</v>
      </c>
      <c r="P354" s="282"/>
      <c r="Q354" s="282">
        <v>0</v>
      </c>
      <c r="R354" s="285">
        <v>0</v>
      </c>
      <c r="S354" s="285"/>
      <c r="T354" s="285">
        <v>0</v>
      </c>
    </row>
    <row r="355" spans="1:20" ht="70.8">
      <c r="A355" s="488"/>
      <c r="B355" s="488"/>
      <c r="C355" s="485"/>
      <c r="D355" s="485"/>
      <c r="E355" s="316" t="s">
        <v>687</v>
      </c>
      <c r="F355" s="316">
        <v>17536.2</v>
      </c>
      <c r="G355" s="316"/>
      <c r="H355" s="316">
        <f t="shared" ref="H355:H356" si="213">F355</f>
        <v>17536.2</v>
      </c>
      <c r="I355" s="316">
        <f t="shared" ref="I355:I356" si="214">H355</f>
        <v>17536.2</v>
      </c>
      <c r="J355" s="316"/>
      <c r="K355" s="316">
        <f t="shared" ref="K355:K356" si="215">I355</f>
        <v>17536.2</v>
      </c>
      <c r="L355" s="284">
        <v>17536.2</v>
      </c>
      <c r="M355" s="284"/>
      <c r="N355" s="284">
        <v>17536.2</v>
      </c>
      <c r="O355" s="284">
        <v>17457.8</v>
      </c>
      <c r="P355" s="284"/>
      <c r="Q355" s="284">
        <v>17457.8</v>
      </c>
      <c r="R355" s="285">
        <f t="shared" ref="R355:R357" si="216">O355/L355*100</f>
        <v>99.552924806970708</v>
      </c>
      <c r="S355" s="285"/>
      <c r="T355" s="285">
        <f t="shared" ref="T355:T357" si="217">Q355/N355*100</f>
        <v>99.552924806970708</v>
      </c>
    </row>
    <row r="356" spans="1:20" ht="70.8">
      <c r="A356" s="488"/>
      <c r="B356" s="488"/>
      <c r="C356" s="485"/>
      <c r="D356" s="485"/>
      <c r="E356" s="316" t="s">
        <v>688</v>
      </c>
      <c r="F356" s="316">
        <v>100</v>
      </c>
      <c r="G356" s="316"/>
      <c r="H356" s="316">
        <f t="shared" si="213"/>
        <v>100</v>
      </c>
      <c r="I356" s="316">
        <f t="shared" si="214"/>
        <v>100</v>
      </c>
      <c r="J356" s="316"/>
      <c r="K356" s="316">
        <f t="shared" si="215"/>
        <v>100</v>
      </c>
      <c r="L356" s="373">
        <v>100</v>
      </c>
      <c r="M356" s="373">
        <v>0</v>
      </c>
      <c r="N356" s="373">
        <v>100</v>
      </c>
      <c r="O356" s="309">
        <v>98.97</v>
      </c>
      <c r="P356" s="309">
        <v>0</v>
      </c>
      <c r="Q356" s="309">
        <v>98.97</v>
      </c>
      <c r="R356" s="285">
        <f t="shared" si="216"/>
        <v>98.97</v>
      </c>
      <c r="S356" s="285"/>
      <c r="T356" s="285">
        <f t="shared" si="217"/>
        <v>98.97</v>
      </c>
    </row>
    <row r="357" spans="1:20" ht="70.8">
      <c r="A357" s="488"/>
      <c r="B357" s="488"/>
      <c r="C357" s="485"/>
      <c r="D357" s="485"/>
      <c r="E357" s="316" t="s">
        <v>689</v>
      </c>
      <c r="F357" s="319">
        <v>31534</v>
      </c>
      <c r="G357" s="316"/>
      <c r="H357" s="319">
        <v>31534</v>
      </c>
      <c r="I357" s="319">
        <v>31534</v>
      </c>
      <c r="J357" s="316"/>
      <c r="K357" s="319">
        <v>31534</v>
      </c>
      <c r="L357" s="373">
        <v>31534</v>
      </c>
      <c r="M357" s="373"/>
      <c r="N357" s="373">
        <v>31534</v>
      </c>
      <c r="O357" s="309">
        <v>31516.84</v>
      </c>
      <c r="P357" s="309"/>
      <c r="Q357" s="309">
        <v>31516.84</v>
      </c>
      <c r="R357" s="373">
        <f t="shared" si="216"/>
        <v>99.945582545823555</v>
      </c>
      <c r="S357" s="373"/>
      <c r="T357" s="373">
        <f t="shared" si="217"/>
        <v>99.945582545823555</v>
      </c>
    </row>
    <row r="358" spans="1:20" ht="70.8">
      <c r="A358" s="488"/>
      <c r="B358" s="488"/>
      <c r="C358" s="485"/>
      <c r="D358" s="485"/>
      <c r="E358" s="316" t="s">
        <v>690</v>
      </c>
      <c r="F358" s="319"/>
      <c r="G358" s="316"/>
      <c r="H358" s="316"/>
      <c r="I358" s="316">
        <f>J358</f>
        <v>18416.2</v>
      </c>
      <c r="J358" s="316">
        <v>18416.2</v>
      </c>
      <c r="K358" s="313"/>
      <c r="L358" s="311">
        <f>M358</f>
        <v>18416.2</v>
      </c>
      <c r="M358" s="373">
        <f>J358</f>
        <v>18416.2</v>
      </c>
      <c r="N358" s="311"/>
      <c r="O358" s="312">
        <v>18416.16</v>
      </c>
      <c r="P358" s="309">
        <v>18416.16</v>
      </c>
      <c r="Q358" s="312">
        <v>0</v>
      </c>
      <c r="R358" s="373">
        <f>O358/I358*100</f>
        <v>99.999782799926152</v>
      </c>
      <c r="S358" s="373">
        <v>100</v>
      </c>
      <c r="T358" s="373"/>
    </row>
    <row r="359" spans="1:20" ht="70.8">
      <c r="A359" s="488"/>
      <c r="B359" s="488"/>
      <c r="C359" s="485"/>
      <c r="D359" s="485"/>
      <c r="E359" s="316" t="s">
        <v>691</v>
      </c>
      <c r="F359" s="316">
        <v>14000</v>
      </c>
      <c r="G359" s="316"/>
      <c r="H359" s="316">
        <f t="shared" ref="H359" si="218">F359</f>
        <v>14000</v>
      </c>
      <c r="I359" s="316">
        <f t="shared" ref="I359:I361" si="219">H359</f>
        <v>14000</v>
      </c>
      <c r="J359" s="316"/>
      <c r="K359" s="316">
        <f t="shared" ref="K359:K361" si="220">I359</f>
        <v>14000</v>
      </c>
      <c r="L359" s="311">
        <v>14000</v>
      </c>
      <c r="M359" s="373"/>
      <c r="N359" s="311">
        <v>14000</v>
      </c>
      <c r="O359" s="312">
        <v>14000</v>
      </c>
      <c r="P359" s="309"/>
      <c r="Q359" s="312">
        <v>14000</v>
      </c>
      <c r="R359" s="373">
        <f t="shared" ref="R359" si="221">O359/L359*100</f>
        <v>100</v>
      </c>
      <c r="S359" s="373"/>
      <c r="T359" s="373">
        <f t="shared" ref="T359" si="222">Q359/N359*100</f>
        <v>100</v>
      </c>
    </row>
    <row r="360" spans="1:20" ht="70.8">
      <c r="A360" s="488"/>
      <c r="B360" s="488"/>
      <c r="C360" s="485"/>
      <c r="D360" s="485"/>
      <c r="E360" s="316" t="s">
        <v>689</v>
      </c>
      <c r="F360" s="316">
        <v>72157</v>
      </c>
      <c r="G360" s="316"/>
      <c r="H360" s="316">
        <f>F360</f>
        <v>72157</v>
      </c>
      <c r="I360" s="316">
        <f t="shared" si="219"/>
        <v>72157</v>
      </c>
      <c r="J360" s="316"/>
      <c r="K360" s="316">
        <f t="shared" si="220"/>
        <v>72157</v>
      </c>
      <c r="L360" s="373">
        <v>72157</v>
      </c>
      <c r="M360" s="373"/>
      <c r="N360" s="373">
        <v>72157</v>
      </c>
      <c r="O360" s="309">
        <v>72157</v>
      </c>
      <c r="P360" s="309"/>
      <c r="Q360" s="309">
        <v>72157</v>
      </c>
      <c r="R360" s="373">
        <f>SUM(O360/L360)*100</f>
        <v>100</v>
      </c>
      <c r="S360" s="373"/>
      <c r="T360" s="373">
        <f t="shared" ref="T360" si="223">SUM(Q360/N360)*100</f>
        <v>100</v>
      </c>
    </row>
    <row r="361" spans="1:20" ht="70.8">
      <c r="A361" s="321"/>
      <c r="B361" s="489"/>
      <c r="C361" s="486"/>
      <c r="D361" s="486"/>
      <c r="E361" s="316" t="s">
        <v>692</v>
      </c>
      <c r="F361" s="316">
        <v>76676</v>
      </c>
      <c r="G361" s="316"/>
      <c r="H361" s="316">
        <f t="shared" ref="H361" si="224">F361</f>
        <v>76676</v>
      </c>
      <c r="I361" s="316">
        <f t="shared" si="219"/>
        <v>76676</v>
      </c>
      <c r="J361" s="316"/>
      <c r="K361" s="316">
        <f t="shared" si="220"/>
        <v>76676</v>
      </c>
      <c r="L361" s="373">
        <v>76676</v>
      </c>
      <c r="M361" s="373"/>
      <c r="N361" s="373">
        <v>76676</v>
      </c>
      <c r="O361" s="309">
        <v>76450.990000000005</v>
      </c>
      <c r="P361" s="309"/>
      <c r="Q361" s="309">
        <v>76450.990000000005</v>
      </c>
      <c r="R361" s="373">
        <f>O361/L361*100</f>
        <v>99.706544420679236</v>
      </c>
      <c r="S361" s="373"/>
      <c r="T361" s="373">
        <f>Q361/N361*100</f>
        <v>99.706544420679236</v>
      </c>
    </row>
    <row r="362" spans="1:20" ht="66" customHeight="1">
      <c r="A362" s="487" t="s">
        <v>4</v>
      </c>
      <c r="B362" s="504" t="s">
        <v>186</v>
      </c>
      <c r="C362" s="504" t="s">
        <v>693</v>
      </c>
      <c r="D362" s="317" t="s">
        <v>57</v>
      </c>
      <c r="E362" s="78"/>
      <c r="F362" s="285">
        <f>F405+F409+F413+F417+F422+F425+F429+F433+F437+F441+F445+F449+F453+F456+F459+F463+F466+F469+F473+F476+F479+F483+F487+F490+F493+F496</f>
        <v>2599458.0999999996</v>
      </c>
      <c r="G362" s="285">
        <f>G405+G409+G413++G422+G425+G429+G433+G437+G441+G445+G449+G453+G456+G459+G463+G466+G469+G473+G476+G479+G483+G487+G490+G493+G496</f>
        <v>883966.8</v>
      </c>
      <c r="H362" s="285">
        <f>H405+H409+H413+H417+H422+H425+H429+H433+H437+H441+H445+H449+H453+H456+H459+H463+H466+H469+H473+T482</f>
        <v>1715491.2999999998</v>
      </c>
      <c r="I362" s="285">
        <f t="shared" ref="I362:Q362" si="225">I405+I409+I413+I417+I422+I425+I429+I433+I437+I441+I445+I449+I453+I456+I459+I463+I466+I469+I473+I476+I479+I483+I487+I490+I493+I496</f>
        <v>3064300.6299999994</v>
      </c>
      <c r="J362" s="285">
        <f t="shared" si="225"/>
        <v>1334063.33</v>
      </c>
      <c r="K362" s="285">
        <f t="shared" si="225"/>
        <v>1730237.2999999996</v>
      </c>
      <c r="L362" s="285">
        <f t="shared" si="225"/>
        <v>3064300.6299999994</v>
      </c>
      <c r="M362" s="285">
        <f t="shared" si="225"/>
        <v>1334063.33</v>
      </c>
      <c r="N362" s="285">
        <f t="shared" si="225"/>
        <v>1730237.2999999996</v>
      </c>
      <c r="O362" s="285">
        <f t="shared" si="225"/>
        <v>3059531.0800000005</v>
      </c>
      <c r="P362" s="285">
        <f t="shared" si="225"/>
        <v>1330927.94</v>
      </c>
      <c r="Q362" s="285">
        <f t="shared" si="225"/>
        <v>1728603.1399999992</v>
      </c>
      <c r="R362" s="285">
        <f>O362/L362*100</f>
        <v>99.844351107286784</v>
      </c>
      <c r="S362" s="285">
        <f>P362/M362*100</f>
        <v>99.764974425914247</v>
      </c>
      <c r="T362" s="285">
        <f>Q362/N362*100</f>
        <v>99.905552839486205</v>
      </c>
    </row>
    <row r="363" spans="1:20" ht="132" customHeight="1">
      <c r="A363" s="488"/>
      <c r="B363" s="505"/>
      <c r="C363" s="505"/>
      <c r="D363" s="484" t="s">
        <v>125</v>
      </c>
      <c r="E363" s="322" t="s">
        <v>1</v>
      </c>
      <c r="F363" s="285">
        <f>F364+F365+F366+F367+F368+F369+F370+F371+F372+F373+F374+F375+F376+F377+F378+F379+F380+F381+F382+F383+F384+F385+F386+F387+F388+F389+F390+F391+F392+F393+F394+F395+F396+F397+F398+F399+F400+F401+F402+F403+F404</f>
        <v>2599458.0999999996</v>
      </c>
      <c r="G363" s="285">
        <f t="shared" ref="G363:Q363" si="226">G364+G365+G366+G367+G368+G369+G370+G371+G372+G373+G374+G375+G376+G377+G378+G379+G380+G381+G382+G383+G384+G385+G386+G387+G388+G389+G390+G391+G392+G393+G394+G395+G396+G397+G398+G399+G400+G401+G402+G403+G404</f>
        <v>883966.8</v>
      </c>
      <c r="H363" s="285">
        <f t="shared" si="226"/>
        <v>1715491.2999999998</v>
      </c>
      <c r="I363" s="285">
        <f t="shared" si="226"/>
        <v>3064300.63</v>
      </c>
      <c r="J363" s="285">
        <f t="shared" si="226"/>
        <v>1334063.33</v>
      </c>
      <c r="K363" s="285">
        <f t="shared" si="226"/>
        <v>1730237.2999999998</v>
      </c>
      <c r="L363" s="285">
        <f t="shared" si="226"/>
        <v>3064300.63</v>
      </c>
      <c r="M363" s="285">
        <f t="shared" si="226"/>
        <v>1334063.33</v>
      </c>
      <c r="N363" s="285">
        <f t="shared" si="226"/>
        <v>1730237.2999999998</v>
      </c>
      <c r="O363" s="285">
        <f t="shared" si="226"/>
        <v>3059531.08</v>
      </c>
      <c r="P363" s="285">
        <f t="shared" si="226"/>
        <v>1330927.9400000002</v>
      </c>
      <c r="Q363" s="285">
        <f t="shared" si="226"/>
        <v>1728603.1399999997</v>
      </c>
      <c r="R363" s="285">
        <f>O363/L363*100</f>
        <v>99.844351107286769</v>
      </c>
      <c r="S363" s="285">
        <f>P363/M363*100</f>
        <v>99.764974425914261</v>
      </c>
      <c r="T363" s="285">
        <f t="shared" ref="T363:T364" si="227">Q363/N363*100</f>
        <v>99.905552839486234</v>
      </c>
    </row>
    <row r="364" spans="1:20" ht="70.8">
      <c r="A364" s="488"/>
      <c r="B364" s="505"/>
      <c r="C364" s="505"/>
      <c r="D364" s="485"/>
      <c r="E364" s="316" t="s">
        <v>642</v>
      </c>
      <c r="F364" s="316">
        <v>26</v>
      </c>
      <c r="G364" s="316"/>
      <c r="H364" s="316">
        <v>26</v>
      </c>
      <c r="I364" s="316">
        <v>26</v>
      </c>
      <c r="J364" s="316"/>
      <c r="K364" s="316">
        <v>26</v>
      </c>
      <c r="L364" s="316">
        <v>26</v>
      </c>
      <c r="M364" s="316"/>
      <c r="N364" s="316">
        <v>26</v>
      </c>
      <c r="O364" s="317">
        <v>25.3</v>
      </c>
      <c r="P364" s="317"/>
      <c r="Q364" s="317">
        <v>25.3</v>
      </c>
      <c r="R364" s="285">
        <f t="shared" ref="R364:R404" si="228">O364/L364*100</f>
        <v>97.307692307692307</v>
      </c>
      <c r="S364" s="285"/>
      <c r="T364" s="285">
        <f t="shared" si="227"/>
        <v>97.307692307692307</v>
      </c>
    </row>
    <row r="365" spans="1:20" ht="70.8">
      <c r="A365" s="488"/>
      <c r="B365" s="505"/>
      <c r="C365" s="505"/>
      <c r="D365" s="485"/>
      <c r="E365" s="318" t="s">
        <v>643</v>
      </c>
      <c r="F365" s="316">
        <v>340428</v>
      </c>
      <c r="G365" s="316"/>
      <c r="H365" s="316">
        <f>F365</f>
        <v>340428</v>
      </c>
      <c r="I365" s="316">
        <f t="shared" ref="I365" si="229">H365</f>
        <v>340428</v>
      </c>
      <c r="J365" s="316"/>
      <c r="K365" s="316">
        <f t="shared" ref="K365" si="230">I365</f>
        <v>340428</v>
      </c>
      <c r="L365" s="316">
        <f t="shared" ref="L365" si="231">K365</f>
        <v>340428</v>
      </c>
      <c r="M365" s="316"/>
      <c r="N365" s="316">
        <f t="shared" ref="N365" si="232">L365</f>
        <v>340428</v>
      </c>
      <c r="O365" s="317">
        <v>340424.73</v>
      </c>
      <c r="P365" s="317"/>
      <c r="Q365" s="317">
        <v>340424.73</v>
      </c>
      <c r="R365" s="285">
        <f t="shared" si="228"/>
        <v>99.999039444464017</v>
      </c>
      <c r="S365" s="285"/>
      <c r="T365" s="285">
        <f t="shared" ref="T365:T369" si="233">Q365/N365*100</f>
        <v>99.999039444464017</v>
      </c>
    </row>
    <row r="366" spans="1:20" ht="70.8">
      <c r="A366" s="488"/>
      <c r="B366" s="505"/>
      <c r="C366" s="505"/>
      <c r="D366" s="485"/>
      <c r="E366" s="316" t="s">
        <v>644</v>
      </c>
      <c r="F366" s="319">
        <v>1</v>
      </c>
      <c r="G366" s="316"/>
      <c r="H366" s="319">
        <v>1</v>
      </c>
      <c r="I366" s="319">
        <v>1</v>
      </c>
      <c r="J366" s="316"/>
      <c r="K366" s="319">
        <v>1</v>
      </c>
      <c r="L366" s="319">
        <v>1</v>
      </c>
      <c r="M366" s="316"/>
      <c r="N366" s="319">
        <v>1</v>
      </c>
      <c r="O366" s="282">
        <v>0.97</v>
      </c>
      <c r="P366" s="282"/>
      <c r="Q366" s="282">
        <v>0.97</v>
      </c>
      <c r="R366" s="285">
        <f t="shared" si="228"/>
        <v>97</v>
      </c>
      <c r="S366" s="285"/>
      <c r="T366" s="285">
        <f t="shared" si="233"/>
        <v>97</v>
      </c>
    </row>
    <row r="367" spans="1:20" ht="70.8">
      <c r="A367" s="488"/>
      <c r="B367" s="505"/>
      <c r="C367" s="505"/>
      <c r="D367" s="485"/>
      <c r="E367" s="316" t="s">
        <v>645</v>
      </c>
      <c r="F367" s="316">
        <v>104018</v>
      </c>
      <c r="G367" s="316"/>
      <c r="H367" s="316">
        <f t="shared" ref="H367" si="234">F367</f>
        <v>104018</v>
      </c>
      <c r="I367" s="316">
        <f>K367</f>
        <v>102858</v>
      </c>
      <c r="J367" s="316"/>
      <c r="K367" s="316">
        <v>102858</v>
      </c>
      <c r="L367" s="316">
        <v>102858</v>
      </c>
      <c r="M367" s="317"/>
      <c r="N367" s="316">
        <v>102858</v>
      </c>
      <c r="O367" s="317">
        <v>102848.17</v>
      </c>
      <c r="P367" s="317"/>
      <c r="Q367" s="317">
        <v>102848.17</v>
      </c>
      <c r="R367" s="285">
        <f t="shared" si="228"/>
        <v>99.990443135196088</v>
      </c>
      <c r="S367" s="285"/>
      <c r="T367" s="285">
        <f t="shared" si="233"/>
        <v>99.990443135196088</v>
      </c>
    </row>
    <row r="368" spans="1:20" ht="70.8">
      <c r="A368" s="488"/>
      <c r="B368" s="505"/>
      <c r="C368" s="505"/>
      <c r="D368" s="485"/>
      <c r="E368" s="316" t="s">
        <v>646</v>
      </c>
      <c r="F368" s="316">
        <v>4</v>
      </c>
      <c r="G368" s="316"/>
      <c r="H368" s="316">
        <v>4</v>
      </c>
      <c r="I368" s="316">
        <v>4</v>
      </c>
      <c r="J368" s="316"/>
      <c r="K368" s="316">
        <v>4</v>
      </c>
      <c r="L368" s="316">
        <v>4</v>
      </c>
      <c r="M368" s="316"/>
      <c r="N368" s="316">
        <v>4</v>
      </c>
      <c r="O368" s="316">
        <v>4</v>
      </c>
      <c r="P368" s="316"/>
      <c r="Q368" s="316">
        <v>4</v>
      </c>
      <c r="R368" s="285">
        <f t="shared" si="228"/>
        <v>100</v>
      </c>
      <c r="S368" s="285"/>
      <c r="T368" s="285">
        <f t="shared" si="233"/>
        <v>100</v>
      </c>
    </row>
    <row r="369" spans="1:20" ht="70.8">
      <c r="A369" s="488"/>
      <c r="B369" s="505"/>
      <c r="C369" s="505"/>
      <c r="D369" s="485"/>
      <c r="E369" s="316" t="s">
        <v>647</v>
      </c>
      <c r="F369" s="316">
        <v>288109.09999999998</v>
      </c>
      <c r="G369" s="316"/>
      <c r="H369" s="316">
        <f t="shared" ref="H369" si="235">F369</f>
        <v>288109.09999999998</v>
      </c>
      <c r="I369" s="316">
        <f t="shared" ref="I369" si="236">H369</f>
        <v>288109.09999999998</v>
      </c>
      <c r="J369" s="316"/>
      <c r="K369" s="316">
        <f t="shared" ref="K369" si="237">I369</f>
        <v>288109.09999999998</v>
      </c>
      <c r="L369" s="316">
        <v>288109.09999999998</v>
      </c>
      <c r="M369" s="316"/>
      <c r="N369" s="316">
        <v>288109.09999999998</v>
      </c>
      <c r="O369" s="316">
        <v>288020</v>
      </c>
      <c r="P369" s="316"/>
      <c r="Q369" s="316">
        <v>288020</v>
      </c>
      <c r="R369" s="285">
        <f t="shared" si="228"/>
        <v>99.969074215288586</v>
      </c>
      <c r="S369" s="285"/>
      <c r="T369" s="285">
        <f t="shared" si="233"/>
        <v>99.969074215288586</v>
      </c>
    </row>
    <row r="370" spans="1:20" ht="70.8">
      <c r="A370" s="488"/>
      <c r="B370" s="505"/>
      <c r="C370" s="505"/>
      <c r="D370" s="485"/>
      <c r="E370" s="318" t="s">
        <v>648</v>
      </c>
      <c r="F370" s="316">
        <v>0</v>
      </c>
      <c r="G370" s="316"/>
      <c r="H370" s="316">
        <v>0</v>
      </c>
      <c r="I370" s="316">
        <v>442463.4</v>
      </c>
      <c r="J370" s="316">
        <v>442463.4</v>
      </c>
      <c r="K370" s="316"/>
      <c r="L370" s="282">
        <v>442463.4</v>
      </c>
      <c r="M370" s="282">
        <v>442463.4</v>
      </c>
      <c r="N370" s="282"/>
      <c r="O370" s="282">
        <v>442389.39</v>
      </c>
      <c r="P370" s="282">
        <v>442389.39</v>
      </c>
      <c r="Q370" s="282"/>
      <c r="R370" s="285">
        <f t="shared" si="228"/>
        <v>99.983273192765779</v>
      </c>
      <c r="S370" s="285">
        <f t="shared" ref="S370" si="238">P370/M370*100</f>
        <v>99.983273192765779</v>
      </c>
      <c r="T370" s="285"/>
    </row>
    <row r="371" spans="1:20" ht="70.8">
      <c r="A371" s="488"/>
      <c r="B371" s="505"/>
      <c r="C371" s="505"/>
      <c r="D371" s="485"/>
      <c r="E371" s="316" t="s">
        <v>649</v>
      </c>
      <c r="F371" s="319">
        <v>13</v>
      </c>
      <c r="G371" s="319"/>
      <c r="H371" s="319">
        <v>13</v>
      </c>
      <c r="I371" s="319">
        <v>13</v>
      </c>
      <c r="J371" s="319"/>
      <c r="K371" s="319">
        <v>13</v>
      </c>
      <c r="L371" s="319">
        <v>13</v>
      </c>
      <c r="M371" s="319"/>
      <c r="N371" s="319">
        <v>13</v>
      </c>
      <c r="O371" s="282">
        <v>12.95</v>
      </c>
      <c r="P371" s="282"/>
      <c r="Q371" s="282">
        <v>12.95</v>
      </c>
      <c r="R371" s="285">
        <f t="shared" si="228"/>
        <v>99.615384615384599</v>
      </c>
      <c r="S371" s="285"/>
      <c r="T371" s="285">
        <f t="shared" ref="T371:T396" si="239">Q371/N371*100</f>
        <v>99.615384615384599</v>
      </c>
    </row>
    <row r="372" spans="1:20" ht="70.8">
      <c r="A372" s="488"/>
      <c r="B372" s="505"/>
      <c r="C372" s="505"/>
      <c r="D372" s="485"/>
      <c r="E372" s="316" t="s">
        <v>650</v>
      </c>
      <c r="F372" s="316">
        <v>455015.3</v>
      </c>
      <c r="G372" s="316"/>
      <c r="H372" s="316">
        <f t="shared" ref="H372" si="240">F372</f>
        <v>455015.3</v>
      </c>
      <c r="I372" s="316">
        <f>K372</f>
        <v>460317.3</v>
      </c>
      <c r="J372" s="316"/>
      <c r="K372" s="316">
        <v>460317.3</v>
      </c>
      <c r="L372" s="282">
        <v>460317.3</v>
      </c>
      <c r="M372" s="282"/>
      <c r="N372" s="282">
        <v>460317.3</v>
      </c>
      <c r="O372" s="282">
        <v>460258.97</v>
      </c>
      <c r="P372" s="282"/>
      <c r="Q372" s="282">
        <v>460258.97</v>
      </c>
      <c r="R372" s="285">
        <f t="shared" si="228"/>
        <v>99.987328305931584</v>
      </c>
      <c r="S372" s="285"/>
      <c r="T372" s="285">
        <f t="shared" si="239"/>
        <v>99.987328305931584</v>
      </c>
    </row>
    <row r="373" spans="1:20" ht="70.8">
      <c r="A373" s="488"/>
      <c r="B373" s="505"/>
      <c r="C373" s="505"/>
      <c r="D373" s="485"/>
      <c r="E373" s="316" t="s">
        <v>651</v>
      </c>
      <c r="F373" s="316">
        <v>149926</v>
      </c>
      <c r="G373" s="316"/>
      <c r="H373" s="316">
        <f>F373</f>
        <v>149926</v>
      </c>
      <c r="I373" s="316">
        <f>K373</f>
        <v>161184</v>
      </c>
      <c r="J373" s="316"/>
      <c r="K373" s="316">
        <v>161184</v>
      </c>
      <c r="L373" s="316">
        <f>N373</f>
        <v>161184</v>
      </c>
      <c r="M373" s="316"/>
      <c r="N373" s="316">
        <v>161184</v>
      </c>
      <c r="O373" s="317">
        <v>161066.22</v>
      </c>
      <c r="P373" s="317"/>
      <c r="Q373" s="317">
        <v>161066.22</v>
      </c>
      <c r="R373" s="285">
        <f t="shared" si="228"/>
        <v>99.926928231089946</v>
      </c>
      <c r="S373" s="285"/>
      <c r="T373" s="285">
        <f t="shared" si="239"/>
        <v>99.926928231089946</v>
      </c>
    </row>
    <row r="374" spans="1:20" ht="70.8">
      <c r="A374" s="488"/>
      <c r="B374" s="505"/>
      <c r="C374" s="505"/>
      <c r="D374" s="485"/>
      <c r="E374" s="316" t="s">
        <v>652</v>
      </c>
      <c r="F374" s="320">
        <v>0.8</v>
      </c>
      <c r="G374" s="285"/>
      <c r="H374" s="320">
        <v>0.8</v>
      </c>
      <c r="I374" s="320">
        <v>0.8</v>
      </c>
      <c r="J374" s="285"/>
      <c r="K374" s="320">
        <v>0.8</v>
      </c>
      <c r="L374" s="320">
        <v>0.8</v>
      </c>
      <c r="M374" s="285"/>
      <c r="N374" s="320">
        <v>0.8</v>
      </c>
      <c r="O374" s="282">
        <v>0.24</v>
      </c>
      <c r="P374" s="282"/>
      <c r="Q374" s="282">
        <v>0.24</v>
      </c>
      <c r="R374" s="285">
        <f t="shared" si="228"/>
        <v>30</v>
      </c>
      <c r="S374" s="285"/>
      <c r="T374" s="285">
        <f t="shared" si="239"/>
        <v>30</v>
      </c>
    </row>
    <row r="375" spans="1:20" ht="70.8">
      <c r="A375" s="488"/>
      <c r="B375" s="505"/>
      <c r="C375" s="505"/>
      <c r="D375" s="485"/>
      <c r="E375" s="316" t="s">
        <v>653</v>
      </c>
      <c r="F375" s="285">
        <v>13700</v>
      </c>
      <c r="G375" s="285"/>
      <c r="H375" s="285">
        <f t="shared" ref="H375" si="241">F375</f>
        <v>13700</v>
      </c>
      <c r="I375" s="285">
        <f>K375</f>
        <v>13692</v>
      </c>
      <c r="J375" s="285"/>
      <c r="K375" s="285">
        <v>13692</v>
      </c>
      <c r="L375" s="285">
        <v>13692</v>
      </c>
      <c r="M375" s="285"/>
      <c r="N375" s="285">
        <v>13692</v>
      </c>
      <c r="O375" s="282">
        <v>13688.69</v>
      </c>
      <c r="P375" s="282"/>
      <c r="Q375" s="282">
        <v>13688.69</v>
      </c>
      <c r="R375" s="285">
        <f t="shared" si="228"/>
        <v>99.975825299444935</v>
      </c>
      <c r="S375" s="285"/>
      <c r="T375" s="285">
        <f t="shared" si="239"/>
        <v>99.975825299444935</v>
      </c>
    </row>
    <row r="376" spans="1:20" ht="70.8">
      <c r="A376" s="488"/>
      <c r="B376" s="505"/>
      <c r="C376" s="505"/>
      <c r="D376" s="485"/>
      <c r="E376" s="316" t="s">
        <v>654</v>
      </c>
      <c r="F376" s="319">
        <v>2</v>
      </c>
      <c r="G376" s="316"/>
      <c r="H376" s="319">
        <v>2</v>
      </c>
      <c r="I376" s="319">
        <v>2</v>
      </c>
      <c r="J376" s="316"/>
      <c r="K376" s="319">
        <v>2</v>
      </c>
      <c r="L376" s="319">
        <v>2</v>
      </c>
      <c r="M376" s="316"/>
      <c r="N376" s="319">
        <v>2</v>
      </c>
      <c r="O376" s="282">
        <v>1.97</v>
      </c>
      <c r="P376" s="282"/>
      <c r="Q376" s="282">
        <v>1.97</v>
      </c>
      <c r="R376" s="285">
        <f t="shared" si="228"/>
        <v>98.5</v>
      </c>
      <c r="S376" s="285"/>
      <c r="T376" s="285">
        <f t="shared" si="239"/>
        <v>98.5</v>
      </c>
    </row>
    <row r="377" spans="1:20" ht="70.8">
      <c r="A377" s="488"/>
      <c r="B377" s="505"/>
      <c r="C377" s="505"/>
      <c r="D377" s="485"/>
      <c r="E377" s="316" t="s">
        <v>655</v>
      </c>
      <c r="F377" s="316">
        <v>38552</v>
      </c>
      <c r="G377" s="316"/>
      <c r="H377" s="316">
        <f t="shared" ref="H377:H379" si="242">F377</f>
        <v>38552</v>
      </c>
      <c r="I377" s="316">
        <f>K377</f>
        <v>37568.959999999999</v>
      </c>
      <c r="J377" s="316"/>
      <c r="K377" s="282">
        <v>37568.959999999999</v>
      </c>
      <c r="L377" s="282">
        <v>37568.959999999999</v>
      </c>
      <c r="M377" s="282"/>
      <c r="N377" s="282">
        <v>37568.959999999999</v>
      </c>
      <c r="O377" s="282">
        <v>37566.449999999997</v>
      </c>
      <c r="P377" s="282"/>
      <c r="Q377" s="282">
        <v>37566.449999999997</v>
      </c>
      <c r="R377" s="285">
        <f t="shared" si="228"/>
        <v>99.993318952667295</v>
      </c>
      <c r="S377" s="285"/>
      <c r="T377" s="285">
        <f t="shared" si="239"/>
        <v>99.993318952667295</v>
      </c>
    </row>
    <row r="378" spans="1:20" ht="70.8">
      <c r="A378" s="488"/>
      <c r="B378" s="505"/>
      <c r="C378" s="505"/>
      <c r="D378" s="485"/>
      <c r="E378" s="316" t="s">
        <v>656</v>
      </c>
      <c r="F378" s="319">
        <v>0.6</v>
      </c>
      <c r="G378" s="316"/>
      <c r="H378" s="316">
        <f t="shared" si="242"/>
        <v>0.6</v>
      </c>
      <c r="I378" s="316">
        <f t="shared" ref="I378" si="243">H378</f>
        <v>0.6</v>
      </c>
      <c r="J378" s="316"/>
      <c r="K378" s="316">
        <f t="shared" ref="K378" si="244">I378</f>
        <v>0.6</v>
      </c>
      <c r="L378" s="316">
        <f t="shared" ref="L378" si="245">K378</f>
        <v>0.6</v>
      </c>
      <c r="M378" s="316"/>
      <c r="N378" s="316">
        <f t="shared" ref="N378" si="246">L378</f>
        <v>0.6</v>
      </c>
      <c r="O378" s="282">
        <v>0.04</v>
      </c>
      <c r="P378" s="282"/>
      <c r="Q378" s="282">
        <v>0.04</v>
      </c>
      <c r="R378" s="285">
        <f t="shared" si="228"/>
        <v>6.666666666666667</v>
      </c>
      <c r="S378" s="285"/>
      <c r="T378" s="285">
        <f t="shared" si="239"/>
        <v>6.666666666666667</v>
      </c>
    </row>
    <row r="379" spans="1:20" ht="70.8">
      <c r="A379" s="488"/>
      <c r="B379" s="505"/>
      <c r="C379" s="505"/>
      <c r="D379" s="485"/>
      <c r="E379" s="316" t="s">
        <v>657</v>
      </c>
      <c r="F379" s="316">
        <v>723.2</v>
      </c>
      <c r="G379" s="316"/>
      <c r="H379" s="316">
        <f t="shared" si="242"/>
        <v>723.2</v>
      </c>
      <c r="I379" s="316">
        <f>K379</f>
        <v>814.78</v>
      </c>
      <c r="J379" s="316"/>
      <c r="K379" s="316">
        <v>814.78</v>
      </c>
      <c r="L379" s="285">
        <v>814.78</v>
      </c>
      <c r="M379" s="285"/>
      <c r="N379" s="285">
        <v>814.78</v>
      </c>
      <c r="O379" s="282">
        <v>814.77</v>
      </c>
      <c r="P379" s="282"/>
      <c r="Q379" s="282">
        <v>814.77</v>
      </c>
      <c r="R379" s="285">
        <f t="shared" si="228"/>
        <v>99.998772674832466</v>
      </c>
      <c r="S379" s="285"/>
      <c r="T379" s="285">
        <f t="shared" si="239"/>
        <v>99.998772674832466</v>
      </c>
    </row>
    <row r="380" spans="1:20" ht="70.8">
      <c r="A380" s="488"/>
      <c r="B380" s="505"/>
      <c r="C380" s="505"/>
      <c r="D380" s="485"/>
      <c r="E380" s="316" t="s">
        <v>658</v>
      </c>
      <c r="F380" s="319">
        <v>0.2</v>
      </c>
      <c r="G380" s="316"/>
      <c r="H380" s="319">
        <v>0.2</v>
      </c>
      <c r="I380" s="319">
        <f>K380</f>
        <v>0.2</v>
      </c>
      <c r="J380" s="316"/>
      <c r="K380" s="319">
        <v>0.2</v>
      </c>
      <c r="L380" s="319">
        <f>N380</f>
        <v>0.2</v>
      </c>
      <c r="M380" s="316"/>
      <c r="N380" s="319">
        <v>0.2</v>
      </c>
      <c r="O380" s="317">
        <v>0.05</v>
      </c>
      <c r="P380" s="317"/>
      <c r="Q380" s="317">
        <v>0.05</v>
      </c>
      <c r="R380" s="316">
        <f t="shared" si="228"/>
        <v>25</v>
      </c>
      <c r="S380" s="316"/>
      <c r="T380" s="316">
        <f t="shared" si="239"/>
        <v>25</v>
      </c>
    </row>
    <row r="381" spans="1:20" ht="70.8">
      <c r="A381" s="488"/>
      <c r="B381" s="505"/>
      <c r="C381" s="505"/>
      <c r="D381" s="485"/>
      <c r="E381" s="316" t="s">
        <v>657</v>
      </c>
      <c r="F381" s="316">
        <v>2386.8000000000002</v>
      </c>
      <c r="G381" s="316"/>
      <c r="H381" s="316">
        <f t="shared" ref="H381:H383" si="247">F381</f>
        <v>2386.8000000000002</v>
      </c>
      <c r="I381" s="316">
        <f>K381</f>
        <v>2227.2199999999998</v>
      </c>
      <c r="J381" s="316"/>
      <c r="K381" s="316">
        <v>2227.2199999999998</v>
      </c>
      <c r="L381" s="316">
        <f>N381</f>
        <v>2227.2199999999998</v>
      </c>
      <c r="M381" s="316"/>
      <c r="N381" s="316">
        <v>2227.2199999999998</v>
      </c>
      <c r="O381" s="317">
        <v>2226.35</v>
      </c>
      <c r="P381" s="317"/>
      <c r="Q381" s="317">
        <v>2226.35</v>
      </c>
      <c r="R381" s="316">
        <f t="shared" si="228"/>
        <v>99.960937850773618</v>
      </c>
      <c r="S381" s="316"/>
      <c r="T381" s="316">
        <f t="shared" si="239"/>
        <v>99.960937850773618</v>
      </c>
    </row>
    <row r="382" spans="1:20" ht="70.8">
      <c r="A382" s="488"/>
      <c r="B382" s="505"/>
      <c r="C382" s="505"/>
      <c r="D382" s="485"/>
      <c r="E382" s="316" t="s">
        <v>659</v>
      </c>
      <c r="F382" s="319">
        <v>14</v>
      </c>
      <c r="G382" s="316"/>
      <c r="H382" s="316">
        <f t="shared" si="247"/>
        <v>14</v>
      </c>
      <c r="I382" s="316">
        <f t="shared" ref="I382" si="248">H382</f>
        <v>14</v>
      </c>
      <c r="J382" s="316"/>
      <c r="K382" s="316">
        <f t="shared" ref="K382" si="249">I382</f>
        <v>14</v>
      </c>
      <c r="L382" s="316">
        <f t="shared" ref="L382" si="250">K382</f>
        <v>14</v>
      </c>
      <c r="M382" s="316"/>
      <c r="N382" s="316">
        <f t="shared" ref="N382" si="251">L382</f>
        <v>14</v>
      </c>
      <c r="O382" s="317">
        <v>13.66</v>
      </c>
      <c r="P382" s="317"/>
      <c r="Q382" s="317">
        <v>13.66</v>
      </c>
      <c r="R382" s="285">
        <f t="shared" si="228"/>
        <v>97.571428571428569</v>
      </c>
      <c r="S382" s="285"/>
      <c r="T382" s="285">
        <f t="shared" si="239"/>
        <v>97.571428571428569</v>
      </c>
    </row>
    <row r="383" spans="1:20" ht="70.8">
      <c r="A383" s="488"/>
      <c r="B383" s="505"/>
      <c r="C383" s="505"/>
      <c r="D383" s="485"/>
      <c r="E383" s="316" t="s">
        <v>660</v>
      </c>
      <c r="F383" s="316">
        <v>161660</v>
      </c>
      <c r="G383" s="316"/>
      <c r="H383" s="316">
        <f t="shared" si="247"/>
        <v>161660</v>
      </c>
      <c r="I383" s="316">
        <f>K383</f>
        <v>162141</v>
      </c>
      <c r="J383" s="316"/>
      <c r="K383" s="316">
        <v>162141</v>
      </c>
      <c r="L383" s="316">
        <f>N383</f>
        <v>162141</v>
      </c>
      <c r="M383" s="316"/>
      <c r="N383" s="316">
        <v>162141</v>
      </c>
      <c r="O383" s="317">
        <v>162130.72</v>
      </c>
      <c r="P383" s="317"/>
      <c r="Q383" s="317">
        <v>162130.72</v>
      </c>
      <c r="R383" s="285">
        <f t="shared" si="228"/>
        <v>99.993659839275693</v>
      </c>
      <c r="S383" s="285"/>
      <c r="T383" s="285">
        <f t="shared" si="239"/>
        <v>99.993659839275693</v>
      </c>
    </row>
    <row r="384" spans="1:20" ht="70.8">
      <c r="A384" s="488"/>
      <c r="B384" s="505"/>
      <c r="C384" s="505"/>
      <c r="D384" s="485"/>
      <c r="E384" s="316" t="s">
        <v>661</v>
      </c>
      <c r="F384" s="319">
        <v>0.2</v>
      </c>
      <c r="G384" s="316"/>
      <c r="H384" s="319">
        <v>0.2</v>
      </c>
      <c r="I384" s="319">
        <v>0.2</v>
      </c>
      <c r="J384" s="316"/>
      <c r="K384" s="319">
        <v>0.2</v>
      </c>
      <c r="L384" s="319">
        <v>0.2</v>
      </c>
      <c r="M384" s="316"/>
      <c r="N384" s="319">
        <v>0.2</v>
      </c>
      <c r="O384" s="317">
        <v>0.16</v>
      </c>
      <c r="P384" s="317"/>
      <c r="Q384" s="317">
        <v>0.16</v>
      </c>
      <c r="R384" s="316">
        <f t="shared" si="228"/>
        <v>80</v>
      </c>
      <c r="S384" s="316"/>
      <c r="T384" s="316">
        <f t="shared" si="239"/>
        <v>80</v>
      </c>
    </row>
    <row r="385" spans="1:20" ht="70.8">
      <c r="A385" s="488"/>
      <c r="B385" s="505"/>
      <c r="C385" s="505"/>
      <c r="D385" s="485"/>
      <c r="E385" s="316" t="s">
        <v>662</v>
      </c>
      <c r="F385" s="316">
        <v>1800</v>
      </c>
      <c r="G385" s="316"/>
      <c r="H385" s="316">
        <f t="shared" ref="H385:H387" si="252">F385</f>
        <v>1800</v>
      </c>
      <c r="I385" s="316">
        <f>K385</f>
        <v>1559</v>
      </c>
      <c r="J385" s="316"/>
      <c r="K385" s="316">
        <v>1559</v>
      </c>
      <c r="L385" s="316">
        <v>1559</v>
      </c>
      <c r="M385" s="316"/>
      <c r="N385" s="316">
        <v>1559</v>
      </c>
      <c r="O385" s="285">
        <v>1557</v>
      </c>
      <c r="P385" s="282"/>
      <c r="Q385" s="285">
        <v>1557</v>
      </c>
      <c r="R385" s="316">
        <f t="shared" si="228"/>
        <v>99.871712636305318</v>
      </c>
      <c r="S385" s="316"/>
      <c r="T385" s="316">
        <f t="shared" si="239"/>
        <v>99.871712636305318</v>
      </c>
    </row>
    <row r="386" spans="1:20" ht="70.8">
      <c r="A386" s="488"/>
      <c r="B386" s="505"/>
      <c r="C386" s="505"/>
      <c r="D386" s="485"/>
      <c r="E386" s="316" t="s">
        <v>654</v>
      </c>
      <c r="F386" s="319">
        <v>6.2</v>
      </c>
      <c r="G386" s="316"/>
      <c r="H386" s="316">
        <f t="shared" si="252"/>
        <v>6.2</v>
      </c>
      <c r="I386" s="316">
        <f t="shared" ref="I386" si="253">H386</f>
        <v>6.2</v>
      </c>
      <c r="J386" s="316"/>
      <c r="K386" s="316">
        <f t="shared" ref="K386" si="254">I386</f>
        <v>6.2</v>
      </c>
      <c r="L386" s="316">
        <f t="shared" ref="L386" si="255">K386</f>
        <v>6.2</v>
      </c>
      <c r="M386" s="316"/>
      <c r="N386" s="316">
        <f t="shared" ref="N386" si="256">L386</f>
        <v>6.2</v>
      </c>
      <c r="O386" s="317">
        <v>4.4400000000000004</v>
      </c>
      <c r="P386" s="317"/>
      <c r="Q386" s="317">
        <v>4.4400000000000004</v>
      </c>
      <c r="R386" s="316">
        <f t="shared" si="228"/>
        <v>71.612903225806463</v>
      </c>
      <c r="S386" s="316"/>
      <c r="T386" s="316">
        <f t="shared" si="239"/>
        <v>71.612903225806463</v>
      </c>
    </row>
    <row r="387" spans="1:20" ht="70.8">
      <c r="A387" s="488"/>
      <c r="B387" s="505"/>
      <c r="C387" s="505"/>
      <c r="D387" s="485"/>
      <c r="E387" s="316" t="s">
        <v>663</v>
      </c>
      <c r="F387" s="316">
        <v>32889</v>
      </c>
      <c r="G387" s="316"/>
      <c r="H387" s="316">
        <f t="shared" si="252"/>
        <v>32889</v>
      </c>
      <c r="I387" s="316">
        <f>K387</f>
        <v>32988.04</v>
      </c>
      <c r="J387" s="316"/>
      <c r="K387" s="316">
        <v>32988.04</v>
      </c>
      <c r="L387" s="316">
        <v>32988.04</v>
      </c>
      <c r="M387" s="316"/>
      <c r="N387" s="316">
        <v>32988.04</v>
      </c>
      <c r="O387" s="317">
        <v>32983.97</v>
      </c>
      <c r="P387" s="317"/>
      <c r="Q387" s="317">
        <v>32983.97</v>
      </c>
      <c r="R387" s="285">
        <f t="shared" si="228"/>
        <v>99.987662195147081</v>
      </c>
      <c r="S387" s="285"/>
      <c r="T387" s="285">
        <f t="shared" si="239"/>
        <v>99.987662195147081</v>
      </c>
    </row>
    <row r="388" spans="1:20" ht="70.8">
      <c r="A388" s="488"/>
      <c r="B388" s="505"/>
      <c r="C388" s="505"/>
      <c r="D388" s="485"/>
      <c r="E388" s="316" t="s">
        <v>664</v>
      </c>
      <c r="F388" s="316">
        <v>19529.400000000001</v>
      </c>
      <c r="G388" s="316"/>
      <c r="H388" s="316">
        <v>19529.400000000001</v>
      </c>
      <c r="I388" s="316">
        <f t="shared" ref="I388" si="257">H388</f>
        <v>19529.400000000001</v>
      </c>
      <c r="J388" s="316"/>
      <c r="K388" s="316">
        <f t="shared" ref="K388" si="258">I388</f>
        <v>19529.400000000001</v>
      </c>
      <c r="L388" s="316">
        <f t="shared" ref="L388" si="259">K388</f>
        <v>19529.400000000001</v>
      </c>
      <c r="M388" s="316"/>
      <c r="N388" s="316">
        <f t="shared" ref="N388" si="260">L388</f>
        <v>19529.400000000001</v>
      </c>
      <c r="O388" s="317">
        <v>19375.830000000002</v>
      </c>
      <c r="P388" s="317"/>
      <c r="Q388" s="317">
        <v>19375.830000000002</v>
      </c>
      <c r="R388" s="285">
        <f t="shared" si="228"/>
        <v>99.213647116654897</v>
      </c>
      <c r="S388" s="285"/>
      <c r="T388" s="285">
        <f t="shared" si="239"/>
        <v>99.213647116654897</v>
      </c>
    </row>
    <row r="389" spans="1:20" ht="70.8">
      <c r="A389" s="488"/>
      <c r="B389" s="505"/>
      <c r="C389" s="505"/>
      <c r="D389" s="485"/>
      <c r="E389" s="316" t="s">
        <v>665</v>
      </c>
      <c r="F389" s="316">
        <v>1259</v>
      </c>
      <c r="G389" s="316"/>
      <c r="H389" s="316">
        <f t="shared" ref="H389:H396" si="261">F389</f>
        <v>1259</v>
      </c>
      <c r="I389" s="316">
        <f>K389</f>
        <v>692</v>
      </c>
      <c r="J389" s="316"/>
      <c r="K389" s="316">
        <v>692</v>
      </c>
      <c r="L389" s="316">
        <f>N389</f>
        <v>692</v>
      </c>
      <c r="M389" s="316"/>
      <c r="N389" s="316">
        <v>692</v>
      </c>
      <c r="O389" s="317">
        <v>691.47</v>
      </c>
      <c r="P389" s="317"/>
      <c r="Q389" s="317">
        <v>691.47</v>
      </c>
      <c r="R389" s="285">
        <f t="shared" si="228"/>
        <v>99.923410404624278</v>
      </c>
      <c r="S389" s="285"/>
      <c r="T389" s="285">
        <f t="shared" si="239"/>
        <v>99.923410404624278</v>
      </c>
    </row>
    <row r="390" spans="1:20" ht="70.8">
      <c r="A390" s="488"/>
      <c r="B390" s="505"/>
      <c r="C390" s="505"/>
      <c r="D390" s="485"/>
      <c r="E390" s="316" t="s">
        <v>666</v>
      </c>
      <c r="F390" s="319">
        <v>1</v>
      </c>
      <c r="G390" s="316"/>
      <c r="H390" s="316">
        <f t="shared" si="261"/>
        <v>1</v>
      </c>
      <c r="I390" s="316">
        <f t="shared" ref="I390" si="262">H390</f>
        <v>1</v>
      </c>
      <c r="J390" s="316"/>
      <c r="K390" s="316">
        <f t="shared" ref="K390" si="263">I390</f>
        <v>1</v>
      </c>
      <c r="L390" s="316">
        <f t="shared" ref="L390" si="264">K390</f>
        <v>1</v>
      </c>
      <c r="M390" s="316"/>
      <c r="N390" s="316">
        <f t="shared" ref="N390" si="265">L390</f>
        <v>1</v>
      </c>
      <c r="O390" s="317">
        <v>0.62</v>
      </c>
      <c r="P390" s="317"/>
      <c r="Q390" s="317">
        <v>0.62</v>
      </c>
      <c r="R390" s="285">
        <f t="shared" si="228"/>
        <v>62</v>
      </c>
      <c r="S390" s="285"/>
      <c r="T390" s="285">
        <f t="shared" si="239"/>
        <v>62</v>
      </c>
    </row>
    <row r="391" spans="1:20" ht="70.8">
      <c r="A391" s="488"/>
      <c r="B391" s="505"/>
      <c r="C391" s="505"/>
      <c r="D391" s="485"/>
      <c r="E391" s="316" t="s">
        <v>667</v>
      </c>
      <c r="F391" s="316">
        <v>17834.5</v>
      </c>
      <c r="G391" s="316"/>
      <c r="H391" s="316">
        <f t="shared" si="261"/>
        <v>17834.5</v>
      </c>
      <c r="I391" s="316">
        <f>K391</f>
        <v>18957.5</v>
      </c>
      <c r="J391" s="316"/>
      <c r="K391" s="316">
        <v>18957.5</v>
      </c>
      <c r="L391" s="316">
        <v>18957.5</v>
      </c>
      <c r="M391" s="316"/>
      <c r="N391" s="316">
        <v>18957.5</v>
      </c>
      <c r="O391" s="316">
        <v>18956.54</v>
      </c>
      <c r="P391" s="317"/>
      <c r="Q391" s="316">
        <v>18956.54</v>
      </c>
      <c r="R391" s="285">
        <f t="shared" si="228"/>
        <v>99.994936041144669</v>
      </c>
      <c r="S391" s="285"/>
      <c r="T391" s="285">
        <f t="shared" si="239"/>
        <v>99.994936041144669</v>
      </c>
    </row>
    <row r="392" spans="1:20" ht="70.8">
      <c r="A392" s="488"/>
      <c r="B392" s="505"/>
      <c r="C392" s="505"/>
      <c r="D392" s="485"/>
      <c r="E392" s="316" t="s">
        <v>668</v>
      </c>
      <c r="F392" s="316">
        <v>6338</v>
      </c>
      <c r="G392" s="316"/>
      <c r="H392" s="316">
        <f t="shared" si="261"/>
        <v>6338</v>
      </c>
      <c r="I392" s="316">
        <f>K392</f>
        <v>6308</v>
      </c>
      <c r="J392" s="316"/>
      <c r="K392" s="316">
        <v>6308</v>
      </c>
      <c r="L392" s="316">
        <f>N392</f>
        <v>6308</v>
      </c>
      <c r="M392" s="316"/>
      <c r="N392" s="316">
        <v>6308</v>
      </c>
      <c r="O392" s="317">
        <v>6307.68</v>
      </c>
      <c r="P392" s="317"/>
      <c r="Q392" s="317">
        <v>6307.68</v>
      </c>
      <c r="R392" s="285">
        <f t="shared" si="228"/>
        <v>99.994927076727976</v>
      </c>
      <c r="S392" s="285"/>
      <c r="T392" s="285">
        <f t="shared" si="239"/>
        <v>99.994927076727976</v>
      </c>
    </row>
    <row r="393" spans="1:20" ht="70.8">
      <c r="A393" s="488"/>
      <c r="B393" s="505"/>
      <c r="C393" s="505"/>
      <c r="D393" s="485"/>
      <c r="E393" s="316" t="s">
        <v>669</v>
      </c>
      <c r="F393" s="316">
        <v>21611</v>
      </c>
      <c r="G393" s="316"/>
      <c r="H393" s="316">
        <f t="shared" si="261"/>
        <v>21611</v>
      </c>
      <c r="I393" s="316">
        <f t="shared" ref="I393:I394" si="266">H393</f>
        <v>21611</v>
      </c>
      <c r="J393" s="316"/>
      <c r="K393" s="316">
        <f t="shared" ref="K393:K394" si="267">I393</f>
        <v>21611</v>
      </c>
      <c r="L393" s="316">
        <f t="shared" ref="L393:L394" si="268">K393</f>
        <v>21611</v>
      </c>
      <c r="M393" s="316"/>
      <c r="N393" s="316">
        <f t="shared" ref="N393:N394" si="269">L393</f>
        <v>21611</v>
      </c>
      <c r="O393" s="317">
        <v>20483.189999999999</v>
      </c>
      <c r="P393" s="317"/>
      <c r="Q393" s="317">
        <v>20483.189999999999</v>
      </c>
      <c r="R393" s="285">
        <f t="shared" si="228"/>
        <v>94.781315071028644</v>
      </c>
      <c r="S393" s="285"/>
      <c r="T393" s="285">
        <f t="shared" si="239"/>
        <v>94.781315071028644</v>
      </c>
    </row>
    <row r="394" spans="1:20" ht="70.8">
      <c r="A394" s="488"/>
      <c r="B394" s="505"/>
      <c r="C394" s="505"/>
      <c r="D394" s="485"/>
      <c r="E394" s="316" t="s">
        <v>670</v>
      </c>
      <c r="F394" s="319">
        <v>4</v>
      </c>
      <c r="G394" s="316"/>
      <c r="H394" s="316">
        <f t="shared" si="261"/>
        <v>4</v>
      </c>
      <c r="I394" s="316">
        <f t="shared" si="266"/>
        <v>4</v>
      </c>
      <c r="J394" s="316"/>
      <c r="K394" s="316">
        <f t="shared" si="267"/>
        <v>4</v>
      </c>
      <c r="L394" s="316">
        <f t="shared" si="268"/>
        <v>4</v>
      </c>
      <c r="M394" s="316"/>
      <c r="N394" s="316">
        <f t="shared" si="269"/>
        <v>4</v>
      </c>
      <c r="O394" s="317">
        <v>2.8</v>
      </c>
      <c r="P394" s="317"/>
      <c r="Q394" s="317">
        <v>2.8</v>
      </c>
      <c r="R394" s="285">
        <f t="shared" si="228"/>
        <v>70</v>
      </c>
      <c r="S394" s="285"/>
      <c r="T394" s="285">
        <f t="shared" si="239"/>
        <v>70</v>
      </c>
    </row>
    <row r="395" spans="1:20" ht="70.8">
      <c r="A395" s="488"/>
      <c r="B395" s="505"/>
      <c r="C395" s="505"/>
      <c r="D395" s="485"/>
      <c r="E395" s="316" t="s">
        <v>671</v>
      </c>
      <c r="F395" s="316">
        <v>58090</v>
      </c>
      <c r="G395" s="316"/>
      <c r="H395" s="316">
        <f t="shared" si="261"/>
        <v>58090</v>
      </c>
      <c r="I395" s="316">
        <f>K395</f>
        <v>57630</v>
      </c>
      <c r="J395" s="316"/>
      <c r="K395" s="316">
        <v>57630</v>
      </c>
      <c r="L395" s="316">
        <f>N395</f>
        <v>57630</v>
      </c>
      <c r="M395" s="316"/>
      <c r="N395" s="316">
        <v>57630</v>
      </c>
      <c r="O395" s="317">
        <v>57586.44</v>
      </c>
      <c r="P395" s="317"/>
      <c r="Q395" s="317">
        <v>57586.44</v>
      </c>
      <c r="R395" s="285">
        <f t="shared" si="228"/>
        <v>99.924414367516917</v>
      </c>
      <c r="S395" s="285"/>
      <c r="T395" s="285">
        <f t="shared" si="239"/>
        <v>99.924414367516917</v>
      </c>
    </row>
    <row r="396" spans="1:20" ht="70.8">
      <c r="A396" s="488"/>
      <c r="B396" s="505"/>
      <c r="C396" s="505"/>
      <c r="D396" s="485"/>
      <c r="E396" s="316" t="s">
        <v>672</v>
      </c>
      <c r="F396" s="316">
        <v>1549</v>
      </c>
      <c r="G396" s="316"/>
      <c r="H396" s="316">
        <f t="shared" si="261"/>
        <v>1549</v>
      </c>
      <c r="I396" s="316">
        <f t="shared" ref="I396" si="270">H396</f>
        <v>1549</v>
      </c>
      <c r="J396" s="316"/>
      <c r="K396" s="316">
        <f t="shared" ref="K396" si="271">I396</f>
        <v>1549</v>
      </c>
      <c r="L396" s="316">
        <f t="shared" ref="L396" si="272">K396</f>
        <v>1549</v>
      </c>
      <c r="M396" s="316"/>
      <c r="N396" s="316">
        <f t="shared" ref="N396" si="273">L396</f>
        <v>1549</v>
      </c>
      <c r="O396" s="285">
        <v>1548.75</v>
      </c>
      <c r="P396" s="285"/>
      <c r="Q396" s="285">
        <v>1548.75</v>
      </c>
      <c r="R396" s="285">
        <f t="shared" si="228"/>
        <v>99.983860555196898</v>
      </c>
      <c r="S396" s="285"/>
      <c r="T396" s="285">
        <f t="shared" si="239"/>
        <v>99.983860555196898</v>
      </c>
    </row>
    <row r="397" spans="1:20" ht="70.8">
      <c r="A397" s="488"/>
      <c r="B397" s="505"/>
      <c r="C397" s="505"/>
      <c r="D397" s="485"/>
      <c r="E397" s="316" t="s">
        <v>673</v>
      </c>
      <c r="F397" s="319">
        <v>14484.4</v>
      </c>
      <c r="G397" s="319">
        <v>14484.4</v>
      </c>
      <c r="H397" s="316"/>
      <c r="I397" s="319">
        <v>14484.4</v>
      </c>
      <c r="J397" s="319">
        <v>14484.4</v>
      </c>
      <c r="K397" s="316"/>
      <c r="L397" s="319">
        <v>14484.4</v>
      </c>
      <c r="M397" s="319">
        <v>14484.4</v>
      </c>
      <c r="N397" s="282"/>
      <c r="O397" s="319">
        <v>11542.16</v>
      </c>
      <c r="P397" s="319">
        <v>11542.16</v>
      </c>
      <c r="Q397" s="282"/>
      <c r="R397" s="285">
        <f t="shared" si="228"/>
        <v>79.686835491977575</v>
      </c>
      <c r="S397" s="285">
        <v>79.69</v>
      </c>
      <c r="T397" s="285"/>
    </row>
    <row r="398" spans="1:20" ht="70.8">
      <c r="A398" s="488"/>
      <c r="B398" s="505"/>
      <c r="C398" s="505"/>
      <c r="D398" s="485"/>
      <c r="E398" s="316" t="s">
        <v>674</v>
      </c>
      <c r="F398" s="319">
        <v>13</v>
      </c>
      <c r="G398" s="319">
        <v>13</v>
      </c>
      <c r="H398" s="316"/>
      <c r="I398" s="319">
        <f>J398</f>
        <v>18</v>
      </c>
      <c r="J398" s="319">
        <v>18</v>
      </c>
      <c r="K398" s="316"/>
      <c r="L398" s="319">
        <f>M398</f>
        <v>18</v>
      </c>
      <c r="M398" s="319">
        <v>18</v>
      </c>
      <c r="N398" s="282"/>
      <c r="O398" s="282">
        <v>11.97</v>
      </c>
      <c r="P398" s="282">
        <v>11.97</v>
      </c>
      <c r="Q398" s="282"/>
      <c r="R398" s="285">
        <f t="shared" si="228"/>
        <v>66.5</v>
      </c>
      <c r="S398" s="285">
        <f t="shared" ref="S398:S404" si="274">P398/M398*100</f>
        <v>66.5</v>
      </c>
      <c r="T398" s="285"/>
    </row>
    <row r="399" spans="1:20" ht="70.8">
      <c r="A399" s="488"/>
      <c r="B399" s="505"/>
      <c r="C399" s="505"/>
      <c r="D399" s="485"/>
      <c r="E399" s="316" t="s">
        <v>675</v>
      </c>
      <c r="F399" s="316">
        <v>791548.5</v>
      </c>
      <c r="G399" s="316">
        <v>791548.5</v>
      </c>
      <c r="H399" s="316"/>
      <c r="I399" s="316">
        <f>J399</f>
        <v>799174.83</v>
      </c>
      <c r="J399" s="316">
        <v>799174.83</v>
      </c>
      <c r="K399" s="316"/>
      <c r="L399" s="316">
        <f>M399</f>
        <v>799174.83</v>
      </c>
      <c r="M399" s="316">
        <v>799174.83</v>
      </c>
      <c r="N399" s="282"/>
      <c r="O399" s="282">
        <v>799150.54</v>
      </c>
      <c r="P399" s="282">
        <v>799150.54</v>
      </c>
      <c r="Q399" s="282"/>
      <c r="R399" s="285">
        <f t="shared" si="228"/>
        <v>99.996960614988353</v>
      </c>
      <c r="S399" s="285">
        <f t="shared" si="274"/>
        <v>99.996960614988353</v>
      </c>
      <c r="T399" s="285"/>
    </row>
    <row r="400" spans="1:20" ht="70.8">
      <c r="A400" s="488"/>
      <c r="B400" s="505"/>
      <c r="C400" s="505"/>
      <c r="D400" s="485"/>
      <c r="E400" s="316" t="s">
        <v>676</v>
      </c>
      <c r="F400" s="319">
        <v>3</v>
      </c>
      <c r="G400" s="319">
        <v>3</v>
      </c>
      <c r="H400" s="316"/>
      <c r="I400" s="319">
        <f>J400</f>
        <v>4.8</v>
      </c>
      <c r="J400" s="319">
        <v>4.8</v>
      </c>
      <c r="K400" s="316"/>
      <c r="L400" s="319">
        <f>M400</f>
        <v>4.8</v>
      </c>
      <c r="M400" s="319">
        <v>4.8</v>
      </c>
      <c r="N400" s="282"/>
      <c r="O400" s="317">
        <v>2.5499999999999998</v>
      </c>
      <c r="P400" s="317">
        <v>2.5499999999999998</v>
      </c>
      <c r="Q400" s="282"/>
      <c r="R400" s="285">
        <f t="shared" si="228"/>
        <v>53.125</v>
      </c>
      <c r="S400" s="285">
        <f t="shared" si="274"/>
        <v>53.125</v>
      </c>
      <c r="T400" s="285"/>
    </row>
    <row r="401" spans="1:20" ht="70.8">
      <c r="A401" s="488"/>
      <c r="B401" s="505"/>
      <c r="C401" s="505"/>
      <c r="D401" s="485"/>
      <c r="E401" s="316" t="s">
        <v>677</v>
      </c>
      <c r="F401" s="316">
        <v>77841.399999999994</v>
      </c>
      <c r="G401" s="316">
        <v>77841.399999999994</v>
      </c>
      <c r="H401" s="316"/>
      <c r="I401" s="316">
        <v>77841.399999999994</v>
      </c>
      <c r="J401" s="316">
        <v>77841.399999999994</v>
      </c>
      <c r="K401" s="316"/>
      <c r="L401" s="316">
        <v>77841.399999999994</v>
      </c>
      <c r="M401" s="316">
        <v>77841.399999999994</v>
      </c>
      <c r="N401" s="282"/>
      <c r="O401" s="317">
        <v>77828.09</v>
      </c>
      <c r="P401" s="317">
        <v>77828.09</v>
      </c>
      <c r="Q401" s="282"/>
      <c r="R401" s="285">
        <f t="shared" si="228"/>
        <v>99.982901129733023</v>
      </c>
      <c r="S401" s="285">
        <f t="shared" si="274"/>
        <v>99.982901129733023</v>
      </c>
      <c r="T401" s="285"/>
    </row>
    <row r="402" spans="1:20" ht="70.8">
      <c r="A402" s="488"/>
      <c r="B402" s="505"/>
      <c r="C402" s="505"/>
      <c r="D402" s="485"/>
      <c r="E402" s="316" t="s">
        <v>678</v>
      </c>
      <c r="F402" s="316">
        <v>10.6</v>
      </c>
      <c r="G402" s="316">
        <v>10.6</v>
      </c>
      <c r="H402" s="316"/>
      <c r="I402" s="316">
        <v>10.6</v>
      </c>
      <c r="J402" s="316">
        <v>10.6</v>
      </c>
      <c r="K402" s="316"/>
      <c r="L402" s="316">
        <v>10.6</v>
      </c>
      <c r="M402" s="316">
        <v>10.6</v>
      </c>
      <c r="N402" s="282"/>
      <c r="O402" s="317">
        <v>2.66</v>
      </c>
      <c r="P402" s="317">
        <v>2.66</v>
      </c>
      <c r="Q402" s="282"/>
      <c r="R402" s="285">
        <f t="shared" si="228"/>
        <v>25.09433962264151</v>
      </c>
      <c r="S402" s="285">
        <f t="shared" si="274"/>
        <v>25.09433962264151</v>
      </c>
      <c r="T402" s="285"/>
    </row>
    <row r="403" spans="1:20" ht="70.8">
      <c r="A403" s="488"/>
      <c r="B403" s="505"/>
      <c r="C403" s="505"/>
      <c r="D403" s="485"/>
      <c r="E403" s="318" t="s">
        <v>679</v>
      </c>
      <c r="F403" s="316">
        <v>2.2999999999999998</v>
      </c>
      <c r="G403" s="316">
        <v>2.2999999999999998</v>
      </c>
      <c r="H403" s="316"/>
      <c r="I403" s="316">
        <v>2.2999999999999998</v>
      </c>
      <c r="J403" s="316">
        <v>2.2999999999999998</v>
      </c>
      <c r="K403" s="316"/>
      <c r="L403" s="316">
        <v>2.2999999999999998</v>
      </c>
      <c r="M403" s="316">
        <v>2.2999999999999998</v>
      </c>
      <c r="N403" s="282"/>
      <c r="O403" s="317">
        <v>0.57999999999999996</v>
      </c>
      <c r="P403" s="317">
        <v>0.57999999999999996</v>
      </c>
      <c r="Q403" s="282"/>
      <c r="R403" s="285">
        <f t="shared" si="228"/>
        <v>25.217391304347824</v>
      </c>
      <c r="S403" s="285">
        <f t="shared" si="274"/>
        <v>25.217391304347824</v>
      </c>
      <c r="T403" s="285"/>
    </row>
    <row r="404" spans="1:20" ht="70.8">
      <c r="A404" s="488"/>
      <c r="B404" s="505"/>
      <c r="C404" s="505"/>
      <c r="D404" s="486"/>
      <c r="E404" s="318" t="s">
        <v>680</v>
      </c>
      <c r="F404" s="319">
        <v>63.6</v>
      </c>
      <c r="G404" s="319">
        <v>63.6</v>
      </c>
      <c r="H404" s="316"/>
      <c r="I404" s="319">
        <v>63.6</v>
      </c>
      <c r="J404" s="319">
        <v>63.6</v>
      </c>
      <c r="K404" s="316"/>
      <c r="L404" s="319">
        <v>63.6</v>
      </c>
      <c r="M404" s="319">
        <v>63.6</v>
      </c>
      <c r="N404" s="282"/>
      <c r="O404" s="282">
        <v>0</v>
      </c>
      <c r="P404" s="282">
        <v>0</v>
      </c>
      <c r="Q404" s="282"/>
      <c r="R404" s="285">
        <f t="shared" si="228"/>
        <v>0</v>
      </c>
      <c r="S404" s="285">
        <f t="shared" si="274"/>
        <v>0</v>
      </c>
      <c r="T404" s="285"/>
    </row>
    <row r="405" spans="1:20" ht="70.8">
      <c r="A405" s="491" t="s">
        <v>11</v>
      </c>
      <c r="B405" s="490" t="s">
        <v>187</v>
      </c>
      <c r="C405" s="491" t="s">
        <v>694</v>
      </c>
      <c r="D405" s="317" t="s">
        <v>57</v>
      </c>
      <c r="E405" s="323"/>
      <c r="F405" s="285">
        <f>F407+F408</f>
        <v>340454</v>
      </c>
      <c r="G405" s="285"/>
      <c r="H405" s="285">
        <f>H407+H408</f>
        <v>340454</v>
      </c>
      <c r="I405" s="285">
        <f>I407+I408</f>
        <v>340454</v>
      </c>
      <c r="J405" s="285"/>
      <c r="K405" s="285">
        <f>K407+K408</f>
        <v>340454</v>
      </c>
      <c r="L405" s="285">
        <f>L407+L408</f>
        <v>340454</v>
      </c>
      <c r="M405" s="285"/>
      <c r="N405" s="285">
        <f>N407+N408</f>
        <v>340454</v>
      </c>
      <c r="O405" s="285">
        <f>O407+O408</f>
        <v>340450.02999999997</v>
      </c>
      <c r="P405" s="285"/>
      <c r="Q405" s="285">
        <f>Q407+Q408</f>
        <v>340450.02999999997</v>
      </c>
      <c r="R405" s="285">
        <f t="shared" ref="R405:S490" si="275">O405/L405*100</f>
        <v>99.998833910014255</v>
      </c>
      <c r="S405" s="285"/>
      <c r="T405" s="285">
        <f t="shared" ref="T405:T475" si="276">Q405/N405*100</f>
        <v>99.998833910014255</v>
      </c>
    </row>
    <row r="406" spans="1:20" ht="132" customHeight="1">
      <c r="A406" s="491"/>
      <c r="B406" s="490"/>
      <c r="C406" s="491"/>
      <c r="D406" s="484" t="s">
        <v>125</v>
      </c>
      <c r="E406" s="322" t="s">
        <v>1</v>
      </c>
      <c r="F406" s="285">
        <f>F407+F408</f>
        <v>340454</v>
      </c>
      <c r="G406" s="285"/>
      <c r="H406" s="285">
        <f t="shared" ref="H406:Q406" si="277">H407+H408</f>
        <v>340454</v>
      </c>
      <c r="I406" s="285">
        <f t="shared" si="277"/>
        <v>340454</v>
      </c>
      <c r="J406" s="285"/>
      <c r="K406" s="285">
        <f t="shared" si="277"/>
        <v>340454</v>
      </c>
      <c r="L406" s="285">
        <f t="shared" si="277"/>
        <v>340454</v>
      </c>
      <c r="M406" s="285"/>
      <c r="N406" s="285">
        <f t="shared" si="277"/>
        <v>340454</v>
      </c>
      <c r="O406" s="285">
        <f t="shared" si="277"/>
        <v>340450.02999999997</v>
      </c>
      <c r="P406" s="285"/>
      <c r="Q406" s="285">
        <f t="shared" si="277"/>
        <v>340450.02999999997</v>
      </c>
      <c r="R406" s="285">
        <f t="shared" si="275"/>
        <v>99.998833910014255</v>
      </c>
      <c r="S406" s="285"/>
      <c r="T406" s="285">
        <f t="shared" si="276"/>
        <v>99.998833910014255</v>
      </c>
    </row>
    <row r="407" spans="1:20" ht="70.8">
      <c r="A407" s="491"/>
      <c r="B407" s="490"/>
      <c r="C407" s="491"/>
      <c r="D407" s="485"/>
      <c r="E407" s="316" t="s">
        <v>642</v>
      </c>
      <c r="F407" s="316">
        <v>26</v>
      </c>
      <c r="G407" s="316"/>
      <c r="H407" s="316">
        <v>26</v>
      </c>
      <c r="I407" s="316">
        <v>26</v>
      </c>
      <c r="J407" s="316"/>
      <c r="K407" s="316">
        <v>26</v>
      </c>
      <c r="L407" s="316">
        <v>26</v>
      </c>
      <c r="M407" s="316"/>
      <c r="N407" s="316">
        <v>26</v>
      </c>
      <c r="O407" s="317">
        <v>25.3</v>
      </c>
      <c r="P407" s="317"/>
      <c r="Q407" s="317">
        <v>25.3</v>
      </c>
      <c r="R407" s="285">
        <f t="shared" si="275"/>
        <v>97.307692307692307</v>
      </c>
      <c r="S407" s="285"/>
      <c r="T407" s="285">
        <f t="shared" si="276"/>
        <v>97.307692307692307</v>
      </c>
    </row>
    <row r="408" spans="1:20" ht="70.8">
      <c r="A408" s="491"/>
      <c r="B408" s="490"/>
      <c r="C408" s="491"/>
      <c r="D408" s="486"/>
      <c r="E408" s="318" t="s">
        <v>643</v>
      </c>
      <c r="F408" s="316">
        <v>340428</v>
      </c>
      <c r="G408" s="316"/>
      <c r="H408" s="316">
        <f>F408</f>
        <v>340428</v>
      </c>
      <c r="I408" s="316">
        <f t="shared" ref="I408" si="278">H408</f>
        <v>340428</v>
      </c>
      <c r="J408" s="316"/>
      <c r="K408" s="316">
        <f t="shared" ref="K408" si="279">I408</f>
        <v>340428</v>
      </c>
      <c r="L408" s="316">
        <f t="shared" ref="L408" si="280">K408</f>
        <v>340428</v>
      </c>
      <c r="M408" s="316"/>
      <c r="N408" s="316">
        <f t="shared" ref="N408" si="281">L408</f>
        <v>340428</v>
      </c>
      <c r="O408" s="317">
        <v>340424.73</v>
      </c>
      <c r="P408" s="317"/>
      <c r="Q408" s="317">
        <v>340424.73</v>
      </c>
      <c r="R408" s="285">
        <f t="shared" si="275"/>
        <v>99.999039444464017</v>
      </c>
      <c r="S408" s="285"/>
      <c r="T408" s="285">
        <f t="shared" si="276"/>
        <v>99.999039444464017</v>
      </c>
    </row>
    <row r="409" spans="1:20" ht="70.8">
      <c r="A409" s="490" t="s">
        <v>188</v>
      </c>
      <c r="B409" s="490" t="s">
        <v>189</v>
      </c>
      <c r="C409" s="491" t="s">
        <v>694</v>
      </c>
      <c r="D409" s="317" t="s">
        <v>57</v>
      </c>
      <c r="E409" s="323"/>
      <c r="F409" s="319">
        <f>F411+F412</f>
        <v>104019</v>
      </c>
      <c r="G409" s="316"/>
      <c r="H409" s="316">
        <f t="shared" ref="H409:H421" si="282">F409</f>
        <v>104019</v>
      </c>
      <c r="I409" s="316">
        <f>I411+I412</f>
        <v>102859</v>
      </c>
      <c r="J409" s="316"/>
      <c r="K409" s="316">
        <f t="shared" ref="K409:Q409" si="283">K411+K412</f>
        <v>102859</v>
      </c>
      <c r="L409" s="316">
        <f t="shared" si="283"/>
        <v>102859</v>
      </c>
      <c r="M409" s="316"/>
      <c r="N409" s="316">
        <f t="shared" si="283"/>
        <v>102859</v>
      </c>
      <c r="O409" s="316">
        <f t="shared" si="283"/>
        <v>102849.14</v>
      </c>
      <c r="P409" s="316"/>
      <c r="Q409" s="316">
        <f t="shared" si="283"/>
        <v>102849.14</v>
      </c>
      <c r="R409" s="285">
        <f t="shared" si="275"/>
        <v>99.990414061968323</v>
      </c>
      <c r="S409" s="285"/>
      <c r="T409" s="285">
        <f t="shared" si="276"/>
        <v>99.990414061968323</v>
      </c>
    </row>
    <row r="410" spans="1:20" ht="132" customHeight="1">
      <c r="A410" s="490"/>
      <c r="B410" s="490"/>
      <c r="C410" s="491"/>
      <c r="D410" s="484" t="s">
        <v>125</v>
      </c>
      <c r="E410" s="323" t="s">
        <v>1</v>
      </c>
      <c r="F410" s="319">
        <f>F409</f>
        <v>104019</v>
      </c>
      <c r="G410" s="319"/>
      <c r="H410" s="319">
        <f t="shared" ref="H410:T410" si="284">H409</f>
        <v>104019</v>
      </c>
      <c r="I410" s="319">
        <f t="shared" si="284"/>
        <v>102859</v>
      </c>
      <c r="J410" s="319"/>
      <c r="K410" s="319">
        <f t="shared" si="284"/>
        <v>102859</v>
      </c>
      <c r="L410" s="319">
        <f t="shared" si="284"/>
        <v>102859</v>
      </c>
      <c r="M410" s="319"/>
      <c r="N410" s="319">
        <f t="shared" si="284"/>
        <v>102859</v>
      </c>
      <c r="O410" s="319">
        <f t="shared" si="284"/>
        <v>102849.14</v>
      </c>
      <c r="P410" s="319"/>
      <c r="Q410" s="319">
        <f t="shared" si="284"/>
        <v>102849.14</v>
      </c>
      <c r="R410" s="319">
        <f t="shared" si="284"/>
        <v>99.990414061968323</v>
      </c>
      <c r="S410" s="319"/>
      <c r="T410" s="319">
        <f t="shared" si="284"/>
        <v>99.990414061968323</v>
      </c>
    </row>
    <row r="411" spans="1:20" ht="70.8">
      <c r="A411" s="490"/>
      <c r="B411" s="490"/>
      <c r="C411" s="491"/>
      <c r="D411" s="485"/>
      <c r="E411" s="316" t="s">
        <v>644</v>
      </c>
      <c r="F411" s="319">
        <v>1</v>
      </c>
      <c r="G411" s="316"/>
      <c r="H411" s="319">
        <v>1</v>
      </c>
      <c r="I411" s="319">
        <v>1</v>
      </c>
      <c r="J411" s="316"/>
      <c r="K411" s="319">
        <v>1</v>
      </c>
      <c r="L411" s="319">
        <v>1</v>
      </c>
      <c r="M411" s="316"/>
      <c r="N411" s="319">
        <v>1</v>
      </c>
      <c r="O411" s="282">
        <v>0.97</v>
      </c>
      <c r="P411" s="282"/>
      <c r="Q411" s="282">
        <v>0.97</v>
      </c>
      <c r="R411" s="285">
        <f t="shared" si="275"/>
        <v>97</v>
      </c>
      <c r="S411" s="285"/>
      <c r="T411" s="285">
        <f t="shared" si="276"/>
        <v>97</v>
      </c>
    </row>
    <row r="412" spans="1:20" ht="70.8">
      <c r="A412" s="490"/>
      <c r="B412" s="493"/>
      <c r="C412" s="491"/>
      <c r="D412" s="486"/>
      <c r="E412" s="316" t="s">
        <v>645</v>
      </c>
      <c r="F412" s="316">
        <v>104018</v>
      </c>
      <c r="G412" s="316"/>
      <c r="H412" s="316">
        <f t="shared" si="282"/>
        <v>104018</v>
      </c>
      <c r="I412" s="316">
        <f>K412</f>
        <v>102858</v>
      </c>
      <c r="J412" s="316"/>
      <c r="K412" s="316">
        <v>102858</v>
      </c>
      <c r="L412" s="316">
        <v>102858</v>
      </c>
      <c r="M412" s="317"/>
      <c r="N412" s="316">
        <v>102858</v>
      </c>
      <c r="O412" s="317">
        <v>102848.17</v>
      </c>
      <c r="P412" s="317"/>
      <c r="Q412" s="317">
        <v>102848.17</v>
      </c>
      <c r="R412" s="285">
        <f t="shared" si="275"/>
        <v>99.990443135196088</v>
      </c>
      <c r="S412" s="285"/>
      <c r="T412" s="285">
        <f t="shared" si="276"/>
        <v>99.990443135196088</v>
      </c>
    </row>
    <row r="413" spans="1:20" ht="70.8">
      <c r="A413" s="490" t="s">
        <v>190</v>
      </c>
      <c r="B413" s="491" t="s">
        <v>191</v>
      </c>
      <c r="C413" s="491" t="s">
        <v>694</v>
      </c>
      <c r="D413" s="317" t="s">
        <v>57</v>
      </c>
      <c r="E413" s="323"/>
      <c r="F413" s="316">
        <f>F415+F416</f>
        <v>288113.09999999998</v>
      </c>
      <c r="G413" s="316"/>
      <c r="H413" s="316">
        <f t="shared" ref="H413:Q413" si="285">H415+H416</f>
        <v>288113.09999999998</v>
      </c>
      <c r="I413" s="316">
        <f t="shared" si="285"/>
        <v>288113.09999999998</v>
      </c>
      <c r="J413" s="316"/>
      <c r="K413" s="316">
        <f t="shared" si="285"/>
        <v>288113.09999999998</v>
      </c>
      <c r="L413" s="316">
        <f t="shared" si="285"/>
        <v>288113.09999999998</v>
      </c>
      <c r="M413" s="316"/>
      <c r="N413" s="316">
        <f t="shared" si="285"/>
        <v>288113.09999999998</v>
      </c>
      <c r="O413" s="316">
        <f t="shared" si="285"/>
        <v>288024</v>
      </c>
      <c r="P413" s="316"/>
      <c r="Q413" s="316">
        <f t="shared" si="285"/>
        <v>288024</v>
      </c>
      <c r="R413" s="285">
        <f t="shared" si="275"/>
        <v>99.969074644644763</v>
      </c>
      <c r="S413" s="285"/>
      <c r="T413" s="285">
        <f t="shared" si="276"/>
        <v>99.969074644644763</v>
      </c>
    </row>
    <row r="414" spans="1:20" ht="132" customHeight="1">
      <c r="A414" s="490"/>
      <c r="B414" s="491"/>
      <c r="C414" s="491"/>
      <c r="D414" s="484" t="s">
        <v>125</v>
      </c>
      <c r="E414" s="323" t="s">
        <v>1</v>
      </c>
      <c r="F414" s="316">
        <f>F413</f>
        <v>288113.09999999998</v>
      </c>
      <c r="G414" s="316"/>
      <c r="H414" s="316">
        <f t="shared" ref="H414:T414" si="286">H413</f>
        <v>288113.09999999998</v>
      </c>
      <c r="I414" s="316">
        <f t="shared" si="286"/>
        <v>288113.09999999998</v>
      </c>
      <c r="J414" s="316"/>
      <c r="K414" s="316">
        <f t="shared" si="286"/>
        <v>288113.09999999998</v>
      </c>
      <c r="L414" s="316">
        <f t="shared" si="286"/>
        <v>288113.09999999998</v>
      </c>
      <c r="M414" s="316"/>
      <c r="N414" s="316">
        <f t="shared" si="286"/>
        <v>288113.09999999998</v>
      </c>
      <c r="O414" s="316">
        <f t="shared" si="286"/>
        <v>288024</v>
      </c>
      <c r="P414" s="316"/>
      <c r="Q414" s="316">
        <f t="shared" si="286"/>
        <v>288024</v>
      </c>
      <c r="R414" s="316">
        <f t="shared" si="286"/>
        <v>99.969074644644763</v>
      </c>
      <c r="S414" s="316"/>
      <c r="T414" s="316">
        <f t="shared" si="286"/>
        <v>99.969074644644763</v>
      </c>
    </row>
    <row r="415" spans="1:20" ht="70.8">
      <c r="A415" s="490"/>
      <c r="B415" s="491"/>
      <c r="C415" s="491"/>
      <c r="D415" s="485"/>
      <c r="E415" s="316" t="s">
        <v>646</v>
      </c>
      <c r="F415" s="316">
        <v>4</v>
      </c>
      <c r="G415" s="316"/>
      <c r="H415" s="316">
        <v>4</v>
      </c>
      <c r="I415" s="316">
        <v>4</v>
      </c>
      <c r="J415" s="316"/>
      <c r="K415" s="316">
        <v>4</v>
      </c>
      <c r="L415" s="316">
        <v>4</v>
      </c>
      <c r="M415" s="316"/>
      <c r="N415" s="316">
        <v>4</v>
      </c>
      <c r="O415" s="316">
        <v>4</v>
      </c>
      <c r="P415" s="316"/>
      <c r="Q415" s="316">
        <v>4</v>
      </c>
      <c r="R415" s="285">
        <f t="shared" si="275"/>
        <v>100</v>
      </c>
      <c r="S415" s="285"/>
      <c r="T415" s="285">
        <f t="shared" si="276"/>
        <v>100</v>
      </c>
    </row>
    <row r="416" spans="1:20" ht="70.8">
      <c r="A416" s="490"/>
      <c r="B416" s="491"/>
      <c r="C416" s="491"/>
      <c r="D416" s="486"/>
      <c r="E416" s="316" t="s">
        <v>647</v>
      </c>
      <c r="F416" s="316">
        <v>288109.09999999998</v>
      </c>
      <c r="G416" s="316"/>
      <c r="H416" s="316">
        <f t="shared" si="282"/>
        <v>288109.09999999998</v>
      </c>
      <c r="I416" s="316">
        <f t="shared" ref="I416" si="287">H416</f>
        <v>288109.09999999998</v>
      </c>
      <c r="J416" s="316"/>
      <c r="K416" s="316">
        <f t="shared" ref="K416" si="288">I416</f>
        <v>288109.09999999998</v>
      </c>
      <c r="L416" s="316">
        <v>288109.09999999998</v>
      </c>
      <c r="M416" s="316"/>
      <c r="N416" s="316">
        <v>288109.09999999998</v>
      </c>
      <c r="O416" s="316">
        <v>288020</v>
      </c>
      <c r="P416" s="316"/>
      <c r="Q416" s="316">
        <v>288020</v>
      </c>
      <c r="R416" s="285">
        <f t="shared" si="275"/>
        <v>99.969074215288586</v>
      </c>
      <c r="S416" s="285"/>
      <c r="T416" s="285">
        <f t="shared" si="276"/>
        <v>99.969074215288586</v>
      </c>
    </row>
    <row r="417" spans="1:20" ht="70.8">
      <c r="A417" s="492" t="s">
        <v>192</v>
      </c>
      <c r="B417" s="490" t="s">
        <v>193</v>
      </c>
      <c r="C417" s="492" t="s">
        <v>695</v>
      </c>
      <c r="D417" s="317" t="s">
        <v>57</v>
      </c>
      <c r="E417" s="323"/>
      <c r="F417" s="319">
        <f>F420+F421</f>
        <v>455028.3</v>
      </c>
      <c r="G417" s="319"/>
      <c r="H417" s="319">
        <f t="shared" ref="H417" si="289">H420+H421</f>
        <v>455028.3</v>
      </c>
      <c r="I417" s="319">
        <f>I419+I420+I421</f>
        <v>902793.7</v>
      </c>
      <c r="J417" s="319">
        <f t="shared" ref="J417:Q417" si="290">J419+J420+J421</f>
        <v>442463.4</v>
      </c>
      <c r="K417" s="319">
        <f t="shared" si="290"/>
        <v>460330.3</v>
      </c>
      <c r="L417" s="319">
        <f t="shared" si="290"/>
        <v>902793.7</v>
      </c>
      <c r="M417" s="319">
        <f t="shared" si="290"/>
        <v>442463.4</v>
      </c>
      <c r="N417" s="319">
        <f t="shared" si="290"/>
        <v>460330.3</v>
      </c>
      <c r="O417" s="319">
        <f t="shared" si="290"/>
        <v>902661.31</v>
      </c>
      <c r="P417" s="319">
        <f t="shared" si="290"/>
        <v>442389.39</v>
      </c>
      <c r="Q417" s="319">
        <f t="shared" si="290"/>
        <v>460271.92</v>
      </c>
      <c r="R417" s="285">
        <f t="shared" si="275"/>
        <v>99.985335520174772</v>
      </c>
      <c r="S417" s="285">
        <f>P417/M417*100</f>
        <v>99.983273192765779</v>
      </c>
      <c r="T417" s="285">
        <f t="shared" si="276"/>
        <v>99.987317802021721</v>
      </c>
    </row>
    <row r="418" spans="1:20" ht="132" customHeight="1">
      <c r="A418" s="492"/>
      <c r="B418" s="490"/>
      <c r="C418" s="492"/>
      <c r="D418" s="484" t="s">
        <v>125</v>
      </c>
      <c r="E418" s="323" t="s">
        <v>1</v>
      </c>
      <c r="F418" s="319">
        <f>F417</f>
        <v>455028.3</v>
      </c>
      <c r="G418" s="319"/>
      <c r="H418" s="319">
        <f t="shared" ref="H418:T418" si="291">H417</f>
        <v>455028.3</v>
      </c>
      <c r="I418" s="319">
        <f t="shared" si="291"/>
        <v>902793.7</v>
      </c>
      <c r="J418" s="319">
        <f t="shared" si="291"/>
        <v>442463.4</v>
      </c>
      <c r="K418" s="319">
        <f t="shared" si="291"/>
        <v>460330.3</v>
      </c>
      <c r="L418" s="319">
        <f t="shared" si="291"/>
        <v>902793.7</v>
      </c>
      <c r="M418" s="319">
        <f t="shared" si="291"/>
        <v>442463.4</v>
      </c>
      <c r="N418" s="319">
        <f t="shared" si="291"/>
        <v>460330.3</v>
      </c>
      <c r="O418" s="319">
        <f t="shared" si="291"/>
        <v>902661.31</v>
      </c>
      <c r="P418" s="319">
        <f t="shared" si="291"/>
        <v>442389.39</v>
      </c>
      <c r="Q418" s="319">
        <f t="shared" si="291"/>
        <v>460271.92</v>
      </c>
      <c r="R418" s="319">
        <f t="shared" si="291"/>
        <v>99.985335520174772</v>
      </c>
      <c r="S418" s="319">
        <f t="shared" si="291"/>
        <v>99.983273192765779</v>
      </c>
      <c r="T418" s="319">
        <f t="shared" si="291"/>
        <v>99.987317802021721</v>
      </c>
    </row>
    <row r="419" spans="1:20" ht="70.8">
      <c r="A419" s="492"/>
      <c r="B419" s="490"/>
      <c r="C419" s="492"/>
      <c r="D419" s="485"/>
      <c r="E419" s="318" t="s">
        <v>648</v>
      </c>
      <c r="F419" s="316">
        <v>0</v>
      </c>
      <c r="G419" s="316"/>
      <c r="H419" s="316">
        <v>0</v>
      </c>
      <c r="I419" s="316">
        <v>442463.4</v>
      </c>
      <c r="J419" s="316">
        <v>442463.4</v>
      </c>
      <c r="K419" s="316"/>
      <c r="L419" s="282">
        <v>442463.4</v>
      </c>
      <c r="M419" s="282">
        <v>442463.4</v>
      </c>
      <c r="N419" s="282"/>
      <c r="O419" s="282">
        <v>442389.39</v>
      </c>
      <c r="P419" s="282">
        <v>442389.39</v>
      </c>
      <c r="Q419" s="282"/>
      <c r="R419" s="285">
        <f t="shared" si="275"/>
        <v>99.983273192765779</v>
      </c>
      <c r="S419" s="285">
        <f t="shared" si="275"/>
        <v>99.983273192765779</v>
      </c>
      <c r="T419" s="285"/>
    </row>
    <row r="420" spans="1:20" ht="70.8">
      <c r="A420" s="492"/>
      <c r="B420" s="490"/>
      <c r="C420" s="492"/>
      <c r="D420" s="485"/>
      <c r="E420" s="316" t="s">
        <v>649</v>
      </c>
      <c r="F420" s="319">
        <v>13</v>
      </c>
      <c r="G420" s="319"/>
      <c r="H420" s="319">
        <v>13</v>
      </c>
      <c r="I420" s="319">
        <v>13</v>
      </c>
      <c r="J420" s="319"/>
      <c r="K420" s="319">
        <v>13</v>
      </c>
      <c r="L420" s="319">
        <v>13</v>
      </c>
      <c r="M420" s="319"/>
      <c r="N420" s="319">
        <v>13</v>
      </c>
      <c r="O420" s="282">
        <v>12.95</v>
      </c>
      <c r="P420" s="282"/>
      <c r="Q420" s="282">
        <v>12.95</v>
      </c>
      <c r="R420" s="285">
        <f t="shared" si="275"/>
        <v>99.615384615384599</v>
      </c>
      <c r="S420" s="285"/>
      <c r="T420" s="285">
        <f t="shared" si="276"/>
        <v>99.615384615384599</v>
      </c>
    </row>
    <row r="421" spans="1:20" ht="70.8">
      <c r="A421" s="492"/>
      <c r="B421" s="490"/>
      <c r="C421" s="492"/>
      <c r="D421" s="486"/>
      <c r="E421" s="316" t="s">
        <v>650</v>
      </c>
      <c r="F421" s="316">
        <v>455015.3</v>
      </c>
      <c r="G421" s="316"/>
      <c r="H421" s="316">
        <f t="shared" si="282"/>
        <v>455015.3</v>
      </c>
      <c r="I421" s="316">
        <f>K421</f>
        <v>460317.3</v>
      </c>
      <c r="J421" s="316"/>
      <c r="K421" s="316">
        <v>460317.3</v>
      </c>
      <c r="L421" s="282">
        <v>460317.3</v>
      </c>
      <c r="M421" s="282"/>
      <c r="N421" s="282">
        <v>460317.3</v>
      </c>
      <c r="O421" s="282">
        <v>460258.97</v>
      </c>
      <c r="P421" s="282"/>
      <c r="Q421" s="282">
        <v>460258.97</v>
      </c>
      <c r="R421" s="285">
        <f t="shared" si="275"/>
        <v>99.987328305931584</v>
      </c>
      <c r="S421" s="285"/>
      <c r="T421" s="285">
        <f t="shared" si="276"/>
        <v>99.987328305931584</v>
      </c>
    </row>
    <row r="422" spans="1:20" ht="70.8">
      <c r="A422" s="490" t="s">
        <v>194</v>
      </c>
      <c r="B422" s="490" t="s">
        <v>195</v>
      </c>
      <c r="C422" s="491" t="s">
        <v>696</v>
      </c>
      <c r="D422" s="324" t="s">
        <v>57</v>
      </c>
      <c r="E422" s="322"/>
      <c r="F422" s="316">
        <v>149926</v>
      </c>
      <c r="G422" s="316"/>
      <c r="H422" s="316">
        <f>F422</f>
        <v>149926</v>
      </c>
      <c r="I422" s="316">
        <f>I424</f>
        <v>161184</v>
      </c>
      <c r="J422" s="316"/>
      <c r="K422" s="316">
        <f t="shared" ref="K422" si="292">I422</f>
        <v>161184</v>
      </c>
      <c r="L422" s="316">
        <f>L424</f>
        <v>161184</v>
      </c>
      <c r="M422" s="316"/>
      <c r="N422" s="316">
        <f t="shared" ref="N422" si="293">L422</f>
        <v>161184</v>
      </c>
      <c r="O422" s="316">
        <f>O424</f>
        <v>161066.22</v>
      </c>
      <c r="P422" s="316"/>
      <c r="Q422" s="316">
        <f t="shared" ref="Q422" si="294">Q424</f>
        <v>161066.22</v>
      </c>
      <c r="R422" s="285">
        <f t="shared" si="275"/>
        <v>99.926928231089946</v>
      </c>
      <c r="S422" s="285"/>
      <c r="T422" s="285">
        <f t="shared" si="276"/>
        <v>99.926928231089946</v>
      </c>
    </row>
    <row r="423" spans="1:20" ht="132" customHeight="1">
      <c r="A423" s="490"/>
      <c r="B423" s="490"/>
      <c r="C423" s="491"/>
      <c r="D423" s="484" t="s">
        <v>125</v>
      </c>
      <c r="E423" s="322" t="s">
        <v>1</v>
      </c>
      <c r="F423" s="316">
        <f>F422</f>
        <v>149926</v>
      </c>
      <c r="G423" s="316"/>
      <c r="H423" s="316">
        <f t="shared" ref="H423:T423" si="295">H422</f>
        <v>149926</v>
      </c>
      <c r="I423" s="316">
        <f t="shared" si="295"/>
        <v>161184</v>
      </c>
      <c r="J423" s="316"/>
      <c r="K423" s="316">
        <f t="shared" si="295"/>
        <v>161184</v>
      </c>
      <c r="L423" s="316">
        <f t="shared" si="295"/>
        <v>161184</v>
      </c>
      <c r="M423" s="316"/>
      <c r="N423" s="316">
        <f t="shared" si="295"/>
        <v>161184</v>
      </c>
      <c r="O423" s="316">
        <f t="shared" si="295"/>
        <v>161066.22</v>
      </c>
      <c r="P423" s="316"/>
      <c r="Q423" s="316">
        <f t="shared" si="295"/>
        <v>161066.22</v>
      </c>
      <c r="R423" s="316">
        <f t="shared" si="295"/>
        <v>99.926928231089946</v>
      </c>
      <c r="S423" s="316"/>
      <c r="T423" s="316">
        <f t="shared" si="295"/>
        <v>99.926928231089946</v>
      </c>
    </row>
    <row r="424" spans="1:20" ht="70.8">
      <c r="A424" s="490"/>
      <c r="B424" s="490"/>
      <c r="C424" s="491"/>
      <c r="D424" s="486"/>
      <c r="E424" s="316" t="s">
        <v>651</v>
      </c>
      <c r="F424" s="316">
        <v>149926</v>
      </c>
      <c r="G424" s="316"/>
      <c r="H424" s="316">
        <f>F424</f>
        <v>149926</v>
      </c>
      <c r="I424" s="316">
        <f>K424</f>
        <v>161184</v>
      </c>
      <c r="J424" s="316"/>
      <c r="K424" s="316">
        <v>161184</v>
      </c>
      <c r="L424" s="316">
        <f>N424</f>
        <v>161184</v>
      </c>
      <c r="M424" s="316"/>
      <c r="N424" s="316">
        <v>161184</v>
      </c>
      <c r="O424" s="317">
        <v>161066.22</v>
      </c>
      <c r="P424" s="317"/>
      <c r="Q424" s="317">
        <v>161066.22</v>
      </c>
      <c r="R424" s="285">
        <f t="shared" si="275"/>
        <v>99.926928231089946</v>
      </c>
      <c r="S424" s="285"/>
      <c r="T424" s="285">
        <f t="shared" si="276"/>
        <v>99.926928231089946</v>
      </c>
    </row>
    <row r="425" spans="1:20" ht="70.8">
      <c r="A425" s="490" t="s">
        <v>196</v>
      </c>
      <c r="B425" s="491" t="s">
        <v>197</v>
      </c>
      <c r="C425" s="491" t="s">
        <v>697</v>
      </c>
      <c r="D425" s="317" t="s">
        <v>57</v>
      </c>
      <c r="E425" s="323"/>
      <c r="F425" s="320">
        <f>F427+F428</f>
        <v>13700.8</v>
      </c>
      <c r="G425" s="285"/>
      <c r="H425" s="285">
        <f t="shared" ref="H425:H475" si="296">F425</f>
        <v>13700.8</v>
      </c>
      <c r="I425" s="285">
        <f>I427+I428</f>
        <v>13692.8</v>
      </c>
      <c r="J425" s="285"/>
      <c r="K425" s="285">
        <f t="shared" ref="K425:Q425" si="297">K427+K428</f>
        <v>13692.8</v>
      </c>
      <c r="L425" s="285">
        <f>L427+L428</f>
        <v>13692.8</v>
      </c>
      <c r="M425" s="285"/>
      <c r="N425" s="285">
        <f t="shared" si="297"/>
        <v>13692.8</v>
      </c>
      <c r="O425" s="285">
        <f t="shared" si="297"/>
        <v>13688.93</v>
      </c>
      <c r="P425" s="285"/>
      <c r="Q425" s="285">
        <f t="shared" si="297"/>
        <v>13688.93</v>
      </c>
      <c r="R425" s="285">
        <f t="shared" si="275"/>
        <v>99.97173697125497</v>
      </c>
      <c r="S425" s="285"/>
      <c r="T425" s="285">
        <f t="shared" si="276"/>
        <v>99.97173697125497</v>
      </c>
    </row>
    <row r="426" spans="1:20" ht="132" customHeight="1">
      <c r="A426" s="490"/>
      <c r="B426" s="491"/>
      <c r="C426" s="491"/>
      <c r="D426" s="484" t="s">
        <v>125</v>
      </c>
      <c r="E426" s="323" t="s">
        <v>1</v>
      </c>
      <c r="F426" s="320">
        <f>F425</f>
        <v>13700.8</v>
      </c>
      <c r="G426" s="320"/>
      <c r="H426" s="320">
        <f t="shared" ref="H426:T426" si="298">H425</f>
        <v>13700.8</v>
      </c>
      <c r="I426" s="320">
        <f t="shared" si="298"/>
        <v>13692.8</v>
      </c>
      <c r="J426" s="320"/>
      <c r="K426" s="320">
        <f t="shared" si="298"/>
        <v>13692.8</v>
      </c>
      <c r="L426" s="320">
        <f t="shared" si="298"/>
        <v>13692.8</v>
      </c>
      <c r="M426" s="320"/>
      <c r="N426" s="320">
        <f t="shared" si="298"/>
        <v>13692.8</v>
      </c>
      <c r="O426" s="320">
        <f t="shared" si="298"/>
        <v>13688.93</v>
      </c>
      <c r="P426" s="320"/>
      <c r="Q426" s="320">
        <f t="shared" si="298"/>
        <v>13688.93</v>
      </c>
      <c r="R426" s="320">
        <f t="shared" si="298"/>
        <v>99.97173697125497</v>
      </c>
      <c r="S426" s="320"/>
      <c r="T426" s="320">
        <f t="shared" si="298"/>
        <v>99.97173697125497</v>
      </c>
    </row>
    <row r="427" spans="1:20" ht="70.8">
      <c r="A427" s="490"/>
      <c r="B427" s="491"/>
      <c r="C427" s="491"/>
      <c r="D427" s="485"/>
      <c r="E427" s="316" t="s">
        <v>652</v>
      </c>
      <c r="F427" s="320">
        <v>0.8</v>
      </c>
      <c r="G427" s="285"/>
      <c r="H427" s="320">
        <v>0.8</v>
      </c>
      <c r="I427" s="320">
        <v>0.8</v>
      </c>
      <c r="J427" s="285"/>
      <c r="K427" s="320">
        <v>0.8</v>
      </c>
      <c r="L427" s="320">
        <v>0.8</v>
      </c>
      <c r="M427" s="285"/>
      <c r="N427" s="320">
        <v>0.8</v>
      </c>
      <c r="O427" s="282">
        <v>0.24</v>
      </c>
      <c r="P427" s="282"/>
      <c r="Q427" s="282">
        <v>0.24</v>
      </c>
      <c r="R427" s="285">
        <f t="shared" si="275"/>
        <v>30</v>
      </c>
      <c r="S427" s="285"/>
      <c r="T427" s="285">
        <f t="shared" si="276"/>
        <v>30</v>
      </c>
    </row>
    <row r="428" spans="1:20" ht="70.8">
      <c r="A428" s="490"/>
      <c r="B428" s="491"/>
      <c r="C428" s="491"/>
      <c r="D428" s="486"/>
      <c r="E428" s="316" t="s">
        <v>653</v>
      </c>
      <c r="F428" s="285">
        <v>13700</v>
      </c>
      <c r="G428" s="285"/>
      <c r="H428" s="285">
        <f t="shared" si="296"/>
        <v>13700</v>
      </c>
      <c r="I428" s="285">
        <f>K428</f>
        <v>13692</v>
      </c>
      <c r="J428" s="285"/>
      <c r="K428" s="285">
        <v>13692</v>
      </c>
      <c r="L428" s="285">
        <v>13692</v>
      </c>
      <c r="M428" s="285"/>
      <c r="N428" s="285">
        <v>13692</v>
      </c>
      <c r="O428" s="282">
        <v>13688.69</v>
      </c>
      <c r="P428" s="282"/>
      <c r="Q428" s="282">
        <v>13688.69</v>
      </c>
      <c r="R428" s="285">
        <f t="shared" si="275"/>
        <v>99.975825299444935</v>
      </c>
      <c r="S428" s="285"/>
      <c r="T428" s="285">
        <f t="shared" si="276"/>
        <v>99.975825299444935</v>
      </c>
    </row>
    <row r="429" spans="1:20" ht="70.8">
      <c r="A429" s="490" t="s">
        <v>198</v>
      </c>
      <c r="B429" s="490" t="s">
        <v>199</v>
      </c>
      <c r="C429" s="491" t="s">
        <v>697</v>
      </c>
      <c r="D429" s="317" t="s">
        <v>57</v>
      </c>
      <c r="E429" s="323"/>
      <c r="F429" s="319">
        <f>F431+F432</f>
        <v>38554</v>
      </c>
      <c r="G429" s="319"/>
      <c r="H429" s="319">
        <f t="shared" ref="H429:Q429" si="299">H431+H432</f>
        <v>38554</v>
      </c>
      <c r="I429" s="319">
        <f t="shared" si="299"/>
        <v>37570.959999999999</v>
      </c>
      <c r="J429" s="319"/>
      <c r="K429" s="319">
        <f t="shared" si="299"/>
        <v>37570.959999999999</v>
      </c>
      <c r="L429" s="319">
        <f t="shared" si="299"/>
        <v>37570.959999999999</v>
      </c>
      <c r="M429" s="319"/>
      <c r="N429" s="319">
        <f t="shared" si="299"/>
        <v>37570.959999999999</v>
      </c>
      <c r="O429" s="319">
        <f t="shared" si="299"/>
        <v>37568.42</v>
      </c>
      <c r="P429" s="319"/>
      <c r="Q429" s="319">
        <f t="shared" si="299"/>
        <v>37568.42</v>
      </c>
      <c r="R429" s="285">
        <f t="shared" si="275"/>
        <v>99.993239459412266</v>
      </c>
      <c r="S429" s="285"/>
      <c r="T429" s="285">
        <f t="shared" si="276"/>
        <v>99.993239459412266</v>
      </c>
    </row>
    <row r="430" spans="1:20" ht="132" customHeight="1">
      <c r="A430" s="490"/>
      <c r="B430" s="490"/>
      <c r="C430" s="491"/>
      <c r="D430" s="484" t="s">
        <v>125</v>
      </c>
      <c r="E430" s="323" t="s">
        <v>1</v>
      </c>
      <c r="F430" s="319">
        <f>F429</f>
        <v>38554</v>
      </c>
      <c r="G430" s="319"/>
      <c r="H430" s="319">
        <f t="shared" ref="H430:T430" si="300">H429</f>
        <v>38554</v>
      </c>
      <c r="I430" s="319">
        <f t="shared" si="300"/>
        <v>37570.959999999999</v>
      </c>
      <c r="J430" s="319"/>
      <c r="K430" s="319">
        <f t="shared" si="300"/>
        <v>37570.959999999999</v>
      </c>
      <c r="L430" s="319">
        <f t="shared" si="300"/>
        <v>37570.959999999999</v>
      </c>
      <c r="M430" s="319"/>
      <c r="N430" s="319">
        <f t="shared" si="300"/>
        <v>37570.959999999999</v>
      </c>
      <c r="O430" s="319">
        <f t="shared" si="300"/>
        <v>37568.42</v>
      </c>
      <c r="P430" s="319"/>
      <c r="Q430" s="319">
        <f t="shared" si="300"/>
        <v>37568.42</v>
      </c>
      <c r="R430" s="319">
        <f t="shared" si="300"/>
        <v>99.993239459412266</v>
      </c>
      <c r="S430" s="319"/>
      <c r="T430" s="319">
        <f t="shared" si="300"/>
        <v>99.993239459412266</v>
      </c>
    </row>
    <row r="431" spans="1:20" ht="70.8">
      <c r="A431" s="490"/>
      <c r="B431" s="490"/>
      <c r="C431" s="491"/>
      <c r="D431" s="485"/>
      <c r="E431" s="316" t="s">
        <v>654</v>
      </c>
      <c r="F431" s="319">
        <v>2</v>
      </c>
      <c r="G431" s="316"/>
      <c r="H431" s="319">
        <v>2</v>
      </c>
      <c r="I431" s="319">
        <v>2</v>
      </c>
      <c r="J431" s="316"/>
      <c r="K431" s="319">
        <v>2</v>
      </c>
      <c r="L431" s="319">
        <v>2</v>
      </c>
      <c r="M431" s="316"/>
      <c r="N431" s="319">
        <v>2</v>
      </c>
      <c r="O431" s="282">
        <v>1.97</v>
      </c>
      <c r="P431" s="282"/>
      <c r="Q431" s="282">
        <v>1.97</v>
      </c>
      <c r="R431" s="285">
        <f t="shared" si="275"/>
        <v>98.5</v>
      </c>
      <c r="S431" s="285"/>
      <c r="T431" s="285">
        <f t="shared" si="276"/>
        <v>98.5</v>
      </c>
    </row>
    <row r="432" spans="1:20" ht="70.8">
      <c r="A432" s="490"/>
      <c r="B432" s="490"/>
      <c r="C432" s="491"/>
      <c r="D432" s="486"/>
      <c r="E432" s="316" t="s">
        <v>655</v>
      </c>
      <c r="F432" s="316">
        <v>38552</v>
      </c>
      <c r="G432" s="316"/>
      <c r="H432" s="316">
        <f t="shared" si="296"/>
        <v>38552</v>
      </c>
      <c r="I432" s="316">
        <f>K432</f>
        <v>37568.959999999999</v>
      </c>
      <c r="J432" s="316"/>
      <c r="K432" s="282">
        <v>37568.959999999999</v>
      </c>
      <c r="L432" s="282">
        <v>37568.959999999999</v>
      </c>
      <c r="M432" s="282"/>
      <c r="N432" s="282">
        <v>37568.959999999999</v>
      </c>
      <c r="O432" s="282">
        <v>37566.449999999997</v>
      </c>
      <c r="P432" s="282"/>
      <c r="Q432" s="282">
        <v>37566.449999999997</v>
      </c>
      <c r="R432" s="285">
        <f t="shared" si="275"/>
        <v>99.993318952667295</v>
      </c>
      <c r="S432" s="285"/>
      <c r="T432" s="285">
        <f t="shared" si="276"/>
        <v>99.993318952667295</v>
      </c>
    </row>
    <row r="433" spans="1:20" ht="70.8">
      <c r="A433" s="490" t="s">
        <v>200</v>
      </c>
      <c r="B433" s="490" t="s">
        <v>201</v>
      </c>
      <c r="C433" s="491" t="s">
        <v>698</v>
      </c>
      <c r="D433" s="317" t="s">
        <v>57</v>
      </c>
      <c r="E433" s="325"/>
      <c r="F433" s="319">
        <f>F435+F436</f>
        <v>723.80000000000007</v>
      </c>
      <c r="G433" s="319"/>
      <c r="H433" s="319">
        <f t="shared" ref="H433:Q433" si="301">H435+H436</f>
        <v>723.80000000000007</v>
      </c>
      <c r="I433" s="319">
        <f t="shared" si="301"/>
        <v>815.38</v>
      </c>
      <c r="J433" s="319"/>
      <c r="K433" s="319">
        <f>K435+K436</f>
        <v>815.38</v>
      </c>
      <c r="L433" s="319">
        <f t="shared" si="301"/>
        <v>815.38</v>
      </c>
      <c r="M433" s="319"/>
      <c r="N433" s="319">
        <f t="shared" si="301"/>
        <v>815.38</v>
      </c>
      <c r="O433" s="319">
        <f t="shared" si="301"/>
        <v>814.81</v>
      </c>
      <c r="P433" s="319"/>
      <c r="Q433" s="319">
        <f t="shared" si="301"/>
        <v>814.81</v>
      </c>
      <c r="R433" s="285">
        <f t="shared" si="275"/>
        <v>99.930093943927972</v>
      </c>
      <c r="S433" s="285"/>
      <c r="T433" s="285">
        <f t="shared" si="276"/>
        <v>99.930093943927972</v>
      </c>
    </row>
    <row r="434" spans="1:20" ht="132" customHeight="1">
      <c r="A434" s="490"/>
      <c r="B434" s="490"/>
      <c r="C434" s="491"/>
      <c r="D434" s="326" t="s">
        <v>125</v>
      </c>
      <c r="E434" s="325" t="s">
        <v>1</v>
      </c>
      <c r="F434" s="319">
        <f>F433</f>
        <v>723.80000000000007</v>
      </c>
      <c r="G434" s="319"/>
      <c r="H434" s="319">
        <f t="shared" ref="H434:T434" si="302">H433</f>
        <v>723.80000000000007</v>
      </c>
      <c r="I434" s="319">
        <f t="shared" si="302"/>
        <v>815.38</v>
      </c>
      <c r="J434" s="319"/>
      <c r="K434" s="319">
        <f t="shared" si="302"/>
        <v>815.38</v>
      </c>
      <c r="L434" s="319">
        <f t="shared" si="302"/>
        <v>815.38</v>
      </c>
      <c r="M434" s="319"/>
      <c r="N434" s="319">
        <f t="shared" si="302"/>
        <v>815.38</v>
      </c>
      <c r="O434" s="319">
        <f t="shared" si="302"/>
        <v>814.81</v>
      </c>
      <c r="P434" s="319"/>
      <c r="Q434" s="319">
        <f t="shared" si="302"/>
        <v>814.81</v>
      </c>
      <c r="R434" s="319">
        <f t="shared" si="302"/>
        <v>99.930093943927972</v>
      </c>
      <c r="S434" s="319"/>
      <c r="T434" s="319">
        <f t="shared" si="302"/>
        <v>99.930093943927972</v>
      </c>
    </row>
    <row r="435" spans="1:20" ht="70.8">
      <c r="A435" s="490"/>
      <c r="B435" s="490"/>
      <c r="C435" s="491"/>
      <c r="D435" s="327"/>
      <c r="E435" s="316" t="s">
        <v>656</v>
      </c>
      <c r="F435" s="319">
        <v>0.6</v>
      </c>
      <c r="G435" s="316"/>
      <c r="H435" s="316">
        <f t="shared" si="296"/>
        <v>0.6</v>
      </c>
      <c r="I435" s="316">
        <f t="shared" ref="I435" si="303">H435</f>
        <v>0.6</v>
      </c>
      <c r="J435" s="316"/>
      <c r="K435" s="316">
        <f t="shared" ref="K435" si="304">I435</f>
        <v>0.6</v>
      </c>
      <c r="L435" s="316">
        <f t="shared" ref="L435" si="305">K435</f>
        <v>0.6</v>
      </c>
      <c r="M435" s="316"/>
      <c r="N435" s="316">
        <f t="shared" ref="N435" si="306">L435</f>
        <v>0.6</v>
      </c>
      <c r="O435" s="282">
        <v>0.04</v>
      </c>
      <c r="P435" s="282"/>
      <c r="Q435" s="282">
        <v>0.04</v>
      </c>
      <c r="R435" s="285">
        <f t="shared" si="275"/>
        <v>6.666666666666667</v>
      </c>
      <c r="S435" s="285"/>
      <c r="T435" s="285">
        <f t="shared" si="276"/>
        <v>6.666666666666667</v>
      </c>
    </row>
    <row r="436" spans="1:20" ht="70.8">
      <c r="A436" s="490"/>
      <c r="B436" s="490"/>
      <c r="C436" s="491"/>
      <c r="D436" s="328"/>
      <c r="E436" s="316" t="s">
        <v>657</v>
      </c>
      <c r="F436" s="316">
        <v>723.2</v>
      </c>
      <c r="G436" s="316"/>
      <c r="H436" s="316">
        <f t="shared" si="296"/>
        <v>723.2</v>
      </c>
      <c r="I436" s="316">
        <f>K436</f>
        <v>814.78</v>
      </c>
      <c r="J436" s="316"/>
      <c r="K436" s="316">
        <v>814.78</v>
      </c>
      <c r="L436" s="285">
        <v>814.78</v>
      </c>
      <c r="M436" s="285"/>
      <c r="N436" s="285">
        <v>814.78</v>
      </c>
      <c r="O436" s="282">
        <v>814.77</v>
      </c>
      <c r="P436" s="282"/>
      <c r="Q436" s="282">
        <v>814.77</v>
      </c>
      <c r="R436" s="285">
        <f t="shared" si="275"/>
        <v>99.998772674832466</v>
      </c>
      <c r="S436" s="285"/>
      <c r="T436" s="285">
        <f t="shared" si="276"/>
        <v>99.998772674832466</v>
      </c>
    </row>
    <row r="437" spans="1:20" ht="70.8">
      <c r="A437" s="490" t="s">
        <v>202</v>
      </c>
      <c r="B437" s="490" t="s">
        <v>203</v>
      </c>
      <c r="C437" s="491" t="s">
        <v>698</v>
      </c>
      <c r="D437" s="317" t="s">
        <v>57</v>
      </c>
      <c r="E437" s="325"/>
      <c r="F437" s="319">
        <f>F439+F440</f>
        <v>2387</v>
      </c>
      <c r="G437" s="319"/>
      <c r="H437" s="319">
        <f t="shared" ref="H437:Q437" si="307">H439+H440</f>
        <v>2387</v>
      </c>
      <c r="I437" s="319">
        <f t="shared" si="307"/>
        <v>2227.4199999999996</v>
      </c>
      <c r="J437" s="319"/>
      <c r="K437" s="319">
        <f t="shared" si="307"/>
        <v>2227.4199999999996</v>
      </c>
      <c r="L437" s="319">
        <f t="shared" si="307"/>
        <v>2227.4199999999996</v>
      </c>
      <c r="M437" s="319"/>
      <c r="N437" s="319">
        <f t="shared" si="307"/>
        <v>2227.4199999999996</v>
      </c>
      <c r="O437" s="319">
        <f t="shared" si="307"/>
        <v>2226.4</v>
      </c>
      <c r="P437" s="319"/>
      <c r="Q437" s="319">
        <f t="shared" si="307"/>
        <v>2226.4</v>
      </c>
      <c r="R437" s="285">
        <f t="shared" si="275"/>
        <v>99.954207109570731</v>
      </c>
      <c r="S437" s="285"/>
      <c r="T437" s="285">
        <f t="shared" si="276"/>
        <v>99.954207109570731</v>
      </c>
    </row>
    <row r="438" spans="1:20" ht="132" customHeight="1">
      <c r="A438" s="490"/>
      <c r="B438" s="490"/>
      <c r="C438" s="491"/>
      <c r="D438" s="484" t="s">
        <v>125</v>
      </c>
      <c r="E438" s="325" t="s">
        <v>1</v>
      </c>
      <c r="F438" s="319">
        <f>F437</f>
        <v>2387</v>
      </c>
      <c r="G438" s="319"/>
      <c r="H438" s="319">
        <f t="shared" ref="H438:T438" si="308">H437</f>
        <v>2387</v>
      </c>
      <c r="I438" s="319">
        <f t="shared" si="308"/>
        <v>2227.4199999999996</v>
      </c>
      <c r="J438" s="319"/>
      <c r="K438" s="319">
        <f t="shared" si="308"/>
        <v>2227.4199999999996</v>
      </c>
      <c r="L438" s="319">
        <f t="shared" si="308"/>
        <v>2227.4199999999996</v>
      </c>
      <c r="M438" s="319"/>
      <c r="N438" s="319">
        <f t="shared" si="308"/>
        <v>2227.4199999999996</v>
      </c>
      <c r="O438" s="319">
        <f t="shared" si="308"/>
        <v>2226.4</v>
      </c>
      <c r="P438" s="319"/>
      <c r="Q438" s="319">
        <f t="shared" si="308"/>
        <v>2226.4</v>
      </c>
      <c r="R438" s="319">
        <f t="shared" si="308"/>
        <v>99.954207109570731</v>
      </c>
      <c r="S438" s="319"/>
      <c r="T438" s="319">
        <f t="shared" si="308"/>
        <v>99.954207109570731</v>
      </c>
    </row>
    <row r="439" spans="1:20" ht="70.8">
      <c r="A439" s="490"/>
      <c r="B439" s="490"/>
      <c r="C439" s="491"/>
      <c r="D439" s="485"/>
      <c r="E439" s="316" t="s">
        <v>658</v>
      </c>
      <c r="F439" s="319">
        <v>0.2</v>
      </c>
      <c r="G439" s="316"/>
      <c r="H439" s="319">
        <v>0.2</v>
      </c>
      <c r="I439" s="319">
        <f>K439</f>
        <v>0.2</v>
      </c>
      <c r="J439" s="316"/>
      <c r="K439" s="319">
        <v>0.2</v>
      </c>
      <c r="L439" s="319">
        <f>N439</f>
        <v>0.2</v>
      </c>
      <c r="M439" s="316"/>
      <c r="N439" s="319">
        <v>0.2</v>
      </c>
      <c r="O439" s="317">
        <v>0.05</v>
      </c>
      <c r="P439" s="317"/>
      <c r="Q439" s="317">
        <v>0.05</v>
      </c>
      <c r="R439" s="316">
        <f t="shared" si="275"/>
        <v>25</v>
      </c>
      <c r="S439" s="316"/>
      <c r="T439" s="316">
        <f t="shared" si="276"/>
        <v>25</v>
      </c>
    </row>
    <row r="440" spans="1:20" ht="70.8">
      <c r="A440" s="490"/>
      <c r="B440" s="490"/>
      <c r="C440" s="491"/>
      <c r="D440" s="486"/>
      <c r="E440" s="316" t="s">
        <v>657</v>
      </c>
      <c r="F440" s="316">
        <v>2386.8000000000002</v>
      </c>
      <c r="G440" s="316"/>
      <c r="H440" s="316">
        <f t="shared" si="296"/>
        <v>2386.8000000000002</v>
      </c>
      <c r="I440" s="316">
        <f>K440</f>
        <v>2227.2199999999998</v>
      </c>
      <c r="J440" s="316"/>
      <c r="K440" s="316">
        <v>2227.2199999999998</v>
      </c>
      <c r="L440" s="316">
        <f>N440</f>
        <v>2227.2199999999998</v>
      </c>
      <c r="M440" s="316"/>
      <c r="N440" s="316">
        <v>2227.2199999999998</v>
      </c>
      <c r="O440" s="317">
        <v>2226.35</v>
      </c>
      <c r="P440" s="317"/>
      <c r="Q440" s="317">
        <v>2226.35</v>
      </c>
      <c r="R440" s="316">
        <f t="shared" si="275"/>
        <v>99.960937850773618</v>
      </c>
      <c r="S440" s="316"/>
      <c r="T440" s="316">
        <f t="shared" si="276"/>
        <v>99.960937850773618</v>
      </c>
    </row>
    <row r="441" spans="1:20" ht="177">
      <c r="A441" s="490" t="s">
        <v>204</v>
      </c>
      <c r="B441" s="490" t="s">
        <v>205</v>
      </c>
      <c r="C441" s="318" t="s">
        <v>699</v>
      </c>
      <c r="D441" s="317" t="s">
        <v>57</v>
      </c>
      <c r="E441" s="325"/>
      <c r="F441" s="319">
        <f>F443+F444</f>
        <v>161674</v>
      </c>
      <c r="G441" s="319"/>
      <c r="H441" s="319">
        <f t="shared" ref="H441:Q441" si="309">H443+H444</f>
        <v>161674</v>
      </c>
      <c r="I441" s="319">
        <f t="shared" si="309"/>
        <v>162155</v>
      </c>
      <c r="J441" s="319"/>
      <c r="K441" s="319">
        <f t="shared" si="309"/>
        <v>162155</v>
      </c>
      <c r="L441" s="319">
        <f t="shared" si="309"/>
        <v>162155</v>
      </c>
      <c r="M441" s="319"/>
      <c r="N441" s="319">
        <f t="shared" si="309"/>
        <v>162155</v>
      </c>
      <c r="O441" s="319">
        <f t="shared" si="309"/>
        <v>162144.38</v>
      </c>
      <c r="P441" s="319"/>
      <c r="Q441" s="319">
        <f t="shared" si="309"/>
        <v>162144.38</v>
      </c>
      <c r="R441" s="285">
        <f t="shared" si="275"/>
        <v>99.993450710739722</v>
      </c>
      <c r="S441" s="285"/>
      <c r="T441" s="285">
        <f t="shared" si="276"/>
        <v>99.993450710739722</v>
      </c>
    </row>
    <row r="442" spans="1:20" ht="132" customHeight="1">
      <c r="A442" s="490"/>
      <c r="B442" s="490"/>
      <c r="C442" s="487"/>
      <c r="D442" s="484" t="s">
        <v>125</v>
      </c>
      <c r="E442" s="325" t="s">
        <v>1</v>
      </c>
      <c r="F442" s="319">
        <f>F441</f>
        <v>161674</v>
      </c>
      <c r="G442" s="319"/>
      <c r="H442" s="319">
        <f t="shared" ref="H442:T442" si="310">H441</f>
        <v>161674</v>
      </c>
      <c r="I442" s="319">
        <f t="shared" si="310"/>
        <v>162155</v>
      </c>
      <c r="J442" s="319"/>
      <c r="K442" s="319">
        <f t="shared" si="310"/>
        <v>162155</v>
      </c>
      <c r="L442" s="319">
        <f t="shared" si="310"/>
        <v>162155</v>
      </c>
      <c r="M442" s="319"/>
      <c r="N442" s="319">
        <f t="shared" si="310"/>
        <v>162155</v>
      </c>
      <c r="O442" s="319">
        <f t="shared" si="310"/>
        <v>162144.38</v>
      </c>
      <c r="P442" s="319"/>
      <c r="Q442" s="319">
        <f t="shared" si="310"/>
        <v>162144.38</v>
      </c>
      <c r="R442" s="319">
        <f t="shared" si="310"/>
        <v>99.993450710739722</v>
      </c>
      <c r="S442" s="319"/>
      <c r="T442" s="319">
        <f t="shared" si="310"/>
        <v>99.993450710739722</v>
      </c>
    </row>
    <row r="443" spans="1:20" ht="70.8">
      <c r="A443" s="490"/>
      <c r="B443" s="490"/>
      <c r="C443" s="488"/>
      <c r="D443" s="485"/>
      <c r="E443" s="316" t="s">
        <v>659</v>
      </c>
      <c r="F443" s="319">
        <v>14</v>
      </c>
      <c r="G443" s="316"/>
      <c r="H443" s="316">
        <f t="shared" si="296"/>
        <v>14</v>
      </c>
      <c r="I443" s="316">
        <f t="shared" ref="I443" si="311">H443</f>
        <v>14</v>
      </c>
      <c r="J443" s="316"/>
      <c r="K443" s="316">
        <f t="shared" ref="K443" si="312">I443</f>
        <v>14</v>
      </c>
      <c r="L443" s="316">
        <f t="shared" ref="L443" si="313">K443</f>
        <v>14</v>
      </c>
      <c r="M443" s="316"/>
      <c r="N443" s="316">
        <f t="shared" ref="N443" si="314">L443</f>
        <v>14</v>
      </c>
      <c r="O443" s="317">
        <v>13.66</v>
      </c>
      <c r="P443" s="317"/>
      <c r="Q443" s="317">
        <v>13.66</v>
      </c>
      <c r="R443" s="285">
        <f t="shared" si="275"/>
        <v>97.571428571428569</v>
      </c>
      <c r="S443" s="285"/>
      <c r="T443" s="285">
        <f t="shared" si="276"/>
        <v>97.571428571428569</v>
      </c>
    </row>
    <row r="444" spans="1:20" ht="70.8">
      <c r="A444" s="490"/>
      <c r="B444" s="490"/>
      <c r="C444" s="489"/>
      <c r="D444" s="486"/>
      <c r="E444" s="316" t="s">
        <v>660</v>
      </c>
      <c r="F444" s="316">
        <v>161660</v>
      </c>
      <c r="G444" s="316"/>
      <c r="H444" s="316">
        <f t="shared" si="296"/>
        <v>161660</v>
      </c>
      <c r="I444" s="316">
        <f>K444</f>
        <v>162141</v>
      </c>
      <c r="J444" s="316"/>
      <c r="K444" s="316">
        <v>162141</v>
      </c>
      <c r="L444" s="316">
        <f>N444</f>
        <v>162141</v>
      </c>
      <c r="M444" s="316"/>
      <c r="N444" s="316">
        <v>162141</v>
      </c>
      <c r="O444" s="317">
        <v>162130.72</v>
      </c>
      <c r="P444" s="317"/>
      <c r="Q444" s="317">
        <v>162130.72</v>
      </c>
      <c r="R444" s="285">
        <f t="shared" si="275"/>
        <v>99.993659839275693</v>
      </c>
      <c r="S444" s="285"/>
      <c r="T444" s="285">
        <f t="shared" si="276"/>
        <v>99.993659839275693</v>
      </c>
    </row>
    <row r="445" spans="1:20" ht="231" customHeight="1">
      <c r="A445" s="490" t="s">
        <v>206</v>
      </c>
      <c r="B445" s="490" t="s">
        <v>207</v>
      </c>
      <c r="C445" s="487" t="s">
        <v>612</v>
      </c>
      <c r="D445" s="317" t="s">
        <v>57</v>
      </c>
      <c r="E445" s="316"/>
      <c r="F445" s="319">
        <f>F447+F448</f>
        <v>1800.2</v>
      </c>
      <c r="G445" s="319"/>
      <c r="H445" s="319">
        <f t="shared" ref="H445:Q445" si="315">H447+H448</f>
        <v>1800.2</v>
      </c>
      <c r="I445" s="319">
        <f t="shared" si="315"/>
        <v>1559.2</v>
      </c>
      <c r="J445" s="319"/>
      <c r="K445" s="319">
        <f t="shared" si="315"/>
        <v>1559.2</v>
      </c>
      <c r="L445" s="319">
        <f t="shared" si="315"/>
        <v>1559.2</v>
      </c>
      <c r="M445" s="319"/>
      <c r="N445" s="319">
        <f t="shared" si="315"/>
        <v>1559.2</v>
      </c>
      <c r="O445" s="319">
        <f t="shared" si="315"/>
        <v>1557.16</v>
      </c>
      <c r="P445" s="319"/>
      <c r="Q445" s="319">
        <f t="shared" si="315"/>
        <v>1557.16</v>
      </c>
      <c r="R445" s="316">
        <f t="shared" si="275"/>
        <v>99.869163673678813</v>
      </c>
      <c r="S445" s="316"/>
      <c r="T445" s="316">
        <f t="shared" si="276"/>
        <v>99.869163673678813</v>
      </c>
    </row>
    <row r="446" spans="1:20" ht="132" customHeight="1">
      <c r="A446" s="490"/>
      <c r="B446" s="490"/>
      <c r="C446" s="488"/>
      <c r="D446" s="484" t="s">
        <v>125</v>
      </c>
      <c r="E446" s="316" t="s">
        <v>1</v>
      </c>
      <c r="F446" s="319">
        <f>F445</f>
        <v>1800.2</v>
      </c>
      <c r="G446" s="319"/>
      <c r="H446" s="319">
        <f t="shared" ref="H446:T446" si="316">H445</f>
        <v>1800.2</v>
      </c>
      <c r="I446" s="319">
        <f t="shared" si="316"/>
        <v>1559.2</v>
      </c>
      <c r="J446" s="319"/>
      <c r="K446" s="319">
        <f t="shared" si="316"/>
        <v>1559.2</v>
      </c>
      <c r="L446" s="319">
        <f t="shared" si="316"/>
        <v>1559.2</v>
      </c>
      <c r="M446" s="319"/>
      <c r="N446" s="319">
        <f t="shared" si="316"/>
        <v>1559.2</v>
      </c>
      <c r="O446" s="319">
        <f t="shared" si="316"/>
        <v>1557.16</v>
      </c>
      <c r="P446" s="319"/>
      <c r="Q446" s="319">
        <f t="shared" si="316"/>
        <v>1557.16</v>
      </c>
      <c r="R446" s="319">
        <f t="shared" si="316"/>
        <v>99.869163673678813</v>
      </c>
      <c r="S446" s="319"/>
      <c r="T446" s="319">
        <f t="shared" si="316"/>
        <v>99.869163673678813</v>
      </c>
    </row>
    <row r="447" spans="1:20" ht="70.8">
      <c r="A447" s="490"/>
      <c r="B447" s="490"/>
      <c r="C447" s="488"/>
      <c r="D447" s="485"/>
      <c r="E447" s="316" t="s">
        <v>661</v>
      </c>
      <c r="F447" s="319">
        <v>0.2</v>
      </c>
      <c r="G447" s="316"/>
      <c r="H447" s="319">
        <v>0.2</v>
      </c>
      <c r="I447" s="319">
        <v>0.2</v>
      </c>
      <c r="J447" s="316"/>
      <c r="K447" s="319">
        <v>0.2</v>
      </c>
      <c r="L447" s="319">
        <v>0.2</v>
      </c>
      <c r="M447" s="316"/>
      <c r="N447" s="319">
        <v>0.2</v>
      </c>
      <c r="O447" s="317">
        <v>0.16</v>
      </c>
      <c r="P447" s="317"/>
      <c r="Q447" s="317">
        <v>0.16</v>
      </c>
      <c r="R447" s="316">
        <f t="shared" si="275"/>
        <v>80</v>
      </c>
      <c r="S447" s="316"/>
      <c r="T447" s="316">
        <f t="shared" si="276"/>
        <v>80</v>
      </c>
    </row>
    <row r="448" spans="1:20" ht="70.8">
      <c r="A448" s="490"/>
      <c r="B448" s="490"/>
      <c r="C448" s="489"/>
      <c r="D448" s="486"/>
      <c r="E448" s="316" t="s">
        <v>662</v>
      </c>
      <c r="F448" s="316">
        <v>1800</v>
      </c>
      <c r="G448" s="316"/>
      <c r="H448" s="316">
        <f t="shared" si="296"/>
        <v>1800</v>
      </c>
      <c r="I448" s="316">
        <f>K448</f>
        <v>1559</v>
      </c>
      <c r="J448" s="316"/>
      <c r="K448" s="316">
        <v>1559</v>
      </c>
      <c r="L448" s="316">
        <v>1559</v>
      </c>
      <c r="M448" s="316"/>
      <c r="N448" s="316">
        <v>1559</v>
      </c>
      <c r="O448" s="285">
        <v>1557</v>
      </c>
      <c r="P448" s="282"/>
      <c r="Q448" s="285">
        <v>1557</v>
      </c>
      <c r="R448" s="316">
        <f t="shared" si="275"/>
        <v>99.871712636305318</v>
      </c>
      <c r="S448" s="316"/>
      <c r="T448" s="316">
        <f t="shared" si="276"/>
        <v>99.871712636305318</v>
      </c>
    </row>
    <row r="449" spans="1:20" ht="70.8">
      <c r="A449" s="490" t="s">
        <v>208</v>
      </c>
      <c r="B449" s="490" t="s">
        <v>209</v>
      </c>
      <c r="C449" s="491" t="s">
        <v>612</v>
      </c>
      <c r="D449" s="317" t="s">
        <v>57</v>
      </c>
      <c r="E449" s="323"/>
      <c r="F449" s="319">
        <f>F451+F452</f>
        <v>32895.199999999997</v>
      </c>
      <c r="G449" s="319"/>
      <c r="H449" s="319">
        <f t="shared" ref="H449:Q449" si="317">H451+H452</f>
        <v>32895.199999999997</v>
      </c>
      <c r="I449" s="319">
        <f t="shared" si="317"/>
        <v>32994.239999999998</v>
      </c>
      <c r="J449" s="319"/>
      <c r="K449" s="319">
        <f t="shared" si="317"/>
        <v>32994.239999999998</v>
      </c>
      <c r="L449" s="319">
        <f>L451+L452</f>
        <v>32994.239999999998</v>
      </c>
      <c r="M449" s="319"/>
      <c r="N449" s="319">
        <f t="shared" si="317"/>
        <v>32994.239999999998</v>
      </c>
      <c r="O449" s="319">
        <f t="shared" si="317"/>
        <v>32988.410000000003</v>
      </c>
      <c r="P449" s="319"/>
      <c r="Q449" s="319">
        <f t="shared" si="317"/>
        <v>32988.410000000003</v>
      </c>
      <c r="R449" s="316">
        <f t="shared" si="275"/>
        <v>99.98233024915865</v>
      </c>
      <c r="S449" s="316"/>
      <c r="T449" s="316">
        <f t="shared" si="276"/>
        <v>99.98233024915865</v>
      </c>
    </row>
    <row r="450" spans="1:20" ht="132" customHeight="1">
      <c r="A450" s="490"/>
      <c r="B450" s="490"/>
      <c r="C450" s="491"/>
      <c r="D450" s="484" t="s">
        <v>125</v>
      </c>
      <c r="E450" s="323" t="s">
        <v>1</v>
      </c>
      <c r="F450" s="319">
        <f>F449</f>
        <v>32895.199999999997</v>
      </c>
      <c r="G450" s="319"/>
      <c r="H450" s="319">
        <f t="shared" ref="H450:T450" si="318">H449</f>
        <v>32895.199999999997</v>
      </c>
      <c r="I450" s="319">
        <f t="shared" si="318"/>
        <v>32994.239999999998</v>
      </c>
      <c r="J450" s="319"/>
      <c r="K450" s="319">
        <f t="shared" si="318"/>
        <v>32994.239999999998</v>
      </c>
      <c r="L450" s="319">
        <f t="shared" si="318"/>
        <v>32994.239999999998</v>
      </c>
      <c r="M450" s="319"/>
      <c r="N450" s="319">
        <f t="shared" si="318"/>
        <v>32994.239999999998</v>
      </c>
      <c r="O450" s="319">
        <f t="shared" si="318"/>
        <v>32988.410000000003</v>
      </c>
      <c r="P450" s="319"/>
      <c r="Q450" s="319">
        <f t="shared" si="318"/>
        <v>32988.410000000003</v>
      </c>
      <c r="R450" s="319">
        <f t="shared" si="318"/>
        <v>99.98233024915865</v>
      </c>
      <c r="S450" s="319"/>
      <c r="T450" s="319">
        <f t="shared" si="318"/>
        <v>99.98233024915865</v>
      </c>
    </row>
    <row r="451" spans="1:20" ht="70.8">
      <c r="A451" s="490"/>
      <c r="B451" s="490"/>
      <c r="C451" s="491"/>
      <c r="D451" s="485"/>
      <c r="E451" s="316" t="s">
        <v>654</v>
      </c>
      <c r="F451" s="319">
        <v>6.2</v>
      </c>
      <c r="G451" s="316"/>
      <c r="H451" s="316">
        <f t="shared" si="296"/>
        <v>6.2</v>
      </c>
      <c r="I451" s="316">
        <f t="shared" ref="I451" si="319">H451</f>
        <v>6.2</v>
      </c>
      <c r="J451" s="316"/>
      <c r="K451" s="316">
        <f t="shared" ref="K451" si="320">I451</f>
        <v>6.2</v>
      </c>
      <c r="L451" s="316">
        <f t="shared" ref="L451" si="321">K451</f>
        <v>6.2</v>
      </c>
      <c r="M451" s="316"/>
      <c r="N451" s="316">
        <f t="shared" ref="N451" si="322">L451</f>
        <v>6.2</v>
      </c>
      <c r="O451" s="317">
        <v>4.4400000000000004</v>
      </c>
      <c r="P451" s="317"/>
      <c r="Q451" s="317">
        <v>4.4400000000000004</v>
      </c>
      <c r="R451" s="316">
        <f t="shared" si="275"/>
        <v>71.612903225806463</v>
      </c>
      <c r="S451" s="316"/>
      <c r="T451" s="316">
        <f t="shared" si="276"/>
        <v>71.612903225806463</v>
      </c>
    </row>
    <row r="452" spans="1:20" ht="70.8">
      <c r="A452" s="490"/>
      <c r="B452" s="490"/>
      <c r="C452" s="491"/>
      <c r="D452" s="486"/>
      <c r="E452" s="316" t="s">
        <v>663</v>
      </c>
      <c r="F452" s="316">
        <v>32889</v>
      </c>
      <c r="G452" s="316"/>
      <c r="H452" s="316">
        <f t="shared" si="296"/>
        <v>32889</v>
      </c>
      <c r="I452" s="316">
        <f>K452</f>
        <v>32988.04</v>
      </c>
      <c r="J452" s="316"/>
      <c r="K452" s="316">
        <v>32988.04</v>
      </c>
      <c r="L452" s="316">
        <v>32988.04</v>
      </c>
      <c r="M452" s="316"/>
      <c r="N452" s="316">
        <v>32988.04</v>
      </c>
      <c r="O452" s="317">
        <v>32983.97</v>
      </c>
      <c r="P452" s="317"/>
      <c r="Q452" s="317">
        <v>32983.97</v>
      </c>
      <c r="R452" s="285">
        <f t="shared" si="275"/>
        <v>99.987662195147081</v>
      </c>
      <c r="S452" s="285"/>
      <c r="T452" s="285">
        <f t="shared" si="276"/>
        <v>99.987662195147081</v>
      </c>
    </row>
    <row r="453" spans="1:20" ht="70.8">
      <c r="A453" s="490" t="s">
        <v>210</v>
      </c>
      <c r="B453" s="490" t="s">
        <v>211</v>
      </c>
      <c r="C453" s="491" t="s">
        <v>700</v>
      </c>
      <c r="D453" s="317" t="s">
        <v>57</v>
      </c>
      <c r="E453" s="325"/>
      <c r="F453" s="319">
        <v>19529.400000000001</v>
      </c>
      <c r="G453" s="316"/>
      <c r="H453" s="316">
        <f t="shared" si="296"/>
        <v>19529.400000000001</v>
      </c>
      <c r="I453" s="316">
        <f t="shared" ref="I453:I455" si="323">H453</f>
        <v>19529.400000000001</v>
      </c>
      <c r="J453" s="316"/>
      <c r="K453" s="316">
        <f t="shared" ref="K453:K456" si="324">I453</f>
        <v>19529.400000000001</v>
      </c>
      <c r="L453" s="316">
        <f t="shared" ref="L453:L455" si="325">K453</f>
        <v>19529.400000000001</v>
      </c>
      <c r="M453" s="316"/>
      <c r="N453" s="316">
        <f t="shared" ref="N453:N455" si="326">L453</f>
        <v>19529.400000000001</v>
      </c>
      <c r="O453" s="317">
        <v>19375.830000000002</v>
      </c>
      <c r="P453" s="317"/>
      <c r="Q453" s="317">
        <v>19375.830000000002</v>
      </c>
      <c r="R453" s="285">
        <f t="shared" si="275"/>
        <v>99.213647116654897</v>
      </c>
      <c r="S453" s="285"/>
      <c r="T453" s="285">
        <f t="shared" si="276"/>
        <v>99.213647116654897</v>
      </c>
    </row>
    <row r="454" spans="1:20" ht="132" customHeight="1">
      <c r="A454" s="490"/>
      <c r="B454" s="490"/>
      <c r="C454" s="491"/>
      <c r="D454" s="484" t="s">
        <v>125</v>
      </c>
      <c r="E454" s="325" t="s">
        <v>1</v>
      </c>
      <c r="F454" s="319">
        <f>F453</f>
        <v>19529.400000000001</v>
      </c>
      <c r="G454" s="319"/>
      <c r="H454" s="319">
        <f t="shared" ref="H454:T454" si="327">H453</f>
        <v>19529.400000000001</v>
      </c>
      <c r="I454" s="319">
        <f t="shared" si="327"/>
        <v>19529.400000000001</v>
      </c>
      <c r="J454" s="319"/>
      <c r="K454" s="319">
        <f t="shared" si="327"/>
        <v>19529.400000000001</v>
      </c>
      <c r="L454" s="319">
        <f t="shared" si="327"/>
        <v>19529.400000000001</v>
      </c>
      <c r="M454" s="319"/>
      <c r="N454" s="319">
        <f t="shared" si="327"/>
        <v>19529.400000000001</v>
      </c>
      <c r="O454" s="319">
        <f t="shared" si="327"/>
        <v>19375.830000000002</v>
      </c>
      <c r="P454" s="319"/>
      <c r="Q454" s="319">
        <f t="shared" si="327"/>
        <v>19375.830000000002</v>
      </c>
      <c r="R454" s="319">
        <f t="shared" si="327"/>
        <v>99.213647116654897</v>
      </c>
      <c r="S454" s="319"/>
      <c r="T454" s="319">
        <f t="shared" si="327"/>
        <v>99.213647116654897</v>
      </c>
    </row>
    <row r="455" spans="1:20" ht="236.25" customHeight="1">
      <c r="A455" s="490"/>
      <c r="B455" s="490"/>
      <c r="C455" s="491"/>
      <c r="D455" s="486"/>
      <c r="E455" s="316" t="s">
        <v>664</v>
      </c>
      <c r="F455" s="316">
        <f>F453</f>
        <v>19529.400000000001</v>
      </c>
      <c r="G455" s="316"/>
      <c r="H455" s="316">
        <f t="shared" si="296"/>
        <v>19529.400000000001</v>
      </c>
      <c r="I455" s="316">
        <f t="shared" si="323"/>
        <v>19529.400000000001</v>
      </c>
      <c r="J455" s="316"/>
      <c r="K455" s="316">
        <f t="shared" si="324"/>
        <v>19529.400000000001</v>
      </c>
      <c r="L455" s="316">
        <f t="shared" si="325"/>
        <v>19529.400000000001</v>
      </c>
      <c r="M455" s="316"/>
      <c r="N455" s="316">
        <f t="shared" si="326"/>
        <v>19529.400000000001</v>
      </c>
      <c r="O455" s="317">
        <v>19375.830000000002</v>
      </c>
      <c r="P455" s="317"/>
      <c r="Q455" s="317">
        <v>19375.830000000002</v>
      </c>
      <c r="R455" s="285">
        <f t="shared" si="275"/>
        <v>99.213647116654897</v>
      </c>
      <c r="S455" s="285"/>
      <c r="T455" s="285">
        <f t="shared" si="276"/>
        <v>99.213647116654897</v>
      </c>
    </row>
    <row r="456" spans="1:20" ht="70.8">
      <c r="A456" s="490" t="s">
        <v>212</v>
      </c>
      <c r="B456" s="490" t="s">
        <v>213</v>
      </c>
      <c r="C456" s="491" t="s">
        <v>612</v>
      </c>
      <c r="D456" s="317" t="s">
        <v>57</v>
      </c>
      <c r="E456" s="325"/>
      <c r="F456" s="319">
        <v>1259</v>
      </c>
      <c r="G456" s="316"/>
      <c r="H456" s="316">
        <f t="shared" si="296"/>
        <v>1259</v>
      </c>
      <c r="I456" s="316">
        <f>I458</f>
        <v>692</v>
      </c>
      <c r="J456" s="316"/>
      <c r="K456" s="316">
        <f t="shared" si="324"/>
        <v>692</v>
      </c>
      <c r="L456" s="316">
        <f>L458</f>
        <v>692</v>
      </c>
      <c r="M456" s="316"/>
      <c r="N456" s="316">
        <f t="shared" ref="N456:Q456" si="328">N458</f>
        <v>692</v>
      </c>
      <c r="O456" s="316">
        <f t="shared" si="328"/>
        <v>691.47</v>
      </c>
      <c r="P456" s="316"/>
      <c r="Q456" s="316">
        <f t="shared" si="328"/>
        <v>691.47</v>
      </c>
      <c r="R456" s="285">
        <f t="shared" si="275"/>
        <v>99.923410404624278</v>
      </c>
      <c r="S456" s="285"/>
      <c r="T456" s="285">
        <f t="shared" si="276"/>
        <v>99.923410404624278</v>
      </c>
    </row>
    <row r="457" spans="1:20" ht="132" customHeight="1">
      <c r="A457" s="490"/>
      <c r="B457" s="490"/>
      <c r="C457" s="491"/>
      <c r="D457" s="484" t="s">
        <v>125</v>
      </c>
      <c r="E457" s="325" t="s">
        <v>1</v>
      </c>
      <c r="F457" s="319">
        <f>F456</f>
        <v>1259</v>
      </c>
      <c r="G457" s="319"/>
      <c r="H457" s="319">
        <f t="shared" ref="H457:T457" si="329">H456</f>
        <v>1259</v>
      </c>
      <c r="I457" s="319">
        <f t="shared" si="329"/>
        <v>692</v>
      </c>
      <c r="J457" s="319"/>
      <c r="K457" s="319">
        <f t="shared" si="329"/>
        <v>692</v>
      </c>
      <c r="L457" s="319">
        <f t="shared" si="329"/>
        <v>692</v>
      </c>
      <c r="M457" s="319"/>
      <c r="N457" s="319">
        <f t="shared" si="329"/>
        <v>692</v>
      </c>
      <c r="O457" s="319">
        <f t="shared" si="329"/>
        <v>691.47</v>
      </c>
      <c r="P457" s="319"/>
      <c r="Q457" s="319">
        <f t="shared" si="329"/>
        <v>691.47</v>
      </c>
      <c r="R457" s="319">
        <f t="shared" si="329"/>
        <v>99.923410404624278</v>
      </c>
      <c r="S457" s="319"/>
      <c r="T457" s="319">
        <f t="shared" si="329"/>
        <v>99.923410404624278</v>
      </c>
    </row>
    <row r="458" spans="1:20" ht="203.25" customHeight="1">
      <c r="A458" s="490"/>
      <c r="B458" s="490"/>
      <c r="C458" s="491"/>
      <c r="D458" s="486"/>
      <c r="E458" s="316" t="s">
        <v>665</v>
      </c>
      <c r="F458" s="316">
        <f>F456</f>
        <v>1259</v>
      </c>
      <c r="G458" s="316"/>
      <c r="H458" s="316">
        <f t="shared" si="296"/>
        <v>1259</v>
      </c>
      <c r="I458" s="316">
        <f>K458</f>
        <v>692</v>
      </c>
      <c r="J458" s="316"/>
      <c r="K458" s="316">
        <v>692</v>
      </c>
      <c r="L458" s="316">
        <f>N458</f>
        <v>692</v>
      </c>
      <c r="M458" s="316"/>
      <c r="N458" s="316">
        <v>692</v>
      </c>
      <c r="O458" s="317">
        <v>691.47</v>
      </c>
      <c r="P458" s="317"/>
      <c r="Q458" s="317">
        <v>691.47</v>
      </c>
      <c r="R458" s="285">
        <f t="shared" si="275"/>
        <v>99.923410404624278</v>
      </c>
      <c r="S458" s="285"/>
      <c r="T458" s="285">
        <f t="shared" si="276"/>
        <v>99.923410404624278</v>
      </c>
    </row>
    <row r="459" spans="1:20" ht="70.8">
      <c r="A459" s="490" t="s">
        <v>214</v>
      </c>
      <c r="B459" s="490" t="s">
        <v>215</v>
      </c>
      <c r="C459" s="491" t="s">
        <v>701</v>
      </c>
      <c r="D459" s="317" t="s">
        <v>57</v>
      </c>
      <c r="E459" s="325"/>
      <c r="F459" s="319">
        <f>F461+F462</f>
        <v>17835.5</v>
      </c>
      <c r="G459" s="316"/>
      <c r="H459" s="316">
        <f t="shared" si="296"/>
        <v>17835.5</v>
      </c>
      <c r="I459" s="316">
        <f>I461+I462</f>
        <v>18958.5</v>
      </c>
      <c r="J459" s="316"/>
      <c r="K459" s="316">
        <f t="shared" ref="K459:Q459" si="330">K461+K462</f>
        <v>18958.5</v>
      </c>
      <c r="L459" s="316">
        <f t="shared" si="330"/>
        <v>18958.5</v>
      </c>
      <c r="M459" s="316"/>
      <c r="N459" s="316">
        <f t="shared" si="330"/>
        <v>18958.5</v>
      </c>
      <c r="O459" s="316">
        <f t="shared" si="330"/>
        <v>18957.16</v>
      </c>
      <c r="P459" s="316"/>
      <c r="Q459" s="316">
        <f t="shared" si="330"/>
        <v>18957.16</v>
      </c>
      <c r="R459" s="285">
        <f t="shared" si="275"/>
        <v>99.992931930268753</v>
      </c>
      <c r="S459" s="285"/>
      <c r="T459" s="285">
        <f t="shared" si="276"/>
        <v>99.992931930268753</v>
      </c>
    </row>
    <row r="460" spans="1:20" ht="132" customHeight="1">
      <c r="A460" s="490"/>
      <c r="B460" s="490"/>
      <c r="C460" s="491"/>
      <c r="D460" s="484" t="s">
        <v>125</v>
      </c>
      <c r="E460" s="325" t="s">
        <v>1</v>
      </c>
      <c r="F460" s="319">
        <f>F459</f>
        <v>17835.5</v>
      </c>
      <c r="G460" s="319"/>
      <c r="H460" s="319">
        <f t="shared" ref="H460:T460" si="331">H459</f>
        <v>17835.5</v>
      </c>
      <c r="I460" s="319">
        <f t="shared" si="331"/>
        <v>18958.5</v>
      </c>
      <c r="J460" s="319"/>
      <c r="K460" s="319">
        <f t="shared" si="331"/>
        <v>18958.5</v>
      </c>
      <c r="L460" s="319">
        <f t="shared" si="331"/>
        <v>18958.5</v>
      </c>
      <c r="M460" s="319"/>
      <c r="N460" s="319">
        <f t="shared" si="331"/>
        <v>18958.5</v>
      </c>
      <c r="O460" s="319">
        <f t="shared" si="331"/>
        <v>18957.16</v>
      </c>
      <c r="P460" s="319"/>
      <c r="Q460" s="319">
        <f t="shared" si="331"/>
        <v>18957.16</v>
      </c>
      <c r="R460" s="319">
        <f t="shared" si="331"/>
        <v>99.992931930268753</v>
      </c>
      <c r="S460" s="319"/>
      <c r="T460" s="319">
        <f t="shared" si="331"/>
        <v>99.992931930268753</v>
      </c>
    </row>
    <row r="461" spans="1:20" ht="70.8">
      <c r="A461" s="490"/>
      <c r="B461" s="490"/>
      <c r="C461" s="491"/>
      <c r="D461" s="485"/>
      <c r="E461" s="316" t="s">
        <v>666</v>
      </c>
      <c r="F461" s="319">
        <v>1</v>
      </c>
      <c r="G461" s="316"/>
      <c r="H461" s="316">
        <f t="shared" si="296"/>
        <v>1</v>
      </c>
      <c r="I461" s="316">
        <f t="shared" ref="I461" si="332">H461</f>
        <v>1</v>
      </c>
      <c r="J461" s="316"/>
      <c r="K461" s="316">
        <f t="shared" ref="K461" si="333">I461</f>
        <v>1</v>
      </c>
      <c r="L461" s="316">
        <f t="shared" ref="L461" si="334">K461</f>
        <v>1</v>
      </c>
      <c r="M461" s="316"/>
      <c r="N461" s="316">
        <f t="shared" ref="N461" si="335">L461</f>
        <v>1</v>
      </c>
      <c r="O461" s="317">
        <v>0.62</v>
      </c>
      <c r="P461" s="317"/>
      <c r="Q461" s="317">
        <v>0.62</v>
      </c>
      <c r="R461" s="285">
        <f t="shared" si="275"/>
        <v>62</v>
      </c>
      <c r="S461" s="285"/>
      <c r="T461" s="285">
        <f t="shared" si="276"/>
        <v>62</v>
      </c>
    </row>
    <row r="462" spans="1:20" ht="138.75" customHeight="1">
      <c r="A462" s="490"/>
      <c r="B462" s="490"/>
      <c r="C462" s="491"/>
      <c r="D462" s="486"/>
      <c r="E462" s="316" t="s">
        <v>667</v>
      </c>
      <c r="F462" s="316">
        <v>17834.5</v>
      </c>
      <c r="G462" s="316"/>
      <c r="H462" s="316">
        <f t="shared" si="296"/>
        <v>17834.5</v>
      </c>
      <c r="I462" s="316">
        <f>K462</f>
        <v>18957.5</v>
      </c>
      <c r="J462" s="316"/>
      <c r="K462" s="316">
        <v>18957.5</v>
      </c>
      <c r="L462" s="316">
        <v>18957.5</v>
      </c>
      <c r="M462" s="316"/>
      <c r="N462" s="316">
        <v>18957.5</v>
      </c>
      <c r="O462" s="316">
        <v>18956.54</v>
      </c>
      <c r="P462" s="317"/>
      <c r="Q462" s="316">
        <v>18956.54</v>
      </c>
      <c r="R462" s="285">
        <f t="shared" si="275"/>
        <v>99.994936041144669</v>
      </c>
      <c r="S462" s="285"/>
      <c r="T462" s="285">
        <f t="shared" si="276"/>
        <v>99.994936041144669</v>
      </c>
    </row>
    <row r="463" spans="1:20" ht="70.8">
      <c r="A463" s="490" t="s">
        <v>216</v>
      </c>
      <c r="B463" s="490" t="s">
        <v>702</v>
      </c>
      <c r="C463" s="491" t="s">
        <v>703</v>
      </c>
      <c r="D463" s="317" t="s">
        <v>57</v>
      </c>
      <c r="E463" s="316"/>
      <c r="F463" s="316">
        <v>6338</v>
      </c>
      <c r="G463" s="316"/>
      <c r="H463" s="316">
        <f t="shared" si="296"/>
        <v>6338</v>
      </c>
      <c r="I463" s="316">
        <f>I465</f>
        <v>6308</v>
      </c>
      <c r="J463" s="316"/>
      <c r="K463" s="316">
        <f t="shared" ref="K463" si="336">I463</f>
        <v>6308</v>
      </c>
      <c r="L463" s="316">
        <f>N463</f>
        <v>6308</v>
      </c>
      <c r="M463" s="316"/>
      <c r="N463" s="316">
        <v>6308</v>
      </c>
      <c r="O463" s="317">
        <v>6307.68</v>
      </c>
      <c r="P463" s="317"/>
      <c r="Q463" s="317">
        <v>6307.68</v>
      </c>
      <c r="R463" s="285">
        <f t="shared" si="275"/>
        <v>99.994927076727976</v>
      </c>
      <c r="S463" s="285"/>
      <c r="T463" s="285">
        <f t="shared" si="276"/>
        <v>99.994927076727976</v>
      </c>
    </row>
    <row r="464" spans="1:20" ht="132" customHeight="1">
      <c r="A464" s="490"/>
      <c r="B464" s="490"/>
      <c r="C464" s="491"/>
      <c r="D464" s="484" t="s">
        <v>125</v>
      </c>
      <c r="E464" s="316" t="s">
        <v>1</v>
      </c>
      <c r="F464" s="316">
        <f>F463</f>
        <v>6338</v>
      </c>
      <c r="G464" s="316"/>
      <c r="H464" s="316">
        <f t="shared" ref="H464:T464" si="337">H463</f>
        <v>6338</v>
      </c>
      <c r="I464" s="316">
        <f t="shared" si="337"/>
        <v>6308</v>
      </c>
      <c r="J464" s="316"/>
      <c r="K464" s="316">
        <f t="shared" si="337"/>
        <v>6308</v>
      </c>
      <c r="L464" s="316">
        <f t="shared" si="337"/>
        <v>6308</v>
      </c>
      <c r="M464" s="316"/>
      <c r="N464" s="316">
        <f t="shared" si="337"/>
        <v>6308</v>
      </c>
      <c r="O464" s="316">
        <f t="shared" si="337"/>
        <v>6307.68</v>
      </c>
      <c r="P464" s="316"/>
      <c r="Q464" s="316">
        <f t="shared" si="337"/>
        <v>6307.68</v>
      </c>
      <c r="R464" s="316">
        <f t="shared" si="337"/>
        <v>99.994927076727976</v>
      </c>
      <c r="S464" s="316"/>
      <c r="T464" s="316">
        <f t="shared" si="337"/>
        <v>99.994927076727976</v>
      </c>
    </row>
    <row r="465" spans="1:20" ht="70.8">
      <c r="A465" s="490"/>
      <c r="B465" s="490"/>
      <c r="C465" s="491"/>
      <c r="D465" s="486"/>
      <c r="E465" s="316" t="s">
        <v>668</v>
      </c>
      <c r="F465" s="316">
        <v>6338</v>
      </c>
      <c r="G465" s="316"/>
      <c r="H465" s="316">
        <f t="shared" si="296"/>
        <v>6338</v>
      </c>
      <c r="I465" s="316">
        <f>K465</f>
        <v>6308</v>
      </c>
      <c r="J465" s="316"/>
      <c r="K465" s="316">
        <v>6308</v>
      </c>
      <c r="L465" s="316">
        <f>N465</f>
        <v>6308</v>
      </c>
      <c r="M465" s="316"/>
      <c r="N465" s="316">
        <v>6308</v>
      </c>
      <c r="O465" s="317">
        <v>6307.68</v>
      </c>
      <c r="P465" s="317"/>
      <c r="Q465" s="317">
        <v>6307.68</v>
      </c>
      <c r="R465" s="285">
        <f t="shared" si="275"/>
        <v>99.994927076727976</v>
      </c>
      <c r="S465" s="285"/>
      <c r="T465" s="285">
        <f t="shared" si="276"/>
        <v>99.994927076727976</v>
      </c>
    </row>
    <row r="466" spans="1:20" ht="70.8">
      <c r="A466" s="490" t="s">
        <v>704</v>
      </c>
      <c r="B466" s="490" t="s">
        <v>705</v>
      </c>
      <c r="C466" s="491" t="s">
        <v>706</v>
      </c>
      <c r="D466" s="317" t="s">
        <v>57</v>
      </c>
      <c r="E466" s="325"/>
      <c r="F466" s="316">
        <v>21611</v>
      </c>
      <c r="G466" s="316"/>
      <c r="H466" s="316">
        <f t="shared" si="296"/>
        <v>21611</v>
      </c>
      <c r="I466" s="316">
        <f t="shared" ref="I466:I468" si="338">H466</f>
        <v>21611</v>
      </c>
      <c r="J466" s="316"/>
      <c r="K466" s="316">
        <f t="shared" ref="K466:K471" si="339">I466</f>
        <v>21611</v>
      </c>
      <c r="L466" s="316">
        <f t="shared" ref="L466:L468" si="340">K466</f>
        <v>21611</v>
      </c>
      <c r="M466" s="316"/>
      <c r="N466" s="316">
        <f t="shared" ref="N466:N468" si="341">L466</f>
        <v>21611</v>
      </c>
      <c r="O466" s="317">
        <v>20483.189999999999</v>
      </c>
      <c r="P466" s="317"/>
      <c r="Q466" s="317">
        <v>20483.189999999999</v>
      </c>
      <c r="R466" s="285">
        <f t="shared" si="275"/>
        <v>94.781315071028644</v>
      </c>
      <c r="S466" s="285"/>
      <c r="T466" s="285">
        <f t="shared" si="276"/>
        <v>94.781315071028644</v>
      </c>
    </row>
    <row r="467" spans="1:20" ht="35.4">
      <c r="A467" s="490"/>
      <c r="B467" s="490"/>
      <c r="C467" s="491"/>
      <c r="D467" s="484" t="s">
        <v>125</v>
      </c>
      <c r="E467" s="325" t="s">
        <v>1</v>
      </c>
      <c r="F467" s="316">
        <f>F468</f>
        <v>21611</v>
      </c>
      <c r="G467" s="316">
        <f t="shared" ref="G467:T467" si="342">G468</f>
        <v>0</v>
      </c>
      <c r="H467" s="316">
        <f t="shared" si="342"/>
        <v>21611</v>
      </c>
      <c r="I467" s="316">
        <f t="shared" si="342"/>
        <v>21611</v>
      </c>
      <c r="J467" s="316">
        <f t="shared" si="342"/>
        <v>0</v>
      </c>
      <c r="K467" s="316">
        <f t="shared" si="342"/>
        <v>21611</v>
      </c>
      <c r="L467" s="316">
        <f t="shared" si="342"/>
        <v>21611</v>
      </c>
      <c r="M467" s="316">
        <f t="shared" si="342"/>
        <v>0</v>
      </c>
      <c r="N467" s="316">
        <f t="shared" si="342"/>
        <v>21611</v>
      </c>
      <c r="O467" s="316">
        <f t="shared" si="342"/>
        <v>20483.189999999999</v>
      </c>
      <c r="P467" s="316">
        <f t="shared" si="342"/>
        <v>0</v>
      </c>
      <c r="Q467" s="316">
        <f t="shared" si="342"/>
        <v>20483.189999999999</v>
      </c>
      <c r="R467" s="316">
        <f t="shared" si="342"/>
        <v>94.781315071028644</v>
      </c>
      <c r="S467" s="316">
        <f t="shared" si="342"/>
        <v>0</v>
      </c>
      <c r="T467" s="316">
        <f t="shared" si="342"/>
        <v>94.781315071028644</v>
      </c>
    </row>
    <row r="468" spans="1:20" ht="263.25" customHeight="1">
      <c r="A468" s="490"/>
      <c r="B468" s="490"/>
      <c r="C468" s="491"/>
      <c r="D468" s="494"/>
      <c r="E468" s="316" t="s">
        <v>669</v>
      </c>
      <c r="F468" s="316">
        <v>21611</v>
      </c>
      <c r="G468" s="316"/>
      <c r="H468" s="316">
        <f t="shared" si="296"/>
        <v>21611</v>
      </c>
      <c r="I468" s="316">
        <f t="shared" si="338"/>
        <v>21611</v>
      </c>
      <c r="J468" s="316"/>
      <c r="K468" s="316">
        <f t="shared" si="339"/>
        <v>21611</v>
      </c>
      <c r="L468" s="316">
        <f t="shared" si="340"/>
        <v>21611</v>
      </c>
      <c r="M468" s="316"/>
      <c r="N468" s="316">
        <f t="shared" si="341"/>
        <v>21611</v>
      </c>
      <c r="O468" s="317">
        <v>20483.189999999999</v>
      </c>
      <c r="P468" s="317"/>
      <c r="Q468" s="317">
        <v>20483.189999999999</v>
      </c>
      <c r="R468" s="285">
        <f t="shared" si="275"/>
        <v>94.781315071028644</v>
      </c>
      <c r="S468" s="285"/>
      <c r="T468" s="285">
        <f t="shared" si="276"/>
        <v>94.781315071028644</v>
      </c>
    </row>
    <row r="469" spans="1:20" ht="70.8">
      <c r="A469" s="490" t="s">
        <v>218</v>
      </c>
      <c r="B469" s="490" t="s">
        <v>219</v>
      </c>
      <c r="C469" s="491" t="s">
        <v>612</v>
      </c>
      <c r="D469" s="317" t="s">
        <v>57</v>
      </c>
      <c r="E469" s="325"/>
      <c r="F469" s="319">
        <f>F471+F472</f>
        <v>58094</v>
      </c>
      <c r="G469" s="316"/>
      <c r="H469" s="316">
        <f t="shared" si="296"/>
        <v>58094</v>
      </c>
      <c r="I469" s="316">
        <f>I471+I472</f>
        <v>57634</v>
      </c>
      <c r="J469" s="316"/>
      <c r="K469" s="316">
        <f t="shared" si="339"/>
        <v>57634</v>
      </c>
      <c r="L469" s="285">
        <f>L471+L472</f>
        <v>57634</v>
      </c>
      <c r="M469" s="285"/>
      <c r="N469" s="285">
        <f t="shared" ref="N469:O469" si="343">N471+N472</f>
        <v>57634</v>
      </c>
      <c r="O469" s="285">
        <f t="shared" si="343"/>
        <v>57589.240000000005</v>
      </c>
      <c r="P469" s="285"/>
      <c r="Q469" s="285">
        <f t="shared" ref="Q469" si="344">Q471+Q472</f>
        <v>57589.240000000005</v>
      </c>
      <c r="R469" s="285">
        <f t="shared" si="275"/>
        <v>99.922337509109212</v>
      </c>
      <c r="S469" s="285"/>
      <c r="T469" s="285">
        <f t="shared" si="276"/>
        <v>99.922337509109212</v>
      </c>
    </row>
    <row r="470" spans="1:20" ht="85.5" customHeight="1">
      <c r="A470" s="490"/>
      <c r="B470" s="490"/>
      <c r="C470" s="491"/>
      <c r="D470" s="533" t="s">
        <v>125</v>
      </c>
      <c r="E470" s="325" t="s">
        <v>1</v>
      </c>
      <c r="F470" s="319">
        <f>F469</f>
        <v>58094</v>
      </c>
      <c r="G470" s="319"/>
      <c r="H470" s="319">
        <f t="shared" ref="H470:T470" si="345">H469</f>
        <v>58094</v>
      </c>
      <c r="I470" s="319">
        <f t="shared" si="345"/>
        <v>57634</v>
      </c>
      <c r="J470" s="319"/>
      <c r="K470" s="319">
        <f t="shared" si="345"/>
        <v>57634</v>
      </c>
      <c r="L470" s="319">
        <f t="shared" si="345"/>
        <v>57634</v>
      </c>
      <c r="M470" s="319"/>
      <c r="N470" s="319">
        <f t="shared" si="345"/>
        <v>57634</v>
      </c>
      <c r="O470" s="319">
        <f t="shared" si="345"/>
        <v>57589.240000000005</v>
      </c>
      <c r="P470" s="319"/>
      <c r="Q470" s="319">
        <f t="shared" si="345"/>
        <v>57589.240000000005</v>
      </c>
      <c r="R470" s="319">
        <f t="shared" si="345"/>
        <v>99.922337509109212</v>
      </c>
      <c r="S470" s="319"/>
      <c r="T470" s="319">
        <f t="shared" si="345"/>
        <v>99.922337509109212</v>
      </c>
    </row>
    <row r="471" spans="1:20" ht="132" customHeight="1">
      <c r="A471" s="490"/>
      <c r="B471" s="490"/>
      <c r="C471" s="491"/>
      <c r="D471" s="534"/>
      <c r="E471" s="316" t="s">
        <v>670</v>
      </c>
      <c r="F471" s="319">
        <v>4</v>
      </c>
      <c r="G471" s="316"/>
      <c r="H471" s="316">
        <f t="shared" si="296"/>
        <v>4</v>
      </c>
      <c r="I471" s="316">
        <f t="shared" ref="I471" si="346">H471</f>
        <v>4</v>
      </c>
      <c r="J471" s="316"/>
      <c r="K471" s="316">
        <f t="shared" si="339"/>
        <v>4</v>
      </c>
      <c r="L471" s="316">
        <f t="shared" ref="L471" si="347">K471</f>
        <v>4</v>
      </c>
      <c r="M471" s="316"/>
      <c r="N471" s="316">
        <f t="shared" ref="N471" si="348">L471</f>
        <v>4</v>
      </c>
      <c r="O471" s="317">
        <v>2.8</v>
      </c>
      <c r="P471" s="317"/>
      <c r="Q471" s="317">
        <v>2.8</v>
      </c>
      <c r="R471" s="285">
        <f t="shared" si="275"/>
        <v>70</v>
      </c>
      <c r="S471" s="285"/>
      <c r="T471" s="285">
        <f t="shared" si="276"/>
        <v>70</v>
      </c>
    </row>
    <row r="472" spans="1:20" ht="70.8">
      <c r="A472" s="490"/>
      <c r="B472" s="490"/>
      <c r="C472" s="491"/>
      <c r="D472" s="535"/>
      <c r="E472" s="316" t="s">
        <v>671</v>
      </c>
      <c r="F472" s="316">
        <v>58090</v>
      </c>
      <c r="G472" s="316"/>
      <c r="H472" s="316">
        <f t="shared" si="296"/>
        <v>58090</v>
      </c>
      <c r="I472" s="316">
        <f>K472</f>
        <v>57630</v>
      </c>
      <c r="J472" s="316"/>
      <c r="K472" s="316">
        <v>57630</v>
      </c>
      <c r="L472" s="316">
        <f>N472</f>
        <v>57630</v>
      </c>
      <c r="M472" s="316"/>
      <c r="N472" s="316">
        <v>57630</v>
      </c>
      <c r="O472" s="317">
        <v>57586.44</v>
      </c>
      <c r="P472" s="317"/>
      <c r="Q472" s="317">
        <v>57586.44</v>
      </c>
      <c r="R472" s="285">
        <f t="shared" si="275"/>
        <v>99.924414367516917</v>
      </c>
      <c r="S472" s="285"/>
      <c r="T472" s="285">
        <f t="shared" si="276"/>
        <v>99.924414367516917</v>
      </c>
    </row>
    <row r="473" spans="1:20" ht="70.8">
      <c r="A473" s="490" t="s">
        <v>220</v>
      </c>
      <c r="B473" s="490" t="s">
        <v>221</v>
      </c>
      <c r="C473" s="491" t="s">
        <v>707</v>
      </c>
      <c r="D473" s="317" t="s">
        <v>57</v>
      </c>
      <c r="E473" s="325"/>
      <c r="F473" s="319">
        <v>1549</v>
      </c>
      <c r="G473" s="316"/>
      <c r="H473" s="316">
        <f t="shared" si="296"/>
        <v>1549</v>
      </c>
      <c r="I473" s="316">
        <f t="shared" ref="I473:I475" si="349">H473</f>
        <v>1549</v>
      </c>
      <c r="J473" s="316"/>
      <c r="K473" s="316">
        <f t="shared" ref="K473:K475" si="350">I473</f>
        <v>1549</v>
      </c>
      <c r="L473" s="285">
        <f>L475</f>
        <v>1549</v>
      </c>
      <c r="M473" s="285"/>
      <c r="N473" s="285">
        <f t="shared" ref="N473" si="351">N475</f>
        <v>1549</v>
      </c>
      <c r="O473" s="282">
        <f>O475</f>
        <v>1548.75</v>
      </c>
      <c r="P473" s="282"/>
      <c r="Q473" s="282">
        <f t="shared" ref="Q473" si="352">Q475</f>
        <v>1548.75</v>
      </c>
      <c r="R473" s="285">
        <f t="shared" si="275"/>
        <v>99.983860555196898</v>
      </c>
      <c r="S473" s="285"/>
      <c r="T473" s="285">
        <f t="shared" si="276"/>
        <v>99.983860555196898</v>
      </c>
    </row>
    <row r="474" spans="1:20" ht="132" customHeight="1">
      <c r="A474" s="490"/>
      <c r="B474" s="490"/>
      <c r="C474" s="491"/>
      <c r="D474" s="484" t="s">
        <v>125</v>
      </c>
      <c r="E474" s="325" t="s">
        <v>1</v>
      </c>
      <c r="F474" s="319">
        <f>F473</f>
        <v>1549</v>
      </c>
      <c r="G474" s="319"/>
      <c r="H474" s="319">
        <f t="shared" ref="H474:T474" si="353">H473</f>
        <v>1549</v>
      </c>
      <c r="I474" s="319">
        <f t="shared" si="353"/>
        <v>1549</v>
      </c>
      <c r="J474" s="319"/>
      <c r="K474" s="319">
        <f t="shared" si="353"/>
        <v>1549</v>
      </c>
      <c r="L474" s="319">
        <f t="shared" si="353"/>
        <v>1549</v>
      </c>
      <c r="M474" s="319"/>
      <c r="N474" s="319">
        <f t="shared" si="353"/>
        <v>1549</v>
      </c>
      <c r="O474" s="319">
        <f t="shared" si="353"/>
        <v>1548.75</v>
      </c>
      <c r="P474" s="319"/>
      <c r="Q474" s="319">
        <f t="shared" si="353"/>
        <v>1548.75</v>
      </c>
      <c r="R474" s="319">
        <f t="shared" si="353"/>
        <v>99.983860555196898</v>
      </c>
      <c r="S474" s="319"/>
      <c r="T474" s="319">
        <f t="shared" si="353"/>
        <v>99.983860555196898</v>
      </c>
    </row>
    <row r="475" spans="1:20" ht="70.8">
      <c r="A475" s="490"/>
      <c r="B475" s="490"/>
      <c r="C475" s="491"/>
      <c r="D475" s="486"/>
      <c r="E475" s="324" t="s">
        <v>672</v>
      </c>
      <c r="F475" s="324">
        <f>F473</f>
        <v>1549</v>
      </c>
      <c r="G475" s="324"/>
      <c r="H475" s="324">
        <f t="shared" si="296"/>
        <v>1549</v>
      </c>
      <c r="I475" s="324">
        <f t="shared" si="349"/>
        <v>1549</v>
      </c>
      <c r="J475" s="324"/>
      <c r="K475" s="324">
        <f t="shared" si="350"/>
        <v>1549</v>
      </c>
      <c r="L475" s="324">
        <f t="shared" ref="L475" si="354">K475</f>
        <v>1549</v>
      </c>
      <c r="M475" s="324"/>
      <c r="N475" s="324">
        <f t="shared" ref="N475" si="355">L475</f>
        <v>1549</v>
      </c>
      <c r="O475" s="88">
        <v>1548.75</v>
      </c>
      <c r="P475" s="88"/>
      <c r="Q475" s="88">
        <v>1548.75</v>
      </c>
      <c r="R475" s="285">
        <f t="shared" si="275"/>
        <v>99.983860555196898</v>
      </c>
      <c r="S475" s="285"/>
      <c r="T475" s="285">
        <f t="shared" si="276"/>
        <v>99.983860555196898</v>
      </c>
    </row>
    <row r="476" spans="1:20" ht="70.8">
      <c r="A476" s="490" t="s">
        <v>222</v>
      </c>
      <c r="B476" s="490" t="s">
        <v>223</v>
      </c>
      <c r="C476" s="491" t="s">
        <v>699</v>
      </c>
      <c r="D476" s="317" t="s">
        <v>57</v>
      </c>
      <c r="E476" s="325"/>
      <c r="F476" s="319">
        <v>14484.4</v>
      </c>
      <c r="G476" s="319">
        <v>14484.4</v>
      </c>
      <c r="H476" s="316"/>
      <c r="I476" s="319">
        <v>14484.4</v>
      </c>
      <c r="J476" s="319">
        <v>14484.4</v>
      </c>
      <c r="K476" s="316"/>
      <c r="L476" s="316">
        <v>14484.4</v>
      </c>
      <c r="M476" s="316">
        <v>14484.4</v>
      </c>
      <c r="N476" s="282"/>
      <c r="O476" s="282">
        <v>11542.16</v>
      </c>
      <c r="P476" s="282">
        <v>11542.16</v>
      </c>
      <c r="Q476" s="282"/>
      <c r="R476" s="285">
        <f t="shared" si="275"/>
        <v>79.686835491977575</v>
      </c>
      <c r="S476" s="285">
        <f t="shared" si="275"/>
        <v>79.686835491977575</v>
      </c>
      <c r="T476" s="285"/>
    </row>
    <row r="477" spans="1:20" ht="132" customHeight="1">
      <c r="A477" s="490"/>
      <c r="B477" s="490"/>
      <c r="C477" s="491"/>
      <c r="D477" s="484" t="s">
        <v>125</v>
      </c>
      <c r="E477" s="325" t="s">
        <v>1</v>
      </c>
      <c r="F477" s="319">
        <f>F476</f>
        <v>14484.4</v>
      </c>
      <c r="G477" s="319">
        <f t="shared" ref="G477:S477" si="356">G476</f>
        <v>14484.4</v>
      </c>
      <c r="H477" s="319"/>
      <c r="I477" s="319">
        <f t="shared" si="356"/>
        <v>14484.4</v>
      </c>
      <c r="J477" s="319">
        <f t="shared" si="356"/>
        <v>14484.4</v>
      </c>
      <c r="K477" s="319"/>
      <c r="L477" s="319">
        <f t="shared" si="356"/>
        <v>14484.4</v>
      </c>
      <c r="M477" s="319">
        <f t="shared" si="356"/>
        <v>14484.4</v>
      </c>
      <c r="N477" s="319"/>
      <c r="O477" s="319">
        <f t="shared" si="356"/>
        <v>11542.16</v>
      </c>
      <c r="P477" s="319">
        <f t="shared" si="356"/>
        <v>11542.16</v>
      </c>
      <c r="Q477" s="319"/>
      <c r="R477" s="319">
        <f t="shared" si="356"/>
        <v>79.686835491977575</v>
      </c>
      <c r="S477" s="319">
        <f t="shared" si="356"/>
        <v>79.686835491977575</v>
      </c>
      <c r="T477" s="319"/>
    </row>
    <row r="478" spans="1:20" ht="171" customHeight="1">
      <c r="A478" s="490"/>
      <c r="B478" s="490"/>
      <c r="C478" s="491"/>
      <c r="D478" s="486"/>
      <c r="E478" s="316" t="s">
        <v>708</v>
      </c>
      <c r="F478" s="316">
        <f>F476</f>
        <v>14484.4</v>
      </c>
      <c r="G478" s="316">
        <f>G476</f>
        <v>14484.4</v>
      </c>
      <c r="H478" s="316"/>
      <c r="I478" s="316">
        <f>I476</f>
        <v>14484.4</v>
      </c>
      <c r="J478" s="316">
        <f>J476</f>
        <v>14484.4</v>
      </c>
      <c r="K478" s="316"/>
      <c r="L478" s="316">
        <v>14484.4</v>
      </c>
      <c r="M478" s="316">
        <v>14484.4</v>
      </c>
      <c r="N478" s="282"/>
      <c r="O478" s="282">
        <v>11542.16</v>
      </c>
      <c r="P478" s="282">
        <v>11542.16</v>
      </c>
      <c r="Q478" s="282"/>
      <c r="R478" s="285">
        <f t="shared" si="275"/>
        <v>79.686835491977575</v>
      </c>
      <c r="S478" s="285">
        <f t="shared" si="275"/>
        <v>79.686835491977575</v>
      </c>
      <c r="T478" s="285"/>
    </row>
    <row r="479" spans="1:20" ht="70.8">
      <c r="A479" s="490" t="s">
        <v>224</v>
      </c>
      <c r="B479" s="490" t="s">
        <v>225</v>
      </c>
      <c r="C479" s="491" t="s">
        <v>699</v>
      </c>
      <c r="D479" s="317" t="s">
        <v>57</v>
      </c>
      <c r="E479" s="325"/>
      <c r="F479" s="319">
        <f>F481+F482</f>
        <v>791561.5</v>
      </c>
      <c r="G479" s="319">
        <f t="shared" ref="G479:P479" si="357">G481+G482</f>
        <v>791561.5</v>
      </c>
      <c r="H479" s="319"/>
      <c r="I479" s="319">
        <f t="shared" si="357"/>
        <v>799192.83</v>
      </c>
      <c r="J479" s="319">
        <f t="shared" si="357"/>
        <v>799192.83</v>
      </c>
      <c r="K479" s="319"/>
      <c r="L479" s="319">
        <f t="shared" si="357"/>
        <v>799192.83</v>
      </c>
      <c r="M479" s="319">
        <f t="shared" si="357"/>
        <v>799192.83</v>
      </c>
      <c r="N479" s="319"/>
      <c r="O479" s="319">
        <f t="shared" si="357"/>
        <v>799162.51</v>
      </c>
      <c r="P479" s="319">
        <f t="shared" si="357"/>
        <v>799162.51</v>
      </c>
      <c r="Q479" s="282"/>
      <c r="R479" s="285">
        <f t="shared" si="275"/>
        <v>99.996206172170005</v>
      </c>
      <c r="S479" s="285">
        <f t="shared" si="275"/>
        <v>99.996206172170005</v>
      </c>
      <c r="T479" s="285"/>
    </row>
    <row r="480" spans="1:20" ht="70.8">
      <c r="A480" s="490"/>
      <c r="B480" s="490"/>
      <c r="C480" s="491"/>
      <c r="D480" s="317" t="s">
        <v>57</v>
      </c>
      <c r="E480" s="325" t="s">
        <v>1</v>
      </c>
      <c r="F480" s="319">
        <f>F479</f>
        <v>791561.5</v>
      </c>
      <c r="G480" s="319">
        <f t="shared" ref="G480:S480" si="358">G479</f>
        <v>791561.5</v>
      </c>
      <c r="H480" s="319"/>
      <c r="I480" s="319">
        <f t="shared" si="358"/>
        <v>799192.83</v>
      </c>
      <c r="J480" s="319">
        <f t="shared" si="358"/>
        <v>799192.83</v>
      </c>
      <c r="K480" s="319"/>
      <c r="L480" s="319">
        <f t="shared" si="358"/>
        <v>799192.83</v>
      </c>
      <c r="M480" s="319">
        <f t="shared" si="358"/>
        <v>799192.83</v>
      </c>
      <c r="N480" s="319"/>
      <c r="O480" s="319">
        <f t="shared" si="358"/>
        <v>799162.51</v>
      </c>
      <c r="P480" s="319">
        <f t="shared" si="358"/>
        <v>799162.51</v>
      </c>
      <c r="Q480" s="319"/>
      <c r="R480" s="319">
        <f t="shared" si="358"/>
        <v>99.996206172170005</v>
      </c>
      <c r="S480" s="319">
        <f t="shared" si="358"/>
        <v>99.996206172170005</v>
      </c>
      <c r="T480" s="319"/>
    </row>
    <row r="481" spans="1:20" ht="132" customHeight="1">
      <c r="A481" s="490"/>
      <c r="B481" s="490"/>
      <c r="C481" s="491"/>
      <c r="D481" s="484" t="s">
        <v>125</v>
      </c>
      <c r="E481" s="316" t="s">
        <v>674</v>
      </c>
      <c r="F481" s="319">
        <v>13</v>
      </c>
      <c r="G481" s="319">
        <v>13</v>
      </c>
      <c r="H481" s="316"/>
      <c r="I481" s="319">
        <f>J481</f>
        <v>18</v>
      </c>
      <c r="J481" s="319">
        <v>18</v>
      </c>
      <c r="K481" s="316"/>
      <c r="L481" s="319">
        <f>M481</f>
        <v>18</v>
      </c>
      <c r="M481" s="319">
        <v>18</v>
      </c>
      <c r="N481" s="282"/>
      <c r="O481" s="282">
        <v>11.97</v>
      </c>
      <c r="P481" s="282">
        <v>11.97</v>
      </c>
      <c r="Q481" s="282"/>
      <c r="R481" s="285">
        <f t="shared" si="275"/>
        <v>66.5</v>
      </c>
      <c r="S481" s="285">
        <f t="shared" si="275"/>
        <v>66.5</v>
      </c>
      <c r="T481" s="285"/>
    </row>
    <row r="482" spans="1:20" ht="70.8">
      <c r="A482" s="490"/>
      <c r="B482" s="490"/>
      <c r="C482" s="491"/>
      <c r="D482" s="486"/>
      <c r="E482" s="316" t="s">
        <v>675</v>
      </c>
      <c r="F482" s="316">
        <v>791548.5</v>
      </c>
      <c r="G482" s="316">
        <v>791548.5</v>
      </c>
      <c r="H482" s="316"/>
      <c r="I482" s="316">
        <f>J482</f>
        <v>799174.83</v>
      </c>
      <c r="J482" s="316">
        <v>799174.83</v>
      </c>
      <c r="K482" s="316"/>
      <c r="L482" s="316">
        <f>M482</f>
        <v>799174.83</v>
      </c>
      <c r="M482" s="316">
        <v>799174.83</v>
      </c>
      <c r="N482" s="282"/>
      <c r="O482" s="282">
        <v>799150.54</v>
      </c>
      <c r="P482" s="282">
        <v>799150.54</v>
      </c>
      <c r="Q482" s="282"/>
      <c r="R482" s="285">
        <f t="shared" si="275"/>
        <v>99.996960614988353</v>
      </c>
      <c r="S482" s="285">
        <f t="shared" si="275"/>
        <v>99.996960614988353</v>
      </c>
      <c r="T482" s="285"/>
    </row>
    <row r="483" spans="1:20" ht="70.8">
      <c r="A483" s="490" t="s">
        <v>226</v>
      </c>
      <c r="B483" s="490" t="s">
        <v>227</v>
      </c>
      <c r="C483" s="491" t="s">
        <v>699</v>
      </c>
      <c r="D483" s="317" t="s">
        <v>57</v>
      </c>
      <c r="E483" s="325"/>
      <c r="F483" s="319">
        <f>F485+F486</f>
        <v>77844.399999999994</v>
      </c>
      <c r="G483" s="316">
        <f>F483</f>
        <v>77844.399999999994</v>
      </c>
      <c r="H483" s="316"/>
      <c r="I483" s="316">
        <f>I485+I486</f>
        <v>77846.2</v>
      </c>
      <c r="J483" s="316">
        <f>I483</f>
        <v>77846.2</v>
      </c>
      <c r="K483" s="316"/>
      <c r="L483" s="316">
        <f>L485+L486</f>
        <v>77846.2</v>
      </c>
      <c r="M483" s="316">
        <f>M485+M486</f>
        <v>77846.2</v>
      </c>
      <c r="N483" s="316"/>
      <c r="O483" s="316">
        <f t="shared" ref="O483:P483" si="359">O485+O486</f>
        <v>77830.64</v>
      </c>
      <c r="P483" s="316">
        <f t="shared" si="359"/>
        <v>77830.64</v>
      </c>
      <c r="Q483" s="282"/>
      <c r="R483" s="285">
        <f t="shared" si="275"/>
        <v>99.980011869558183</v>
      </c>
      <c r="S483" s="285">
        <f t="shared" si="275"/>
        <v>99.980011869558183</v>
      </c>
      <c r="T483" s="285"/>
    </row>
    <row r="484" spans="1:20" ht="33" customHeight="1">
      <c r="A484" s="490"/>
      <c r="B484" s="490"/>
      <c r="C484" s="491"/>
      <c r="D484" s="484" t="s">
        <v>125</v>
      </c>
      <c r="E484" s="325" t="s">
        <v>1</v>
      </c>
      <c r="F484" s="319">
        <f>F483</f>
        <v>77844.399999999994</v>
      </c>
      <c r="G484" s="319">
        <f t="shared" ref="G484:T484" si="360">G483</f>
        <v>77844.399999999994</v>
      </c>
      <c r="H484" s="319"/>
      <c r="I484" s="319">
        <f t="shared" si="360"/>
        <v>77846.2</v>
      </c>
      <c r="J484" s="319">
        <f t="shared" si="360"/>
        <v>77846.2</v>
      </c>
      <c r="K484" s="319"/>
      <c r="L484" s="319">
        <f t="shared" si="360"/>
        <v>77846.2</v>
      </c>
      <c r="M484" s="319">
        <f t="shared" si="360"/>
        <v>77846.2</v>
      </c>
      <c r="N484" s="319"/>
      <c r="O484" s="319">
        <f t="shared" si="360"/>
        <v>77830.64</v>
      </c>
      <c r="P484" s="319">
        <f t="shared" si="360"/>
        <v>77830.64</v>
      </c>
      <c r="Q484" s="319"/>
      <c r="R484" s="319">
        <f t="shared" si="360"/>
        <v>99.980011869558183</v>
      </c>
      <c r="S484" s="319">
        <f t="shared" si="360"/>
        <v>99.980011869558183</v>
      </c>
      <c r="T484" s="319">
        <f t="shared" si="360"/>
        <v>0</v>
      </c>
    </row>
    <row r="485" spans="1:20" ht="70.8">
      <c r="A485" s="490"/>
      <c r="B485" s="490"/>
      <c r="C485" s="491"/>
      <c r="D485" s="485"/>
      <c r="E485" s="316" t="s">
        <v>676</v>
      </c>
      <c r="F485" s="319">
        <v>3</v>
      </c>
      <c r="G485" s="319">
        <v>3</v>
      </c>
      <c r="H485" s="316"/>
      <c r="I485" s="319">
        <f>J485</f>
        <v>4.8</v>
      </c>
      <c r="J485" s="319">
        <v>4.8</v>
      </c>
      <c r="K485" s="316"/>
      <c r="L485" s="319">
        <f>M485</f>
        <v>4.8</v>
      </c>
      <c r="M485" s="319">
        <v>4.8</v>
      </c>
      <c r="N485" s="282"/>
      <c r="O485" s="317">
        <v>2.5499999999999998</v>
      </c>
      <c r="P485" s="317">
        <v>2.5499999999999998</v>
      </c>
      <c r="Q485" s="282"/>
      <c r="R485" s="285">
        <f t="shared" si="275"/>
        <v>53.125</v>
      </c>
      <c r="S485" s="285">
        <f t="shared" si="275"/>
        <v>53.125</v>
      </c>
      <c r="T485" s="285"/>
    </row>
    <row r="486" spans="1:20" ht="70.8">
      <c r="A486" s="490"/>
      <c r="B486" s="490"/>
      <c r="C486" s="491"/>
      <c r="D486" s="486"/>
      <c r="E486" s="316" t="s">
        <v>677</v>
      </c>
      <c r="F486" s="316">
        <v>77841.399999999994</v>
      </c>
      <c r="G486" s="316">
        <v>77841.399999999994</v>
      </c>
      <c r="H486" s="316"/>
      <c r="I486" s="316">
        <v>77841.399999999994</v>
      </c>
      <c r="J486" s="316">
        <v>77841.399999999994</v>
      </c>
      <c r="K486" s="316"/>
      <c r="L486" s="316">
        <v>77841.399999999994</v>
      </c>
      <c r="M486" s="316">
        <v>77841.399999999994</v>
      </c>
      <c r="N486" s="282"/>
      <c r="O486" s="317">
        <v>77828.09</v>
      </c>
      <c r="P486" s="317">
        <v>77828.09</v>
      </c>
      <c r="Q486" s="282"/>
      <c r="R486" s="285">
        <f t="shared" si="275"/>
        <v>99.982901129733023</v>
      </c>
      <c r="S486" s="285">
        <f t="shared" si="275"/>
        <v>99.982901129733023</v>
      </c>
      <c r="T486" s="285"/>
    </row>
    <row r="487" spans="1:20" ht="70.8">
      <c r="A487" s="490" t="s">
        <v>228</v>
      </c>
      <c r="B487" s="490" t="s">
        <v>229</v>
      </c>
      <c r="C487" s="491" t="s">
        <v>699</v>
      </c>
      <c r="D487" s="317" t="s">
        <v>57</v>
      </c>
      <c r="E487" s="325"/>
      <c r="F487" s="319">
        <v>10.6</v>
      </c>
      <c r="G487" s="319">
        <v>10.6</v>
      </c>
      <c r="H487" s="316"/>
      <c r="I487" s="319">
        <v>10.6</v>
      </c>
      <c r="J487" s="319">
        <v>10.6</v>
      </c>
      <c r="K487" s="316"/>
      <c r="L487" s="319">
        <v>10.6</v>
      </c>
      <c r="M487" s="319">
        <v>10.6</v>
      </c>
      <c r="N487" s="282"/>
      <c r="O487" s="317">
        <v>2.66</v>
      </c>
      <c r="P487" s="317">
        <v>2.66</v>
      </c>
      <c r="Q487" s="282"/>
      <c r="R487" s="285">
        <f t="shared" si="275"/>
        <v>25.09433962264151</v>
      </c>
      <c r="S487" s="285">
        <f t="shared" si="275"/>
        <v>25.09433962264151</v>
      </c>
      <c r="T487" s="285"/>
    </row>
    <row r="488" spans="1:20" ht="132" customHeight="1">
      <c r="A488" s="490"/>
      <c r="B488" s="490"/>
      <c r="C488" s="491"/>
      <c r="D488" s="484" t="s">
        <v>125</v>
      </c>
      <c r="E488" s="325" t="s">
        <v>1</v>
      </c>
      <c r="F488" s="319">
        <f>F487</f>
        <v>10.6</v>
      </c>
      <c r="G488" s="319">
        <f t="shared" ref="G488:T488" si="361">G487</f>
        <v>10.6</v>
      </c>
      <c r="H488" s="319"/>
      <c r="I488" s="319">
        <f t="shared" si="361"/>
        <v>10.6</v>
      </c>
      <c r="J488" s="319">
        <f t="shared" si="361"/>
        <v>10.6</v>
      </c>
      <c r="K488" s="319"/>
      <c r="L488" s="319">
        <f t="shared" si="361"/>
        <v>10.6</v>
      </c>
      <c r="M488" s="319">
        <f t="shared" si="361"/>
        <v>10.6</v>
      </c>
      <c r="N488" s="319"/>
      <c r="O488" s="319">
        <f t="shared" si="361"/>
        <v>2.66</v>
      </c>
      <c r="P488" s="319">
        <f t="shared" si="361"/>
        <v>2.66</v>
      </c>
      <c r="Q488" s="319"/>
      <c r="R488" s="319">
        <f t="shared" si="361"/>
        <v>25.09433962264151</v>
      </c>
      <c r="S488" s="319">
        <f t="shared" si="361"/>
        <v>25.09433962264151</v>
      </c>
      <c r="T488" s="319">
        <f t="shared" si="361"/>
        <v>0</v>
      </c>
    </row>
    <row r="489" spans="1:20" ht="70.8">
      <c r="A489" s="490"/>
      <c r="B489" s="490"/>
      <c r="C489" s="491"/>
      <c r="D489" s="486"/>
      <c r="E489" s="316" t="s">
        <v>678</v>
      </c>
      <c r="F489" s="316">
        <f>F487</f>
        <v>10.6</v>
      </c>
      <c r="G489" s="316">
        <f>G487</f>
        <v>10.6</v>
      </c>
      <c r="H489" s="316"/>
      <c r="I489" s="316">
        <f>I487</f>
        <v>10.6</v>
      </c>
      <c r="J489" s="316">
        <f>J487</f>
        <v>10.6</v>
      </c>
      <c r="K489" s="316"/>
      <c r="L489" s="316">
        <f>L487</f>
        <v>10.6</v>
      </c>
      <c r="M489" s="316">
        <f>M487</f>
        <v>10.6</v>
      </c>
      <c r="N489" s="282"/>
      <c r="O489" s="317">
        <v>2.66</v>
      </c>
      <c r="P489" s="317">
        <v>2.66</v>
      </c>
      <c r="Q489" s="282"/>
      <c r="R489" s="285">
        <f t="shared" si="275"/>
        <v>25.09433962264151</v>
      </c>
      <c r="S489" s="285">
        <f t="shared" si="275"/>
        <v>25.09433962264151</v>
      </c>
      <c r="T489" s="285"/>
    </row>
    <row r="490" spans="1:20" ht="70.8">
      <c r="A490" s="490" t="s">
        <v>230</v>
      </c>
      <c r="B490" s="490" t="s">
        <v>231</v>
      </c>
      <c r="C490" s="491" t="s">
        <v>699</v>
      </c>
      <c r="D490" s="317" t="s">
        <v>57</v>
      </c>
      <c r="E490" s="325"/>
      <c r="F490" s="329">
        <v>2.2999999999999998</v>
      </c>
      <c r="G490" s="329">
        <v>2.2999999999999998</v>
      </c>
      <c r="H490" s="316"/>
      <c r="I490" s="329">
        <v>2.2999999999999998</v>
      </c>
      <c r="J490" s="329">
        <v>2.2999999999999998</v>
      </c>
      <c r="K490" s="316"/>
      <c r="L490" s="329">
        <v>2.2999999999999998</v>
      </c>
      <c r="M490" s="329">
        <v>2.2999999999999998</v>
      </c>
      <c r="N490" s="282"/>
      <c r="O490" s="317">
        <v>0.57999999999999996</v>
      </c>
      <c r="P490" s="317">
        <v>0.57999999999999996</v>
      </c>
      <c r="Q490" s="282"/>
      <c r="R490" s="285">
        <f t="shared" si="275"/>
        <v>25.217391304347824</v>
      </c>
      <c r="S490" s="285">
        <f t="shared" si="275"/>
        <v>25.217391304347824</v>
      </c>
      <c r="T490" s="285"/>
    </row>
    <row r="491" spans="1:20" ht="132" customHeight="1">
      <c r="A491" s="490"/>
      <c r="B491" s="490"/>
      <c r="C491" s="491"/>
      <c r="D491" s="484" t="s">
        <v>125</v>
      </c>
      <c r="E491" s="325" t="s">
        <v>1</v>
      </c>
      <c r="F491" s="329">
        <f>F490</f>
        <v>2.2999999999999998</v>
      </c>
      <c r="G491" s="329">
        <f t="shared" ref="G491:T491" si="362">G490</f>
        <v>2.2999999999999998</v>
      </c>
      <c r="H491" s="329"/>
      <c r="I491" s="329">
        <f t="shared" si="362"/>
        <v>2.2999999999999998</v>
      </c>
      <c r="J491" s="329">
        <f t="shared" si="362"/>
        <v>2.2999999999999998</v>
      </c>
      <c r="K491" s="329"/>
      <c r="L491" s="329">
        <f t="shared" si="362"/>
        <v>2.2999999999999998</v>
      </c>
      <c r="M491" s="329">
        <f t="shared" si="362"/>
        <v>2.2999999999999998</v>
      </c>
      <c r="N491" s="329"/>
      <c r="O491" s="329">
        <f t="shared" si="362"/>
        <v>0.57999999999999996</v>
      </c>
      <c r="P491" s="329">
        <f t="shared" si="362"/>
        <v>0.57999999999999996</v>
      </c>
      <c r="Q491" s="329"/>
      <c r="R491" s="329">
        <f t="shared" si="362"/>
        <v>25.217391304347824</v>
      </c>
      <c r="S491" s="329">
        <f t="shared" si="362"/>
        <v>25.217391304347824</v>
      </c>
      <c r="T491" s="329">
        <f t="shared" si="362"/>
        <v>0</v>
      </c>
    </row>
    <row r="492" spans="1:20" ht="70.8">
      <c r="A492" s="490"/>
      <c r="B492" s="490"/>
      <c r="C492" s="491"/>
      <c r="D492" s="486"/>
      <c r="E492" s="316" t="s">
        <v>679</v>
      </c>
      <c r="F492" s="316">
        <v>2.2999999999999998</v>
      </c>
      <c r="G492" s="316">
        <f>G490</f>
        <v>2.2999999999999998</v>
      </c>
      <c r="H492" s="316"/>
      <c r="I492" s="316">
        <f>I490</f>
        <v>2.2999999999999998</v>
      </c>
      <c r="J492" s="316">
        <f>J490</f>
        <v>2.2999999999999998</v>
      </c>
      <c r="K492" s="316"/>
      <c r="L492" s="316">
        <f>L490</f>
        <v>2.2999999999999998</v>
      </c>
      <c r="M492" s="316">
        <f>M490</f>
        <v>2.2999999999999998</v>
      </c>
      <c r="N492" s="282"/>
      <c r="O492" s="317">
        <v>0.57999999999999996</v>
      </c>
      <c r="P492" s="317">
        <v>0.57999999999999996</v>
      </c>
      <c r="Q492" s="282"/>
      <c r="R492" s="285">
        <f t="shared" ref="R492:T529" si="363">O492/L492*100</f>
        <v>25.217391304347824</v>
      </c>
      <c r="S492" s="285">
        <f t="shared" si="363"/>
        <v>25.217391304347824</v>
      </c>
      <c r="T492" s="285"/>
    </row>
    <row r="493" spans="1:20" ht="70.8">
      <c r="A493" s="490" t="s">
        <v>232</v>
      </c>
      <c r="B493" s="490" t="s">
        <v>709</v>
      </c>
      <c r="C493" s="492" t="s">
        <v>710</v>
      </c>
      <c r="D493" s="317" t="s">
        <v>57</v>
      </c>
      <c r="E493" s="325"/>
      <c r="F493" s="319">
        <v>63.6</v>
      </c>
      <c r="G493" s="319">
        <v>63.6</v>
      </c>
      <c r="H493" s="316"/>
      <c r="I493" s="319">
        <v>63.6</v>
      </c>
      <c r="J493" s="319">
        <v>63.6</v>
      </c>
      <c r="K493" s="316"/>
      <c r="L493" s="319">
        <v>63.6</v>
      </c>
      <c r="M493" s="319">
        <v>63.6</v>
      </c>
      <c r="N493" s="282"/>
      <c r="O493" s="317">
        <v>0</v>
      </c>
      <c r="P493" s="317">
        <v>0</v>
      </c>
      <c r="Q493" s="282"/>
      <c r="R493" s="285">
        <f t="shared" si="363"/>
        <v>0</v>
      </c>
      <c r="S493" s="285">
        <f t="shared" si="363"/>
        <v>0</v>
      </c>
      <c r="T493" s="285"/>
    </row>
    <row r="494" spans="1:20" ht="35.4">
      <c r="A494" s="490"/>
      <c r="B494" s="490"/>
      <c r="C494" s="492"/>
      <c r="D494" s="484" t="s">
        <v>125</v>
      </c>
      <c r="E494" s="325" t="s">
        <v>1</v>
      </c>
      <c r="F494" s="319">
        <f>F493</f>
        <v>63.6</v>
      </c>
      <c r="G494" s="319">
        <f t="shared" ref="G494:T494" si="364">G493</f>
        <v>63.6</v>
      </c>
      <c r="H494" s="319"/>
      <c r="I494" s="319">
        <f t="shared" si="364"/>
        <v>63.6</v>
      </c>
      <c r="J494" s="319">
        <f t="shared" si="364"/>
        <v>63.6</v>
      </c>
      <c r="K494" s="319"/>
      <c r="L494" s="319">
        <f t="shared" si="364"/>
        <v>63.6</v>
      </c>
      <c r="M494" s="319">
        <f t="shared" si="364"/>
        <v>63.6</v>
      </c>
      <c r="N494" s="319"/>
      <c r="O494" s="319">
        <f t="shared" si="364"/>
        <v>0</v>
      </c>
      <c r="P494" s="319">
        <f t="shared" si="364"/>
        <v>0</v>
      </c>
      <c r="Q494" s="319"/>
      <c r="R494" s="319">
        <f t="shared" si="364"/>
        <v>0</v>
      </c>
      <c r="S494" s="319">
        <f t="shared" si="364"/>
        <v>0</v>
      </c>
      <c r="T494" s="319">
        <f t="shared" si="364"/>
        <v>0</v>
      </c>
    </row>
    <row r="495" spans="1:20" ht="366.75" customHeight="1">
      <c r="A495" s="490"/>
      <c r="B495" s="490"/>
      <c r="C495" s="492"/>
      <c r="D495" s="486"/>
      <c r="E495" s="316" t="s">
        <v>711</v>
      </c>
      <c r="F495" s="316">
        <f>F493</f>
        <v>63.6</v>
      </c>
      <c r="G495" s="316">
        <f>G493</f>
        <v>63.6</v>
      </c>
      <c r="H495" s="316"/>
      <c r="I495" s="316">
        <f>I493</f>
        <v>63.6</v>
      </c>
      <c r="J495" s="316">
        <f>J493</f>
        <v>63.6</v>
      </c>
      <c r="K495" s="316"/>
      <c r="L495" s="316">
        <f>L493</f>
        <v>63.6</v>
      </c>
      <c r="M495" s="316">
        <f>M493</f>
        <v>63.6</v>
      </c>
      <c r="N495" s="282"/>
      <c r="O495" s="317">
        <v>0</v>
      </c>
      <c r="P495" s="317">
        <v>0</v>
      </c>
      <c r="Q495" s="282"/>
      <c r="R495" s="285">
        <f t="shared" si="363"/>
        <v>0</v>
      </c>
      <c r="S495" s="285">
        <f t="shared" si="363"/>
        <v>0</v>
      </c>
      <c r="T495" s="285"/>
    </row>
    <row r="496" spans="1:20" ht="70.8">
      <c r="A496" s="490" t="s">
        <v>712</v>
      </c>
      <c r="B496" s="491" t="s">
        <v>713</v>
      </c>
      <c r="C496" s="491" t="s">
        <v>714</v>
      </c>
      <c r="D496" s="317" t="s">
        <v>57</v>
      </c>
      <c r="E496" s="325"/>
      <c r="F496" s="329">
        <v>0</v>
      </c>
      <c r="G496" s="316"/>
      <c r="H496" s="316"/>
      <c r="I496" s="316">
        <f t="shared" ref="I496:I498" si="365">H496</f>
        <v>0</v>
      </c>
      <c r="J496" s="316"/>
      <c r="K496" s="316"/>
      <c r="L496" s="317">
        <v>0</v>
      </c>
      <c r="M496" s="317">
        <v>0</v>
      </c>
      <c r="N496" s="317"/>
      <c r="O496" s="317">
        <v>0</v>
      </c>
      <c r="P496" s="317">
        <v>0</v>
      </c>
      <c r="Q496" s="282"/>
      <c r="R496" s="285">
        <v>0</v>
      </c>
      <c r="S496" s="285">
        <v>0</v>
      </c>
      <c r="T496" s="285"/>
    </row>
    <row r="497" spans="1:20" ht="35.4">
      <c r="A497" s="490"/>
      <c r="B497" s="491"/>
      <c r="C497" s="491"/>
      <c r="D497" s="484" t="s">
        <v>125</v>
      </c>
      <c r="E497" s="325" t="s">
        <v>1</v>
      </c>
      <c r="F497" s="329">
        <f>F496</f>
        <v>0</v>
      </c>
      <c r="G497" s="329"/>
      <c r="H497" s="329"/>
      <c r="I497" s="329">
        <f t="shared" ref="I497:S497" si="366">I496</f>
        <v>0</v>
      </c>
      <c r="J497" s="329"/>
      <c r="K497" s="329"/>
      <c r="L497" s="329">
        <f t="shared" si="366"/>
        <v>0</v>
      </c>
      <c r="M497" s="329">
        <f t="shared" si="366"/>
        <v>0</v>
      </c>
      <c r="N497" s="329"/>
      <c r="O497" s="329">
        <f t="shared" si="366"/>
        <v>0</v>
      </c>
      <c r="P497" s="329">
        <f t="shared" si="366"/>
        <v>0</v>
      </c>
      <c r="Q497" s="329"/>
      <c r="R497" s="329">
        <f t="shared" si="366"/>
        <v>0</v>
      </c>
      <c r="S497" s="329">
        <f t="shared" si="366"/>
        <v>0</v>
      </c>
      <c r="T497" s="329"/>
    </row>
    <row r="498" spans="1:20" ht="186" customHeight="1">
      <c r="A498" s="490"/>
      <c r="B498" s="491"/>
      <c r="C498" s="491"/>
      <c r="D498" s="486"/>
      <c r="E498" s="316" t="s">
        <v>715</v>
      </c>
      <c r="F498" s="316">
        <f>F496</f>
        <v>0</v>
      </c>
      <c r="G498" s="316"/>
      <c r="H498" s="316"/>
      <c r="I498" s="316">
        <f t="shared" si="365"/>
        <v>0</v>
      </c>
      <c r="J498" s="316"/>
      <c r="K498" s="316"/>
      <c r="L498" s="317">
        <v>0</v>
      </c>
      <c r="M498" s="317">
        <v>0</v>
      </c>
      <c r="N498" s="317"/>
      <c r="O498" s="317">
        <v>0</v>
      </c>
      <c r="P498" s="317">
        <v>0</v>
      </c>
      <c r="Q498" s="282"/>
      <c r="R498" s="285">
        <v>0</v>
      </c>
      <c r="S498" s="285">
        <v>0</v>
      </c>
      <c r="T498" s="285"/>
    </row>
    <row r="499" spans="1:20" ht="366" customHeight="1">
      <c r="A499" s="498" t="s">
        <v>233</v>
      </c>
      <c r="B499" s="492" t="s">
        <v>234</v>
      </c>
      <c r="C499" s="501" t="s">
        <v>716</v>
      </c>
      <c r="D499" s="317" t="s">
        <v>57</v>
      </c>
      <c r="E499" s="316"/>
      <c r="F499" s="316">
        <f>F501+F502+F503+F504</f>
        <v>140991.20000000001</v>
      </c>
      <c r="G499" s="316">
        <f t="shared" ref="G499:Q499" si="367">G501+G502+G503+G504</f>
        <v>70650.100000000006</v>
      </c>
      <c r="H499" s="316">
        <f t="shared" si="367"/>
        <v>70341.100000000006</v>
      </c>
      <c r="I499" s="316">
        <f t="shared" si="367"/>
        <v>140991.20000000001</v>
      </c>
      <c r="J499" s="316">
        <f t="shared" si="367"/>
        <v>70650.100000000006</v>
      </c>
      <c r="K499" s="316">
        <f t="shared" si="367"/>
        <v>70341.100000000006</v>
      </c>
      <c r="L499" s="316">
        <f t="shared" si="367"/>
        <v>140991.20000000001</v>
      </c>
      <c r="M499" s="316">
        <f t="shared" si="367"/>
        <v>70650.100000000006</v>
      </c>
      <c r="N499" s="316">
        <f t="shared" si="367"/>
        <v>70341.100000000006</v>
      </c>
      <c r="O499" s="316">
        <f t="shared" si="367"/>
        <v>140119.63</v>
      </c>
      <c r="P499" s="316">
        <f t="shared" si="367"/>
        <v>70630.23</v>
      </c>
      <c r="Q499" s="316">
        <f t="shared" si="367"/>
        <v>69489.399999999994</v>
      </c>
      <c r="R499" s="285">
        <f t="shared" si="363"/>
        <v>99.38182666719625</v>
      </c>
      <c r="S499" s="285">
        <f t="shared" si="363"/>
        <v>99.971875482129519</v>
      </c>
      <c r="T499" s="285">
        <f t="shared" si="363"/>
        <v>98.789185838720158</v>
      </c>
    </row>
    <row r="500" spans="1:20" ht="335.25" customHeight="1">
      <c r="A500" s="499"/>
      <c r="B500" s="492"/>
      <c r="C500" s="502"/>
      <c r="D500" s="484" t="s">
        <v>125</v>
      </c>
      <c r="E500" s="316" t="s">
        <v>22</v>
      </c>
      <c r="F500" s="316">
        <f>F501+F502+F503+F504</f>
        <v>140991.20000000001</v>
      </c>
      <c r="G500" s="316">
        <f t="shared" ref="G500:T500" si="368">G501+G502+G503+G504</f>
        <v>70650.100000000006</v>
      </c>
      <c r="H500" s="316">
        <f t="shared" si="368"/>
        <v>70341.100000000006</v>
      </c>
      <c r="I500" s="316">
        <f t="shared" si="368"/>
        <v>140991.20000000001</v>
      </c>
      <c r="J500" s="316">
        <f t="shared" si="368"/>
        <v>70650.100000000006</v>
      </c>
      <c r="K500" s="316">
        <f t="shared" si="368"/>
        <v>70341.100000000006</v>
      </c>
      <c r="L500" s="316">
        <f t="shared" si="368"/>
        <v>140991.20000000001</v>
      </c>
      <c r="M500" s="316">
        <f t="shared" si="368"/>
        <v>70650.100000000006</v>
      </c>
      <c r="N500" s="316">
        <f t="shared" si="368"/>
        <v>70341.100000000006</v>
      </c>
      <c r="O500" s="316">
        <f t="shared" si="368"/>
        <v>140119.63</v>
      </c>
      <c r="P500" s="316">
        <f t="shared" si="368"/>
        <v>70630.23</v>
      </c>
      <c r="Q500" s="316">
        <f t="shared" si="368"/>
        <v>69489.399999999994</v>
      </c>
      <c r="R500" s="285">
        <f t="shared" si="363"/>
        <v>99.38182666719625</v>
      </c>
      <c r="S500" s="316">
        <f t="shared" si="368"/>
        <v>99.971875482129519</v>
      </c>
      <c r="T500" s="316">
        <f t="shared" si="368"/>
        <v>222.94834526564199</v>
      </c>
    </row>
    <row r="501" spans="1:20" ht="396.75" customHeight="1">
      <c r="A501" s="499"/>
      <c r="B501" s="492"/>
      <c r="C501" s="502"/>
      <c r="D501" s="485"/>
      <c r="E501" s="316" t="s">
        <v>683</v>
      </c>
      <c r="F501" s="319">
        <v>1050</v>
      </c>
      <c r="G501" s="316"/>
      <c r="H501" s="319">
        <v>1050</v>
      </c>
      <c r="I501" s="319">
        <v>1050</v>
      </c>
      <c r="J501" s="316"/>
      <c r="K501" s="319">
        <v>1050</v>
      </c>
      <c r="L501" s="319">
        <v>1050</v>
      </c>
      <c r="M501" s="316"/>
      <c r="N501" s="319">
        <v>1050</v>
      </c>
      <c r="O501" s="374">
        <v>241.62</v>
      </c>
      <c r="P501" s="374"/>
      <c r="Q501" s="374">
        <v>241.62</v>
      </c>
      <c r="R501" s="285">
        <f t="shared" si="363"/>
        <v>23.011428571428571</v>
      </c>
      <c r="S501" s="285"/>
      <c r="T501" s="285">
        <f t="shared" si="363"/>
        <v>23.011428571428571</v>
      </c>
    </row>
    <row r="502" spans="1:20" ht="299.25" customHeight="1">
      <c r="A502" s="499"/>
      <c r="B502" s="492"/>
      <c r="C502" s="502"/>
      <c r="D502" s="485"/>
      <c r="E502" s="316" t="s">
        <v>684</v>
      </c>
      <c r="F502" s="316">
        <v>70650.100000000006</v>
      </c>
      <c r="G502" s="316">
        <v>70650.100000000006</v>
      </c>
      <c r="H502" s="316"/>
      <c r="I502" s="316">
        <v>70650.100000000006</v>
      </c>
      <c r="J502" s="316">
        <v>70650.100000000006</v>
      </c>
      <c r="K502" s="316"/>
      <c r="L502" s="316">
        <v>70650.100000000006</v>
      </c>
      <c r="M502" s="316">
        <v>70650.100000000006</v>
      </c>
      <c r="N502" s="304"/>
      <c r="O502" s="304">
        <v>70630.23</v>
      </c>
      <c r="P502" s="304">
        <v>70630.23</v>
      </c>
      <c r="Q502" s="317"/>
      <c r="R502" s="316">
        <f t="shared" si="363"/>
        <v>99.971875482129519</v>
      </c>
      <c r="S502" s="316">
        <f t="shared" si="363"/>
        <v>99.971875482129519</v>
      </c>
      <c r="T502" s="316"/>
    </row>
    <row r="503" spans="1:20" ht="253.5" customHeight="1">
      <c r="A503" s="499"/>
      <c r="B503" s="492"/>
      <c r="C503" s="502"/>
      <c r="D503" s="485"/>
      <c r="E503" s="316" t="s">
        <v>717</v>
      </c>
      <c r="F503" s="316">
        <v>68671.100000000006</v>
      </c>
      <c r="G503" s="316"/>
      <c r="H503" s="316">
        <v>68671.100000000006</v>
      </c>
      <c r="I503" s="316">
        <v>68671.100000000006</v>
      </c>
      <c r="J503" s="316"/>
      <c r="K503" s="316">
        <v>68671.100000000006</v>
      </c>
      <c r="L503" s="316">
        <v>68671.100000000006</v>
      </c>
      <c r="M503" s="317"/>
      <c r="N503" s="316">
        <v>68671.100000000006</v>
      </c>
      <c r="O503" s="304">
        <v>68627.78</v>
      </c>
      <c r="P503" s="317"/>
      <c r="Q503" s="304">
        <v>68627.78</v>
      </c>
      <c r="R503" s="316">
        <f t="shared" si="363"/>
        <v>99.936916694213423</v>
      </c>
      <c r="S503" s="316"/>
      <c r="T503" s="316">
        <f t="shared" ref="T503" si="369">Q503/N503*100</f>
        <v>99.936916694213423</v>
      </c>
    </row>
    <row r="504" spans="1:20" ht="212.25" customHeight="1">
      <c r="A504" s="500"/>
      <c r="B504" s="492"/>
      <c r="C504" s="503"/>
      <c r="D504" s="486"/>
      <c r="E504" s="316" t="s">
        <v>682</v>
      </c>
      <c r="F504" s="316">
        <v>620</v>
      </c>
      <c r="G504" s="316"/>
      <c r="H504" s="316">
        <v>620</v>
      </c>
      <c r="I504" s="316">
        <v>620</v>
      </c>
      <c r="J504" s="316"/>
      <c r="K504" s="316">
        <v>620</v>
      </c>
      <c r="L504" s="304">
        <v>620</v>
      </c>
      <c r="M504" s="317"/>
      <c r="N504" s="304">
        <v>620</v>
      </c>
      <c r="O504" s="304">
        <v>620</v>
      </c>
      <c r="P504" s="317"/>
      <c r="Q504" s="304">
        <v>620</v>
      </c>
      <c r="R504" s="316">
        <f t="shared" si="363"/>
        <v>100</v>
      </c>
      <c r="S504" s="316"/>
      <c r="T504" s="316">
        <f t="shared" si="363"/>
        <v>100</v>
      </c>
    </row>
    <row r="505" spans="1:20" ht="70.8">
      <c r="A505" s="490" t="s">
        <v>235</v>
      </c>
      <c r="B505" s="490" t="s">
        <v>236</v>
      </c>
      <c r="C505" s="491" t="s">
        <v>718</v>
      </c>
      <c r="D505" s="317" t="s">
        <v>57</v>
      </c>
      <c r="E505" s="325"/>
      <c r="F505" s="316">
        <v>0</v>
      </c>
      <c r="G505" s="316"/>
      <c r="H505" s="316">
        <f t="shared" ref="H505:H508" si="370">F505</f>
        <v>0</v>
      </c>
      <c r="I505" s="316">
        <f t="shared" ref="I505:I511" si="371">H505</f>
        <v>0</v>
      </c>
      <c r="J505" s="316"/>
      <c r="K505" s="316">
        <f t="shared" ref="K505:K511" si="372">I505</f>
        <v>0</v>
      </c>
      <c r="L505" s="316">
        <v>0</v>
      </c>
      <c r="M505" s="316"/>
      <c r="N505" s="316">
        <f t="shared" ref="N505:N507" si="373">L505</f>
        <v>0</v>
      </c>
      <c r="O505" s="316">
        <f t="shared" ref="O505:O507" si="374">N505</f>
        <v>0</v>
      </c>
      <c r="P505" s="316"/>
      <c r="Q505" s="316">
        <f t="shared" ref="Q505:Q507" si="375">O505</f>
        <v>0</v>
      </c>
      <c r="R505" s="285">
        <v>0</v>
      </c>
      <c r="S505" s="285">
        <v>0</v>
      </c>
      <c r="T505" s="285">
        <v>0</v>
      </c>
    </row>
    <row r="506" spans="1:20" ht="141.6">
      <c r="A506" s="490"/>
      <c r="B506" s="490"/>
      <c r="C506" s="491"/>
      <c r="D506" s="317" t="s">
        <v>125</v>
      </c>
      <c r="E506" s="325" t="s">
        <v>1</v>
      </c>
      <c r="F506" s="316">
        <f>F505</f>
        <v>0</v>
      </c>
      <c r="G506" s="316">
        <f t="shared" ref="G506:T506" si="376">G505</f>
        <v>0</v>
      </c>
      <c r="H506" s="316">
        <f t="shared" si="376"/>
        <v>0</v>
      </c>
      <c r="I506" s="316">
        <f t="shared" si="376"/>
        <v>0</v>
      </c>
      <c r="J506" s="316">
        <f t="shared" si="376"/>
        <v>0</v>
      </c>
      <c r="K506" s="316">
        <f t="shared" si="376"/>
        <v>0</v>
      </c>
      <c r="L506" s="316">
        <f t="shared" si="376"/>
        <v>0</v>
      </c>
      <c r="M506" s="316">
        <f t="shared" si="376"/>
        <v>0</v>
      </c>
      <c r="N506" s="316">
        <f t="shared" si="376"/>
        <v>0</v>
      </c>
      <c r="O506" s="316">
        <f t="shared" si="376"/>
        <v>0</v>
      </c>
      <c r="P506" s="316">
        <f t="shared" si="376"/>
        <v>0</v>
      </c>
      <c r="Q506" s="316">
        <f t="shared" si="376"/>
        <v>0</v>
      </c>
      <c r="R506" s="316">
        <f t="shared" si="376"/>
        <v>0</v>
      </c>
      <c r="S506" s="316">
        <f t="shared" si="376"/>
        <v>0</v>
      </c>
      <c r="T506" s="316">
        <f t="shared" si="376"/>
        <v>0</v>
      </c>
    </row>
    <row r="507" spans="1:20" ht="391.5" customHeight="1">
      <c r="A507" s="490"/>
      <c r="B507" s="490"/>
      <c r="C507" s="491"/>
      <c r="D507" s="317" t="s">
        <v>125</v>
      </c>
      <c r="E507" s="316" t="s">
        <v>681</v>
      </c>
      <c r="F507" s="316">
        <v>0</v>
      </c>
      <c r="G507" s="316"/>
      <c r="H507" s="316">
        <f t="shared" si="370"/>
        <v>0</v>
      </c>
      <c r="I507" s="316">
        <f t="shared" si="371"/>
        <v>0</v>
      </c>
      <c r="J507" s="316"/>
      <c r="K507" s="316">
        <f t="shared" si="372"/>
        <v>0</v>
      </c>
      <c r="L507" s="316">
        <v>0</v>
      </c>
      <c r="M507" s="316"/>
      <c r="N507" s="316">
        <f t="shared" si="373"/>
        <v>0</v>
      </c>
      <c r="O507" s="316">
        <f t="shared" si="374"/>
        <v>0</v>
      </c>
      <c r="P507" s="316"/>
      <c r="Q507" s="316">
        <f t="shared" si="375"/>
        <v>0</v>
      </c>
      <c r="R507" s="285">
        <v>0</v>
      </c>
      <c r="S507" s="285">
        <v>0</v>
      </c>
      <c r="T507" s="285">
        <v>0</v>
      </c>
    </row>
    <row r="508" spans="1:20" ht="70.8">
      <c r="A508" s="490" t="s">
        <v>237</v>
      </c>
      <c r="B508" s="490" t="s">
        <v>238</v>
      </c>
      <c r="C508" s="492" t="s">
        <v>719</v>
      </c>
      <c r="D508" s="317" t="s">
        <v>57</v>
      </c>
      <c r="E508" s="325"/>
      <c r="F508" s="319">
        <f>F510+F511</f>
        <v>1670</v>
      </c>
      <c r="G508" s="316"/>
      <c r="H508" s="316">
        <f t="shared" si="370"/>
        <v>1670</v>
      </c>
      <c r="I508" s="316">
        <f t="shared" si="371"/>
        <v>1670</v>
      </c>
      <c r="J508" s="316"/>
      <c r="K508" s="316">
        <f t="shared" si="372"/>
        <v>1670</v>
      </c>
      <c r="L508" s="375">
        <v>1670</v>
      </c>
      <c r="M508" s="309"/>
      <c r="N508" s="309">
        <v>1670</v>
      </c>
      <c r="O508" s="309">
        <v>861.62</v>
      </c>
      <c r="P508" s="309"/>
      <c r="Q508" s="309">
        <v>861.62</v>
      </c>
      <c r="R508" s="285">
        <f t="shared" si="363"/>
        <v>51.594011976047902</v>
      </c>
      <c r="S508" s="285"/>
      <c r="T508" s="285">
        <f t="shared" si="363"/>
        <v>51.594011976047902</v>
      </c>
    </row>
    <row r="509" spans="1:20" ht="132" customHeight="1">
      <c r="A509" s="490"/>
      <c r="B509" s="490"/>
      <c r="C509" s="492"/>
      <c r="D509" s="484" t="s">
        <v>125</v>
      </c>
      <c r="E509" s="325" t="s">
        <v>1</v>
      </c>
      <c r="F509" s="319">
        <f>F508</f>
        <v>1670</v>
      </c>
      <c r="G509" s="319">
        <f t="shared" ref="G509:T509" si="377">G508</f>
        <v>0</v>
      </c>
      <c r="H509" s="319">
        <f t="shared" si="377"/>
        <v>1670</v>
      </c>
      <c r="I509" s="319">
        <f t="shared" si="377"/>
        <v>1670</v>
      </c>
      <c r="J509" s="319">
        <f t="shared" si="377"/>
        <v>0</v>
      </c>
      <c r="K509" s="319">
        <f t="shared" si="377"/>
        <v>1670</v>
      </c>
      <c r="L509" s="319">
        <f t="shared" si="377"/>
        <v>1670</v>
      </c>
      <c r="M509" s="319">
        <f t="shared" si="377"/>
        <v>0</v>
      </c>
      <c r="N509" s="319">
        <f t="shared" si="377"/>
        <v>1670</v>
      </c>
      <c r="O509" s="319">
        <f t="shared" si="377"/>
        <v>861.62</v>
      </c>
      <c r="P509" s="319">
        <f t="shared" si="377"/>
        <v>0</v>
      </c>
      <c r="Q509" s="319">
        <f t="shared" si="377"/>
        <v>861.62</v>
      </c>
      <c r="R509" s="319">
        <f t="shared" si="377"/>
        <v>51.594011976047902</v>
      </c>
      <c r="S509" s="319">
        <f t="shared" si="377"/>
        <v>0</v>
      </c>
      <c r="T509" s="319">
        <f t="shared" si="377"/>
        <v>51.594011976047902</v>
      </c>
    </row>
    <row r="510" spans="1:20" ht="70.8">
      <c r="A510" s="490"/>
      <c r="B510" s="490"/>
      <c r="C510" s="492"/>
      <c r="D510" s="485"/>
      <c r="E510" s="316" t="s">
        <v>1027</v>
      </c>
      <c r="F510" s="319">
        <v>620</v>
      </c>
      <c r="G510" s="316"/>
      <c r="H510" s="319">
        <v>620</v>
      </c>
      <c r="I510" s="319">
        <v>620</v>
      </c>
      <c r="J510" s="316"/>
      <c r="K510" s="319">
        <v>620</v>
      </c>
      <c r="L510" s="319">
        <v>620</v>
      </c>
      <c r="M510" s="316"/>
      <c r="N510" s="319">
        <v>620</v>
      </c>
      <c r="O510" s="319">
        <v>620</v>
      </c>
      <c r="P510" s="316"/>
      <c r="Q510" s="319">
        <v>620</v>
      </c>
      <c r="R510" s="285">
        <f t="shared" si="363"/>
        <v>100</v>
      </c>
      <c r="S510" s="285"/>
      <c r="T510" s="285">
        <f t="shared" si="363"/>
        <v>100</v>
      </c>
    </row>
    <row r="511" spans="1:20" ht="409.6" customHeight="1">
      <c r="A511" s="490"/>
      <c r="B511" s="490"/>
      <c r="C511" s="492"/>
      <c r="D511" s="486"/>
      <c r="E511" s="316" t="s">
        <v>683</v>
      </c>
      <c r="F511" s="316">
        <v>1050</v>
      </c>
      <c r="G511" s="316"/>
      <c r="H511" s="316">
        <v>1050</v>
      </c>
      <c r="I511" s="316">
        <f t="shared" si="371"/>
        <v>1050</v>
      </c>
      <c r="J511" s="316"/>
      <c r="K511" s="316">
        <f t="shared" si="372"/>
        <v>1050</v>
      </c>
      <c r="L511" s="316">
        <f t="shared" ref="L511" si="378">K511</f>
        <v>1050</v>
      </c>
      <c r="M511" s="316"/>
      <c r="N511" s="316">
        <f t="shared" ref="N511" si="379">L511</f>
        <v>1050</v>
      </c>
      <c r="O511" s="309">
        <v>241.62</v>
      </c>
      <c r="P511" s="309"/>
      <c r="Q511" s="309">
        <v>241.62</v>
      </c>
      <c r="R511" s="285">
        <f t="shared" si="363"/>
        <v>23.011428571428571</v>
      </c>
      <c r="S511" s="285"/>
      <c r="T511" s="285">
        <f t="shared" si="363"/>
        <v>23.011428571428571</v>
      </c>
    </row>
    <row r="512" spans="1:20" ht="70.8">
      <c r="A512" s="490" t="s">
        <v>239</v>
      </c>
      <c r="B512" s="490" t="s">
        <v>240</v>
      </c>
      <c r="C512" s="491" t="s">
        <v>720</v>
      </c>
      <c r="D512" s="317" t="s">
        <v>57</v>
      </c>
      <c r="E512" s="316"/>
      <c r="F512" s="316">
        <f>F514+F515</f>
        <v>139321.20000000001</v>
      </c>
      <c r="G512" s="316">
        <f t="shared" ref="G512:N512" si="380">G514+G515</f>
        <v>70650.100000000006</v>
      </c>
      <c r="H512" s="316">
        <f t="shared" si="380"/>
        <v>68671.100000000006</v>
      </c>
      <c r="I512" s="316">
        <f t="shared" si="380"/>
        <v>139321.20000000001</v>
      </c>
      <c r="J512" s="316">
        <f t="shared" si="380"/>
        <v>70650.100000000006</v>
      </c>
      <c r="K512" s="316">
        <f t="shared" si="380"/>
        <v>68671.100000000006</v>
      </c>
      <c r="L512" s="316">
        <f t="shared" si="380"/>
        <v>139321.20000000001</v>
      </c>
      <c r="M512" s="316">
        <f t="shared" si="380"/>
        <v>70650.100000000006</v>
      </c>
      <c r="N512" s="316">
        <f t="shared" si="380"/>
        <v>68671.100000000006</v>
      </c>
      <c r="O512" s="284">
        <f>SUM(P512+Q512)</f>
        <v>139258.01</v>
      </c>
      <c r="P512" s="284">
        <v>70630.23</v>
      </c>
      <c r="Q512" s="284">
        <v>68627.78</v>
      </c>
      <c r="R512" s="285">
        <f t="shared" si="363"/>
        <v>99.954644375730325</v>
      </c>
      <c r="S512" s="285">
        <f t="shared" si="363"/>
        <v>99.971875482129519</v>
      </c>
      <c r="T512" s="285">
        <f t="shared" si="363"/>
        <v>99.936916694213423</v>
      </c>
    </row>
    <row r="513" spans="1:20" ht="132" customHeight="1">
      <c r="A513" s="490"/>
      <c r="B513" s="490"/>
      <c r="C513" s="491"/>
      <c r="D513" s="484" t="s">
        <v>125</v>
      </c>
      <c r="E513" s="316" t="s">
        <v>1</v>
      </c>
      <c r="F513" s="316">
        <f>F512</f>
        <v>139321.20000000001</v>
      </c>
      <c r="G513" s="316">
        <f t="shared" ref="G513:T513" si="381">G512</f>
        <v>70650.100000000006</v>
      </c>
      <c r="H513" s="316">
        <f t="shared" si="381"/>
        <v>68671.100000000006</v>
      </c>
      <c r="I513" s="316">
        <f t="shared" si="381"/>
        <v>139321.20000000001</v>
      </c>
      <c r="J513" s="316">
        <f t="shared" si="381"/>
        <v>70650.100000000006</v>
      </c>
      <c r="K513" s="316">
        <f t="shared" si="381"/>
        <v>68671.100000000006</v>
      </c>
      <c r="L513" s="316">
        <f t="shared" si="381"/>
        <v>139321.20000000001</v>
      </c>
      <c r="M513" s="316">
        <f t="shared" si="381"/>
        <v>70650.100000000006</v>
      </c>
      <c r="N513" s="316">
        <f t="shared" si="381"/>
        <v>68671.100000000006</v>
      </c>
      <c r="O513" s="316">
        <f t="shared" si="381"/>
        <v>139258.01</v>
      </c>
      <c r="P513" s="316">
        <f t="shared" si="381"/>
        <v>70630.23</v>
      </c>
      <c r="Q513" s="316">
        <f t="shared" si="381"/>
        <v>68627.78</v>
      </c>
      <c r="R513" s="316">
        <f t="shared" si="381"/>
        <v>99.954644375730325</v>
      </c>
      <c r="S513" s="316">
        <f t="shared" si="381"/>
        <v>99.971875482129519</v>
      </c>
      <c r="T513" s="316">
        <f t="shared" si="381"/>
        <v>99.936916694213423</v>
      </c>
    </row>
    <row r="514" spans="1:20" ht="70.8">
      <c r="A514" s="490"/>
      <c r="B514" s="490"/>
      <c r="C514" s="491"/>
      <c r="D514" s="485"/>
      <c r="E514" s="316" t="s">
        <v>684</v>
      </c>
      <c r="F514" s="319">
        <f>G514</f>
        <v>70650.100000000006</v>
      </c>
      <c r="G514" s="316">
        <v>70650.100000000006</v>
      </c>
      <c r="H514" s="316"/>
      <c r="I514" s="319">
        <f>J514</f>
        <v>70650.100000000006</v>
      </c>
      <c r="J514" s="316">
        <v>70650.100000000006</v>
      </c>
      <c r="K514" s="316"/>
      <c r="L514" s="319">
        <f>M514</f>
        <v>70650.100000000006</v>
      </c>
      <c r="M514" s="316">
        <v>70650.100000000006</v>
      </c>
      <c r="N514" s="284"/>
      <c r="O514" s="284">
        <v>70630.23</v>
      </c>
      <c r="P514" s="284">
        <v>70630.23</v>
      </c>
      <c r="Q514" s="284"/>
      <c r="R514" s="285">
        <f t="shared" si="363"/>
        <v>99.971875482129519</v>
      </c>
      <c r="S514" s="285">
        <f t="shared" si="363"/>
        <v>99.971875482129519</v>
      </c>
      <c r="T514" s="285"/>
    </row>
    <row r="515" spans="1:20" ht="70.8">
      <c r="A515" s="493"/>
      <c r="B515" s="490"/>
      <c r="C515" s="497"/>
      <c r="D515" s="486"/>
      <c r="E515" s="316" t="s">
        <v>685</v>
      </c>
      <c r="F515" s="319">
        <v>68671.100000000006</v>
      </c>
      <c r="G515" s="316"/>
      <c r="H515" s="319">
        <v>68671.100000000006</v>
      </c>
      <c r="I515" s="319">
        <v>68671.100000000006</v>
      </c>
      <c r="J515" s="316"/>
      <c r="K515" s="319">
        <v>68671.100000000006</v>
      </c>
      <c r="L515" s="319">
        <v>68671.100000000006</v>
      </c>
      <c r="M515" s="316"/>
      <c r="N515" s="319">
        <v>68671.100000000006</v>
      </c>
      <c r="O515" s="304">
        <v>68627.78</v>
      </c>
      <c r="P515" s="317"/>
      <c r="Q515" s="304">
        <v>68627.78</v>
      </c>
      <c r="R515" s="316">
        <f t="shared" si="363"/>
        <v>99.936916694213423</v>
      </c>
      <c r="S515" s="285"/>
      <c r="T515" s="285">
        <f t="shared" si="363"/>
        <v>99.936916694213423</v>
      </c>
    </row>
    <row r="516" spans="1:20" ht="70.8">
      <c r="A516" s="491" t="s">
        <v>241</v>
      </c>
      <c r="B516" s="491" t="s">
        <v>242</v>
      </c>
      <c r="C516" s="492" t="s">
        <v>721</v>
      </c>
      <c r="D516" s="317" t="s">
        <v>57</v>
      </c>
      <c r="E516" s="316"/>
      <c r="F516" s="376">
        <f>F520+F524+F527</f>
        <v>17636.2</v>
      </c>
      <c r="G516" s="316"/>
      <c r="H516" s="316">
        <f>H520+H524+H527</f>
        <v>17636.2</v>
      </c>
      <c r="I516" s="316">
        <f>I520+I524+I527</f>
        <v>17636.2</v>
      </c>
      <c r="J516" s="316"/>
      <c r="K516" s="316">
        <f>K520+K524+K527</f>
        <v>17636.2</v>
      </c>
      <c r="L516" s="316">
        <f>L520+L524+L527</f>
        <v>17636.2</v>
      </c>
      <c r="M516" s="316"/>
      <c r="N516" s="316">
        <f t="shared" ref="N516:Q516" si="382">N520+N524+N527</f>
        <v>17636.2</v>
      </c>
      <c r="O516" s="316">
        <f>O520+O524+O527</f>
        <v>17556.77</v>
      </c>
      <c r="P516" s="316"/>
      <c r="Q516" s="316">
        <f t="shared" si="382"/>
        <v>17556.77</v>
      </c>
      <c r="R516" s="285">
        <f t="shared" si="363"/>
        <v>99.549619532552356</v>
      </c>
      <c r="S516" s="285"/>
      <c r="T516" s="285">
        <f t="shared" si="363"/>
        <v>99.549619532552356</v>
      </c>
    </row>
    <row r="517" spans="1:20" ht="132" customHeight="1">
      <c r="A517" s="491"/>
      <c r="B517" s="491"/>
      <c r="C517" s="492"/>
      <c r="D517" s="484" t="s">
        <v>125</v>
      </c>
      <c r="E517" s="316" t="s">
        <v>1</v>
      </c>
      <c r="F517" s="316">
        <f>F516</f>
        <v>17636.2</v>
      </c>
      <c r="G517" s="316">
        <f t="shared" ref="G517:T517" si="383">G516</f>
        <v>0</v>
      </c>
      <c r="H517" s="316">
        <f t="shared" si="383"/>
        <v>17636.2</v>
      </c>
      <c r="I517" s="316">
        <f t="shared" si="383"/>
        <v>17636.2</v>
      </c>
      <c r="J517" s="316">
        <f t="shared" si="383"/>
        <v>0</v>
      </c>
      <c r="K517" s="316">
        <f t="shared" si="383"/>
        <v>17636.2</v>
      </c>
      <c r="L517" s="316">
        <f t="shared" si="383"/>
        <v>17636.2</v>
      </c>
      <c r="M517" s="316">
        <f t="shared" si="383"/>
        <v>0</v>
      </c>
      <c r="N517" s="316">
        <f t="shared" si="383"/>
        <v>17636.2</v>
      </c>
      <c r="O517" s="316">
        <f t="shared" si="383"/>
        <v>17556.77</v>
      </c>
      <c r="P517" s="316">
        <f t="shared" si="383"/>
        <v>0</v>
      </c>
      <c r="Q517" s="316">
        <f t="shared" si="383"/>
        <v>17556.77</v>
      </c>
      <c r="R517" s="316">
        <f t="shared" si="383"/>
        <v>99.549619532552356</v>
      </c>
      <c r="S517" s="316">
        <f t="shared" si="383"/>
        <v>0</v>
      </c>
      <c r="T517" s="316">
        <f t="shared" si="383"/>
        <v>99.549619532552356</v>
      </c>
    </row>
    <row r="518" spans="1:20" ht="70.8">
      <c r="A518" s="491"/>
      <c r="B518" s="491"/>
      <c r="C518" s="492"/>
      <c r="D518" s="485"/>
      <c r="E518" s="316" t="s">
        <v>722</v>
      </c>
      <c r="F518" s="316">
        <f>F523</f>
        <v>17536.2</v>
      </c>
      <c r="G518" s="316"/>
      <c r="H518" s="316">
        <f t="shared" ref="H518:N518" si="384">H523</f>
        <v>17536.2</v>
      </c>
      <c r="I518" s="316">
        <f t="shared" si="384"/>
        <v>17536.2</v>
      </c>
      <c r="J518" s="316"/>
      <c r="K518" s="316">
        <f t="shared" si="384"/>
        <v>17536.2</v>
      </c>
      <c r="L518" s="316">
        <f t="shared" si="384"/>
        <v>17536.2</v>
      </c>
      <c r="M518" s="316"/>
      <c r="N518" s="316">
        <f t="shared" si="384"/>
        <v>17536.2</v>
      </c>
      <c r="O518" s="284">
        <v>17457.8</v>
      </c>
      <c r="P518" s="284"/>
      <c r="Q518" s="284">
        <v>17457.8</v>
      </c>
      <c r="R518" s="285"/>
      <c r="S518" s="285"/>
      <c r="T518" s="285">
        <f t="shared" si="363"/>
        <v>99.552924806970708</v>
      </c>
    </row>
    <row r="519" spans="1:20" ht="409.6" customHeight="1">
      <c r="A519" s="491"/>
      <c r="B519" s="491"/>
      <c r="C519" s="492"/>
      <c r="D519" s="486"/>
      <c r="E519" s="316" t="s">
        <v>723</v>
      </c>
      <c r="F519" s="316">
        <v>100</v>
      </c>
      <c r="G519" s="316"/>
      <c r="H519" s="316">
        <v>100</v>
      </c>
      <c r="I519" s="316">
        <v>100</v>
      </c>
      <c r="J519" s="316"/>
      <c r="K519" s="316">
        <v>100</v>
      </c>
      <c r="L519" s="373">
        <v>100</v>
      </c>
      <c r="M519" s="373"/>
      <c r="N519" s="373">
        <v>100</v>
      </c>
      <c r="O519" s="309">
        <v>98.97</v>
      </c>
      <c r="P519" s="309"/>
      <c r="Q519" s="309">
        <v>98.97</v>
      </c>
      <c r="R519" s="285">
        <f t="shared" si="363"/>
        <v>98.97</v>
      </c>
      <c r="S519" s="285"/>
      <c r="T519" s="285">
        <f t="shared" si="363"/>
        <v>98.97</v>
      </c>
    </row>
    <row r="520" spans="1:20" ht="70.8">
      <c r="A520" s="490" t="s">
        <v>243</v>
      </c>
      <c r="B520" s="490" t="s">
        <v>724</v>
      </c>
      <c r="C520" s="491" t="s">
        <v>725</v>
      </c>
      <c r="D520" s="317" t="s">
        <v>57</v>
      </c>
      <c r="E520" s="325"/>
      <c r="F520" s="316">
        <v>17536.2</v>
      </c>
      <c r="G520" s="316"/>
      <c r="H520" s="316">
        <v>17536.2</v>
      </c>
      <c r="I520" s="316">
        <v>17536.2</v>
      </c>
      <c r="J520" s="316"/>
      <c r="K520" s="316">
        <v>17536.2</v>
      </c>
      <c r="L520" s="284">
        <v>17536.2</v>
      </c>
      <c r="M520" s="284"/>
      <c r="N520" s="284">
        <v>17536.2</v>
      </c>
      <c r="O520" s="284">
        <v>17457.8</v>
      </c>
      <c r="P520" s="284"/>
      <c r="Q520" s="284">
        <v>17457.8</v>
      </c>
      <c r="R520" s="285">
        <f t="shared" si="363"/>
        <v>99.552924806970708</v>
      </c>
      <c r="S520" s="285"/>
      <c r="T520" s="285">
        <f t="shared" si="363"/>
        <v>99.552924806970708</v>
      </c>
    </row>
    <row r="521" spans="1:20" ht="132" customHeight="1">
      <c r="A521" s="490"/>
      <c r="B521" s="490"/>
      <c r="C521" s="491"/>
      <c r="D521" s="484" t="s">
        <v>125</v>
      </c>
      <c r="E521" s="325" t="s">
        <v>1</v>
      </c>
      <c r="F521" s="316">
        <f>F520</f>
        <v>17536.2</v>
      </c>
      <c r="G521" s="316">
        <f t="shared" ref="G521:T521" si="385">G520</f>
        <v>0</v>
      </c>
      <c r="H521" s="316">
        <f t="shared" si="385"/>
        <v>17536.2</v>
      </c>
      <c r="I521" s="316">
        <f t="shared" si="385"/>
        <v>17536.2</v>
      </c>
      <c r="J521" s="316">
        <f t="shared" si="385"/>
        <v>0</v>
      </c>
      <c r="K521" s="316">
        <f t="shared" si="385"/>
        <v>17536.2</v>
      </c>
      <c r="L521" s="316">
        <f t="shared" si="385"/>
        <v>17536.2</v>
      </c>
      <c r="M521" s="316">
        <f t="shared" si="385"/>
        <v>0</v>
      </c>
      <c r="N521" s="316">
        <f t="shared" si="385"/>
        <v>17536.2</v>
      </c>
      <c r="O521" s="316">
        <f t="shared" si="385"/>
        <v>17457.8</v>
      </c>
      <c r="P521" s="316">
        <f t="shared" si="385"/>
        <v>0</v>
      </c>
      <c r="Q521" s="316">
        <f t="shared" si="385"/>
        <v>17457.8</v>
      </c>
      <c r="R521" s="316">
        <f t="shared" si="385"/>
        <v>99.552924806970708</v>
      </c>
      <c r="S521" s="316">
        <f t="shared" si="385"/>
        <v>0</v>
      </c>
      <c r="T521" s="316">
        <f t="shared" si="385"/>
        <v>99.552924806970708</v>
      </c>
    </row>
    <row r="522" spans="1:20" ht="70.8">
      <c r="A522" s="490"/>
      <c r="B522" s="490"/>
      <c r="C522" s="491"/>
      <c r="D522" s="485"/>
      <c r="E522" s="316" t="s">
        <v>686</v>
      </c>
      <c r="F522" s="316">
        <v>0</v>
      </c>
      <c r="G522" s="316"/>
      <c r="H522" s="319">
        <v>0</v>
      </c>
      <c r="I522" s="319">
        <v>0</v>
      </c>
      <c r="J522" s="316"/>
      <c r="K522" s="319">
        <v>0</v>
      </c>
      <c r="L522" s="282">
        <v>0</v>
      </c>
      <c r="M522" s="282"/>
      <c r="N522" s="282">
        <v>0</v>
      </c>
      <c r="O522" s="282">
        <v>0</v>
      </c>
      <c r="P522" s="282"/>
      <c r="Q522" s="282">
        <v>0</v>
      </c>
      <c r="R522" s="285">
        <v>0</v>
      </c>
      <c r="S522" s="285"/>
      <c r="T522" s="285">
        <v>0</v>
      </c>
    </row>
    <row r="523" spans="1:20" ht="70.8">
      <c r="A523" s="490"/>
      <c r="B523" s="490"/>
      <c r="C523" s="491"/>
      <c r="D523" s="486"/>
      <c r="E523" s="316" t="s">
        <v>687</v>
      </c>
      <c r="F523" s="316">
        <v>17536.2</v>
      </c>
      <c r="G523" s="316"/>
      <c r="H523" s="316">
        <f t="shared" ref="H523:H529" si="386">F523</f>
        <v>17536.2</v>
      </c>
      <c r="I523" s="316">
        <f t="shared" ref="I523:I529" si="387">H523</f>
        <v>17536.2</v>
      </c>
      <c r="J523" s="316"/>
      <c r="K523" s="316">
        <f t="shared" ref="K523:K529" si="388">I523</f>
        <v>17536.2</v>
      </c>
      <c r="L523" s="284">
        <v>17536.2</v>
      </c>
      <c r="M523" s="284"/>
      <c r="N523" s="284">
        <v>17536.2</v>
      </c>
      <c r="O523" s="284">
        <v>17457.8</v>
      </c>
      <c r="P523" s="284"/>
      <c r="Q523" s="284">
        <v>17457.8</v>
      </c>
      <c r="R523" s="285">
        <f t="shared" si="363"/>
        <v>99.552924806970708</v>
      </c>
      <c r="S523" s="285"/>
      <c r="T523" s="285">
        <f t="shared" si="363"/>
        <v>99.552924806970708</v>
      </c>
    </row>
    <row r="524" spans="1:20" ht="70.8">
      <c r="A524" s="490" t="s">
        <v>245</v>
      </c>
      <c r="B524" s="490" t="s">
        <v>246</v>
      </c>
      <c r="C524" s="491"/>
      <c r="D524" s="317" t="s">
        <v>57</v>
      </c>
      <c r="E524" s="325"/>
      <c r="F524" s="316">
        <v>0</v>
      </c>
      <c r="G524" s="316"/>
      <c r="H524" s="316">
        <f t="shared" si="386"/>
        <v>0</v>
      </c>
      <c r="I524" s="316">
        <f t="shared" si="387"/>
        <v>0</v>
      </c>
      <c r="J524" s="316"/>
      <c r="K524" s="316">
        <f t="shared" si="388"/>
        <v>0</v>
      </c>
      <c r="L524" s="282"/>
      <c r="M524" s="282"/>
      <c r="N524" s="282"/>
      <c r="O524" s="282"/>
      <c r="P524" s="282"/>
      <c r="Q524" s="282"/>
      <c r="R524" s="285">
        <v>0</v>
      </c>
      <c r="S524" s="285"/>
      <c r="T524" s="285">
        <v>0</v>
      </c>
    </row>
    <row r="525" spans="1:20" ht="33" customHeight="1">
      <c r="A525" s="490"/>
      <c r="B525" s="490"/>
      <c r="C525" s="491"/>
      <c r="D525" s="484" t="s">
        <v>125</v>
      </c>
      <c r="E525" s="325" t="s">
        <v>1</v>
      </c>
      <c r="F525" s="316">
        <f>F524</f>
        <v>0</v>
      </c>
      <c r="G525" s="316">
        <f t="shared" ref="G525:T525" si="389">G524</f>
        <v>0</v>
      </c>
      <c r="H525" s="316">
        <f t="shared" si="389"/>
        <v>0</v>
      </c>
      <c r="I525" s="316">
        <f t="shared" si="389"/>
        <v>0</v>
      </c>
      <c r="J525" s="316">
        <f t="shared" si="389"/>
        <v>0</v>
      </c>
      <c r="K525" s="316">
        <f t="shared" si="389"/>
        <v>0</v>
      </c>
      <c r="L525" s="316">
        <f t="shared" si="389"/>
        <v>0</v>
      </c>
      <c r="M525" s="316">
        <f t="shared" si="389"/>
        <v>0</v>
      </c>
      <c r="N525" s="316">
        <f t="shared" si="389"/>
        <v>0</v>
      </c>
      <c r="O525" s="316">
        <f t="shared" si="389"/>
        <v>0</v>
      </c>
      <c r="P525" s="316">
        <f t="shared" si="389"/>
        <v>0</v>
      </c>
      <c r="Q525" s="316">
        <f t="shared" si="389"/>
        <v>0</v>
      </c>
      <c r="R525" s="316">
        <f t="shared" si="389"/>
        <v>0</v>
      </c>
      <c r="S525" s="316">
        <f t="shared" si="389"/>
        <v>0</v>
      </c>
      <c r="T525" s="316">
        <f t="shared" si="389"/>
        <v>0</v>
      </c>
    </row>
    <row r="526" spans="1:20" ht="276" customHeight="1">
      <c r="A526" s="490"/>
      <c r="B526" s="490"/>
      <c r="C526" s="491"/>
      <c r="D526" s="486"/>
      <c r="E526" s="316"/>
      <c r="F526" s="316">
        <v>0</v>
      </c>
      <c r="G526" s="316"/>
      <c r="H526" s="316">
        <f t="shared" si="386"/>
        <v>0</v>
      </c>
      <c r="I526" s="316">
        <f t="shared" si="387"/>
        <v>0</v>
      </c>
      <c r="J526" s="316"/>
      <c r="K526" s="316">
        <f t="shared" si="388"/>
        <v>0</v>
      </c>
      <c r="L526" s="282"/>
      <c r="M526" s="282"/>
      <c r="N526" s="282"/>
      <c r="O526" s="282"/>
      <c r="P526" s="282"/>
      <c r="Q526" s="282"/>
      <c r="R526" s="285">
        <v>0</v>
      </c>
      <c r="S526" s="285"/>
      <c r="T526" s="285">
        <v>0</v>
      </c>
    </row>
    <row r="527" spans="1:20" ht="70.8">
      <c r="A527" s="490" t="s">
        <v>247</v>
      </c>
      <c r="B527" s="490" t="s">
        <v>248</v>
      </c>
      <c r="C527" s="491" t="s">
        <v>726</v>
      </c>
      <c r="D527" s="317" t="s">
        <v>57</v>
      </c>
      <c r="E527" s="325"/>
      <c r="F527" s="319">
        <v>100</v>
      </c>
      <c r="G527" s="316"/>
      <c r="H527" s="316">
        <f t="shared" si="386"/>
        <v>100</v>
      </c>
      <c r="I527" s="316">
        <f t="shared" si="387"/>
        <v>100</v>
      </c>
      <c r="J527" s="316"/>
      <c r="K527" s="316">
        <f t="shared" si="388"/>
        <v>100</v>
      </c>
      <c r="L527" s="373">
        <v>100</v>
      </c>
      <c r="M527" s="373">
        <v>0</v>
      </c>
      <c r="N527" s="373">
        <v>100</v>
      </c>
      <c r="O527" s="309">
        <v>98.97</v>
      </c>
      <c r="P527" s="309">
        <v>0</v>
      </c>
      <c r="Q527" s="309">
        <v>98.97</v>
      </c>
      <c r="R527" s="285">
        <f t="shared" si="363"/>
        <v>98.97</v>
      </c>
      <c r="S527" s="285"/>
      <c r="T527" s="285">
        <f t="shared" si="363"/>
        <v>98.97</v>
      </c>
    </row>
    <row r="528" spans="1:20" ht="132" customHeight="1">
      <c r="A528" s="490"/>
      <c r="B528" s="490"/>
      <c r="C528" s="491"/>
      <c r="D528" s="484" t="s">
        <v>125</v>
      </c>
      <c r="E528" s="325" t="s">
        <v>1</v>
      </c>
      <c r="F528" s="319">
        <f>F527</f>
        <v>100</v>
      </c>
      <c r="G528" s="319">
        <f t="shared" ref="G528:T528" si="390">G527</f>
        <v>0</v>
      </c>
      <c r="H528" s="319">
        <f t="shared" si="390"/>
        <v>100</v>
      </c>
      <c r="I528" s="319">
        <f t="shared" si="390"/>
        <v>100</v>
      </c>
      <c r="J528" s="319">
        <f t="shared" si="390"/>
        <v>0</v>
      </c>
      <c r="K528" s="319">
        <f t="shared" si="390"/>
        <v>100</v>
      </c>
      <c r="L528" s="319">
        <f t="shared" si="390"/>
        <v>100</v>
      </c>
      <c r="M528" s="319">
        <f t="shared" si="390"/>
        <v>0</v>
      </c>
      <c r="N528" s="319">
        <f t="shared" si="390"/>
        <v>100</v>
      </c>
      <c r="O528" s="319">
        <f t="shared" si="390"/>
        <v>98.97</v>
      </c>
      <c r="P528" s="319">
        <f t="shared" si="390"/>
        <v>0</v>
      </c>
      <c r="Q528" s="319">
        <f t="shared" si="390"/>
        <v>98.97</v>
      </c>
      <c r="R528" s="319">
        <f t="shared" si="390"/>
        <v>98.97</v>
      </c>
      <c r="S528" s="319">
        <f t="shared" si="390"/>
        <v>0</v>
      </c>
      <c r="T528" s="319">
        <f t="shared" si="390"/>
        <v>98.97</v>
      </c>
    </row>
    <row r="529" spans="1:20" ht="251.25" customHeight="1">
      <c r="A529" s="490"/>
      <c r="B529" s="490"/>
      <c r="C529" s="491"/>
      <c r="D529" s="486"/>
      <c r="E529" s="316" t="s">
        <v>688</v>
      </c>
      <c r="F529" s="316">
        <f>F527</f>
        <v>100</v>
      </c>
      <c r="G529" s="316"/>
      <c r="H529" s="316">
        <f t="shared" si="386"/>
        <v>100</v>
      </c>
      <c r="I529" s="316">
        <f t="shared" si="387"/>
        <v>100</v>
      </c>
      <c r="J529" s="316"/>
      <c r="K529" s="316">
        <f t="shared" si="388"/>
        <v>100</v>
      </c>
      <c r="L529" s="373">
        <v>100</v>
      </c>
      <c r="M529" s="373">
        <v>0</v>
      </c>
      <c r="N529" s="373">
        <v>100</v>
      </c>
      <c r="O529" s="309">
        <v>98.97</v>
      </c>
      <c r="P529" s="309">
        <v>0</v>
      </c>
      <c r="Q529" s="309">
        <v>98.97</v>
      </c>
      <c r="R529" s="285">
        <f t="shared" si="363"/>
        <v>98.97</v>
      </c>
      <c r="S529" s="285"/>
      <c r="T529" s="285">
        <f t="shared" si="363"/>
        <v>98.97</v>
      </c>
    </row>
    <row r="530" spans="1:20" ht="178.5" customHeight="1">
      <c r="A530" s="491" t="s">
        <v>249</v>
      </c>
      <c r="B530" s="491" t="s">
        <v>250</v>
      </c>
      <c r="C530" s="492" t="s">
        <v>727</v>
      </c>
      <c r="D530" s="317" t="s">
        <v>57</v>
      </c>
      <c r="E530" s="316"/>
      <c r="F530" s="316">
        <f>F538+F542+F545</f>
        <v>194367</v>
      </c>
      <c r="G530" s="316">
        <f t="shared" ref="G530:H530" si="391">G538+G542+G545</f>
        <v>0</v>
      </c>
      <c r="H530" s="316">
        <f t="shared" si="391"/>
        <v>194367</v>
      </c>
      <c r="I530" s="316">
        <f>I538+I542+I545</f>
        <v>212783.2</v>
      </c>
      <c r="J530" s="316">
        <f>J538+J542+J545+J548</f>
        <v>18416.2</v>
      </c>
      <c r="K530" s="316">
        <f>K538+K542+K545</f>
        <v>194367</v>
      </c>
      <c r="L530" s="316">
        <f>L532+L533+L534+L535</f>
        <v>212783.2</v>
      </c>
      <c r="M530" s="316">
        <f t="shared" ref="M530:P530" si="392">M532+M533+M534+M535</f>
        <v>18416.2</v>
      </c>
      <c r="N530" s="316">
        <f>N532+N533+N534+N535</f>
        <v>194367</v>
      </c>
      <c r="O530" s="316">
        <f t="shared" si="392"/>
        <v>212540.99200000003</v>
      </c>
      <c r="P530" s="316">
        <f t="shared" si="392"/>
        <v>18416.16</v>
      </c>
      <c r="Q530" s="316">
        <f>Q532+Q533+Q534+Q535</f>
        <v>194124.82900000003</v>
      </c>
      <c r="R530" s="316">
        <f>O530/L530*100</f>
        <v>99.886171464664514</v>
      </c>
      <c r="S530" s="316">
        <f t="shared" ref="S530:T544" si="393">P530/M530*100</f>
        <v>99.999782799926152</v>
      </c>
      <c r="T530" s="316">
        <f t="shared" si="393"/>
        <v>99.875405289992656</v>
      </c>
    </row>
    <row r="531" spans="1:20" ht="132" customHeight="1">
      <c r="A531" s="491"/>
      <c r="B531" s="491"/>
      <c r="C531" s="492"/>
      <c r="D531" s="484" t="s">
        <v>125</v>
      </c>
      <c r="E531" s="316" t="s">
        <v>1</v>
      </c>
      <c r="F531" s="316">
        <f>F530</f>
        <v>194367</v>
      </c>
      <c r="G531" s="316">
        <f t="shared" ref="G531:T531" si="394">G530</f>
        <v>0</v>
      </c>
      <c r="H531" s="316">
        <f t="shared" si="394"/>
        <v>194367</v>
      </c>
      <c r="I531" s="316">
        <f t="shared" si="394"/>
        <v>212783.2</v>
      </c>
      <c r="J531" s="316">
        <f t="shared" si="394"/>
        <v>18416.2</v>
      </c>
      <c r="K531" s="316">
        <f t="shared" si="394"/>
        <v>194367</v>
      </c>
      <c r="L531" s="316">
        <f>L530</f>
        <v>212783.2</v>
      </c>
      <c r="M531" s="316">
        <f t="shared" si="394"/>
        <v>18416.2</v>
      </c>
      <c r="N531" s="316">
        <f t="shared" si="394"/>
        <v>194367</v>
      </c>
      <c r="O531" s="316">
        <f t="shared" si="394"/>
        <v>212540.99200000003</v>
      </c>
      <c r="P531" s="316">
        <f t="shared" si="394"/>
        <v>18416.16</v>
      </c>
      <c r="Q531" s="316">
        <f t="shared" si="394"/>
        <v>194124.82900000003</v>
      </c>
      <c r="R531" s="316">
        <f t="shared" si="394"/>
        <v>99.886171464664514</v>
      </c>
      <c r="S531" s="316">
        <f t="shared" si="394"/>
        <v>99.999782799926152</v>
      </c>
      <c r="T531" s="316">
        <f t="shared" si="394"/>
        <v>99.875405289992656</v>
      </c>
    </row>
    <row r="532" spans="1:20" ht="161.25" customHeight="1">
      <c r="A532" s="491"/>
      <c r="B532" s="491"/>
      <c r="C532" s="492"/>
      <c r="D532" s="485"/>
      <c r="E532" s="316" t="s">
        <v>689</v>
      </c>
      <c r="F532" s="297">
        <v>103691</v>
      </c>
      <c r="G532" s="297"/>
      <c r="H532" s="297">
        <v>103691</v>
      </c>
      <c r="I532" s="284">
        <v>103691</v>
      </c>
      <c r="J532" s="284"/>
      <c r="K532" s="284">
        <v>103691</v>
      </c>
      <c r="L532" s="373">
        <v>103691</v>
      </c>
      <c r="M532" s="373"/>
      <c r="N532" s="373">
        <v>103691</v>
      </c>
      <c r="O532" s="309">
        <v>103673.84</v>
      </c>
      <c r="P532" s="309"/>
      <c r="Q532" s="309">
        <f>Q539+Q546</f>
        <v>103673.83900000001</v>
      </c>
      <c r="R532" s="316">
        <f t="shared" ref="R532:R544" si="395">O532/L532*100</f>
        <v>99.983450829869511</v>
      </c>
      <c r="S532" s="316"/>
      <c r="T532" s="316">
        <f t="shared" si="393"/>
        <v>99.983449865465673</v>
      </c>
    </row>
    <row r="533" spans="1:20" ht="161.25" customHeight="1">
      <c r="A533" s="491"/>
      <c r="B533" s="491"/>
      <c r="C533" s="492"/>
      <c r="D533" s="485"/>
      <c r="E533" s="316" t="s">
        <v>691</v>
      </c>
      <c r="F533" s="319">
        <v>14000</v>
      </c>
      <c r="G533" s="316"/>
      <c r="H533" s="319">
        <v>14000</v>
      </c>
      <c r="I533" s="292">
        <v>14000</v>
      </c>
      <c r="J533" s="284"/>
      <c r="K533" s="292">
        <v>14000</v>
      </c>
      <c r="L533" s="311">
        <v>14000</v>
      </c>
      <c r="M533" s="373"/>
      <c r="N533" s="311">
        <v>14000</v>
      </c>
      <c r="O533" s="312">
        <v>14000</v>
      </c>
      <c r="P533" s="309"/>
      <c r="Q533" s="312">
        <v>14000</v>
      </c>
      <c r="R533" s="316">
        <f t="shared" si="395"/>
        <v>100</v>
      </c>
      <c r="S533" s="316"/>
      <c r="T533" s="316">
        <f t="shared" si="393"/>
        <v>100</v>
      </c>
    </row>
    <row r="534" spans="1:20" ht="133.5" customHeight="1">
      <c r="A534" s="491"/>
      <c r="B534" s="491"/>
      <c r="C534" s="492"/>
      <c r="D534" s="485"/>
      <c r="E534" s="316" t="s">
        <v>690</v>
      </c>
      <c r="F534" s="319"/>
      <c r="G534" s="316"/>
      <c r="H534" s="316"/>
      <c r="I534" s="285">
        <f>J534</f>
        <v>18416.2</v>
      </c>
      <c r="J534" s="285">
        <v>18416.2</v>
      </c>
      <c r="K534" s="377">
        <v>0</v>
      </c>
      <c r="L534" s="311">
        <v>18416.2</v>
      </c>
      <c r="M534" s="373">
        <v>18416.2</v>
      </c>
      <c r="N534" s="311">
        <v>0</v>
      </c>
      <c r="O534" s="312">
        <v>18416.162</v>
      </c>
      <c r="P534" s="309">
        <v>18416.16</v>
      </c>
      <c r="Q534" s="312"/>
      <c r="R534" s="316">
        <f t="shared" si="395"/>
        <v>99.999793659929836</v>
      </c>
      <c r="S534" s="316">
        <f t="shared" si="393"/>
        <v>99.999782799926152</v>
      </c>
      <c r="T534" s="316"/>
    </row>
    <row r="535" spans="1:20" ht="126" customHeight="1">
      <c r="A535" s="487"/>
      <c r="B535" s="491"/>
      <c r="C535" s="493"/>
      <c r="D535" s="486"/>
      <c r="E535" s="316" t="s">
        <v>692</v>
      </c>
      <c r="F535" s="319">
        <f>F548</f>
        <v>76676</v>
      </c>
      <c r="G535" s="316"/>
      <c r="H535" s="319">
        <f>H548</f>
        <v>76676</v>
      </c>
      <c r="I535" s="319">
        <f>I548</f>
        <v>76676</v>
      </c>
      <c r="J535" s="316"/>
      <c r="K535" s="316">
        <f t="shared" ref="K535" si="396">I535</f>
        <v>76676</v>
      </c>
      <c r="L535" s="373">
        <v>76676</v>
      </c>
      <c r="M535" s="373"/>
      <c r="N535" s="373">
        <v>76676</v>
      </c>
      <c r="O535" s="309">
        <v>76450.990000000005</v>
      </c>
      <c r="P535" s="309"/>
      <c r="Q535" s="309">
        <v>76450.990000000005</v>
      </c>
      <c r="R535" s="316">
        <f t="shared" si="395"/>
        <v>99.706544420679236</v>
      </c>
      <c r="S535" s="316"/>
      <c r="T535" s="316">
        <f t="shared" si="393"/>
        <v>99.706544420679236</v>
      </c>
    </row>
    <row r="536" spans="1:20" ht="126" customHeight="1">
      <c r="A536" s="487" t="s">
        <v>251</v>
      </c>
      <c r="B536" s="484" t="s">
        <v>252</v>
      </c>
      <c r="C536" s="495"/>
      <c r="D536" s="317" t="s">
        <v>57</v>
      </c>
      <c r="E536" s="316"/>
      <c r="F536" s="319">
        <f>F537</f>
        <v>45534</v>
      </c>
      <c r="G536" s="319">
        <f t="shared" ref="G536:Q536" si="397">G537</f>
        <v>0</v>
      </c>
      <c r="H536" s="319">
        <f t="shared" si="397"/>
        <v>45534</v>
      </c>
      <c r="I536" s="319">
        <f t="shared" si="397"/>
        <v>63950.2</v>
      </c>
      <c r="J536" s="319">
        <f t="shared" si="397"/>
        <v>18416.2</v>
      </c>
      <c r="K536" s="319">
        <f t="shared" si="397"/>
        <v>45534</v>
      </c>
      <c r="L536" s="319">
        <f t="shared" si="397"/>
        <v>63950.2</v>
      </c>
      <c r="M536" s="319">
        <f t="shared" si="397"/>
        <v>18416.2</v>
      </c>
      <c r="N536" s="319">
        <f t="shared" si="397"/>
        <v>45534</v>
      </c>
      <c r="O536" s="319">
        <f t="shared" si="397"/>
        <v>63932.998999999996</v>
      </c>
      <c r="P536" s="319">
        <f t="shared" si="397"/>
        <v>18416.16</v>
      </c>
      <c r="Q536" s="319">
        <f t="shared" si="397"/>
        <v>45516.839</v>
      </c>
      <c r="R536" s="316">
        <f>O536/L536*100</f>
        <v>99.973102507888939</v>
      </c>
      <c r="S536" s="316">
        <f>(P536/M536)*100</f>
        <v>99.999782799926152</v>
      </c>
      <c r="T536" s="316">
        <f t="shared" si="393"/>
        <v>99.962311679184793</v>
      </c>
    </row>
    <row r="537" spans="1:20" ht="126" customHeight="1">
      <c r="A537" s="488"/>
      <c r="B537" s="485"/>
      <c r="C537" s="496"/>
      <c r="D537" s="330" t="s">
        <v>125</v>
      </c>
      <c r="E537" s="316"/>
      <c r="F537" s="319">
        <f>F539+F544</f>
        <v>45534</v>
      </c>
      <c r="G537" s="319">
        <f t="shared" ref="G537:Q537" si="398">G539+G544</f>
        <v>0</v>
      </c>
      <c r="H537" s="319">
        <f t="shared" si="398"/>
        <v>45534</v>
      </c>
      <c r="I537" s="319">
        <f t="shared" si="398"/>
        <v>63950.2</v>
      </c>
      <c r="J537" s="319">
        <f t="shared" si="398"/>
        <v>18416.2</v>
      </c>
      <c r="K537" s="319">
        <f t="shared" si="398"/>
        <v>45534</v>
      </c>
      <c r="L537" s="319">
        <f t="shared" si="398"/>
        <v>63950.2</v>
      </c>
      <c r="M537" s="319">
        <f t="shared" si="398"/>
        <v>18416.2</v>
      </c>
      <c r="N537" s="319">
        <f t="shared" si="398"/>
        <v>45534</v>
      </c>
      <c r="O537" s="319">
        <f t="shared" si="398"/>
        <v>63932.998999999996</v>
      </c>
      <c r="P537" s="319">
        <f t="shared" si="398"/>
        <v>18416.16</v>
      </c>
      <c r="Q537" s="319">
        <f t="shared" si="398"/>
        <v>45516.839</v>
      </c>
      <c r="R537" s="316">
        <f t="shared" si="395"/>
        <v>99.973102507888939</v>
      </c>
      <c r="S537" s="316">
        <f>(P537/M537)*100</f>
        <v>99.999782799926152</v>
      </c>
      <c r="T537" s="316">
        <f t="shared" si="393"/>
        <v>99.962311679184793</v>
      </c>
    </row>
    <row r="538" spans="1:20" ht="104.25" customHeight="1">
      <c r="A538" s="488"/>
      <c r="B538" s="485"/>
      <c r="C538" s="487" t="s">
        <v>728</v>
      </c>
      <c r="D538" s="317" t="s">
        <v>57</v>
      </c>
      <c r="E538" s="325"/>
      <c r="F538" s="319">
        <v>31534</v>
      </c>
      <c r="G538" s="316"/>
      <c r="H538" s="316">
        <f t="shared" ref="H538:H549" si="399">F538</f>
        <v>31534</v>
      </c>
      <c r="I538" s="316">
        <f>J538+K538</f>
        <v>49950.2</v>
      </c>
      <c r="J538" s="316">
        <f>J539</f>
        <v>18416.2</v>
      </c>
      <c r="K538" s="316">
        <f>K539</f>
        <v>31534</v>
      </c>
      <c r="L538" s="373">
        <f>L539</f>
        <v>49950.2</v>
      </c>
      <c r="M538" s="373">
        <f>M539</f>
        <v>18416.2</v>
      </c>
      <c r="N538" s="373">
        <v>31534</v>
      </c>
      <c r="O538" s="309">
        <f>O539</f>
        <v>49932.998999999996</v>
      </c>
      <c r="P538" s="309">
        <f>P539</f>
        <v>18416.16</v>
      </c>
      <c r="Q538" s="309">
        <v>31516.839</v>
      </c>
      <c r="R538" s="373">
        <f t="shared" si="395"/>
        <v>99.965563701446641</v>
      </c>
      <c r="S538" s="373">
        <v>0</v>
      </c>
      <c r="T538" s="373">
        <f t="shared" si="393"/>
        <v>99.945579374643245</v>
      </c>
    </row>
    <row r="539" spans="1:20" ht="132" customHeight="1">
      <c r="A539" s="488"/>
      <c r="B539" s="485"/>
      <c r="C539" s="488"/>
      <c r="D539" s="484" t="s">
        <v>125</v>
      </c>
      <c r="E539" s="325" t="s">
        <v>1</v>
      </c>
      <c r="F539" s="319">
        <f>F538</f>
        <v>31534</v>
      </c>
      <c r="G539" s="319">
        <f t="shared" ref="G539:T539" si="400">G538</f>
        <v>0</v>
      </c>
      <c r="H539" s="319">
        <f t="shared" si="400"/>
        <v>31534</v>
      </c>
      <c r="I539" s="319">
        <f>J539+K539</f>
        <v>49950.2</v>
      </c>
      <c r="J539" s="319">
        <f>J541</f>
        <v>18416.2</v>
      </c>
      <c r="K539" s="319">
        <f>K540</f>
        <v>31534</v>
      </c>
      <c r="L539" s="378">
        <f>M539+N539</f>
        <v>49950.2</v>
      </c>
      <c r="M539" s="378">
        <f>M541</f>
        <v>18416.2</v>
      </c>
      <c r="N539" s="319">
        <f t="shared" si="400"/>
        <v>31534</v>
      </c>
      <c r="O539" s="378">
        <f>P539+Q539</f>
        <v>49932.998999999996</v>
      </c>
      <c r="P539" s="378">
        <f>P541</f>
        <v>18416.16</v>
      </c>
      <c r="Q539" s="319">
        <f t="shared" si="400"/>
        <v>31516.839</v>
      </c>
      <c r="R539" s="319">
        <f t="shared" si="400"/>
        <v>99.965563701446641</v>
      </c>
      <c r="S539" s="319">
        <f t="shared" si="400"/>
        <v>0</v>
      </c>
      <c r="T539" s="319">
        <f t="shared" si="400"/>
        <v>99.945579374643245</v>
      </c>
    </row>
    <row r="540" spans="1:20" ht="70.8">
      <c r="A540" s="488"/>
      <c r="B540" s="485"/>
      <c r="C540" s="488"/>
      <c r="D540" s="485"/>
      <c r="E540" s="316" t="s">
        <v>689</v>
      </c>
      <c r="F540" s="319">
        <f>F538</f>
        <v>31534</v>
      </c>
      <c r="G540" s="316"/>
      <c r="H540" s="316">
        <f>H538</f>
        <v>31534</v>
      </c>
      <c r="I540" s="316">
        <f>K540</f>
        <v>31534</v>
      </c>
      <c r="J540" s="316"/>
      <c r="K540" s="316">
        <f>H540</f>
        <v>31534</v>
      </c>
      <c r="L540" s="373">
        <v>31534</v>
      </c>
      <c r="M540" s="373"/>
      <c r="N540" s="373">
        <v>31534</v>
      </c>
      <c r="O540" s="309">
        <v>31516.839</v>
      </c>
      <c r="P540" s="309"/>
      <c r="Q540" s="309">
        <v>31516.839</v>
      </c>
      <c r="R540" s="373">
        <f t="shared" si="395"/>
        <v>99.945579374643245</v>
      </c>
      <c r="S540" s="373">
        <v>0</v>
      </c>
      <c r="T540" s="373">
        <f t="shared" si="393"/>
        <v>99.945579374643245</v>
      </c>
    </row>
    <row r="541" spans="1:20" ht="70.8">
      <c r="A541" s="488"/>
      <c r="B541" s="485"/>
      <c r="C541" s="494"/>
      <c r="D541" s="486"/>
      <c r="E541" s="316" t="s">
        <v>690</v>
      </c>
      <c r="F541" s="319"/>
      <c r="G541" s="316"/>
      <c r="H541" s="316"/>
      <c r="I541" s="316">
        <f>J541</f>
        <v>18416.2</v>
      </c>
      <c r="J541" s="316">
        <v>18416.2</v>
      </c>
      <c r="K541" s="313"/>
      <c r="L541" s="311">
        <f>M541</f>
        <v>18416.2</v>
      </c>
      <c r="M541" s="373">
        <f>J541</f>
        <v>18416.2</v>
      </c>
      <c r="N541" s="311"/>
      <c r="O541" s="312">
        <v>18416.16</v>
      </c>
      <c r="P541" s="309">
        <v>18416.16</v>
      </c>
      <c r="Q541" s="312">
        <v>0</v>
      </c>
      <c r="R541" s="373">
        <f>O541/I541*100</f>
        <v>99.999782799926152</v>
      </c>
      <c r="S541" s="373">
        <v>100</v>
      </c>
      <c r="T541" s="373">
        <v>0</v>
      </c>
    </row>
    <row r="542" spans="1:20" ht="70.8">
      <c r="A542" s="488"/>
      <c r="B542" s="485"/>
      <c r="C542" s="491" t="s">
        <v>729</v>
      </c>
      <c r="D542" s="317" t="s">
        <v>57</v>
      </c>
      <c r="E542" s="316"/>
      <c r="F542" s="319">
        <v>14000</v>
      </c>
      <c r="G542" s="316"/>
      <c r="H542" s="316">
        <f t="shared" si="399"/>
        <v>14000</v>
      </c>
      <c r="I542" s="319">
        <v>14000</v>
      </c>
      <c r="J542" s="316"/>
      <c r="K542" s="316">
        <f t="shared" ref="K542:K549" si="401">I542</f>
        <v>14000</v>
      </c>
      <c r="L542" s="311">
        <v>14000</v>
      </c>
      <c r="M542" s="373"/>
      <c r="N542" s="311">
        <v>14000</v>
      </c>
      <c r="O542" s="312">
        <v>14000</v>
      </c>
      <c r="P542" s="309"/>
      <c r="Q542" s="312">
        <v>14000</v>
      </c>
      <c r="R542" s="373">
        <f t="shared" si="395"/>
        <v>100</v>
      </c>
      <c r="S542" s="373"/>
      <c r="T542" s="373">
        <f t="shared" si="393"/>
        <v>100</v>
      </c>
    </row>
    <row r="543" spans="1:20" ht="35.4">
      <c r="A543" s="488"/>
      <c r="B543" s="485"/>
      <c r="C543" s="491"/>
      <c r="D543" s="484" t="s">
        <v>125</v>
      </c>
      <c r="E543" s="325" t="s">
        <v>1</v>
      </c>
      <c r="F543" s="319">
        <f>F544</f>
        <v>14000</v>
      </c>
      <c r="G543" s="319">
        <f t="shared" ref="G543:Q543" si="402">G544</f>
        <v>0</v>
      </c>
      <c r="H543" s="319">
        <f t="shared" si="402"/>
        <v>14000</v>
      </c>
      <c r="I543" s="319">
        <f t="shared" si="402"/>
        <v>14000</v>
      </c>
      <c r="J543" s="319">
        <f t="shared" si="402"/>
        <v>0</v>
      </c>
      <c r="K543" s="319">
        <f t="shared" si="402"/>
        <v>14000</v>
      </c>
      <c r="L543" s="319">
        <f t="shared" si="402"/>
        <v>14000</v>
      </c>
      <c r="M543" s="319">
        <f t="shared" si="402"/>
        <v>0</v>
      </c>
      <c r="N543" s="319">
        <f t="shared" si="402"/>
        <v>14000</v>
      </c>
      <c r="O543" s="319">
        <f t="shared" si="402"/>
        <v>14000</v>
      </c>
      <c r="P543" s="319">
        <f t="shared" si="402"/>
        <v>0</v>
      </c>
      <c r="Q543" s="319">
        <f t="shared" si="402"/>
        <v>14000</v>
      </c>
      <c r="R543" s="319">
        <f t="shared" ref="R543" si="403">R544</f>
        <v>100</v>
      </c>
      <c r="S543" s="319">
        <f t="shared" ref="S543" si="404">S544</f>
        <v>0</v>
      </c>
      <c r="T543" s="319">
        <f t="shared" ref="T543" si="405">T544</f>
        <v>100</v>
      </c>
    </row>
    <row r="544" spans="1:20" ht="328.5" customHeight="1">
      <c r="A544" s="489"/>
      <c r="B544" s="486"/>
      <c r="C544" s="491"/>
      <c r="D544" s="486"/>
      <c r="E544" s="316" t="s">
        <v>691</v>
      </c>
      <c r="F544" s="316">
        <f>F542</f>
        <v>14000</v>
      </c>
      <c r="G544" s="316"/>
      <c r="H544" s="316">
        <f t="shared" si="399"/>
        <v>14000</v>
      </c>
      <c r="I544" s="316">
        <f t="shared" ref="I544:I549" si="406">H544</f>
        <v>14000</v>
      </c>
      <c r="J544" s="316"/>
      <c r="K544" s="316">
        <f t="shared" si="401"/>
        <v>14000</v>
      </c>
      <c r="L544" s="311">
        <v>14000</v>
      </c>
      <c r="M544" s="373"/>
      <c r="N544" s="311">
        <v>14000</v>
      </c>
      <c r="O544" s="312">
        <v>14000</v>
      </c>
      <c r="P544" s="309"/>
      <c r="Q544" s="312">
        <v>14000</v>
      </c>
      <c r="R544" s="373">
        <f t="shared" si="395"/>
        <v>100</v>
      </c>
      <c r="S544" s="373">
        <v>0</v>
      </c>
      <c r="T544" s="373">
        <f t="shared" si="393"/>
        <v>100</v>
      </c>
    </row>
    <row r="545" spans="1:20" ht="95.25" customHeight="1">
      <c r="A545" s="491" t="s">
        <v>253</v>
      </c>
      <c r="B545" s="491" t="s">
        <v>254</v>
      </c>
      <c r="C545" s="491" t="s">
        <v>730</v>
      </c>
      <c r="D545" s="317" t="s">
        <v>57</v>
      </c>
      <c r="E545" s="316"/>
      <c r="F545" s="316">
        <f>F546+F548</f>
        <v>148833</v>
      </c>
      <c r="G545" s="316">
        <f t="shared" ref="G545:P545" si="407">G546+G548</f>
        <v>0</v>
      </c>
      <c r="H545" s="316">
        <f t="shared" si="407"/>
        <v>148833</v>
      </c>
      <c r="I545" s="316">
        <f t="shared" si="407"/>
        <v>148833</v>
      </c>
      <c r="J545" s="316">
        <f t="shared" si="407"/>
        <v>0</v>
      </c>
      <c r="K545" s="316">
        <f t="shared" si="407"/>
        <v>148833</v>
      </c>
      <c r="L545" s="316">
        <f t="shared" si="407"/>
        <v>148833</v>
      </c>
      <c r="M545" s="316">
        <f t="shared" si="407"/>
        <v>0</v>
      </c>
      <c r="N545" s="316">
        <f t="shared" si="407"/>
        <v>148833</v>
      </c>
      <c r="O545" s="316">
        <f t="shared" si="407"/>
        <v>148607.99</v>
      </c>
      <c r="P545" s="316">
        <f t="shared" si="407"/>
        <v>0</v>
      </c>
      <c r="Q545" s="316">
        <f>Q546+Q548</f>
        <v>148607.99</v>
      </c>
      <c r="R545" s="316">
        <f>(O545/L545)*100</f>
        <v>99.848817130609461</v>
      </c>
      <c r="S545" s="316"/>
      <c r="T545" s="316">
        <f t="shared" ref="T545" si="408">(Q545/N545)*100</f>
        <v>99.848817130609461</v>
      </c>
    </row>
    <row r="546" spans="1:20" ht="95.25" customHeight="1">
      <c r="A546" s="489"/>
      <c r="B546" s="491"/>
      <c r="C546" s="491"/>
      <c r="D546" s="484" t="s">
        <v>125</v>
      </c>
      <c r="E546" s="325" t="s">
        <v>1</v>
      </c>
      <c r="F546" s="316">
        <f>F547</f>
        <v>72157</v>
      </c>
      <c r="G546" s="316">
        <f t="shared" ref="G546:T546" si="409">G547</f>
        <v>0</v>
      </c>
      <c r="H546" s="316">
        <f t="shared" si="409"/>
        <v>72157</v>
      </c>
      <c r="I546" s="316">
        <f t="shared" si="409"/>
        <v>72157</v>
      </c>
      <c r="J546" s="316">
        <f t="shared" si="409"/>
        <v>0</v>
      </c>
      <c r="K546" s="316">
        <f t="shared" si="409"/>
        <v>72157</v>
      </c>
      <c r="L546" s="316">
        <f t="shared" si="409"/>
        <v>72157</v>
      </c>
      <c r="M546" s="316">
        <f t="shared" si="409"/>
        <v>0</v>
      </c>
      <c r="N546" s="316">
        <f t="shared" si="409"/>
        <v>72157</v>
      </c>
      <c r="O546" s="316">
        <f t="shared" si="409"/>
        <v>72157</v>
      </c>
      <c r="P546" s="316">
        <f t="shared" si="409"/>
        <v>0</v>
      </c>
      <c r="Q546" s="316">
        <f t="shared" si="409"/>
        <v>72157</v>
      </c>
      <c r="R546" s="316">
        <f t="shared" ref="R546:R549" si="410">(O546/L546)*100</f>
        <v>100</v>
      </c>
      <c r="S546" s="316">
        <f t="shared" si="409"/>
        <v>0</v>
      </c>
      <c r="T546" s="316">
        <f t="shared" si="409"/>
        <v>100</v>
      </c>
    </row>
    <row r="547" spans="1:20" ht="66" customHeight="1">
      <c r="A547" s="491"/>
      <c r="B547" s="491"/>
      <c r="C547" s="491"/>
      <c r="D547" s="485"/>
      <c r="E547" s="316" t="s">
        <v>689</v>
      </c>
      <c r="F547" s="316">
        <v>72157</v>
      </c>
      <c r="G547" s="316"/>
      <c r="H547" s="316">
        <f>F547</f>
        <v>72157</v>
      </c>
      <c r="I547" s="316">
        <f t="shared" si="406"/>
        <v>72157</v>
      </c>
      <c r="J547" s="316"/>
      <c r="K547" s="316">
        <f t="shared" si="401"/>
        <v>72157</v>
      </c>
      <c r="L547" s="373">
        <v>72157</v>
      </c>
      <c r="M547" s="373"/>
      <c r="N547" s="373">
        <v>72157</v>
      </c>
      <c r="O547" s="309">
        <v>72157</v>
      </c>
      <c r="P547" s="309"/>
      <c r="Q547" s="309">
        <v>72157</v>
      </c>
      <c r="R547" s="316">
        <f t="shared" si="410"/>
        <v>100</v>
      </c>
      <c r="S547" s="373"/>
      <c r="T547" s="373">
        <f t="shared" ref="T547" si="411">SUM(Q547/N547)*100</f>
        <v>100</v>
      </c>
    </row>
    <row r="548" spans="1:20" ht="79.5" customHeight="1">
      <c r="A548" s="491"/>
      <c r="B548" s="491"/>
      <c r="C548" s="491" t="s">
        <v>731</v>
      </c>
      <c r="D548" s="485"/>
      <c r="E548" s="325" t="s">
        <v>1</v>
      </c>
      <c r="F548" s="316">
        <v>76676</v>
      </c>
      <c r="G548" s="316"/>
      <c r="H548" s="316">
        <f t="shared" si="399"/>
        <v>76676</v>
      </c>
      <c r="I548" s="316">
        <f t="shared" si="406"/>
        <v>76676</v>
      </c>
      <c r="J548" s="316"/>
      <c r="K548" s="316">
        <f t="shared" si="401"/>
        <v>76676</v>
      </c>
      <c r="L548" s="373">
        <v>76676</v>
      </c>
      <c r="M548" s="373"/>
      <c r="N548" s="373">
        <v>76676</v>
      </c>
      <c r="O548" s="309">
        <v>76450.990000000005</v>
      </c>
      <c r="P548" s="309"/>
      <c r="Q548" s="309">
        <v>76450.990000000005</v>
      </c>
      <c r="R548" s="316">
        <f t="shared" si="410"/>
        <v>99.706544420679236</v>
      </c>
      <c r="S548" s="373"/>
      <c r="T548" s="373">
        <f>Q548/N548*100</f>
        <v>99.706544420679236</v>
      </c>
    </row>
    <row r="549" spans="1:20" ht="96" customHeight="1">
      <c r="A549" s="491"/>
      <c r="B549" s="491"/>
      <c r="C549" s="491"/>
      <c r="D549" s="486"/>
      <c r="E549" s="316" t="s">
        <v>692</v>
      </c>
      <c r="F549" s="316">
        <v>76676</v>
      </c>
      <c r="G549" s="316"/>
      <c r="H549" s="316">
        <f t="shared" si="399"/>
        <v>76676</v>
      </c>
      <c r="I549" s="316">
        <f t="shared" si="406"/>
        <v>76676</v>
      </c>
      <c r="J549" s="316"/>
      <c r="K549" s="316">
        <f t="shared" si="401"/>
        <v>76676</v>
      </c>
      <c r="L549" s="373">
        <v>76676</v>
      </c>
      <c r="M549" s="373"/>
      <c r="N549" s="373">
        <v>76676</v>
      </c>
      <c r="O549" s="309">
        <v>76450.990000000005</v>
      </c>
      <c r="P549" s="309"/>
      <c r="Q549" s="309">
        <v>76450.990000000005</v>
      </c>
      <c r="R549" s="316">
        <f t="shared" si="410"/>
        <v>99.706544420679236</v>
      </c>
      <c r="S549" s="373"/>
      <c r="T549" s="373">
        <f>Q549/N549*100</f>
        <v>99.706544420679236</v>
      </c>
    </row>
    <row r="550" spans="1:20" ht="61.5" customHeight="1">
      <c r="A550" s="509" t="s">
        <v>732</v>
      </c>
      <c r="B550" s="509" t="s">
        <v>388</v>
      </c>
      <c r="C550" s="509" t="s">
        <v>733</v>
      </c>
      <c r="D550" s="331" t="s">
        <v>57</v>
      </c>
      <c r="E550" s="293"/>
      <c r="F550" s="332">
        <f t="shared" ref="F550:F559" si="412">G550+H550</f>
        <v>17745.099999999999</v>
      </c>
      <c r="G550" s="332">
        <f t="shared" ref="G550:L550" si="413">G551+G552+G553+G554+G555+G556+G557+G559</f>
        <v>0</v>
      </c>
      <c r="H550" s="332">
        <f t="shared" si="413"/>
        <v>17745.099999999999</v>
      </c>
      <c r="I550" s="286">
        <f t="shared" si="413"/>
        <v>17745.099999999999</v>
      </c>
      <c r="J550" s="286">
        <f t="shared" si="413"/>
        <v>0</v>
      </c>
      <c r="K550" s="286">
        <f t="shared" si="413"/>
        <v>17745.099999999999</v>
      </c>
      <c r="L550" s="332">
        <f t="shared" si="413"/>
        <v>17745.099999999999</v>
      </c>
      <c r="M550" s="332">
        <v>0</v>
      </c>
      <c r="N550" s="332">
        <f>N551+N552+N553+N554+N555+N556+N557+N559</f>
        <v>17745.099999999999</v>
      </c>
      <c r="O550" s="286">
        <f>O551+O552+O553+O554+O555+O556+O557+O559</f>
        <v>17276.870000000003</v>
      </c>
      <c r="P550" s="286">
        <v>0</v>
      </c>
      <c r="Q550" s="286">
        <f>Q551+Q553+Q554+Q555+Q556+Q557+Q559</f>
        <v>17276.870000000003</v>
      </c>
      <c r="R550" s="332">
        <f>O550/L550*100</f>
        <v>97.361356092667862</v>
      </c>
      <c r="S550" s="332"/>
      <c r="T550" s="332">
        <f t="shared" ref="T550:T596" si="414">Q550/N550*100</f>
        <v>97.361356092667862</v>
      </c>
    </row>
    <row r="551" spans="1:20" ht="70.8">
      <c r="A551" s="510"/>
      <c r="B551" s="510"/>
      <c r="C551" s="510"/>
      <c r="D551" s="536" t="s">
        <v>734</v>
      </c>
      <c r="E551" s="333" t="s">
        <v>735</v>
      </c>
      <c r="F551" s="332">
        <f t="shared" si="412"/>
        <v>15718</v>
      </c>
      <c r="G551" s="332">
        <v>0</v>
      </c>
      <c r="H551" s="332">
        <f>H563</f>
        <v>15718</v>
      </c>
      <c r="I551" s="286">
        <f t="shared" ref="I551:Q551" si="415">I563</f>
        <v>15718</v>
      </c>
      <c r="J551" s="286">
        <f t="shared" si="415"/>
        <v>0</v>
      </c>
      <c r="K551" s="286">
        <f t="shared" si="415"/>
        <v>15718</v>
      </c>
      <c r="L551" s="332">
        <f t="shared" si="415"/>
        <v>15718</v>
      </c>
      <c r="M551" s="332">
        <f t="shared" si="415"/>
        <v>0</v>
      </c>
      <c r="N551" s="332">
        <f t="shared" si="415"/>
        <v>15718</v>
      </c>
      <c r="O551" s="286">
        <f t="shared" si="415"/>
        <v>15717.77</v>
      </c>
      <c r="P551" s="286">
        <f t="shared" si="415"/>
        <v>0</v>
      </c>
      <c r="Q551" s="286">
        <f t="shared" si="415"/>
        <v>15717.77</v>
      </c>
      <c r="R551" s="332">
        <f t="shared" ref="R551:R596" si="416">O551/L551*100</f>
        <v>99.998536709505032</v>
      </c>
      <c r="S551" s="293"/>
      <c r="T551" s="332">
        <f t="shared" si="414"/>
        <v>99.998536709505032</v>
      </c>
    </row>
    <row r="552" spans="1:20" ht="70.8">
      <c r="A552" s="510"/>
      <c r="B552" s="510"/>
      <c r="C552" s="510"/>
      <c r="D552" s="537"/>
      <c r="E552" s="333" t="s">
        <v>736</v>
      </c>
      <c r="F552" s="332">
        <f t="shared" si="412"/>
        <v>0</v>
      </c>
      <c r="G552" s="332"/>
      <c r="H552" s="332">
        <v>0</v>
      </c>
      <c r="I552" s="286">
        <f t="shared" ref="I552" si="417">J552+K552</f>
        <v>0</v>
      </c>
      <c r="J552" s="286"/>
      <c r="K552" s="286">
        <v>0</v>
      </c>
      <c r="L552" s="332">
        <f t="shared" ref="L552" si="418">M552+N552</f>
        <v>0</v>
      </c>
      <c r="M552" s="332"/>
      <c r="N552" s="332">
        <v>0</v>
      </c>
      <c r="O552" s="286">
        <f>P552+Q552</f>
        <v>0</v>
      </c>
      <c r="P552" s="286"/>
      <c r="Q552" s="286">
        <v>0</v>
      </c>
      <c r="R552" s="332"/>
      <c r="S552" s="293"/>
      <c r="T552" s="332"/>
    </row>
    <row r="553" spans="1:20" ht="212.4">
      <c r="A553" s="510"/>
      <c r="B553" s="510"/>
      <c r="C553" s="510"/>
      <c r="D553" s="334" t="s">
        <v>737</v>
      </c>
      <c r="E553" s="333" t="s">
        <v>738</v>
      </c>
      <c r="F553" s="332">
        <f t="shared" si="412"/>
        <v>358.6</v>
      </c>
      <c r="G553" s="332">
        <v>0</v>
      </c>
      <c r="H553" s="332">
        <f>H566</f>
        <v>358.6</v>
      </c>
      <c r="I553" s="286">
        <f t="shared" ref="I553:Q553" si="419">I566</f>
        <v>358.6</v>
      </c>
      <c r="J553" s="286">
        <f t="shared" si="419"/>
        <v>0</v>
      </c>
      <c r="K553" s="286">
        <f t="shared" si="419"/>
        <v>358.6</v>
      </c>
      <c r="L553" s="332">
        <f t="shared" si="419"/>
        <v>358.6</v>
      </c>
      <c r="M553" s="332">
        <f t="shared" si="419"/>
        <v>0</v>
      </c>
      <c r="N553" s="332">
        <f t="shared" si="419"/>
        <v>358.6</v>
      </c>
      <c r="O553" s="286">
        <f t="shared" si="419"/>
        <v>358.6</v>
      </c>
      <c r="P553" s="286">
        <f t="shared" si="419"/>
        <v>0</v>
      </c>
      <c r="Q553" s="286">
        <f t="shared" si="419"/>
        <v>358.6</v>
      </c>
      <c r="R553" s="332">
        <f t="shared" si="416"/>
        <v>100</v>
      </c>
      <c r="S553" s="293"/>
      <c r="T553" s="332">
        <f t="shared" si="414"/>
        <v>100</v>
      </c>
    </row>
    <row r="554" spans="1:20" ht="177">
      <c r="A554" s="510"/>
      <c r="B554" s="510"/>
      <c r="C554" s="510"/>
      <c r="D554" s="334" t="s">
        <v>739</v>
      </c>
      <c r="E554" s="333" t="s">
        <v>740</v>
      </c>
      <c r="F554" s="332">
        <f t="shared" si="412"/>
        <v>201</v>
      </c>
      <c r="G554" s="332">
        <v>0</v>
      </c>
      <c r="H554" s="332">
        <f>H568</f>
        <v>201</v>
      </c>
      <c r="I554" s="286">
        <f t="shared" ref="I554:Q554" si="420">I568</f>
        <v>201</v>
      </c>
      <c r="J554" s="286">
        <f t="shared" si="420"/>
        <v>0</v>
      </c>
      <c r="K554" s="286">
        <f t="shared" si="420"/>
        <v>201</v>
      </c>
      <c r="L554" s="332">
        <f t="shared" si="420"/>
        <v>201</v>
      </c>
      <c r="M554" s="332">
        <f t="shared" si="420"/>
        <v>0</v>
      </c>
      <c r="N554" s="332">
        <f t="shared" si="420"/>
        <v>201</v>
      </c>
      <c r="O554" s="286">
        <f t="shared" si="420"/>
        <v>201</v>
      </c>
      <c r="P554" s="286">
        <f t="shared" si="420"/>
        <v>0</v>
      </c>
      <c r="Q554" s="286">
        <f t="shared" si="420"/>
        <v>201</v>
      </c>
      <c r="R554" s="332">
        <f t="shared" si="416"/>
        <v>100</v>
      </c>
      <c r="S554" s="293"/>
      <c r="T554" s="332">
        <f t="shared" si="414"/>
        <v>100</v>
      </c>
    </row>
    <row r="555" spans="1:20" ht="177">
      <c r="A555" s="510"/>
      <c r="B555" s="510"/>
      <c r="C555" s="510"/>
      <c r="D555" s="334" t="s">
        <v>741</v>
      </c>
      <c r="E555" s="333" t="s">
        <v>742</v>
      </c>
      <c r="F555" s="335">
        <f t="shared" si="412"/>
        <v>267</v>
      </c>
      <c r="G555" s="335">
        <v>0</v>
      </c>
      <c r="H555" s="335">
        <f>H570</f>
        <v>267</v>
      </c>
      <c r="I555" s="288">
        <f t="shared" ref="I555:Q555" si="421">I570</f>
        <v>267</v>
      </c>
      <c r="J555" s="288">
        <f t="shared" si="421"/>
        <v>0</v>
      </c>
      <c r="K555" s="288">
        <f t="shared" si="421"/>
        <v>267</v>
      </c>
      <c r="L555" s="335">
        <f t="shared" si="421"/>
        <v>267</v>
      </c>
      <c r="M555" s="335">
        <f t="shared" si="421"/>
        <v>0</v>
      </c>
      <c r="N555" s="335">
        <f t="shared" si="421"/>
        <v>267</v>
      </c>
      <c r="O555" s="288">
        <f t="shared" si="421"/>
        <v>267</v>
      </c>
      <c r="P555" s="288">
        <f t="shared" si="421"/>
        <v>0</v>
      </c>
      <c r="Q555" s="288">
        <f t="shared" si="421"/>
        <v>267</v>
      </c>
      <c r="R555" s="332">
        <f t="shared" si="416"/>
        <v>100</v>
      </c>
      <c r="S555" s="336"/>
      <c r="T555" s="332">
        <f t="shared" si="414"/>
        <v>100</v>
      </c>
    </row>
    <row r="556" spans="1:20" ht="141.6">
      <c r="A556" s="510"/>
      <c r="B556" s="510"/>
      <c r="C556" s="510"/>
      <c r="D556" s="334" t="s">
        <v>743</v>
      </c>
      <c r="E556" s="333" t="s">
        <v>744</v>
      </c>
      <c r="F556" s="335">
        <f t="shared" si="412"/>
        <v>79.599999999999994</v>
      </c>
      <c r="G556" s="335">
        <v>0</v>
      </c>
      <c r="H556" s="335">
        <f>H572</f>
        <v>79.599999999999994</v>
      </c>
      <c r="I556" s="288">
        <f t="shared" ref="I556:Q556" si="422">I572</f>
        <v>79.599999999999994</v>
      </c>
      <c r="J556" s="288">
        <f t="shared" si="422"/>
        <v>0</v>
      </c>
      <c r="K556" s="288">
        <f t="shared" si="422"/>
        <v>79.599999999999994</v>
      </c>
      <c r="L556" s="335">
        <f t="shared" si="422"/>
        <v>79.599999999999994</v>
      </c>
      <c r="M556" s="335">
        <f t="shared" si="422"/>
        <v>0</v>
      </c>
      <c r="N556" s="335">
        <f t="shared" si="422"/>
        <v>79.599999999999994</v>
      </c>
      <c r="O556" s="288">
        <f t="shared" si="422"/>
        <v>39.5</v>
      </c>
      <c r="P556" s="288">
        <f t="shared" si="422"/>
        <v>0</v>
      </c>
      <c r="Q556" s="288">
        <f t="shared" si="422"/>
        <v>39.5</v>
      </c>
      <c r="R556" s="332">
        <f t="shared" si="416"/>
        <v>49.62311557788945</v>
      </c>
      <c r="S556" s="336"/>
      <c r="T556" s="332">
        <f t="shared" si="414"/>
        <v>49.62311557788945</v>
      </c>
    </row>
    <row r="557" spans="1:20" ht="177">
      <c r="A557" s="510"/>
      <c r="B557" s="510"/>
      <c r="C557" s="510"/>
      <c r="D557" s="334" t="s">
        <v>745</v>
      </c>
      <c r="E557" s="333" t="s">
        <v>746</v>
      </c>
      <c r="F557" s="335">
        <f t="shared" si="412"/>
        <v>800.9</v>
      </c>
      <c r="G557" s="335">
        <v>0</v>
      </c>
      <c r="H557" s="335">
        <f>H574</f>
        <v>800.9</v>
      </c>
      <c r="I557" s="288">
        <f t="shared" ref="I557:Q557" si="423">I574</f>
        <v>800.9</v>
      </c>
      <c r="J557" s="288">
        <f t="shared" si="423"/>
        <v>0</v>
      </c>
      <c r="K557" s="288">
        <f t="shared" si="423"/>
        <v>800.9</v>
      </c>
      <c r="L557" s="335">
        <f t="shared" si="423"/>
        <v>800.9</v>
      </c>
      <c r="M557" s="335">
        <f t="shared" si="423"/>
        <v>0</v>
      </c>
      <c r="N557" s="335">
        <f t="shared" si="423"/>
        <v>800.9</v>
      </c>
      <c r="O557" s="288">
        <f t="shared" si="423"/>
        <v>400</v>
      </c>
      <c r="P557" s="288">
        <f t="shared" si="423"/>
        <v>0</v>
      </c>
      <c r="Q557" s="288">
        <f t="shared" si="423"/>
        <v>400</v>
      </c>
      <c r="R557" s="332">
        <f t="shared" si="416"/>
        <v>49.943813210138593</v>
      </c>
      <c r="S557" s="336"/>
      <c r="T557" s="332">
        <f t="shared" si="414"/>
        <v>49.943813210138593</v>
      </c>
    </row>
    <row r="558" spans="1:20" ht="61.5" customHeight="1">
      <c r="A558" s="510"/>
      <c r="B558" s="510"/>
      <c r="C558" s="510"/>
      <c r="D558" s="536" t="s">
        <v>747</v>
      </c>
      <c r="E558" s="333" t="s">
        <v>748</v>
      </c>
      <c r="F558" s="335"/>
      <c r="G558" s="335"/>
      <c r="H558" s="335">
        <v>0</v>
      </c>
      <c r="I558" s="288"/>
      <c r="J558" s="288"/>
      <c r="K558" s="288"/>
      <c r="L558" s="335"/>
      <c r="M558" s="335"/>
      <c r="N558" s="335"/>
      <c r="O558" s="288"/>
      <c r="P558" s="288"/>
      <c r="Q558" s="288"/>
      <c r="R558" s="332"/>
      <c r="S558" s="336"/>
      <c r="T558" s="332"/>
    </row>
    <row r="559" spans="1:20" ht="70.8">
      <c r="A559" s="510"/>
      <c r="B559" s="510"/>
      <c r="C559" s="510"/>
      <c r="D559" s="537"/>
      <c r="E559" s="333" t="s">
        <v>749</v>
      </c>
      <c r="F559" s="335">
        <f t="shared" si="412"/>
        <v>320</v>
      </c>
      <c r="G559" s="335">
        <v>0</v>
      </c>
      <c r="H559" s="335">
        <f>H618</f>
        <v>320</v>
      </c>
      <c r="I559" s="288">
        <f t="shared" ref="I559:Q559" si="424">I618</f>
        <v>320</v>
      </c>
      <c r="J559" s="288">
        <f t="shared" si="424"/>
        <v>0</v>
      </c>
      <c r="K559" s="288">
        <f t="shared" si="424"/>
        <v>320</v>
      </c>
      <c r="L559" s="335">
        <f t="shared" si="424"/>
        <v>320</v>
      </c>
      <c r="M559" s="335">
        <f t="shared" si="424"/>
        <v>0</v>
      </c>
      <c r="N559" s="335">
        <f t="shared" si="424"/>
        <v>320</v>
      </c>
      <c r="O559" s="288">
        <f t="shared" si="424"/>
        <v>293</v>
      </c>
      <c r="P559" s="288">
        <f t="shared" si="424"/>
        <v>0</v>
      </c>
      <c r="Q559" s="288">
        <f t="shared" si="424"/>
        <v>293</v>
      </c>
      <c r="R559" s="332">
        <f t="shared" si="416"/>
        <v>91.5625</v>
      </c>
      <c r="S559" s="336"/>
      <c r="T559" s="332">
        <f t="shared" si="414"/>
        <v>91.5625</v>
      </c>
    </row>
    <row r="560" spans="1:20" ht="212.4">
      <c r="A560" s="511"/>
      <c r="B560" s="511"/>
      <c r="C560" s="511"/>
      <c r="D560" s="331" t="s">
        <v>274</v>
      </c>
      <c r="E560" s="337"/>
      <c r="F560" s="335"/>
      <c r="G560" s="335"/>
      <c r="H560" s="335"/>
      <c r="I560" s="288"/>
      <c r="J560" s="288"/>
      <c r="K560" s="288"/>
      <c r="L560" s="335"/>
      <c r="M560" s="335"/>
      <c r="N560" s="335"/>
      <c r="O560" s="288"/>
      <c r="P560" s="288"/>
      <c r="Q560" s="288"/>
      <c r="R560" s="332"/>
      <c r="S560" s="336"/>
      <c r="T560" s="332"/>
    </row>
    <row r="561" spans="1:20" ht="409.5" customHeight="1">
      <c r="A561" s="506" t="s">
        <v>393</v>
      </c>
      <c r="B561" s="506" t="s">
        <v>489</v>
      </c>
      <c r="C561" s="538" t="s">
        <v>750</v>
      </c>
      <c r="D561" s="338" t="s">
        <v>57</v>
      </c>
      <c r="E561" s="336"/>
      <c r="F561" s="335">
        <f>F563+F564+F566+F568+F570+F572+F574</f>
        <v>17425.099999999999</v>
      </c>
      <c r="G561" s="335">
        <f t="shared" ref="G561:P561" si="425">G563+G564+G566+G568+G570+G572+G574</f>
        <v>0</v>
      </c>
      <c r="H561" s="335">
        <f t="shared" si="425"/>
        <v>17425.099999999999</v>
      </c>
      <c r="I561" s="288">
        <f t="shared" si="425"/>
        <v>17425.099999999999</v>
      </c>
      <c r="J561" s="288">
        <f t="shared" si="425"/>
        <v>0</v>
      </c>
      <c r="K561" s="288">
        <f t="shared" si="425"/>
        <v>17425.099999999999</v>
      </c>
      <c r="L561" s="335">
        <f t="shared" si="425"/>
        <v>17425.099999999999</v>
      </c>
      <c r="M561" s="335">
        <f t="shared" si="425"/>
        <v>0</v>
      </c>
      <c r="N561" s="335">
        <f t="shared" si="425"/>
        <v>17425.099999999999</v>
      </c>
      <c r="O561" s="288">
        <f t="shared" si="425"/>
        <v>16983.870000000003</v>
      </c>
      <c r="P561" s="288">
        <f t="shared" si="425"/>
        <v>0</v>
      </c>
      <c r="Q561" s="288">
        <f>Q563+Q564+Q566+Q568+Q570+Q572+Q574</f>
        <v>16983.870000000003</v>
      </c>
      <c r="R561" s="332">
        <f t="shared" si="416"/>
        <v>97.467848104171594</v>
      </c>
      <c r="S561" s="336"/>
      <c r="T561" s="332">
        <f t="shared" si="414"/>
        <v>97.467848104171594</v>
      </c>
    </row>
    <row r="562" spans="1:20" ht="160.5" customHeight="1">
      <c r="A562" s="507"/>
      <c r="B562" s="507"/>
      <c r="C562" s="539"/>
      <c r="D562" s="536" t="s">
        <v>734</v>
      </c>
      <c r="E562" s="336" t="s">
        <v>1</v>
      </c>
      <c r="F562" s="335">
        <f>F563</f>
        <v>15718</v>
      </c>
      <c r="G562" s="335">
        <f t="shared" ref="G562:Q562" si="426">G563</f>
        <v>0</v>
      </c>
      <c r="H562" s="335">
        <f t="shared" si="426"/>
        <v>15718</v>
      </c>
      <c r="I562" s="288">
        <f t="shared" si="426"/>
        <v>15718</v>
      </c>
      <c r="J562" s="288">
        <f t="shared" si="426"/>
        <v>0</v>
      </c>
      <c r="K562" s="288">
        <f t="shared" si="426"/>
        <v>15718</v>
      </c>
      <c r="L562" s="335">
        <f t="shared" si="426"/>
        <v>15718</v>
      </c>
      <c r="M562" s="335">
        <f t="shared" si="426"/>
        <v>0</v>
      </c>
      <c r="N562" s="335">
        <f t="shared" si="426"/>
        <v>15718</v>
      </c>
      <c r="O562" s="288">
        <f t="shared" si="426"/>
        <v>15717.77</v>
      </c>
      <c r="P562" s="288">
        <f t="shared" si="426"/>
        <v>0</v>
      </c>
      <c r="Q562" s="288">
        <f t="shared" si="426"/>
        <v>15717.77</v>
      </c>
      <c r="R562" s="332">
        <f t="shared" si="416"/>
        <v>99.998536709505032</v>
      </c>
      <c r="S562" s="336"/>
      <c r="T562" s="332">
        <f t="shared" si="414"/>
        <v>99.998536709505032</v>
      </c>
    </row>
    <row r="563" spans="1:20" ht="291.75" customHeight="1">
      <c r="A563" s="507"/>
      <c r="B563" s="507"/>
      <c r="C563" s="539"/>
      <c r="D563" s="540"/>
      <c r="E563" s="333" t="s">
        <v>735</v>
      </c>
      <c r="F563" s="332">
        <f t="shared" ref="F563:F574" si="427">G563+H563</f>
        <v>15718</v>
      </c>
      <c r="G563" s="332">
        <v>0</v>
      </c>
      <c r="H563" s="332">
        <f>H577+H590+H592+H594+H596</f>
        <v>15718</v>
      </c>
      <c r="I563" s="286">
        <f t="shared" ref="I563:O563" si="428">I577+I590+I592+I594+I596</f>
        <v>15718</v>
      </c>
      <c r="J563" s="286">
        <f t="shared" si="428"/>
        <v>0</v>
      </c>
      <c r="K563" s="286">
        <f t="shared" si="428"/>
        <v>15718</v>
      </c>
      <c r="L563" s="332">
        <f t="shared" si="428"/>
        <v>15718</v>
      </c>
      <c r="M563" s="332">
        <f t="shared" si="428"/>
        <v>0</v>
      </c>
      <c r="N563" s="332">
        <f t="shared" si="428"/>
        <v>15718</v>
      </c>
      <c r="O563" s="286">
        <f t="shared" si="428"/>
        <v>15717.77</v>
      </c>
      <c r="P563" s="286">
        <v>0</v>
      </c>
      <c r="Q563" s="286">
        <f>Q577+Q590+Q592+Q594+Q596</f>
        <v>15717.77</v>
      </c>
      <c r="R563" s="332">
        <f t="shared" si="416"/>
        <v>99.998536709505032</v>
      </c>
      <c r="S563" s="293"/>
      <c r="T563" s="332">
        <f t="shared" si="414"/>
        <v>99.998536709505032</v>
      </c>
    </row>
    <row r="564" spans="1:20" ht="408.75" customHeight="1">
      <c r="A564" s="507"/>
      <c r="B564" s="507"/>
      <c r="C564" s="539"/>
      <c r="D564" s="537"/>
      <c r="E564" s="333" t="s">
        <v>736</v>
      </c>
      <c r="F564" s="332">
        <f t="shared" si="427"/>
        <v>0</v>
      </c>
      <c r="G564" s="332"/>
      <c r="H564" s="332">
        <v>0</v>
      </c>
      <c r="I564" s="286">
        <f t="shared" ref="I564" si="429">J564+K564</f>
        <v>0</v>
      </c>
      <c r="J564" s="286"/>
      <c r="K564" s="286">
        <v>0</v>
      </c>
      <c r="L564" s="332">
        <f t="shared" ref="L564" si="430">M564+N564</f>
        <v>0</v>
      </c>
      <c r="M564" s="332"/>
      <c r="N564" s="332">
        <v>0</v>
      </c>
      <c r="O564" s="286">
        <f>P564+Q564</f>
        <v>0</v>
      </c>
      <c r="P564" s="286"/>
      <c r="Q564" s="286">
        <v>0</v>
      </c>
      <c r="R564" s="332"/>
      <c r="S564" s="293"/>
      <c r="T564" s="332"/>
    </row>
    <row r="565" spans="1:20" ht="175.5" customHeight="1">
      <c r="A565" s="507"/>
      <c r="B565" s="507"/>
      <c r="C565" s="539"/>
      <c r="D565" s="536" t="s">
        <v>737</v>
      </c>
      <c r="E565" s="333" t="s">
        <v>1</v>
      </c>
      <c r="F565" s="332">
        <f>F566</f>
        <v>358.6</v>
      </c>
      <c r="G565" s="332">
        <f t="shared" ref="G565:Q565" si="431">G566</f>
        <v>0</v>
      </c>
      <c r="H565" s="332">
        <f t="shared" si="431"/>
        <v>358.6</v>
      </c>
      <c r="I565" s="286">
        <f t="shared" si="431"/>
        <v>358.6</v>
      </c>
      <c r="J565" s="286">
        <f t="shared" si="431"/>
        <v>0</v>
      </c>
      <c r="K565" s="286">
        <f t="shared" si="431"/>
        <v>358.6</v>
      </c>
      <c r="L565" s="332">
        <f t="shared" si="431"/>
        <v>358.6</v>
      </c>
      <c r="M565" s="332">
        <f t="shared" si="431"/>
        <v>0</v>
      </c>
      <c r="N565" s="332">
        <f t="shared" si="431"/>
        <v>358.6</v>
      </c>
      <c r="O565" s="286">
        <f t="shared" si="431"/>
        <v>358.6</v>
      </c>
      <c r="P565" s="286">
        <f t="shared" si="431"/>
        <v>0</v>
      </c>
      <c r="Q565" s="286">
        <f t="shared" si="431"/>
        <v>358.6</v>
      </c>
      <c r="R565" s="332">
        <f t="shared" si="416"/>
        <v>100</v>
      </c>
      <c r="S565" s="293"/>
      <c r="T565" s="332">
        <f t="shared" si="414"/>
        <v>100</v>
      </c>
    </row>
    <row r="566" spans="1:20" ht="409.5" customHeight="1">
      <c r="A566" s="507"/>
      <c r="B566" s="507"/>
      <c r="C566" s="539"/>
      <c r="D566" s="537"/>
      <c r="E566" s="333" t="s">
        <v>751</v>
      </c>
      <c r="F566" s="332">
        <f t="shared" si="427"/>
        <v>358.6</v>
      </c>
      <c r="G566" s="332">
        <v>0</v>
      </c>
      <c r="H566" s="332">
        <f>H580</f>
        <v>358.6</v>
      </c>
      <c r="I566" s="286">
        <f t="shared" ref="I566:Q566" si="432">I580</f>
        <v>358.6</v>
      </c>
      <c r="J566" s="286">
        <f t="shared" si="432"/>
        <v>0</v>
      </c>
      <c r="K566" s="286">
        <f t="shared" si="432"/>
        <v>358.6</v>
      </c>
      <c r="L566" s="332">
        <f t="shared" si="432"/>
        <v>358.6</v>
      </c>
      <c r="M566" s="332">
        <f t="shared" si="432"/>
        <v>0</v>
      </c>
      <c r="N566" s="332">
        <f t="shared" si="432"/>
        <v>358.6</v>
      </c>
      <c r="O566" s="286">
        <f t="shared" si="432"/>
        <v>358.6</v>
      </c>
      <c r="P566" s="286">
        <f t="shared" si="432"/>
        <v>0</v>
      </c>
      <c r="Q566" s="286">
        <f t="shared" si="432"/>
        <v>358.6</v>
      </c>
      <c r="R566" s="332">
        <f t="shared" si="416"/>
        <v>100</v>
      </c>
      <c r="S566" s="293"/>
      <c r="T566" s="332">
        <f t="shared" si="414"/>
        <v>100</v>
      </c>
    </row>
    <row r="567" spans="1:20" ht="160.5" customHeight="1">
      <c r="A567" s="507"/>
      <c r="B567" s="507"/>
      <c r="C567" s="539"/>
      <c r="D567" s="536" t="s">
        <v>739</v>
      </c>
      <c r="E567" s="333" t="s">
        <v>1</v>
      </c>
      <c r="F567" s="332">
        <f>F568</f>
        <v>201</v>
      </c>
      <c r="G567" s="332">
        <f t="shared" ref="G567:Q567" si="433">G568</f>
        <v>0</v>
      </c>
      <c r="H567" s="332">
        <f t="shared" si="433"/>
        <v>201</v>
      </c>
      <c r="I567" s="286">
        <f t="shared" si="433"/>
        <v>201</v>
      </c>
      <c r="J567" s="286">
        <f t="shared" si="433"/>
        <v>0</v>
      </c>
      <c r="K567" s="286">
        <f t="shared" si="433"/>
        <v>201</v>
      </c>
      <c r="L567" s="332">
        <f t="shared" si="433"/>
        <v>201</v>
      </c>
      <c r="M567" s="332">
        <f t="shared" si="433"/>
        <v>0</v>
      </c>
      <c r="N567" s="332">
        <f t="shared" si="433"/>
        <v>201</v>
      </c>
      <c r="O567" s="286">
        <f t="shared" si="433"/>
        <v>201</v>
      </c>
      <c r="P567" s="286">
        <f t="shared" si="433"/>
        <v>0</v>
      </c>
      <c r="Q567" s="286">
        <f t="shared" si="433"/>
        <v>201</v>
      </c>
      <c r="R567" s="332">
        <f t="shared" si="416"/>
        <v>100</v>
      </c>
      <c r="S567" s="293"/>
      <c r="T567" s="332">
        <f t="shared" si="414"/>
        <v>100</v>
      </c>
    </row>
    <row r="568" spans="1:20" ht="409.5" customHeight="1">
      <c r="A568" s="507"/>
      <c r="B568" s="507"/>
      <c r="C568" s="539"/>
      <c r="D568" s="537"/>
      <c r="E568" s="333" t="s">
        <v>740</v>
      </c>
      <c r="F568" s="332">
        <f t="shared" si="427"/>
        <v>201</v>
      </c>
      <c r="G568" s="332">
        <v>0</v>
      </c>
      <c r="H568" s="332">
        <f>H582</f>
        <v>201</v>
      </c>
      <c r="I568" s="286">
        <f t="shared" ref="I568:Q568" si="434">I582</f>
        <v>201</v>
      </c>
      <c r="J568" s="286">
        <f t="shared" si="434"/>
        <v>0</v>
      </c>
      <c r="K568" s="286">
        <f t="shared" si="434"/>
        <v>201</v>
      </c>
      <c r="L568" s="332">
        <f t="shared" si="434"/>
        <v>201</v>
      </c>
      <c r="M568" s="332">
        <f t="shared" si="434"/>
        <v>0</v>
      </c>
      <c r="N568" s="332">
        <f t="shared" si="434"/>
        <v>201</v>
      </c>
      <c r="O568" s="286">
        <f t="shared" si="434"/>
        <v>201</v>
      </c>
      <c r="P568" s="286">
        <f t="shared" si="434"/>
        <v>0</v>
      </c>
      <c r="Q568" s="286">
        <f t="shared" si="434"/>
        <v>201</v>
      </c>
      <c r="R568" s="332">
        <f t="shared" si="416"/>
        <v>100</v>
      </c>
      <c r="S568" s="293"/>
      <c r="T568" s="332">
        <f t="shared" si="414"/>
        <v>100</v>
      </c>
    </row>
    <row r="569" spans="1:20" ht="175.5" customHeight="1">
      <c r="A569" s="507"/>
      <c r="B569" s="507"/>
      <c r="C569" s="539"/>
      <c r="D569" s="536" t="s">
        <v>741</v>
      </c>
      <c r="E569" s="333" t="s">
        <v>1</v>
      </c>
      <c r="F569" s="335">
        <f>F570</f>
        <v>267</v>
      </c>
      <c r="G569" s="335">
        <f t="shared" ref="G569:Q569" si="435">G570</f>
        <v>0</v>
      </c>
      <c r="H569" s="335">
        <f t="shared" si="435"/>
        <v>267</v>
      </c>
      <c r="I569" s="288">
        <f t="shared" si="435"/>
        <v>267</v>
      </c>
      <c r="J569" s="288">
        <f t="shared" si="435"/>
        <v>0</v>
      </c>
      <c r="K569" s="288">
        <f t="shared" si="435"/>
        <v>267</v>
      </c>
      <c r="L569" s="335">
        <f t="shared" si="435"/>
        <v>267</v>
      </c>
      <c r="M569" s="335">
        <f t="shared" si="435"/>
        <v>0</v>
      </c>
      <c r="N569" s="335">
        <f t="shared" si="435"/>
        <v>267</v>
      </c>
      <c r="O569" s="288">
        <f t="shared" si="435"/>
        <v>267</v>
      </c>
      <c r="P569" s="288">
        <f t="shared" si="435"/>
        <v>0</v>
      </c>
      <c r="Q569" s="288">
        <f t="shared" si="435"/>
        <v>267</v>
      </c>
      <c r="R569" s="332">
        <f t="shared" si="416"/>
        <v>100</v>
      </c>
      <c r="S569" s="293"/>
      <c r="T569" s="332">
        <f t="shared" si="414"/>
        <v>100</v>
      </c>
    </row>
    <row r="570" spans="1:20" ht="304.5" customHeight="1">
      <c r="A570" s="507"/>
      <c r="B570" s="507"/>
      <c r="C570" s="539"/>
      <c r="D570" s="537"/>
      <c r="E570" s="333" t="s">
        <v>742</v>
      </c>
      <c r="F570" s="335">
        <f t="shared" si="427"/>
        <v>267</v>
      </c>
      <c r="G570" s="335">
        <v>0</v>
      </c>
      <c r="H570" s="335">
        <f>H584</f>
        <v>267</v>
      </c>
      <c r="I570" s="288">
        <f t="shared" ref="I570:Q570" si="436">I584</f>
        <v>267</v>
      </c>
      <c r="J570" s="288">
        <f t="shared" si="436"/>
        <v>0</v>
      </c>
      <c r="K570" s="288">
        <f t="shared" si="436"/>
        <v>267</v>
      </c>
      <c r="L570" s="335">
        <f t="shared" si="436"/>
        <v>267</v>
      </c>
      <c r="M570" s="335">
        <f t="shared" si="436"/>
        <v>0</v>
      </c>
      <c r="N570" s="335">
        <f t="shared" si="436"/>
        <v>267</v>
      </c>
      <c r="O570" s="288">
        <f t="shared" si="436"/>
        <v>267</v>
      </c>
      <c r="P570" s="288">
        <f t="shared" si="436"/>
        <v>0</v>
      </c>
      <c r="Q570" s="288">
        <f t="shared" si="436"/>
        <v>267</v>
      </c>
      <c r="R570" s="332">
        <f t="shared" si="416"/>
        <v>100</v>
      </c>
      <c r="S570" s="293"/>
      <c r="T570" s="332">
        <f t="shared" si="414"/>
        <v>100</v>
      </c>
    </row>
    <row r="571" spans="1:20" ht="163.5" customHeight="1">
      <c r="A571" s="507"/>
      <c r="B571" s="507"/>
      <c r="C571" s="539"/>
      <c r="D571" s="536" t="s">
        <v>743</v>
      </c>
      <c r="E571" s="333" t="s">
        <v>1</v>
      </c>
      <c r="F571" s="335">
        <f>F572</f>
        <v>79.599999999999994</v>
      </c>
      <c r="G571" s="335">
        <f t="shared" ref="G571:Q571" si="437">G572</f>
        <v>0</v>
      </c>
      <c r="H571" s="335">
        <f t="shared" si="437"/>
        <v>79.599999999999994</v>
      </c>
      <c r="I571" s="288">
        <f t="shared" si="437"/>
        <v>79.599999999999994</v>
      </c>
      <c r="J571" s="288">
        <f t="shared" si="437"/>
        <v>0</v>
      </c>
      <c r="K571" s="288">
        <f t="shared" si="437"/>
        <v>79.599999999999994</v>
      </c>
      <c r="L571" s="335">
        <f t="shared" si="437"/>
        <v>79.599999999999994</v>
      </c>
      <c r="M571" s="335">
        <f t="shared" si="437"/>
        <v>0</v>
      </c>
      <c r="N571" s="335">
        <f t="shared" si="437"/>
        <v>79.599999999999994</v>
      </c>
      <c r="O571" s="288">
        <f t="shared" si="437"/>
        <v>39.5</v>
      </c>
      <c r="P571" s="288">
        <f t="shared" si="437"/>
        <v>0</v>
      </c>
      <c r="Q571" s="288">
        <f t="shared" si="437"/>
        <v>39.5</v>
      </c>
      <c r="R571" s="332">
        <f t="shared" si="416"/>
        <v>49.62311557788945</v>
      </c>
      <c r="S571" s="293"/>
      <c r="T571" s="332">
        <f t="shared" si="414"/>
        <v>49.62311557788945</v>
      </c>
    </row>
    <row r="572" spans="1:20" ht="238.5" customHeight="1">
      <c r="A572" s="507"/>
      <c r="B572" s="507"/>
      <c r="C572" s="539"/>
      <c r="D572" s="537"/>
      <c r="E572" s="333" t="s">
        <v>744</v>
      </c>
      <c r="F572" s="335">
        <f t="shared" si="427"/>
        <v>79.599999999999994</v>
      </c>
      <c r="G572" s="335">
        <v>0</v>
      </c>
      <c r="H572" s="335">
        <f>H586</f>
        <v>79.599999999999994</v>
      </c>
      <c r="I572" s="288">
        <f t="shared" ref="I572:Q572" si="438">I586</f>
        <v>79.599999999999994</v>
      </c>
      <c r="J572" s="288">
        <f t="shared" si="438"/>
        <v>0</v>
      </c>
      <c r="K572" s="288">
        <f t="shared" si="438"/>
        <v>79.599999999999994</v>
      </c>
      <c r="L572" s="335">
        <f t="shared" si="438"/>
        <v>79.599999999999994</v>
      </c>
      <c r="M572" s="335">
        <f t="shared" si="438"/>
        <v>0</v>
      </c>
      <c r="N572" s="335">
        <f t="shared" si="438"/>
        <v>79.599999999999994</v>
      </c>
      <c r="O572" s="288">
        <f t="shared" si="438"/>
        <v>39.5</v>
      </c>
      <c r="P572" s="288">
        <f t="shared" si="438"/>
        <v>0</v>
      </c>
      <c r="Q572" s="288">
        <f t="shared" si="438"/>
        <v>39.5</v>
      </c>
      <c r="R572" s="332">
        <f t="shared" si="416"/>
        <v>49.62311557788945</v>
      </c>
      <c r="S572" s="293"/>
      <c r="T572" s="332">
        <f t="shared" si="414"/>
        <v>49.62311557788945</v>
      </c>
    </row>
    <row r="573" spans="1:20" ht="168" customHeight="1">
      <c r="A573" s="507"/>
      <c r="B573" s="507"/>
      <c r="C573" s="539"/>
      <c r="D573" s="536" t="s">
        <v>745</v>
      </c>
      <c r="E573" s="333" t="s">
        <v>1</v>
      </c>
      <c r="F573" s="335">
        <f>F574</f>
        <v>800.9</v>
      </c>
      <c r="G573" s="335">
        <f t="shared" ref="G573:Q573" si="439">G574</f>
        <v>0</v>
      </c>
      <c r="H573" s="335">
        <f t="shared" si="439"/>
        <v>800.9</v>
      </c>
      <c r="I573" s="288">
        <f t="shared" si="439"/>
        <v>800.9</v>
      </c>
      <c r="J573" s="288">
        <f t="shared" si="439"/>
        <v>0</v>
      </c>
      <c r="K573" s="288">
        <f t="shared" si="439"/>
        <v>800.9</v>
      </c>
      <c r="L573" s="335">
        <f t="shared" si="439"/>
        <v>800.9</v>
      </c>
      <c r="M573" s="335">
        <f t="shared" si="439"/>
        <v>0</v>
      </c>
      <c r="N573" s="335">
        <f t="shared" si="439"/>
        <v>800.9</v>
      </c>
      <c r="O573" s="288">
        <f t="shared" si="439"/>
        <v>400</v>
      </c>
      <c r="P573" s="288">
        <f t="shared" si="439"/>
        <v>0</v>
      </c>
      <c r="Q573" s="288">
        <f t="shared" si="439"/>
        <v>400</v>
      </c>
      <c r="R573" s="332">
        <f t="shared" si="416"/>
        <v>49.943813210138593</v>
      </c>
      <c r="S573" s="293"/>
      <c r="T573" s="332">
        <f t="shared" si="414"/>
        <v>49.943813210138593</v>
      </c>
    </row>
    <row r="574" spans="1:20" ht="256.5" customHeight="1">
      <c r="A574" s="507"/>
      <c r="B574" s="507"/>
      <c r="C574" s="539"/>
      <c r="D574" s="537"/>
      <c r="E574" s="339" t="s">
        <v>746</v>
      </c>
      <c r="F574" s="335">
        <f t="shared" si="427"/>
        <v>800.9</v>
      </c>
      <c r="G574" s="335">
        <v>0</v>
      </c>
      <c r="H574" s="335">
        <f>H588</f>
        <v>800.9</v>
      </c>
      <c r="I574" s="288">
        <f t="shared" ref="I574:Q574" si="440">I588</f>
        <v>800.9</v>
      </c>
      <c r="J574" s="288">
        <f t="shared" si="440"/>
        <v>0</v>
      </c>
      <c r="K574" s="288">
        <f t="shared" si="440"/>
        <v>800.9</v>
      </c>
      <c r="L574" s="335">
        <f t="shared" si="440"/>
        <v>800.9</v>
      </c>
      <c r="M574" s="335">
        <f t="shared" si="440"/>
        <v>0</v>
      </c>
      <c r="N574" s="335">
        <f t="shared" si="440"/>
        <v>800.9</v>
      </c>
      <c r="O574" s="288">
        <f t="shared" si="440"/>
        <v>400</v>
      </c>
      <c r="P574" s="288">
        <f t="shared" si="440"/>
        <v>0</v>
      </c>
      <c r="Q574" s="288">
        <f t="shared" si="440"/>
        <v>400</v>
      </c>
      <c r="R574" s="332">
        <f t="shared" si="416"/>
        <v>49.943813210138593</v>
      </c>
      <c r="S574" s="293"/>
      <c r="T574" s="332">
        <f t="shared" si="414"/>
        <v>49.943813210138593</v>
      </c>
    </row>
    <row r="575" spans="1:20" ht="70.8">
      <c r="A575" s="518" t="s">
        <v>752</v>
      </c>
      <c r="B575" s="506" t="s">
        <v>753</v>
      </c>
      <c r="C575" s="518" t="s">
        <v>754</v>
      </c>
      <c r="D575" s="338" t="s">
        <v>57</v>
      </c>
      <c r="E575" s="293"/>
      <c r="F575" s="332">
        <f>F577+F578+F580+F582+F584+F586+F588</f>
        <v>7271.1</v>
      </c>
      <c r="G575" s="332">
        <f>G577+G578+G580+G582+G584+G586+G588</f>
        <v>0</v>
      </c>
      <c r="H575" s="332">
        <f>H577+H578+H580+H582+H584+H586+H588</f>
        <v>7271.1</v>
      </c>
      <c r="I575" s="286">
        <f>I577+I578+I580+I582+I584+I586+I588</f>
        <v>7271.1</v>
      </c>
      <c r="J575" s="286">
        <f>J577+J578+J580+J582+J584+J586+J588</f>
        <v>0</v>
      </c>
      <c r="K575" s="286">
        <f t="shared" ref="K575:P575" si="441">K577+K578+K580+K582+K584+K586+K588</f>
        <v>7271.1</v>
      </c>
      <c r="L575" s="332">
        <f t="shared" si="441"/>
        <v>7271.1</v>
      </c>
      <c r="M575" s="332">
        <f t="shared" si="441"/>
        <v>0</v>
      </c>
      <c r="N575" s="332">
        <f t="shared" si="441"/>
        <v>7271.1</v>
      </c>
      <c r="O575" s="286">
        <f t="shared" si="441"/>
        <v>6829.8700000000008</v>
      </c>
      <c r="P575" s="286">
        <f t="shared" si="441"/>
        <v>0</v>
      </c>
      <c r="Q575" s="286">
        <f>Q577+Q578+Q580+Q582+Q584+Q586+Q588</f>
        <v>6829.8700000000008</v>
      </c>
      <c r="R575" s="332">
        <f t="shared" si="416"/>
        <v>93.931729724525866</v>
      </c>
      <c r="S575" s="293"/>
      <c r="T575" s="332">
        <f t="shared" si="414"/>
        <v>93.931729724525866</v>
      </c>
    </row>
    <row r="576" spans="1:20" ht="35.4">
      <c r="A576" s="518"/>
      <c r="B576" s="507"/>
      <c r="C576" s="518"/>
      <c r="D576" s="536" t="s">
        <v>734</v>
      </c>
      <c r="E576" s="293" t="s">
        <v>1</v>
      </c>
      <c r="F576" s="332">
        <f>F577</f>
        <v>5564</v>
      </c>
      <c r="G576" s="332">
        <f t="shared" ref="G576:P576" si="442">G577</f>
        <v>0</v>
      </c>
      <c r="H576" s="332">
        <f t="shared" si="442"/>
        <v>5564</v>
      </c>
      <c r="I576" s="286">
        <f t="shared" si="442"/>
        <v>5564</v>
      </c>
      <c r="J576" s="286">
        <f t="shared" si="442"/>
        <v>0</v>
      </c>
      <c r="K576" s="286">
        <f t="shared" si="442"/>
        <v>5564</v>
      </c>
      <c r="L576" s="332">
        <f t="shared" si="442"/>
        <v>5564</v>
      </c>
      <c r="M576" s="332">
        <f t="shared" si="442"/>
        <v>0</v>
      </c>
      <c r="N576" s="332">
        <f t="shared" si="442"/>
        <v>5564</v>
      </c>
      <c r="O576" s="286">
        <f t="shared" si="442"/>
        <v>5563.77</v>
      </c>
      <c r="P576" s="286">
        <f t="shared" si="442"/>
        <v>0</v>
      </c>
      <c r="Q576" s="286">
        <f>Q577</f>
        <v>5563.77</v>
      </c>
      <c r="R576" s="332">
        <f t="shared" si="416"/>
        <v>99.99586628324947</v>
      </c>
      <c r="S576" s="293"/>
      <c r="T576" s="332">
        <f t="shared" si="414"/>
        <v>99.99586628324947</v>
      </c>
    </row>
    <row r="577" spans="1:20" ht="70.8">
      <c r="A577" s="518"/>
      <c r="B577" s="507"/>
      <c r="C577" s="518"/>
      <c r="D577" s="540"/>
      <c r="E577" s="333" t="s">
        <v>735</v>
      </c>
      <c r="F577" s="332">
        <f t="shared" ref="F577:F596" si="443">G577+H577</f>
        <v>5564</v>
      </c>
      <c r="G577" s="332">
        <v>0</v>
      </c>
      <c r="H577" s="332">
        <v>5564</v>
      </c>
      <c r="I577" s="286">
        <f t="shared" ref="I577:I596" si="444">J577+K577</f>
        <v>5564</v>
      </c>
      <c r="J577" s="286">
        <v>0</v>
      </c>
      <c r="K577" s="286">
        <f>H577</f>
        <v>5564</v>
      </c>
      <c r="L577" s="332">
        <f t="shared" ref="L577:L596" si="445">M577+N577</f>
        <v>5564</v>
      </c>
      <c r="M577" s="332">
        <v>0</v>
      </c>
      <c r="N577" s="332">
        <f>I577</f>
        <v>5564</v>
      </c>
      <c r="O577" s="286">
        <f>P577+Q577</f>
        <v>5563.77</v>
      </c>
      <c r="P577" s="286">
        <v>0</v>
      </c>
      <c r="Q577" s="286">
        <v>5563.77</v>
      </c>
      <c r="R577" s="332">
        <f t="shared" si="416"/>
        <v>99.99586628324947</v>
      </c>
      <c r="S577" s="293"/>
      <c r="T577" s="332">
        <f t="shared" si="414"/>
        <v>99.99586628324947</v>
      </c>
    </row>
    <row r="578" spans="1:20" ht="70.8">
      <c r="A578" s="518"/>
      <c r="B578" s="507"/>
      <c r="C578" s="518"/>
      <c r="D578" s="537"/>
      <c r="E578" s="333" t="s">
        <v>736</v>
      </c>
      <c r="F578" s="332">
        <f t="shared" si="443"/>
        <v>0</v>
      </c>
      <c r="G578" s="332"/>
      <c r="H578" s="332">
        <v>0</v>
      </c>
      <c r="I578" s="286">
        <f t="shared" si="444"/>
        <v>0</v>
      </c>
      <c r="J578" s="286"/>
      <c r="K578" s="286">
        <v>0</v>
      </c>
      <c r="L578" s="332">
        <f t="shared" si="445"/>
        <v>0</v>
      </c>
      <c r="M578" s="332"/>
      <c r="N578" s="332">
        <v>0</v>
      </c>
      <c r="O578" s="286">
        <f>P578+Q578</f>
        <v>0</v>
      </c>
      <c r="P578" s="286"/>
      <c r="Q578" s="286">
        <v>0</v>
      </c>
      <c r="R578" s="332"/>
      <c r="S578" s="293"/>
      <c r="T578" s="332"/>
    </row>
    <row r="579" spans="1:20" ht="35.4">
      <c r="A579" s="518"/>
      <c r="B579" s="507"/>
      <c r="C579" s="518"/>
      <c r="D579" s="536" t="s">
        <v>737</v>
      </c>
      <c r="E579" s="333" t="s">
        <v>1</v>
      </c>
      <c r="F579" s="332">
        <f>F580</f>
        <v>358.6</v>
      </c>
      <c r="G579" s="332">
        <f t="shared" ref="G579:Q579" si="446">G580</f>
        <v>0</v>
      </c>
      <c r="H579" s="332">
        <f t="shared" si="446"/>
        <v>358.6</v>
      </c>
      <c r="I579" s="286">
        <f t="shared" si="446"/>
        <v>358.6</v>
      </c>
      <c r="J579" s="286">
        <f t="shared" si="446"/>
        <v>0</v>
      </c>
      <c r="K579" s="286">
        <f t="shared" si="446"/>
        <v>358.6</v>
      </c>
      <c r="L579" s="332">
        <f t="shared" si="446"/>
        <v>358.6</v>
      </c>
      <c r="M579" s="332">
        <f t="shared" si="446"/>
        <v>0</v>
      </c>
      <c r="N579" s="332">
        <f t="shared" si="446"/>
        <v>358.6</v>
      </c>
      <c r="O579" s="286">
        <f t="shared" si="446"/>
        <v>358.6</v>
      </c>
      <c r="P579" s="286">
        <f t="shared" si="446"/>
        <v>0</v>
      </c>
      <c r="Q579" s="286">
        <f t="shared" si="446"/>
        <v>358.6</v>
      </c>
      <c r="R579" s="332">
        <f t="shared" si="416"/>
        <v>100</v>
      </c>
      <c r="S579" s="293"/>
      <c r="T579" s="332">
        <f t="shared" si="414"/>
        <v>100</v>
      </c>
    </row>
    <row r="580" spans="1:20" ht="70.8">
      <c r="A580" s="518"/>
      <c r="B580" s="507"/>
      <c r="C580" s="518"/>
      <c r="D580" s="537"/>
      <c r="E580" s="333" t="s">
        <v>738</v>
      </c>
      <c r="F580" s="332">
        <f t="shared" si="443"/>
        <v>358.6</v>
      </c>
      <c r="G580" s="332">
        <v>0</v>
      </c>
      <c r="H580" s="332">
        <v>358.6</v>
      </c>
      <c r="I580" s="286">
        <f t="shared" si="444"/>
        <v>358.6</v>
      </c>
      <c r="J580" s="286">
        <v>0</v>
      </c>
      <c r="K580" s="286">
        <v>358.6</v>
      </c>
      <c r="L580" s="332">
        <f t="shared" si="445"/>
        <v>358.6</v>
      </c>
      <c r="M580" s="332">
        <v>0</v>
      </c>
      <c r="N580" s="332">
        <v>358.6</v>
      </c>
      <c r="O580" s="286">
        <f>P580+Q580</f>
        <v>358.6</v>
      </c>
      <c r="P580" s="286">
        <v>0</v>
      </c>
      <c r="Q580" s="286">
        <v>358.6</v>
      </c>
      <c r="R580" s="332">
        <f t="shared" si="416"/>
        <v>100</v>
      </c>
      <c r="S580" s="293"/>
      <c r="T580" s="332">
        <f t="shared" si="414"/>
        <v>100</v>
      </c>
    </row>
    <row r="581" spans="1:20" ht="35.4">
      <c r="A581" s="518"/>
      <c r="B581" s="507"/>
      <c r="C581" s="518"/>
      <c r="D581" s="536" t="s">
        <v>739</v>
      </c>
      <c r="E581" s="333" t="s">
        <v>1</v>
      </c>
      <c r="F581" s="332">
        <f>F582</f>
        <v>201</v>
      </c>
      <c r="G581" s="332">
        <f t="shared" ref="G581:Q581" si="447">G582</f>
        <v>0</v>
      </c>
      <c r="H581" s="332">
        <f t="shared" si="447"/>
        <v>201</v>
      </c>
      <c r="I581" s="286">
        <f t="shared" si="447"/>
        <v>201</v>
      </c>
      <c r="J581" s="286">
        <f t="shared" si="447"/>
        <v>0</v>
      </c>
      <c r="K581" s="286">
        <f t="shared" si="447"/>
        <v>201</v>
      </c>
      <c r="L581" s="332">
        <f t="shared" si="447"/>
        <v>201</v>
      </c>
      <c r="M581" s="332">
        <f t="shared" si="447"/>
        <v>0</v>
      </c>
      <c r="N581" s="332">
        <f t="shared" si="447"/>
        <v>201</v>
      </c>
      <c r="O581" s="286">
        <f t="shared" si="447"/>
        <v>201</v>
      </c>
      <c r="P581" s="286">
        <f t="shared" si="447"/>
        <v>0</v>
      </c>
      <c r="Q581" s="286">
        <f t="shared" si="447"/>
        <v>201</v>
      </c>
      <c r="R581" s="332">
        <f t="shared" si="416"/>
        <v>100</v>
      </c>
      <c r="S581" s="293"/>
      <c r="T581" s="332">
        <f t="shared" si="414"/>
        <v>100</v>
      </c>
    </row>
    <row r="582" spans="1:20" ht="70.8">
      <c r="A582" s="518"/>
      <c r="B582" s="507"/>
      <c r="C582" s="518"/>
      <c r="D582" s="537"/>
      <c r="E582" s="333" t="s">
        <v>740</v>
      </c>
      <c r="F582" s="332">
        <f t="shared" si="443"/>
        <v>201</v>
      </c>
      <c r="G582" s="332">
        <v>0</v>
      </c>
      <c r="H582" s="332">
        <v>201</v>
      </c>
      <c r="I582" s="286">
        <f t="shared" si="444"/>
        <v>201</v>
      </c>
      <c r="J582" s="286">
        <v>0</v>
      </c>
      <c r="K582" s="286">
        <v>201</v>
      </c>
      <c r="L582" s="332">
        <f t="shared" si="445"/>
        <v>201</v>
      </c>
      <c r="M582" s="332">
        <v>0</v>
      </c>
      <c r="N582" s="332">
        <v>201</v>
      </c>
      <c r="O582" s="286">
        <f t="shared" ref="O582:O588" si="448">P582+Q582</f>
        <v>201</v>
      </c>
      <c r="P582" s="286">
        <v>0</v>
      </c>
      <c r="Q582" s="286">
        <v>201</v>
      </c>
      <c r="R582" s="332">
        <f t="shared" si="416"/>
        <v>100</v>
      </c>
      <c r="S582" s="293"/>
      <c r="T582" s="332">
        <f t="shared" si="414"/>
        <v>100</v>
      </c>
    </row>
    <row r="583" spans="1:20" ht="35.4">
      <c r="A583" s="518"/>
      <c r="B583" s="507"/>
      <c r="C583" s="518"/>
      <c r="D583" s="536" t="s">
        <v>741</v>
      </c>
      <c r="E583" s="333" t="s">
        <v>1</v>
      </c>
      <c r="F583" s="335">
        <f>F584</f>
        <v>267</v>
      </c>
      <c r="G583" s="335">
        <f t="shared" ref="G583:Q583" si="449">G584</f>
        <v>0</v>
      </c>
      <c r="H583" s="335">
        <f t="shared" si="449"/>
        <v>267</v>
      </c>
      <c r="I583" s="288">
        <f t="shared" si="449"/>
        <v>267</v>
      </c>
      <c r="J583" s="288">
        <f t="shared" si="449"/>
        <v>0</v>
      </c>
      <c r="K583" s="288">
        <f t="shared" si="449"/>
        <v>267</v>
      </c>
      <c r="L583" s="335">
        <f t="shared" si="449"/>
        <v>267</v>
      </c>
      <c r="M583" s="335">
        <f t="shared" si="449"/>
        <v>0</v>
      </c>
      <c r="N583" s="335">
        <f t="shared" si="449"/>
        <v>267</v>
      </c>
      <c r="O583" s="288">
        <f t="shared" si="449"/>
        <v>267</v>
      </c>
      <c r="P583" s="288">
        <f t="shared" si="449"/>
        <v>0</v>
      </c>
      <c r="Q583" s="288">
        <f t="shared" si="449"/>
        <v>267</v>
      </c>
      <c r="R583" s="332">
        <f t="shared" si="416"/>
        <v>100</v>
      </c>
      <c r="S583" s="293"/>
      <c r="T583" s="332">
        <f t="shared" si="414"/>
        <v>100</v>
      </c>
    </row>
    <row r="584" spans="1:20" ht="70.8">
      <c r="A584" s="518"/>
      <c r="B584" s="507"/>
      <c r="C584" s="518"/>
      <c r="D584" s="537"/>
      <c r="E584" s="333" t="s">
        <v>742</v>
      </c>
      <c r="F584" s="335">
        <f t="shared" si="443"/>
        <v>267</v>
      </c>
      <c r="G584" s="335">
        <v>0</v>
      </c>
      <c r="H584" s="335">
        <v>267</v>
      </c>
      <c r="I584" s="288">
        <f t="shared" si="444"/>
        <v>267</v>
      </c>
      <c r="J584" s="288">
        <v>0</v>
      </c>
      <c r="K584" s="288">
        <v>267</v>
      </c>
      <c r="L584" s="335">
        <f t="shared" si="445"/>
        <v>267</v>
      </c>
      <c r="M584" s="335">
        <v>0</v>
      </c>
      <c r="N584" s="335">
        <v>267</v>
      </c>
      <c r="O584" s="286">
        <f t="shared" si="448"/>
        <v>267</v>
      </c>
      <c r="P584" s="286">
        <v>0</v>
      </c>
      <c r="Q584" s="286">
        <v>267</v>
      </c>
      <c r="R584" s="332">
        <f t="shared" si="416"/>
        <v>100</v>
      </c>
      <c r="S584" s="293"/>
      <c r="T584" s="332">
        <f t="shared" si="414"/>
        <v>100</v>
      </c>
    </row>
    <row r="585" spans="1:20" ht="35.4">
      <c r="A585" s="518"/>
      <c r="B585" s="507"/>
      <c r="C585" s="518"/>
      <c r="D585" s="536" t="s">
        <v>743</v>
      </c>
      <c r="E585" s="333" t="s">
        <v>1</v>
      </c>
      <c r="F585" s="335">
        <f>F586</f>
        <v>79.599999999999994</v>
      </c>
      <c r="G585" s="335">
        <f t="shared" ref="G585:Q585" si="450">G586</f>
        <v>0</v>
      </c>
      <c r="H585" s="335">
        <f t="shared" si="450"/>
        <v>79.599999999999994</v>
      </c>
      <c r="I585" s="288">
        <f t="shared" si="450"/>
        <v>79.599999999999994</v>
      </c>
      <c r="J585" s="288">
        <f t="shared" si="450"/>
        <v>0</v>
      </c>
      <c r="K585" s="288">
        <f t="shared" si="450"/>
        <v>79.599999999999994</v>
      </c>
      <c r="L585" s="335">
        <f t="shared" si="450"/>
        <v>79.599999999999994</v>
      </c>
      <c r="M585" s="335">
        <f t="shared" si="450"/>
        <v>0</v>
      </c>
      <c r="N585" s="335">
        <f t="shared" si="450"/>
        <v>79.599999999999994</v>
      </c>
      <c r="O585" s="288">
        <f t="shared" si="450"/>
        <v>39.5</v>
      </c>
      <c r="P585" s="288">
        <f t="shared" si="450"/>
        <v>0</v>
      </c>
      <c r="Q585" s="288">
        <f t="shared" si="450"/>
        <v>39.5</v>
      </c>
      <c r="R585" s="332">
        <f t="shared" si="416"/>
        <v>49.62311557788945</v>
      </c>
      <c r="S585" s="293"/>
      <c r="T585" s="332">
        <f t="shared" si="414"/>
        <v>49.62311557788945</v>
      </c>
    </row>
    <row r="586" spans="1:20" ht="70.8">
      <c r="A586" s="518"/>
      <c r="B586" s="507"/>
      <c r="C586" s="518"/>
      <c r="D586" s="537"/>
      <c r="E586" s="333" t="s">
        <v>744</v>
      </c>
      <c r="F586" s="335">
        <f t="shared" si="443"/>
        <v>79.599999999999994</v>
      </c>
      <c r="G586" s="335">
        <v>0</v>
      </c>
      <c r="H586" s="335">
        <v>79.599999999999994</v>
      </c>
      <c r="I586" s="288">
        <f t="shared" si="444"/>
        <v>79.599999999999994</v>
      </c>
      <c r="J586" s="288">
        <v>0</v>
      </c>
      <c r="K586" s="288">
        <v>79.599999999999994</v>
      </c>
      <c r="L586" s="335">
        <f t="shared" si="445"/>
        <v>79.599999999999994</v>
      </c>
      <c r="M586" s="335">
        <v>0</v>
      </c>
      <c r="N586" s="335">
        <v>79.599999999999994</v>
      </c>
      <c r="O586" s="286">
        <f t="shared" si="448"/>
        <v>39.5</v>
      </c>
      <c r="P586" s="286">
        <v>0</v>
      </c>
      <c r="Q586" s="286">
        <v>39.5</v>
      </c>
      <c r="R586" s="332">
        <f t="shared" si="416"/>
        <v>49.62311557788945</v>
      </c>
      <c r="S586" s="293"/>
      <c r="T586" s="332">
        <f t="shared" si="414"/>
        <v>49.62311557788945</v>
      </c>
    </row>
    <row r="587" spans="1:20" ht="35.4">
      <c r="A587" s="518"/>
      <c r="B587" s="507"/>
      <c r="C587" s="518"/>
      <c r="D587" s="536" t="s">
        <v>745</v>
      </c>
      <c r="E587" s="333" t="s">
        <v>1</v>
      </c>
      <c r="F587" s="335">
        <f>F588</f>
        <v>800.9</v>
      </c>
      <c r="G587" s="335">
        <f t="shared" ref="G587:Q587" si="451">G588</f>
        <v>0</v>
      </c>
      <c r="H587" s="335">
        <f t="shared" si="451"/>
        <v>800.9</v>
      </c>
      <c r="I587" s="288">
        <f t="shared" si="451"/>
        <v>800.9</v>
      </c>
      <c r="J587" s="288">
        <f t="shared" si="451"/>
        <v>0</v>
      </c>
      <c r="K587" s="288">
        <f t="shared" si="451"/>
        <v>800.9</v>
      </c>
      <c r="L587" s="335">
        <f t="shared" si="451"/>
        <v>800.9</v>
      </c>
      <c r="M587" s="335">
        <f t="shared" si="451"/>
        <v>0</v>
      </c>
      <c r="N587" s="335">
        <f t="shared" si="451"/>
        <v>800.9</v>
      </c>
      <c r="O587" s="288">
        <f t="shared" si="451"/>
        <v>400</v>
      </c>
      <c r="P587" s="288">
        <f t="shared" si="451"/>
        <v>0</v>
      </c>
      <c r="Q587" s="288">
        <f t="shared" si="451"/>
        <v>400</v>
      </c>
      <c r="R587" s="332">
        <f t="shared" si="416"/>
        <v>49.943813210138593</v>
      </c>
      <c r="S587" s="293"/>
      <c r="T587" s="332">
        <f t="shared" si="414"/>
        <v>49.943813210138593</v>
      </c>
    </row>
    <row r="588" spans="1:20" ht="70.8">
      <c r="A588" s="518"/>
      <c r="B588" s="507"/>
      <c r="C588" s="518"/>
      <c r="D588" s="537"/>
      <c r="E588" s="333" t="s">
        <v>746</v>
      </c>
      <c r="F588" s="335">
        <f t="shared" si="443"/>
        <v>800.9</v>
      </c>
      <c r="G588" s="335">
        <v>0</v>
      </c>
      <c r="H588" s="335">
        <v>800.9</v>
      </c>
      <c r="I588" s="288">
        <f t="shared" si="444"/>
        <v>800.9</v>
      </c>
      <c r="J588" s="288">
        <v>0</v>
      </c>
      <c r="K588" s="288">
        <v>800.9</v>
      </c>
      <c r="L588" s="335">
        <f t="shared" si="445"/>
        <v>800.9</v>
      </c>
      <c r="M588" s="335">
        <v>0</v>
      </c>
      <c r="N588" s="335">
        <v>800.9</v>
      </c>
      <c r="O588" s="286">
        <f t="shared" si="448"/>
        <v>400</v>
      </c>
      <c r="P588" s="286">
        <v>0</v>
      </c>
      <c r="Q588" s="286">
        <v>400</v>
      </c>
      <c r="R588" s="332">
        <f t="shared" si="416"/>
        <v>49.943813210138593</v>
      </c>
      <c r="S588" s="293"/>
      <c r="T588" s="332">
        <f t="shared" si="414"/>
        <v>49.943813210138593</v>
      </c>
    </row>
    <row r="589" spans="1:20" ht="35.4">
      <c r="A589" s="541" t="s">
        <v>264</v>
      </c>
      <c r="B589" s="557" t="s">
        <v>265</v>
      </c>
      <c r="C589" s="506" t="s">
        <v>755</v>
      </c>
      <c r="D589" s="536" t="s">
        <v>734</v>
      </c>
      <c r="E589" s="333" t="s">
        <v>1</v>
      </c>
      <c r="F589" s="335">
        <f>F590</f>
        <v>3502</v>
      </c>
      <c r="G589" s="335">
        <f t="shared" ref="G589:Q589" si="452">G590</f>
        <v>0</v>
      </c>
      <c r="H589" s="335">
        <f t="shared" si="452"/>
        <v>3502</v>
      </c>
      <c r="I589" s="288">
        <f t="shared" si="452"/>
        <v>3502</v>
      </c>
      <c r="J589" s="288">
        <f t="shared" si="452"/>
        <v>0</v>
      </c>
      <c r="K589" s="288">
        <f t="shared" si="452"/>
        <v>3502</v>
      </c>
      <c r="L589" s="335">
        <f t="shared" si="452"/>
        <v>3502</v>
      </c>
      <c r="M589" s="335">
        <f t="shared" si="452"/>
        <v>0</v>
      </c>
      <c r="N589" s="335">
        <f t="shared" si="452"/>
        <v>3502</v>
      </c>
      <c r="O589" s="288">
        <f t="shared" si="452"/>
        <v>3502</v>
      </c>
      <c r="P589" s="288">
        <f t="shared" si="452"/>
        <v>0</v>
      </c>
      <c r="Q589" s="288">
        <f t="shared" si="452"/>
        <v>3502</v>
      </c>
      <c r="R589" s="332">
        <f t="shared" si="416"/>
        <v>100</v>
      </c>
      <c r="S589" s="293"/>
      <c r="T589" s="332">
        <f t="shared" si="414"/>
        <v>100</v>
      </c>
    </row>
    <row r="590" spans="1:20" ht="316.5" customHeight="1">
      <c r="A590" s="542"/>
      <c r="B590" s="557"/>
      <c r="C590" s="508"/>
      <c r="D590" s="537"/>
      <c r="E590" s="333" t="s">
        <v>735</v>
      </c>
      <c r="F590" s="332">
        <f t="shared" si="443"/>
        <v>3502</v>
      </c>
      <c r="G590" s="332">
        <v>0</v>
      </c>
      <c r="H590" s="332">
        <v>3502</v>
      </c>
      <c r="I590" s="286">
        <f t="shared" si="444"/>
        <v>3502</v>
      </c>
      <c r="J590" s="286">
        <v>0</v>
      </c>
      <c r="K590" s="286">
        <v>3502</v>
      </c>
      <c r="L590" s="332">
        <f t="shared" si="445"/>
        <v>3502</v>
      </c>
      <c r="M590" s="332">
        <v>0</v>
      </c>
      <c r="N590" s="332">
        <v>3502</v>
      </c>
      <c r="O590" s="286">
        <f>P590+Q590</f>
        <v>3502</v>
      </c>
      <c r="P590" s="286">
        <v>0</v>
      </c>
      <c r="Q590" s="286">
        <v>3502</v>
      </c>
      <c r="R590" s="332">
        <f t="shared" si="416"/>
        <v>100</v>
      </c>
      <c r="S590" s="293"/>
      <c r="T590" s="332">
        <f t="shared" si="414"/>
        <v>100</v>
      </c>
    </row>
    <row r="591" spans="1:20" ht="35.4">
      <c r="A591" s="541" t="s">
        <v>266</v>
      </c>
      <c r="B591" s="543" t="s">
        <v>267</v>
      </c>
      <c r="C591" s="543" t="s">
        <v>756</v>
      </c>
      <c r="D591" s="536" t="s">
        <v>734</v>
      </c>
      <c r="E591" s="333" t="s">
        <v>1</v>
      </c>
      <c r="F591" s="332">
        <f>F592</f>
        <v>1432</v>
      </c>
      <c r="G591" s="332">
        <f t="shared" ref="G591:Q591" si="453">G592</f>
        <v>0</v>
      </c>
      <c r="H591" s="332">
        <f t="shared" si="453"/>
        <v>1432</v>
      </c>
      <c r="I591" s="286">
        <f t="shared" si="453"/>
        <v>1432</v>
      </c>
      <c r="J591" s="286">
        <f t="shared" si="453"/>
        <v>0</v>
      </c>
      <c r="K591" s="286">
        <f t="shared" si="453"/>
        <v>1432</v>
      </c>
      <c r="L591" s="332">
        <f t="shared" si="453"/>
        <v>1432</v>
      </c>
      <c r="M591" s="332">
        <f t="shared" si="453"/>
        <v>0</v>
      </c>
      <c r="N591" s="332">
        <f t="shared" si="453"/>
        <v>1432</v>
      </c>
      <c r="O591" s="286">
        <f t="shared" si="453"/>
        <v>1432</v>
      </c>
      <c r="P591" s="286">
        <f t="shared" si="453"/>
        <v>0</v>
      </c>
      <c r="Q591" s="286">
        <f t="shared" si="453"/>
        <v>1432</v>
      </c>
      <c r="R591" s="332">
        <f t="shared" si="416"/>
        <v>100</v>
      </c>
      <c r="S591" s="293"/>
      <c r="T591" s="332">
        <f t="shared" si="414"/>
        <v>100</v>
      </c>
    </row>
    <row r="592" spans="1:20" ht="311.25" customHeight="1">
      <c r="A592" s="542"/>
      <c r="B592" s="544"/>
      <c r="C592" s="544"/>
      <c r="D592" s="537"/>
      <c r="E592" s="333" t="s">
        <v>735</v>
      </c>
      <c r="F592" s="332">
        <f t="shared" si="443"/>
        <v>1432</v>
      </c>
      <c r="G592" s="332">
        <v>0</v>
      </c>
      <c r="H592" s="332">
        <v>1432</v>
      </c>
      <c r="I592" s="286">
        <f t="shared" si="444"/>
        <v>1432</v>
      </c>
      <c r="J592" s="286">
        <v>0</v>
      </c>
      <c r="K592" s="286">
        <v>1432</v>
      </c>
      <c r="L592" s="332">
        <f t="shared" si="445"/>
        <v>1432</v>
      </c>
      <c r="M592" s="332">
        <v>0</v>
      </c>
      <c r="N592" s="332">
        <v>1432</v>
      </c>
      <c r="O592" s="286">
        <f>P592+Q592</f>
        <v>1432</v>
      </c>
      <c r="P592" s="286">
        <v>0</v>
      </c>
      <c r="Q592" s="286">
        <v>1432</v>
      </c>
      <c r="R592" s="332">
        <f t="shared" si="416"/>
        <v>100</v>
      </c>
      <c r="S592" s="293"/>
      <c r="T592" s="332">
        <f t="shared" si="414"/>
        <v>100</v>
      </c>
    </row>
    <row r="593" spans="1:20" ht="35.4">
      <c r="A593" s="541" t="s">
        <v>268</v>
      </c>
      <c r="B593" s="543" t="s">
        <v>269</v>
      </c>
      <c r="C593" s="506" t="s">
        <v>757</v>
      </c>
      <c r="D593" s="536" t="s">
        <v>734</v>
      </c>
      <c r="E593" s="333" t="s">
        <v>1</v>
      </c>
      <c r="F593" s="332">
        <f>F594</f>
        <v>2020</v>
      </c>
      <c r="G593" s="332">
        <f t="shared" ref="G593:Q593" si="454">G594</f>
        <v>0</v>
      </c>
      <c r="H593" s="332">
        <f t="shared" si="454"/>
        <v>2020</v>
      </c>
      <c r="I593" s="286">
        <f t="shared" si="454"/>
        <v>2020</v>
      </c>
      <c r="J593" s="286">
        <f t="shared" si="454"/>
        <v>0</v>
      </c>
      <c r="K593" s="286">
        <f t="shared" si="454"/>
        <v>2020</v>
      </c>
      <c r="L593" s="332">
        <f t="shared" si="454"/>
        <v>2020</v>
      </c>
      <c r="M593" s="332">
        <f t="shared" si="454"/>
        <v>0</v>
      </c>
      <c r="N593" s="332">
        <f t="shared" si="454"/>
        <v>2020</v>
      </c>
      <c r="O593" s="286">
        <f t="shared" si="454"/>
        <v>2020</v>
      </c>
      <c r="P593" s="286">
        <f t="shared" si="454"/>
        <v>0</v>
      </c>
      <c r="Q593" s="286">
        <f t="shared" si="454"/>
        <v>2020</v>
      </c>
      <c r="R593" s="332">
        <f t="shared" si="416"/>
        <v>100</v>
      </c>
      <c r="S593" s="293"/>
      <c r="T593" s="332">
        <f t="shared" si="414"/>
        <v>100</v>
      </c>
    </row>
    <row r="594" spans="1:20" ht="286.5" customHeight="1">
      <c r="A594" s="542"/>
      <c r="B594" s="544"/>
      <c r="C594" s="508"/>
      <c r="D594" s="537"/>
      <c r="E594" s="333" t="s">
        <v>735</v>
      </c>
      <c r="F594" s="332">
        <f t="shared" si="443"/>
        <v>2020</v>
      </c>
      <c r="G594" s="332">
        <v>0</v>
      </c>
      <c r="H594" s="332">
        <v>2020</v>
      </c>
      <c r="I594" s="286">
        <f t="shared" si="444"/>
        <v>2020</v>
      </c>
      <c r="J594" s="286">
        <v>0</v>
      </c>
      <c r="K594" s="286">
        <v>2020</v>
      </c>
      <c r="L594" s="332">
        <f t="shared" si="445"/>
        <v>2020</v>
      </c>
      <c r="M594" s="332">
        <v>0</v>
      </c>
      <c r="N594" s="332">
        <v>2020</v>
      </c>
      <c r="O594" s="286">
        <f>P594+Q594</f>
        <v>2020</v>
      </c>
      <c r="P594" s="286">
        <v>0</v>
      </c>
      <c r="Q594" s="286">
        <v>2020</v>
      </c>
      <c r="R594" s="332">
        <f t="shared" si="416"/>
        <v>100</v>
      </c>
      <c r="S594" s="290"/>
      <c r="T594" s="332">
        <f t="shared" si="414"/>
        <v>100</v>
      </c>
    </row>
    <row r="595" spans="1:20" ht="35.4">
      <c r="A595" s="506" t="s">
        <v>758</v>
      </c>
      <c r="B595" s="506" t="s">
        <v>759</v>
      </c>
      <c r="C595" s="506" t="s">
        <v>759</v>
      </c>
      <c r="D595" s="553" t="s">
        <v>130</v>
      </c>
      <c r="E595" s="333" t="s">
        <v>1</v>
      </c>
      <c r="F595" s="332">
        <f>F596</f>
        <v>3200</v>
      </c>
      <c r="G595" s="332">
        <f t="shared" ref="G595:Q595" si="455">G596</f>
        <v>0</v>
      </c>
      <c r="H595" s="332">
        <f t="shared" si="455"/>
        <v>3200</v>
      </c>
      <c r="I595" s="286">
        <f t="shared" si="455"/>
        <v>3200</v>
      </c>
      <c r="J595" s="286">
        <f t="shared" si="455"/>
        <v>0</v>
      </c>
      <c r="K595" s="286">
        <f t="shared" si="455"/>
        <v>3200</v>
      </c>
      <c r="L595" s="332">
        <f t="shared" si="455"/>
        <v>3200</v>
      </c>
      <c r="M595" s="332">
        <f t="shared" si="455"/>
        <v>0</v>
      </c>
      <c r="N595" s="332">
        <f t="shared" si="455"/>
        <v>3200</v>
      </c>
      <c r="O595" s="286">
        <f t="shared" si="455"/>
        <v>3200</v>
      </c>
      <c r="P595" s="286">
        <f t="shared" si="455"/>
        <v>0</v>
      </c>
      <c r="Q595" s="286">
        <f t="shared" si="455"/>
        <v>3200</v>
      </c>
      <c r="R595" s="332">
        <f t="shared" si="416"/>
        <v>100</v>
      </c>
      <c r="S595" s="290"/>
      <c r="T595" s="332">
        <f t="shared" si="414"/>
        <v>100</v>
      </c>
    </row>
    <row r="596" spans="1:20" ht="359.25" customHeight="1">
      <c r="A596" s="508"/>
      <c r="B596" s="508"/>
      <c r="C596" s="508"/>
      <c r="D596" s="554"/>
      <c r="E596" s="333" t="s">
        <v>760</v>
      </c>
      <c r="F596" s="332">
        <f t="shared" si="443"/>
        <v>3200</v>
      </c>
      <c r="G596" s="332">
        <v>0</v>
      </c>
      <c r="H596" s="332">
        <v>3200</v>
      </c>
      <c r="I596" s="286">
        <f t="shared" si="444"/>
        <v>3200</v>
      </c>
      <c r="J596" s="286">
        <v>0</v>
      </c>
      <c r="K596" s="286">
        <v>3200</v>
      </c>
      <c r="L596" s="332">
        <f t="shared" si="445"/>
        <v>3200</v>
      </c>
      <c r="M596" s="332">
        <v>0</v>
      </c>
      <c r="N596" s="332">
        <v>3200</v>
      </c>
      <c r="O596" s="286">
        <f>P596+Q596</f>
        <v>3200</v>
      </c>
      <c r="P596" s="286">
        <v>0</v>
      </c>
      <c r="Q596" s="286">
        <v>3200</v>
      </c>
      <c r="R596" s="332">
        <f t="shared" si="416"/>
        <v>100</v>
      </c>
      <c r="S596" s="290"/>
      <c r="T596" s="332">
        <f t="shared" si="414"/>
        <v>100</v>
      </c>
    </row>
    <row r="597" spans="1:20" ht="389.4">
      <c r="A597" s="296" t="s">
        <v>761</v>
      </c>
      <c r="B597" s="296" t="s">
        <v>762</v>
      </c>
      <c r="C597" s="281" t="s">
        <v>763</v>
      </c>
      <c r="D597" s="340" t="s">
        <v>734</v>
      </c>
      <c r="E597" s="293"/>
      <c r="F597" s="332">
        <v>0</v>
      </c>
      <c r="G597" s="332">
        <v>0</v>
      </c>
      <c r="H597" s="332">
        <v>0</v>
      </c>
      <c r="I597" s="286">
        <v>0</v>
      </c>
      <c r="J597" s="286">
        <v>0</v>
      </c>
      <c r="K597" s="286">
        <v>0</v>
      </c>
      <c r="L597" s="332">
        <v>0</v>
      </c>
      <c r="M597" s="332">
        <v>0</v>
      </c>
      <c r="N597" s="332">
        <v>0</v>
      </c>
      <c r="O597" s="286">
        <v>0</v>
      </c>
      <c r="P597" s="286">
        <v>0</v>
      </c>
      <c r="Q597" s="286">
        <v>0</v>
      </c>
      <c r="R597" s="332">
        <v>0</v>
      </c>
      <c r="S597" s="332">
        <v>0</v>
      </c>
      <c r="T597" s="332">
        <v>0</v>
      </c>
    </row>
    <row r="598" spans="1:20" ht="376.5" customHeight="1">
      <c r="A598" s="296" t="s">
        <v>764</v>
      </c>
      <c r="B598" s="296" t="s">
        <v>273</v>
      </c>
      <c r="C598" s="281" t="s">
        <v>765</v>
      </c>
      <c r="D598" s="331" t="s">
        <v>274</v>
      </c>
      <c r="E598" s="293"/>
      <c r="F598" s="332">
        <v>0</v>
      </c>
      <c r="G598" s="332">
        <v>0</v>
      </c>
      <c r="H598" s="332">
        <v>0</v>
      </c>
      <c r="I598" s="286">
        <v>0</v>
      </c>
      <c r="J598" s="286">
        <v>0</v>
      </c>
      <c r="K598" s="286">
        <v>0</v>
      </c>
      <c r="L598" s="332">
        <v>0</v>
      </c>
      <c r="M598" s="332">
        <v>0</v>
      </c>
      <c r="N598" s="332">
        <v>0</v>
      </c>
      <c r="O598" s="286">
        <v>0</v>
      </c>
      <c r="P598" s="286">
        <v>0</v>
      </c>
      <c r="Q598" s="286">
        <v>0</v>
      </c>
      <c r="R598" s="332">
        <v>0</v>
      </c>
      <c r="S598" s="332">
        <v>0</v>
      </c>
      <c r="T598" s="332">
        <v>0</v>
      </c>
    </row>
    <row r="599" spans="1:20" ht="70.8">
      <c r="A599" s="518" t="s">
        <v>766</v>
      </c>
      <c r="B599" s="518" t="s">
        <v>276</v>
      </c>
      <c r="C599" s="518" t="s">
        <v>767</v>
      </c>
      <c r="D599" s="338" t="s">
        <v>57</v>
      </c>
      <c r="E599" s="293"/>
      <c r="F599" s="332">
        <f>F600+F601</f>
        <v>0</v>
      </c>
      <c r="G599" s="332">
        <v>0</v>
      </c>
      <c r="H599" s="332">
        <f>H600+H601</f>
        <v>0</v>
      </c>
      <c r="I599" s="286">
        <f t="shared" ref="I599:T599" si="456">I600+I601</f>
        <v>0</v>
      </c>
      <c r="J599" s="286">
        <f t="shared" si="456"/>
        <v>0</v>
      </c>
      <c r="K599" s="286">
        <f t="shared" si="456"/>
        <v>0</v>
      </c>
      <c r="L599" s="332">
        <f t="shared" si="456"/>
        <v>0</v>
      </c>
      <c r="M599" s="332">
        <f t="shared" si="456"/>
        <v>0</v>
      </c>
      <c r="N599" s="332">
        <f t="shared" si="456"/>
        <v>0</v>
      </c>
      <c r="O599" s="286">
        <f t="shared" si="456"/>
        <v>0</v>
      </c>
      <c r="P599" s="286">
        <f t="shared" si="456"/>
        <v>0</v>
      </c>
      <c r="Q599" s="286">
        <f t="shared" si="456"/>
        <v>0</v>
      </c>
      <c r="R599" s="332">
        <f t="shared" si="456"/>
        <v>0</v>
      </c>
      <c r="S599" s="332">
        <f t="shared" si="456"/>
        <v>0</v>
      </c>
      <c r="T599" s="332">
        <f t="shared" si="456"/>
        <v>0</v>
      </c>
    </row>
    <row r="600" spans="1:20" ht="190.5" customHeight="1">
      <c r="A600" s="518"/>
      <c r="B600" s="518"/>
      <c r="C600" s="518"/>
      <c r="D600" s="341" t="s">
        <v>734</v>
      </c>
      <c r="E600" s="295"/>
      <c r="F600" s="332">
        <f>G600+H600</f>
        <v>0</v>
      </c>
      <c r="G600" s="332">
        <v>0</v>
      </c>
      <c r="H600" s="332">
        <v>0</v>
      </c>
      <c r="I600" s="286">
        <v>0</v>
      </c>
      <c r="J600" s="286">
        <v>0</v>
      </c>
      <c r="K600" s="286">
        <v>0</v>
      </c>
      <c r="L600" s="332">
        <v>0</v>
      </c>
      <c r="M600" s="332">
        <v>0</v>
      </c>
      <c r="N600" s="332">
        <v>0</v>
      </c>
      <c r="O600" s="286">
        <v>0</v>
      </c>
      <c r="P600" s="286">
        <v>0</v>
      </c>
      <c r="Q600" s="286">
        <v>0</v>
      </c>
      <c r="R600" s="332">
        <v>0</v>
      </c>
      <c r="S600" s="332">
        <v>0</v>
      </c>
      <c r="T600" s="332">
        <v>0</v>
      </c>
    </row>
    <row r="601" spans="1:20" ht="195" customHeight="1">
      <c r="A601" s="518"/>
      <c r="B601" s="518"/>
      <c r="C601" s="518"/>
      <c r="D601" s="341" t="s">
        <v>747</v>
      </c>
      <c r="E601" s="342"/>
      <c r="F601" s="332">
        <f>G601+H601</f>
        <v>0</v>
      </c>
      <c r="G601" s="332">
        <v>0</v>
      </c>
      <c r="H601" s="332">
        <v>0</v>
      </c>
      <c r="I601" s="286">
        <v>0</v>
      </c>
      <c r="J601" s="286">
        <v>0</v>
      </c>
      <c r="K601" s="286">
        <v>0</v>
      </c>
      <c r="L601" s="332">
        <v>0</v>
      </c>
      <c r="M601" s="332">
        <v>0</v>
      </c>
      <c r="N601" s="332">
        <v>0</v>
      </c>
      <c r="O601" s="286">
        <v>0</v>
      </c>
      <c r="P601" s="286">
        <v>0</v>
      </c>
      <c r="Q601" s="286">
        <v>0</v>
      </c>
      <c r="R601" s="332">
        <v>0</v>
      </c>
      <c r="S601" s="332">
        <v>0</v>
      </c>
      <c r="T601" s="332">
        <v>0</v>
      </c>
    </row>
    <row r="602" spans="1:20" ht="212.4">
      <c r="A602" s="296" t="s">
        <v>278</v>
      </c>
      <c r="B602" s="296" t="s">
        <v>279</v>
      </c>
      <c r="C602" s="281"/>
      <c r="D602" s="341" t="s">
        <v>747</v>
      </c>
      <c r="E602" s="342"/>
      <c r="F602" s="332">
        <v>0</v>
      </c>
      <c r="G602" s="332">
        <v>0</v>
      </c>
      <c r="H602" s="332">
        <v>0</v>
      </c>
      <c r="I602" s="286">
        <v>0</v>
      </c>
      <c r="J602" s="286">
        <v>0</v>
      </c>
      <c r="K602" s="286">
        <v>0</v>
      </c>
      <c r="L602" s="332">
        <v>0</v>
      </c>
      <c r="M602" s="332">
        <v>0</v>
      </c>
      <c r="N602" s="332">
        <v>0</v>
      </c>
      <c r="O602" s="286">
        <v>0</v>
      </c>
      <c r="P602" s="286">
        <v>0</v>
      </c>
      <c r="Q602" s="286">
        <v>0</v>
      </c>
      <c r="R602" s="332">
        <v>0</v>
      </c>
      <c r="S602" s="332">
        <v>0</v>
      </c>
      <c r="T602" s="332">
        <v>0</v>
      </c>
    </row>
    <row r="603" spans="1:20" ht="283.2">
      <c r="A603" s="296" t="s">
        <v>280</v>
      </c>
      <c r="B603" s="296" t="s">
        <v>281</v>
      </c>
      <c r="C603" s="343"/>
      <c r="D603" s="338" t="s">
        <v>260</v>
      </c>
      <c r="E603" s="293"/>
      <c r="F603" s="332">
        <v>0</v>
      </c>
      <c r="G603" s="332">
        <v>0</v>
      </c>
      <c r="H603" s="332">
        <v>0</v>
      </c>
      <c r="I603" s="286">
        <v>0</v>
      </c>
      <c r="J603" s="286">
        <v>0</v>
      </c>
      <c r="K603" s="286">
        <v>0</v>
      </c>
      <c r="L603" s="332">
        <v>0</v>
      </c>
      <c r="M603" s="332">
        <v>0</v>
      </c>
      <c r="N603" s="332">
        <v>0</v>
      </c>
      <c r="O603" s="286">
        <v>0</v>
      </c>
      <c r="P603" s="286">
        <v>0</v>
      </c>
      <c r="Q603" s="286">
        <v>0</v>
      </c>
      <c r="R603" s="332">
        <v>0</v>
      </c>
      <c r="S603" s="332">
        <v>0</v>
      </c>
      <c r="T603" s="332">
        <v>0</v>
      </c>
    </row>
    <row r="604" spans="1:20" ht="247.8">
      <c r="A604" s="296" t="s">
        <v>283</v>
      </c>
      <c r="B604" s="296" t="s">
        <v>284</v>
      </c>
      <c r="C604" s="295"/>
      <c r="D604" s="341" t="s">
        <v>734</v>
      </c>
      <c r="E604" s="295"/>
      <c r="F604" s="332">
        <f>G604+H604</f>
        <v>0</v>
      </c>
      <c r="G604" s="332">
        <v>0</v>
      </c>
      <c r="H604" s="332">
        <v>0</v>
      </c>
      <c r="I604" s="286">
        <v>0</v>
      </c>
      <c r="J604" s="286">
        <v>0</v>
      </c>
      <c r="K604" s="286">
        <v>0</v>
      </c>
      <c r="L604" s="332">
        <v>0</v>
      </c>
      <c r="M604" s="332">
        <v>0</v>
      </c>
      <c r="N604" s="332">
        <v>0</v>
      </c>
      <c r="O604" s="286">
        <v>0</v>
      </c>
      <c r="P604" s="286">
        <v>0</v>
      </c>
      <c r="Q604" s="286">
        <v>0</v>
      </c>
      <c r="R604" s="332">
        <v>0</v>
      </c>
      <c r="S604" s="332">
        <v>0</v>
      </c>
      <c r="T604" s="332">
        <v>0</v>
      </c>
    </row>
    <row r="605" spans="1:20" ht="318.60000000000002">
      <c r="A605" s="296" t="s">
        <v>286</v>
      </c>
      <c r="B605" s="296" t="s">
        <v>287</v>
      </c>
      <c r="C605" s="295"/>
      <c r="D605" s="293" t="s">
        <v>277</v>
      </c>
      <c r="E605" s="295"/>
      <c r="F605" s="332">
        <v>0</v>
      </c>
      <c r="G605" s="332">
        <v>0</v>
      </c>
      <c r="H605" s="332">
        <v>0</v>
      </c>
      <c r="I605" s="286">
        <v>0</v>
      </c>
      <c r="J605" s="286">
        <v>0</v>
      </c>
      <c r="K605" s="286">
        <v>0</v>
      </c>
      <c r="L605" s="332">
        <v>0</v>
      </c>
      <c r="M605" s="332">
        <v>0</v>
      </c>
      <c r="N605" s="332">
        <v>0</v>
      </c>
      <c r="O605" s="286">
        <v>0</v>
      </c>
      <c r="P605" s="286">
        <v>0</v>
      </c>
      <c r="Q605" s="286">
        <v>0</v>
      </c>
      <c r="R605" s="332">
        <v>0</v>
      </c>
      <c r="S605" s="332">
        <v>0</v>
      </c>
      <c r="T605" s="332">
        <v>0</v>
      </c>
    </row>
    <row r="606" spans="1:20" ht="389.4">
      <c r="A606" s="296" t="s">
        <v>768</v>
      </c>
      <c r="B606" s="296" t="s">
        <v>769</v>
      </c>
      <c r="C606" s="343"/>
      <c r="D606" s="293" t="s">
        <v>770</v>
      </c>
      <c r="E606" s="293"/>
      <c r="F606" s="332">
        <v>0</v>
      </c>
      <c r="G606" s="332">
        <v>0</v>
      </c>
      <c r="H606" s="332">
        <v>0</v>
      </c>
      <c r="I606" s="286">
        <v>0</v>
      </c>
      <c r="J606" s="286">
        <v>0</v>
      </c>
      <c r="K606" s="286">
        <v>0</v>
      </c>
      <c r="L606" s="332">
        <v>0</v>
      </c>
      <c r="M606" s="332">
        <v>0</v>
      </c>
      <c r="N606" s="332">
        <v>0</v>
      </c>
      <c r="O606" s="286">
        <v>0</v>
      </c>
      <c r="P606" s="286">
        <v>0</v>
      </c>
      <c r="Q606" s="286">
        <v>0</v>
      </c>
      <c r="R606" s="332">
        <v>0</v>
      </c>
      <c r="S606" s="332">
        <v>0</v>
      </c>
      <c r="T606" s="332">
        <v>0</v>
      </c>
    </row>
    <row r="607" spans="1:20" ht="374.25" customHeight="1">
      <c r="A607" s="344" t="s">
        <v>771</v>
      </c>
      <c r="B607" s="296" t="s">
        <v>289</v>
      </c>
      <c r="C607" s="345" t="s">
        <v>772</v>
      </c>
      <c r="D607" s="341" t="s">
        <v>734</v>
      </c>
      <c r="E607" s="295"/>
      <c r="F607" s="332">
        <f t="shared" ref="F607:F613" si="457">G607+H607</f>
        <v>0</v>
      </c>
      <c r="G607" s="332">
        <f t="shared" ref="G607" si="458">H607+I607</f>
        <v>0</v>
      </c>
      <c r="H607" s="332">
        <f t="shared" ref="H607" si="459">I607+J607</f>
        <v>0</v>
      </c>
      <c r="I607" s="286">
        <f t="shared" ref="I607" si="460">J607+K607</f>
        <v>0</v>
      </c>
      <c r="J607" s="286">
        <f t="shared" ref="J607" si="461">K607+L607</f>
        <v>0</v>
      </c>
      <c r="K607" s="286">
        <f t="shared" ref="K607" si="462">L607+M607</f>
        <v>0</v>
      </c>
      <c r="L607" s="332">
        <f t="shared" ref="L607" si="463">M607+N607</f>
        <v>0</v>
      </c>
      <c r="M607" s="332">
        <f t="shared" ref="M607" si="464">N607+O607</f>
        <v>0</v>
      </c>
      <c r="N607" s="332">
        <f t="shared" ref="N607" si="465">O607+P607</f>
        <v>0</v>
      </c>
      <c r="O607" s="286">
        <f t="shared" ref="O607" si="466">P607+Q607</f>
        <v>0</v>
      </c>
      <c r="P607" s="286">
        <f t="shared" ref="P607" si="467">Q607+R607</f>
        <v>0</v>
      </c>
      <c r="Q607" s="286">
        <f t="shared" ref="Q607" si="468">R607+S607</f>
        <v>0</v>
      </c>
      <c r="R607" s="332">
        <f t="shared" ref="R607" si="469">S607+T607</f>
        <v>0</v>
      </c>
      <c r="S607" s="332">
        <f t="shared" ref="S607" si="470">T607+U607</f>
        <v>0</v>
      </c>
      <c r="T607" s="332">
        <f t="shared" ref="T607" si="471">U607+V607</f>
        <v>0</v>
      </c>
    </row>
    <row r="608" spans="1:20" ht="354">
      <c r="A608" s="296" t="s">
        <v>290</v>
      </c>
      <c r="B608" s="295" t="s">
        <v>291</v>
      </c>
      <c r="C608" s="346" t="s">
        <v>773</v>
      </c>
      <c r="D608" s="341" t="s">
        <v>734</v>
      </c>
      <c r="E608" s="295"/>
      <c r="F608" s="332">
        <f t="shared" si="457"/>
        <v>0</v>
      </c>
      <c r="G608" s="332">
        <f t="shared" ref="G608" si="472">H608+I608</f>
        <v>0</v>
      </c>
      <c r="H608" s="332">
        <f t="shared" ref="H608" si="473">I608+J608</f>
        <v>0</v>
      </c>
      <c r="I608" s="286">
        <f t="shared" ref="I608" si="474">J608+K608</f>
        <v>0</v>
      </c>
      <c r="J608" s="286">
        <f t="shared" ref="J608" si="475">K608+L608</f>
        <v>0</v>
      </c>
      <c r="K608" s="286">
        <f t="shared" ref="K608" si="476">L608+M608</f>
        <v>0</v>
      </c>
      <c r="L608" s="332">
        <f t="shared" ref="L608" si="477">M608+N608</f>
        <v>0</v>
      </c>
      <c r="M608" s="332">
        <f t="shared" ref="M608" si="478">N608+O608</f>
        <v>0</v>
      </c>
      <c r="N608" s="332">
        <f t="shared" ref="N608" si="479">O608+P608</f>
        <v>0</v>
      </c>
      <c r="O608" s="286">
        <f t="shared" ref="O608" si="480">P608+Q608</f>
        <v>0</v>
      </c>
      <c r="P608" s="286">
        <f t="shared" ref="P608" si="481">Q608+R608</f>
        <v>0</v>
      </c>
      <c r="Q608" s="286">
        <f t="shared" ref="Q608" si="482">R608+S608</f>
        <v>0</v>
      </c>
      <c r="R608" s="332">
        <f t="shared" ref="R608" si="483">S608+T608</f>
        <v>0</v>
      </c>
      <c r="S608" s="332">
        <f t="shared" ref="S608" si="484">T608+U608</f>
        <v>0</v>
      </c>
      <c r="T608" s="332">
        <f t="shared" ref="T608" si="485">U608+V608</f>
        <v>0</v>
      </c>
    </row>
    <row r="609" spans="1:20" ht="283.2">
      <c r="A609" s="296" t="s">
        <v>293</v>
      </c>
      <c r="B609" s="295" t="s">
        <v>294</v>
      </c>
      <c r="C609" s="346" t="s">
        <v>774</v>
      </c>
      <c r="D609" s="341" t="s">
        <v>734</v>
      </c>
      <c r="E609" s="295"/>
      <c r="F609" s="332">
        <f t="shared" si="457"/>
        <v>0</v>
      </c>
      <c r="G609" s="332">
        <f t="shared" ref="G609" si="486">H609+I609</f>
        <v>0</v>
      </c>
      <c r="H609" s="332">
        <f t="shared" ref="H609" si="487">I609+J609</f>
        <v>0</v>
      </c>
      <c r="I609" s="286">
        <f t="shared" ref="I609" si="488">J609+K609</f>
        <v>0</v>
      </c>
      <c r="J609" s="286">
        <f t="shared" ref="J609" si="489">K609+L609</f>
        <v>0</v>
      </c>
      <c r="K609" s="286">
        <f t="shared" ref="K609" si="490">L609+M609</f>
        <v>0</v>
      </c>
      <c r="L609" s="332">
        <f t="shared" ref="L609" si="491">M609+N609</f>
        <v>0</v>
      </c>
      <c r="M609" s="332">
        <f t="shared" ref="M609" si="492">N609+O609</f>
        <v>0</v>
      </c>
      <c r="N609" s="332">
        <f t="shared" ref="N609" si="493">O609+P609</f>
        <v>0</v>
      </c>
      <c r="O609" s="286">
        <f t="shared" ref="O609" si="494">P609+Q609</f>
        <v>0</v>
      </c>
      <c r="P609" s="286">
        <f t="shared" ref="P609" si="495">Q609+R609</f>
        <v>0</v>
      </c>
      <c r="Q609" s="286">
        <f t="shared" ref="Q609" si="496">R609+S609</f>
        <v>0</v>
      </c>
      <c r="R609" s="332">
        <f t="shared" ref="R609" si="497">S609+T609</f>
        <v>0</v>
      </c>
      <c r="S609" s="332">
        <f t="shared" ref="S609" si="498">T609+U609</f>
        <v>0</v>
      </c>
      <c r="T609" s="332">
        <f t="shared" ref="T609" si="499">U609+V609</f>
        <v>0</v>
      </c>
    </row>
    <row r="610" spans="1:20" ht="409.6">
      <c r="A610" s="296" t="s">
        <v>295</v>
      </c>
      <c r="B610" s="295" t="s">
        <v>296</v>
      </c>
      <c r="C610" s="346" t="s">
        <v>775</v>
      </c>
      <c r="D610" s="341" t="s">
        <v>734</v>
      </c>
      <c r="E610" s="295"/>
      <c r="F610" s="332">
        <f t="shared" si="457"/>
        <v>0</v>
      </c>
      <c r="G610" s="332">
        <f t="shared" ref="G610" si="500">H610+I610</f>
        <v>0</v>
      </c>
      <c r="H610" s="332">
        <f t="shared" ref="H610" si="501">I610+J610</f>
        <v>0</v>
      </c>
      <c r="I610" s="286">
        <f t="shared" ref="I610" si="502">J610+K610</f>
        <v>0</v>
      </c>
      <c r="J610" s="286">
        <f t="shared" ref="J610" si="503">K610+L610</f>
        <v>0</v>
      </c>
      <c r="K610" s="286">
        <f t="shared" ref="K610" si="504">L610+M610</f>
        <v>0</v>
      </c>
      <c r="L610" s="332">
        <f t="shared" ref="L610" si="505">M610+N610</f>
        <v>0</v>
      </c>
      <c r="M610" s="332">
        <f t="shared" ref="M610" si="506">N610+O610</f>
        <v>0</v>
      </c>
      <c r="N610" s="332">
        <f t="shared" ref="N610" si="507">O610+P610</f>
        <v>0</v>
      </c>
      <c r="O610" s="286">
        <f t="shared" ref="O610" si="508">P610+Q610</f>
        <v>0</v>
      </c>
      <c r="P610" s="286">
        <f t="shared" ref="P610" si="509">Q610+R610</f>
        <v>0</v>
      </c>
      <c r="Q610" s="286">
        <f t="shared" ref="Q610" si="510">R610+S610</f>
        <v>0</v>
      </c>
      <c r="R610" s="332">
        <f t="shared" ref="R610" si="511">S610+T610</f>
        <v>0</v>
      </c>
      <c r="S610" s="332">
        <f t="shared" ref="S610:T610" si="512">T610+U610</f>
        <v>0</v>
      </c>
      <c r="T610" s="332">
        <f t="shared" si="512"/>
        <v>0</v>
      </c>
    </row>
    <row r="611" spans="1:20" ht="354">
      <c r="A611" s="344" t="s">
        <v>776</v>
      </c>
      <c r="B611" s="296" t="s">
        <v>298</v>
      </c>
      <c r="C611" s="345" t="s">
        <v>777</v>
      </c>
      <c r="D611" s="341" t="s">
        <v>734</v>
      </c>
      <c r="E611" s="295"/>
      <c r="F611" s="332">
        <f t="shared" si="457"/>
        <v>0</v>
      </c>
      <c r="G611" s="332">
        <v>0</v>
      </c>
      <c r="H611" s="332">
        <f>H612+H613</f>
        <v>0</v>
      </c>
      <c r="I611" s="286">
        <f t="shared" ref="I611:T611" si="513">I612+I613</f>
        <v>0</v>
      </c>
      <c r="J611" s="286">
        <f t="shared" si="513"/>
        <v>0</v>
      </c>
      <c r="K611" s="286">
        <f t="shared" si="513"/>
        <v>0</v>
      </c>
      <c r="L611" s="332">
        <f t="shared" si="513"/>
        <v>0</v>
      </c>
      <c r="M611" s="332">
        <f t="shared" si="513"/>
        <v>0</v>
      </c>
      <c r="N611" s="332">
        <f t="shared" si="513"/>
        <v>0</v>
      </c>
      <c r="O611" s="286">
        <f t="shared" si="513"/>
        <v>0</v>
      </c>
      <c r="P611" s="286">
        <f t="shared" si="513"/>
        <v>0</v>
      </c>
      <c r="Q611" s="286">
        <f t="shared" si="513"/>
        <v>0</v>
      </c>
      <c r="R611" s="332">
        <f t="shared" si="513"/>
        <v>0</v>
      </c>
      <c r="S611" s="332">
        <f t="shared" si="513"/>
        <v>0</v>
      </c>
      <c r="T611" s="332">
        <f t="shared" si="513"/>
        <v>0</v>
      </c>
    </row>
    <row r="612" spans="1:20" ht="177">
      <c r="A612" s="296" t="s">
        <v>299</v>
      </c>
      <c r="B612" s="296" t="s">
        <v>300</v>
      </c>
      <c r="C612" s="346"/>
      <c r="D612" s="341" t="s">
        <v>734</v>
      </c>
      <c r="E612" s="295"/>
      <c r="F612" s="332">
        <f t="shared" si="457"/>
        <v>0</v>
      </c>
      <c r="G612" s="332">
        <f t="shared" ref="G612" si="514">H612+I612</f>
        <v>0</v>
      </c>
      <c r="H612" s="332">
        <f t="shared" ref="H612" si="515">I612+J612</f>
        <v>0</v>
      </c>
      <c r="I612" s="286">
        <f t="shared" ref="I612" si="516">J612+K612</f>
        <v>0</v>
      </c>
      <c r="J612" s="286">
        <f t="shared" ref="J612" si="517">K612+L612</f>
        <v>0</v>
      </c>
      <c r="K612" s="286">
        <f t="shared" ref="K612" si="518">L612+M612</f>
        <v>0</v>
      </c>
      <c r="L612" s="332">
        <f t="shared" ref="L612" si="519">M612+N612</f>
        <v>0</v>
      </c>
      <c r="M612" s="332">
        <f t="shared" ref="M612" si="520">N612+O612</f>
        <v>0</v>
      </c>
      <c r="N612" s="332">
        <f t="shared" ref="N612" si="521">O612+P612</f>
        <v>0</v>
      </c>
      <c r="O612" s="286">
        <f t="shared" ref="O612" si="522">P612+Q612</f>
        <v>0</v>
      </c>
      <c r="P612" s="286">
        <f t="shared" ref="P612" si="523">Q612+R612</f>
        <v>0</v>
      </c>
      <c r="Q612" s="286">
        <f t="shared" ref="Q612" si="524">R612+S612</f>
        <v>0</v>
      </c>
      <c r="R612" s="332">
        <f t="shared" ref="R612" si="525">S612+T612</f>
        <v>0</v>
      </c>
      <c r="S612" s="332">
        <f t="shared" ref="S612:T612" si="526">T612+U612</f>
        <v>0</v>
      </c>
      <c r="T612" s="332">
        <f t="shared" si="526"/>
        <v>0</v>
      </c>
    </row>
    <row r="613" spans="1:20" ht="247.8">
      <c r="A613" s="296" t="s">
        <v>301</v>
      </c>
      <c r="B613" s="296" t="s">
        <v>302</v>
      </c>
      <c r="C613" s="346"/>
      <c r="D613" s="341" t="s">
        <v>734</v>
      </c>
      <c r="E613" s="295"/>
      <c r="F613" s="332">
        <f t="shared" si="457"/>
        <v>0</v>
      </c>
      <c r="G613" s="332">
        <f t="shared" ref="G613" si="527">H613+I613</f>
        <v>0</v>
      </c>
      <c r="H613" s="332">
        <f t="shared" ref="H613" si="528">I613+J613</f>
        <v>0</v>
      </c>
      <c r="I613" s="286">
        <f t="shared" ref="I613" si="529">J613+K613</f>
        <v>0</v>
      </c>
      <c r="J613" s="286">
        <f t="shared" ref="J613" si="530">K613+L613</f>
        <v>0</v>
      </c>
      <c r="K613" s="286">
        <f t="shared" ref="K613" si="531">L613+M613</f>
        <v>0</v>
      </c>
      <c r="L613" s="332">
        <f t="shared" ref="L613" si="532">M613+N613</f>
        <v>0</v>
      </c>
      <c r="M613" s="332">
        <f t="shared" ref="M613" si="533">N613+O613</f>
        <v>0</v>
      </c>
      <c r="N613" s="332">
        <f t="shared" ref="N613" si="534">O613+P613</f>
        <v>0</v>
      </c>
      <c r="O613" s="286">
        <f t="shared" ref="O613" si="535">P613+Q613</f>
        <v>0</v>
      </c>
      <c r="P613" s="286">
        <f t="shared" ref="P613" si="536">Q613+R613</f>
        <v>0</v>
      </c>
      <c r="Q613" s="286">
        <f t="shared" ref="Q613" si="537">R613+S613</f>
        <v>0</v>
      </c>
      <c r="R613" s="332">
        <f t="shared" ref="R613" si="538">S613+T613</f>
        <v>0</v>
      </c>
      <c r="S613" s="332">
        <f t="shared" ref="S613:T613" si="539">T613+U613</f>
        <v>0</v>
      </c>
      <c r="T613" s="332">
        <f t="shared" si="539"/>
        <v>0</v>
      </c>
    </row>
    <row r="614" spans="1:20" ht="389.4">
      <c r="A614" s="296" t="s">
        <v>303</v>
      </c>
      <c r="B614" s="296" t="s">
        <v>304</v>
      </c>
      <c r="C614" s="296"/>
      <c r="D614" s="293" t="s">
        <v>770</v>
      </c>
      <c r="E614" s="293"/>
      <c r="F614" s="332">
        <v>0</v>
      </c>
      <c r="G614" s="332">
        <v>0</v>
      </c>
      <c r="H614" s="332">
        <v>0</v>
      </c>
      <c r="I614" s="286">
        <v>0</v>
      </c>
      <c r="J614" s="286">
        <v>0</v>
      </c>
      <c r="K614" s="286">
        <v>0</v>
      </c>
      <c r="L614" s="332">
        <v>0</v>
      </c>
      <c r="M614" s="332">
        <v>0</v>
      </c>
      <c r="N614" s="332">
        <v>0</v>
      </c>
      <c r="O614" s="286">
        <v>0</v>
      </c>
      <c r="P614" s="286">
        <v>0</v>
      </c>
      <c r="Q614" s="286">
        <v>0</v>
      </c>
      <c r="R614" s="332">
        <v>0</v>
      </c>
      <c r="S614" s="332">
        <v>0</v>
      </c>
      <c r="T614" s="332">
        <v>0</v>
      </c>
    </row>
    <row r="615" spans="1:20" ht="35.4">
      <c r="A615" s="506" t="s">
        <v>778</v>
      </c>
      <c r="B615" s="555" t="s">
        <v>306</v>
      </c>
      <c r="C615" s="545" t="s">
        <v>779</v>
      </c>
      <c r="D615" s="536" t="s">
        <v>747</v>
      </c>
      <c r="E615" s="293" t="s">
        <v>1</v>
      </c>
      <c r="F615" s="332">
        <f>F616</f>
        <v>320</v>
      </c>
      <c r="G615" s="332">
        <f t="shared" ref="G615:P615" si="540">G616</f>
        <v>0</v>
      </c>
      <c r="H615" s="332">
        <f t="shared" si="540"/>
        <v>320</v>
      </c>
      <c r="I615" s="286">
        <f t="shared" si="540"/>
        <v>320</v>
      </c>
      <c r="J615" s="286">
        <f t="shared" si="540"/>
        <v>0</v>
      </c>
      <c r="K615" s="286">
        <f t="shared" si="540"/>
        <v>320</v>
      </c>
      <c r="L615" s="332">
        <f t="shared" si="540"/>
        <v>320</v>
      </c>
      <c r="M615" s="332">
        <f t="shared" si="540"/>
        <v>0</v>
      </c>
      <c r="N615" s="332">
        <f t="shared" si="540"/>
        <v>320</v>
      </c>
      <c r="O615" s="286">
        <f t="shared" si="540"/>
        <v>293</v>
      </c>
      <c r="P615" s="286">
        <f t="shared" si="540"/>
        <v>0</v>
      </c>
      <c r="Q615" s="286">
        <f>Q616</f>
        <v>293</v>
      </c>
      <c r="R615" s="332">
        <f t="shared" ref="R615:R618" si="541">O615/L615*100</f>
        <v>91.5625</v>
      </c>
      <c r="S615" s="293"/>
      <c r="T615" s="332">
        <f t="shared" ref="T615:T618" si="542">Q615/N615*100</f>
        <v>91.5625</v>
      </c>
    </row>
    <row r="616" spans="1:20" ht="323.25" customHeight="1">
      <c r="A616" s="508"/>
      <c r="B616" s="556"/>
      <c r="C616" s="546"/>
      <c r="D616" s="537"/>
      <c r="E616" s="333" t="s">
        <v>749</v>
      </c>
      <c r="F616" s="332">
        <f>G616+H616</f>
        <v>320</v>
      </c>
      <c r="G616" s="332">
        <v>0</v>
      </c>
      <c r="H616" s="332">
        <f>H618</f>
        <v>320</v>
      </c>
      <c r="I616" s="286">
        <f t="shared" ref="I616:N616" si="543">I618</f>
        <v>320</v>
      </c>
      <c r="J616" s="286">
        <f t="shared" si="543"/>
        <v>0</v>
      </c>
      <c r="K616" s="286">
        <f t="shared" si="543"/>
        <v>320</v>
      </c>
      <c r="L616" s="332">
        <f t="shared" si="543"/>
        <v>320</v>
      </c>
      <c r="M616" s="332">
        <f t="shared" si="543"/>
        <v>0</v>
      </c>
      <c r="N616" s="332">
        <f t="shared" si="543"/>
        <v>320</v>
      </c>
      <c r="O616" s="286">
        <f>O618</f>
        <v>293</v>
      </c>
      <c r="P616" s="286">
        <f t="shared" ref="P616:Q616" si="544">P618</f>
        <v>0</v>
      </c>
      <c r="Q616" s="286">
        <f t="shared" si="544"/>
        <v>293</v>
      </c>
      <c r="R616" s="332">
        <f t="shared" si="541"/>
        <v>91.5625</v>
      </c>
      <c r="S616" s="293"/>
      <c r="T616" s="332">
        <f t="shared" si="542"/>
        <v>91.5625</v>
      </c>
    </row>
    <row r="617" spans="1:20" ht="35.4">
      <c r="A617" s="506" t="s">
        <v>308</v>
      </c>
      <c r="B617" s="506" t="s">
        <v>309</v>
      </c>
      <c r="C617" s="545"/>
      <c r="D617" s="536" t="s">
        <v>747</v>
      </c>
      <c r="E617" s="333" t="s">
        <v>1</v>
      </c>
      <c r="F617" s="332">
        <f>F618</f>
        <v>320</v>
      </c>
      <c r="G617" s="332">
        <f t="shared" ref="G617:Q617" si="545">G618</f>
        <v>0</v>
      </c>
      <c r="H617" s="332">
        <f t="shared" si="545"/>
        <v>320</v>
      </c>
      <c r="I617" s="286">
        <f t="shared" si="545"/>
        <v>320</v>
      </c>
      <c r="J617" s="286">
        <f t="shared" si="545"/>
        <v>0</v>
      </c>
      <c r="K617" s="286">
        <f t="shared" si="545"/>
        <v>320</v>
      </c>
      <c r="L617" s="332">
        <f t="shared" si="545"/>
        <v>320</v>
      </c>
      <c r="M617" s="332">
        <f t="shared" si="545"/>
        <v>0</v>
      </c>
      <c r="N617" s="332">
        <f t="shared" si="545"/>
        <v>320</v>
      </c>
      <c r="O617" s="286">
        <f t="shared" si="545"/>
        <v>293</v>
      </c>
      <c r="P617" s="286">
        <f t="shared" si="545"/>
        <v>0</v>
      </c>
      <c r="Q617" s="286">
        <f t="shared" si="545"/>
        <v>293</v>
      </c>
      <c r="R617" s="332">
        <f t="shared" si="541"/>
        <v>91.5625</v>
      </c>
      <c r="S617" s="293"/>
      <c r="T617" s="332">
        <f t="shared" si="542"/>
        <v>91.5625</v>
      </c>
    </row>
    <row r="618" spans="1:20" ht="269.25" customHeight="1">
      <c r="A618" s="508"/>
      <c r="B618" s="508"/>
      <c r="C618" s="546"/>
      <c r="D618" s="537"/>
      <c r="E618" s="333" t="s">
        <v>749</v>
      </c>
      <c r="F618" s="332">
        <f>G618+H618</f>
        <v>320</v>
      </c>
      <c r="G618" s="332">
        <v>0</v>
      </c>
      <c r="H618" s="332">
        <v>320</v>
      </c>
      <c r="I618" s="286">
        <f>J618+K618</f>
        <v>320</v>
      </c>
      <c r="J618" s="286">
        <v>0</v>
      </c>
      <c r="K618" s="286">
        <v>320</v>
      </c>
      <c r="L618" s="332">
        <f>M618+N618</f>
        <v>320</v>
      </c>
      <c r="M618" s="332">
        <v>0</v>
      </c>
      <c r="N618" s="332">
        <v>320</v>
      </c>
      <c r="O618" s="286">
        <f>P618+Q618</f>
        <v>293</v>
      </c>
      <c r="P618" s="286">
        <v>0</v>
      </c>
      <c r="Q618" s="286">
        <v>293</v>
      </c>
      <c r="R618" s="332">
        <f t="shared" si="541"/>
        <v>91.5625</v>
      </c>
      <c r="S618" s="293"/>
      <c r="T618" s="332">
        <f t="shared" si="542"/>
        <v>91.5625</v>
      </c>
    </row>
    <row r="619" spans="1:20" ht="354">
      <c r="A619" s="296" t="s">
        <v>310</v>
      </c>
      <c r="B619" s="296" t="s">
        <v>780</v>
      </c>
      <c r="C619" s="296"/>
      <c r="D619" s="293" t="s">
        <v>307</v>
      </c>
      <c r="E619" s="293"/>
      <c r="F619" s="332">
        <v>0</v>
      </c>
      <c r="G619" s="332">
        <v>0</v>
      </c>
      <c r="H619" s="332">
        <v>0</v>
      </c>
      <c r="I619" s="286">
        <v>0</v>
      </c>
      <c r="J619" s="286">
        <v>0</v>
      </c>
      <c r="K619" s="286">
        <v>0</v>
      </c>
      <c r="L619" s="332">
        <v>0</v>
      </c>
      <c r="M619" s="332">
        <v>0</v>
      </c>
      <c r="N619" s="332">
        <v>0</v>
      </c>
      <c r="O619" s="286">
        <v>0</v>
      </c>
      <c r="P619" s="286">
        <v>0</v>
      </c>
      <c r="Q619" s="286">
        <v>0</v>
      </c>
      <c r="R619" s="332">
        <v>0</v>
      </c>
      <c r="S619" s="332">
        <v>0</v>
      </c>
      <c r="T619" s="332">
        <v>0</v>
      </c>
    </row>
    <row r="620" spans="1:20" ht="289.5" customHeight="1">
      <c r="A620" s="296" t="s">
        <v>781</v>
      </c>
      <c r="B620" s="281" t="s">
        <v>782</v>
      </c>
      <c r="C620" s="296" t="s">
        <v>783</v>
      </c>
      <c r="D620" s="293" t="s">
        <v>307</v>
      </c>
      <c r="E620" s="293"/>
      <c r="F620" s="332">
        <v>0</v>
      </c>
      <c r="G620" s="332">
        <v>0</v>
      </c>
      <c r="H620" s="332">
        <v>0</v>
      </c>
      <c r="I620" s="286">
        <v>0</v>
      </c>
      <c r="J620" s="286">
        <v>0</v>
      </c>
      <c r="K620" s="286">
        <v>0</v>
      </c>
      <c r="L620" s="332">
        <v>0</v>
      </c>
      <c r="M620" s="332">
        <v>0</v>
      </c>
      <c r="N620" s="332">
        <v>0</v>
      </c>
      <c r="O620" s="286">
        <v>0</v>
      </c>
      <c r="P620" s="286">
        <v>0</v>
      </c>
      <c r="Q620" s="286">
        <v>0</v>
      </c>
      <c r="R620" s="332">
        <v>0</v>
      </c>
      <c r="S620" s="332">
        <v>0</v>
      </c>
      <c r="T620" s="332">
        <v>0</v>
      </c>
    </row>
    <row r="621" spans="1:20" ht="70.8">
      <c r="A621" s="547" t="s">
        <v>519</v>
      </c>
      <c r="B621" s="547" t="s">
        <v>426</v>
      </c>
      <c r="C621" s="550" t="s">
        <v>784</v>
      </c>
      <c r="D621" s="347" t="s">
        <v>57</v>
      </c>
      <c r="E621" s="348"/>
      <c r="F621" s="349">
        <f>F622</f>
        <v>161627</v>
      </c>
      <c r="G621" s="349"/>
      <c r="H621" s="349">
        <f t="shared" ref="H621:T621" si="546">H622</f>
        <v>161627</v>
      </c>
      <c r="I621" s="350">
        <f t="shared" si="546"/>
        <v>161627</v>
      </c>
      <c r="J621" s="350"/>
      <c r="K621" s="350">
        <f t="shared" si="546"/>
        <v>161627</v>
      </c>
      <c r="L621" s="349">
        <f t="shared" si="546"/>
        <v>161627</v>
      </c>
      <c r="M621" s="349"/>
      <c r="N621" s="349">
        <f t="shared" si="546"/>
        <v>161627</v>
      </c>
      <c r="O621" s="350">
        <f t="shared" si="546"/>
        <v>160137.91</v>
      </c>
      <c r="P621" s="350"/>
      <c r="Q621" s="350">
        <f t="shared" si="546"/>
        <v>160137.91</v>
      </c>
      <c r="R621" s="349">
        <f t="shared" si="546"/>
        <v>99.078687348029732</v>
      </c>
      <c r="S621" s="349"/>
      <c r="T621" s="349">
        <f t="shared" si="546"/>
        <v>99.078687348029732</v>
      </c>
    </row>
    <row r="622" spans="1:20" ht="35.4">
      <c r="A622" s="548"/>
      <c r="B622" s="548"/>
      <c r="C622" s="551"/>
      <c r="D622" s="509" t="s">
        <v>130</v>
      </c>
      <c r="E622" s="347" t="s">
        <v>1</v>
      </c>
      <c r="F622" s="351">
        <f>F629+F635</f>
        <v>161627</v>
      </c>
      <c r="G622" s="351"/>
      <c r="H622" s="351">
        <f>H629+H635</f>
        <v>161627</v>
      </c>
      <c r="I622" s="284">
        <f>I629+I635</f>
        <v>161627</v>
      </c>
      <c r="J622" s="284"/>
      <c r="K622" s="284">
        <f>K629+K635</f>
        <v>161627</v>
      </c>
      <c r="L622" s="351">
        <f>L629+L635</f>
        <v>161627</v>
      </c>
      <c r="M622" s="351"/>
      <c r="N622" s="351">
        <f>N629+N635</f>
        <v>161627</v>
      </c>
      <c r="O622" s="284">
        <f>O629+O635</f>
        <v>160137.91</v>
      </c>
      <c r="P622" s="284"/>
      <c r="Q622" s="284">
        <f>Q629+Q635</f>
        <v>160137.91</v>
      </c>
      <c r="R622" s="351">
        <f>Q622/F622*100</f>
        <v>99.078687348029732</v>
      </c>
      <c r="S622" s="351"/>
      <c r="T622" s="351">
        <f>Q622/F622*100</f>
        <v>99.078687348029732</v>
      </c>
    </row>
    <row r="623" spans="1:20" ht="70.8">
      <c r="A623" s="548"/>
      <c r="B623" s="548"/>
      <c r="C623" s="551"/>
      <c r="D623" s="510"/>
      <c r="E623" s="295" t="s">
        <v>785</v>
      </c>
      <c r="F623" s="351">
        <v>86439</v>
      </c>
      <c r="G623" s="351"/>
      <c r="H623" s="351">
        <v>86439</v>
      </c>
      <c r="I623" s="284">
        <v>86439</v>
      </c>
      <c r="J623" s="284"/>
      <c r="K623" s="284">
        <v>86439</v>
      </c>
      <c r="L623" s="351">
        <v>86439</v>
      </c>
      <c r="M623" s="351"/>
      <c r="N623" s="351">
        <v>86439</v>
      </c>
      <c r="O623" s="284">
        <v>85472.79</v>
      </c>
      <c r="P623" s="284"/>
      <c r="Q623" s="284">
        <v>85472.79</v>
      </c>
      <c r="R623" s="351">
        <f t="shared" ref="R623:R627" si="547">Q623/F623*100</f>
        <v>98.8822059487037</v>
      </c>
      <c r="S623" s="351"/>
      <c r="T623" s="351">
        <f>R623</f>
        <v>98.8822059487037</v>
      </c>
    </row>
    <row r="624" spans="1:20" ht="70.8">
      <c r="A624" s="548"/>
      <c r="B624" s="548"/>
      <c r="C624" s="551"/>
      <c r="D624" s="510"/>
      <c r="E624" s="295" t="s">
        <v>786</v>
      </c>
      <c r="F624" s="351">
        <v>7033.2</v>
      </c>
      <c r="G624" s="351"/>
      <c r="H624" s="351">
        <v>7033.2</v>
      </c>
      <c r="I624" s="284">
        <v>7033.2</v>
      </c>
      <c r="J624" s="284"/>
      <c r="K624" s="284">
        <v>7033.2</v>
      </c>
      <c r="L624" s="351">
        <v>7033.2</v>
      </c>
      <c r="M624" s="351"/>
      <c r="N624" s="351">
        <v>7033.2</v>
      </c>
      <c r="O624" s="284">
        <v>7026.89</v>
      </c>
      <c r="P624" s="284"/>
      <c r="Q624" s="284">
        <v>7026.89</v>
      </c>
      <c r="R624" s="351">
        <f t="shared" si="547"/>
        <v>99.910282659386922</v>
      </c>
      <c r="S624" s="351"/>
      <c r="T624" s="351">
        <f t="shared" ref="T624:T627" si="548">R624</f>
        <v>99.910282659386922</v>
      </c>
    </row>
    <row r="625" spans="1:20" ht="70.8">
      <c r="A625" s="548"/>
      <c r="B625" s="548"/>
      <c r="C625" s="551"/>
      <c r="D625" s="510"/>
      <c r="E625" s="295" t="s">
        <v>787</v>
      </c>
      <c r="F625" s="351">
        <v>741.8</v>
      </c>
      <c r="G625" s="351"/>
      <c r="H625" s="351">
        <v>741.8</v>
      </c>
      <c r="I625" s="284">
        <v>741.8</v>
      </c>
      <c r="J625" s="284"/>
      <c r="K625" s="284">
        <v>741.8</v>
      </c>
      <c r="L625" s="351">
        <v>741.8</v>
      </c>
      <c r="M625" s="351"/>
      <c r="N625" s="351">
        <v>741.8</v>
      </c>
      <c r="O625" s="284">
        <v>725.91</v>
      </c>
      <c r="P625" s="284"/>
      <c r="Q625" s="284">
        <v>725.91</v>
      </c>
      <c r="R625" s="351">
        <f t="shared" si="547"/>
        <v>97.857913184146668</v>
      </c>
      <c r="S625" s="351"/>
      <c r="T625" s="351">
        <f t="shared" si="548"/>
        <v>97.857913184146668</v>
      </c>
    </row>
    <row r="626" spans="1:20" ht="70.8">
      <c r="A626" s="548"/>
      <c r="B626" s="548"/>
      <c r="C626" s="551"/>
      <c r="D626" s="510"/>
      <c r="E626" s="295" t="s">
        <v>788</v>
      </c>
      <c r="F626" s="351">
        <v>62638</v>
      </c>
      <c r="G626" s="351"/>
      <c r="H626" s="351">
        <v>62638</v>
      </c>
      <c r="I626" s="284">
        <v>62638</v>
      </c>
      <c r="J626" s="284"/>
      <c r="K626" s="284">
        <v>62638</v>
      </c>
      <c r="L626" s="351">
        <v>62638</v>
      </c>
      <c r="M626" s="351"/>
      <c r="N626" s="351">
        <v>62638</v>
      </c>
      <c r="O626" s="284">
        <v>62137.32</v>
      </c>
      <c r="P626" s="284"/>
      <c r="Q626" s="284">
        <v>62137.32</v>
      </c>
      <c r="R626" s="351">
        <f t="shared" si="547"/>
        <v>99.200676905392896</v>
      </c>
      <c r="S626" s="351"/>
      <c r="T626" s="351">
        <f t="shared" si="548"/>
        <v>99.200676905392896</v>
      </c>
    </row>
    <row r="627" spans="1:20" ht="101.25" customHeight="1">
      <c r="A627" s="549"/>
      <c r="B627" s="549"/>
      <c r="C627" s="552"/>
      <c r="D627" s="511"/>
      <c r="E627" s="295" t="s">
        <v>789</v>
      </c>
      <c r="F627" s="351">
        <v>4775</v>
      </c>
      <c r="G627" s="351"/>
      <c r="H627" s="351">
        <v>4775</v>
      </c>
      <c r="I627" s="284">
        <v>4775</v>
      </c>
      <c r="J627" s="284"/>
      <c r="K627" s="284">
        <v>4775</v>
      </c>
      <c r="L627" s="351">
        <v>4775</v>
      </c>
      <c r="M627" s="351"/>
      <c r="N627" s="351">
        <v>4775</v>
      </c>
      <c r="O627" s="284">
        <v>4775</v>
      </c>
      <c r="P627" s="284"/>
      <c r="Q627" s="284">
        <v>4775</v>
      </c>
      <c r="R627" s="351">
        <f t="shared" si="547"/>
        <v>100</v>
      </c>
      <c r="S627" s="351"/>
      <c r="T627" s="351">
        <f t="shared" si="548"/>
        <v>100</v>
      </c>
    </row>
    <row r="628" spans="1:20" ht="70.8">
      <c r="A628" s="547" t="s">
        <v>428</v>
      </c>
      <c r="B628" s="547" t="s">
        <v>429</v>
      </c>
      <c r="C628" s="547" t="s">
        <v>790</v>
      </c>
      <c r="D628" s="347" t="s">
        <v>57</v>
      </c>
      <c r="E628" s="347"/>
      <c r="F628" s="351">
        <f>F629</f>
        <v>94214</v>
      </c>
      <c r="G628" s="351"/>
      <c r="H628" s="351">
        <f t="shared" ref="H628:R628" si="549">H629</f>
        <v>94214</v>
      </c>
      <c r="I628" s="284">
        <f t="shared" si="549"/>
        <v>94214</v>
      </c>
      <c r="J628" s="284"/>
      <c r="K628" s="284">
        <f t="shared" si="549"/>
        <v>94214</v>
      </c>
      <c r="L628" s="351">
        <f t="shared" si="549"/>
        <v>94214</v>
      </c>
      <c r="M628" s="351"/>
      <c r="N628" s="351">
        <f t="shared" si="549"/>
        <v>94214</v>
      </c>
      <c r="O628" s="284">
        <f t="shared" si="549"/>
        <v>93225.59</v>
      </c>
      <c r="P628" s="284"/>
      <c r="Q628" s="284">
        <f t="shared" si="549"/>
        <v>93225.59</v>
      </c>
      <c r="R628" s="351">
        <f t="shared" si="549"/>
        <v>98.950888402997421</v>
      </c>
      <c r="S628" s="351"/>
      <c r="T628" s="351">
        <f t="shared" ref="T628" si="550">T629</f>
        <v>98.950888402997421</v>
      </c>
    </row>
    <row r="629" spans="1:20" ht="35.4">
      <c r="A629" s="548"/>
      <c r="B629" s="548"/>
      <c r="C629" s="548"/>
      <c r="D629" s="558" t="s">
        <v>130</v>
      </c>
      <c r="E629" s="347" t="s">
        <v>1</v>
      </c>
      <c r="F629" s="351">
        <f>F630+F631+F632+F633</f>
        <v>94214</v>
      </c>
      <c r="G629" s="351"/>
      <c r="H629" s="351">
        <f>F629</f>
        <v>94214</v>
      </c>
      <c r="I629" s="284">
        <f>H629</f>
        <v>94214</v>
      </c>
      <c r="J629" s="284"/>
      <c r="K629" s="284">
        <f>I629</f>
        <v>94214</v>
      </c>
      <c r="L629" s="351">
        <f>L630+L631+L632</f>
        <v>94214</v>
      </c>
      <c r="M629" s="351"/>
      <c r="N629" s="351">
        <f>N630+N631+N632</f>
        <v>94214</v>
      </c>
      <c r="O629" s="284">
        <f>O630+O631+O632+O633</f>
        <v>93225.59</v>
      </c>
      <c r="P629" s="284"/>
      <c r="Q629" s="284">
        <f>O629</f>
        <v>93225.59</v>
      </c>
      <c r="R629" s="351">
        <f t="shared" ref="R629:R643" si="551">Q629/F629*100</f>
        <v>98.950888402997421</v>
      </c>
      <c r="S629" s="351"/>
      <c r="T629" s="351">
        <f>R629</f>
        <v>98.950888402997421</v>
      </c>
    </row>
    <row r="630" spans="1:20" ht="70.8">
      <c r="A630" s="548"/>
      <c r="B630" s="548"/>
      <c r="C630" s="548"/>
      <c r="D630" s="559"/>
      <c r="E630" s="295" t="s">
        <v>785</v>
      </c>
      <c r="F630" s="351">
        <v>86439</v>
      </c>
      <c r="G630" s="351"/>
      <c r="H630" s="351">
        <v>86439</v>
      </c>
      <c r="I630" s="284">
        <v>86439</v>
      </c>
      <c r="J630" s="284"/>
      <c r="K630" s="284">
        <v>86439</v>
      </c>
      <c r="L630" s="351">
        <v>86439</v>
      </c>
      <c r="M630" s="351"/>
      <c r="N630" s="351">
        <v>86439</v>
      </c>
      <c r="O630" s="284">
        <v>85472.79</v>
      </c>
      <c r="P630" s="284"/>
      <c r="Q630" s="284">
        <v>85472.79</v>
      </c>
      <c r="R630" s="351">
        <f t="shared" si="551"/>
        <v>98.8822059487037</v>
      </c>
      <c r="S630" s="351"/>
      <c r="T630" s="351">
        <f>R630</f>
        <v>98.8822059487037</v>
      </c>
    </row>
    <row r="631" spans="1:20" ht="70.8">
      <c r="A631" s="548"/>
      <c r="B631" s="548"/>
      <c r="C631" s="548"/>
      <c r="D631" s="559"/>
      <c r="E631" s="295" t="s">
        <v>786</v>
      </c>
      <c r="F631" s="351">
        <v>7033.2</v>
      </c>
      <c r="G631" s="351"/>
      <c r="H631" s="351">
        <v>7033.2</v>
      </c>
      <c r="I631" s="284">
        <v>7033.2</v>
      </c>
      <c r="J631" s="284"/>
      <c r="K631" s="284">
        <v>7033.2</v>
      </c>
      <c r="L631" s="351">
        <v>7033.2</v>
      </c>
      <c r="M631" s="351"/>
      <c r="N631" s="351">
        <v>7033.2</v>
      </c>
      <c r="O631" s="284">
        <v>7026.89</v>
      </c>
      <c r="P631" s="284"/>
      <c r="Q631" s="284">
        <v>7026.89</v>
      </c>
      <c r="R631" s="351">
        <f t="shared" si="551"/>
        <v>99.910282659386922</v>
      </c>
      <c r="S631" s="351"/>
      <c r="T631" s="351">
        <f t="shared" ref="T631:T643" si="552">R631</f>
        <v>99.910282659386922</v>
      </c>
    </row>
    <row r="632" spans="1:20" ht="70.8">
      <c r="A632" s="548"/>
      <c r="B632" s="548"/>
      <c r="C632" s="548"/>
      <c r="D632" s="559"/>
      <c r="E632" s="295" t="s">
        <v>787</v>
      </c>
      <c r="F632" s="351">
        <v>741.8</v>
      </c>
      <c r="G632" s="351"/>
      <c r="H632" s="351">
        <v>741.8</v>
      </c>
      <c r="I632" s="284">
        <v>741.8</v>
      </c>
      <c r="J632" s="284"/>
      <c r="K632" s="284">
        <v>741.8</v>
      </c>
      <c r="L632" s="351">
        <v>741.8</v>
      </c>
      <c r="M632" s="351"/>
      <c r="N632" s="351">
        <v>741.8</v>
      </c>
      <c r="O632" s="284">
        <v>725.91</v>
      </c>
      <c r="P632" s="284"/>
      <c r="Q632" s="284">
        <v>725.91</v>
      </c>
      <c r="R632" s="351">
        <f t="shared" si="551"/>
        <v>97.857913184146668</v>
      </c>
      <c r="S632" s="351"/>
      <c r="T632" s="351">
        <f t="shared" si="552"/>
        <v>97.857913184146668</v>
      </c>
    </row>
    <row r="633" spans="1:20" ht="70.8">
      <c r="A633" s="549"/>
      <c r="B633" s="549"/>
      <c r="C633" s="549"/>
      <c r="D633" s="560"/>
      <c r="E633" s="295" t="s">
        <v>791</v>
      </c>
      <c r="F633" s="351"/>
      <c r="G633" s="351"/>
      <c r="H633" s="351"/>
      <c r="I633" s="284"/>
      <c r="J633" s="284"/>
      <c r="K633" s="284"/>
      <c r="L633" s="351"/>
      <c r="M633" s="351"/>
      <c r="N633" s="351"/>
      <c r="O633" s="284"/>
      <c r="P633" s="284"/>
      <c r="Q633" s="284"/>
      <c r="R633" s="351"/>
      <c r="S633" s="351"/>
      <c r="T633" s="351"/>
    </row>
    <row r="634" spans="1:20" ht="70.8">
      <c r="A634" s="547" t="s">
        <v>431</v>
      </c>
      <c r="B634" s="487" t="s">
        <v>432</v>
      </c>
      <c r="C634" s="487" t="s">
        <v>792</v>
      </c>
      <c r="D634" s="347" t="s">
        <v>57</v>
      </c>
      <c r="E634" s="295"/>
      <c r="F634" s="351">
        <f>F635</f>
        <v>67413</v>
      </c>
      <c r="G634" s="351"/>
      <c r="H634" s="351">
        <f t="shared" ref="H634:T634" si="553">H635</f>
        <v>67413</v>
      </c>
      <c r="I634" s="284">
        <f t="shared" si="553"/>
        <v>67413</v>
      </c>
      <c r="J634" s="284"/>
      <c r="K634" s="284">
        <f t="shared" si="553"/>
        <v>67413</v>
      </c>
      <c r="L634" s="351">
        <f t="shared" si="553"/>
        <v>67413</v>
      </c>
      <c r="M634" s="351"/>
      <c r="N634" s="351">
        <f t="shared" si="553"/>
        <v>67413</v>
      </c>
      <c r="O634" s="284">
        <f t="shared" si="553"/>
        <v>66912.320000000007</v>
      </c>
      <c r="P634" s="284"/>
      <c r="Q634" s="284">
        <f t="shared" si="553"/>
        <v>66912.320000000007</v>
      </c>
      <c r="R634" s="351">
        <f t="shared" si="553"/>
        <v>99.257294587097462</v>
      </c>
      <c r="S634" s="351"/>
      <c r="T634" s="351">
        <f t="shared" si="553"/>
        <v>99.257294587097462</v>
      </c>
    </row>
    <row r="635" spans="1:20" ht="141.6">
      <c r="A635" s="548"/>
      <c r="B635" s="488"/>
      <c r="C635" s="488"/>
      <c r="D635" s="352" t="s">
        <v>130</v>
      </c>
      <c r="E635" s="293" t="s">
        <v>1</v>
      </c>
      <c r="F635" s="351">
        <f>F636+F637</f>
        <v>67413</v>
      </c>
      <c r="G635" s="351"/>
      <c r="H635" s="351">
        <f>F635</f>
        <v>67413</v>
      </c>
      <c r="I635" s="284">
        <f>H635</f>
        <v>67413</v>
      </c>
      <c r="J635" s="284"/>
      <c r="K635" s="284">
        <f>I635</f>
        <v>67413</v>
      </c>
      <c r="L635" s="351">
        <f>N635</f>
        <v>67413</v>
      </c>
      <c r="M635" s="351"/>
      <c r="N635" s="351">
        <f>N636+N637</f>
        <v>67413</v>
      </c>
      <c r="O635" s="284">
        <f>O636+O637</f>
        <v>66912.320000000007</v>
      </c>
      <c r="P635" s="284"/>
      <c r="Q635" s="284">
        <f>Q636+Q637</f>
        <v>66912.320000000007</v>
      </c>
      <c r="R635" s="351">
        <f t="shared" si="551"/>
        <v>99.257294587097462</v>
      </c>
      <c r="S635" s="351"/>
      <c r="T635" s="351">
        <f t="shared" si="552"/>
        <v>99.257294587097462</v>
      </c>
    </row>
    <row r="636" spans="1:20" ht="70.8">
      <c r="A636" s="548"/>
      <c r="B636" s="488"/>
      <c r="C636" s="488"/>
      <c r="D636" s="353"/>
      <c r="E636" s="295" t="s">
        <v>788</v>
      </c>
      <c r="F636" s="351">
        <v>62638</v>
      </c>
      <c r="G636" s="351"/>
      <c r="H636" s="351">
        <v>62638</v>
      </c>
      <c r="I636" s="284">
        <v>62638</v>
      </c>
      <c r="J636" s="284"/>
      <c r="K636" s="284">
        <v>62638</v>
      </c>
      <c r="L636" s="351">
        <v>62638</v>
      </c>
      <c r="M636" s="351"/>
      <c r="N636" s="351">
        <v>62638</v>
      </c>
      <c r="O636" s="284">
        <v>62137.32</v>
      </c>
      <c r="P636" s="284"/>
      <c r="Q636" s="284">
        <v>62137.32</v>
      </c>
      <c r="R636" s="351">
        <f t="shared" si="551"/>
        <v>99.200676905392896</v>
      </c>
      <c r="S636" s="351"/>
      <c r="T636" s="351">
        <f t="shared" si="552"/>
        <v>99.200676905392896</v>
      </c>
    </row>
    <row r="637" spans="1:20" ht="70.8">
      <c r="A637" s="549"/>
      <c r="B637" s="489"/>
      <c r="C637" s="489"/>
      <c r="D637" s="354"/>
      <c r="E637" s="295" t="s">
        <v>789</v>
      </c>
      <c r="F637" s="351">
        <v>4775</v>
      </c>
      <c r="G637" s="351"/>
      <c r="H637" s="351">
        <v>4775</v>
      </c>
      <c r="I637" s="284">
        <v>4775</v>
      </c>
      <c r="J637" s="284"/>
      <c r="K637" s="284">
        <v>4775</v>
      </c>
      <c r="L637" s="351">
        <v>4775</v>
      </c>
      <c r="M637" s="351"/>
      <c r="N637" s="351">
        <v>4775</v>
      </c>
      <c r="O637" s="284">
        <v>4775</v>
      </c>
      <c r="P637" s="284"/>
      <c r="Q637" s="284">
        <v>4775</v>
      </c>
      <c r="R637" s="351">
        <f t="shared" si="551"/>
        <v>100</v>
      </c>
      <c r="S637" s="351"/>
      <c r="T637" s="351">
        <f t="shared" si="552"/>
        <v>100</v>
      </c>
    </row>
    <row r="638" spans="1:20" ht="70.8">
      <c r="A638" s="547" t="s">
        <v>793</v>
      </c>
      <c r="B638" s="487" t="s">
        <v>794</v>
      </c>
      <c r="C638" s="501" t="s">
        <v>795</v>
      </c>
      <c r="D638" s="347" t="s">
        <v>57</v>
      </c>
      <c r="E638" s="295"/>
      <c r="F638" s="351">
        <f>F639</f>
        <v>62638</v>
      </c>
      <c r="G638" s="351"/>
      <c r="H638" s="351">
        <f t="shared" ref="H638:I638" si="554">H639</f>
        <v>62638</v>
      </c>
      <c r="I638" s="284">
        <f t="shared" si="554"/>
        <v>62638</v>
      </c>
      <c r="J638" s="284"/>
      <c r="K638" s="284">
        <f t="shared" ref="K638:L638" si="555">K639</f>
        <v>62638</v>
      </c>
      <c r="L638" s="351">
        <f t="shared" si="555"/>
        <v>62638</v>
      </c>
      <c r="M638" s="351"/>
      <c r="N638" s="351">
        <f t="shared" ref="N638:O638" si="556">N639</f>
        <v>62638</v>
      </c>
      <c r="O638" s="284">
        <f t="shared" si="556"/>
        <v>62137.32</v>
      </c>
      <c r="P638" s="284"/>
      <c r="Q638" s="284">
        <f t="shared" ref="Q638:R638" si="557">Q639</f>
        <v>62137.32</v>
      </c>
      <c r="R638" s="351">
        <f t="shared" si="557"/>
        <v>99.200676905392896</v>
      </c>
      <c r="S638" s="351"/>
      <c r="T638" s="351">
        <f t="shared" ref="T638" si="558">T639</f>
        <v>99.200676905392896</v>
      </c>
    </row>
    <row r="639" spans="1:20" ht="320.25" customHeight="1">
      <c r="A639" s="548"/>
      <c r="B639" s="488"/>
      <c r="C639" s="502"/>
      <c r="D639" s="558" t="s">
        <v>130</v>
      </c>
      <c r="E639" s="293" t="s">
        <v>1</v>
      </c>
      <c r="F639" s="351">
        <f>F640</f>
        <v>62638</v>
      </c>
      <c r="G639" s="351"/>
      <c r="H639" s="351">
        <f>F639</f>
        <v>62638</v>
      </c>
      <c r="I639" s="284">
        <f>I640</f>
        <v>62638</v>
      </c>
      <c r="J639" s="284"/>
      <c r="K639" s="284">
        <f>I639</f>
        <v>62638</v>
      </c>
      <c r="L639" s="351">
        <f>L640</f>
        <v>62638</v>
      </c>
      <c r="M639" s="351"/>
      <c r="N639" s="351">
        <f>L639</f>
        <v>62638</v>
      </c>
      <c r="O639" s="284">
        <f>O640</f>
        <v>62137.32</v>
      </c>
      <c r="P639" s="284"/>
      <c r="Q639" s="284">
        <f>O639</f>
        <v>62137.32</v>
      </c>
      <c r="R639" s="351">
        <f t="shared" si="551"/>
        <v>99.200676905392896</v>
      </c>
      <c r="S639" s="351"/>
      <c r="T639" s="351">
        <f t="shared" si="552"/>
        <v>99.200676905392896</v>
      </c>
    </row>
    <row r="640" spans="1:20" ht="409.6" customHeight="1">
      <c r="A640" s="549"/>
      <c r="B640" s="489"/>
      <c r="C640" s="503"/>
      <c r="D640" s="560"/>
      <c r="E640" s="295" t="s">
        <v>788</v>
      </c>
      <c r="F640" s="351">
        <v>62638</v>
      </c>
      <c r="G640" s="351"/>
      <c r="H640" s="351">
        <v>62638</v>
      </c>
      <c r="I640" s="284">
        <v>62638</v>
      </c>
      <c r="J640" s="284"/>
      <c r="K640" s="284">
        <v>62638</v>
      </c>
      <c r="L640" s="351">
        <v>62638</v>
      </c>
      <c r="M640" s="351"/>
      <c r="N640" s="351">
        <v>62638</v>
      </c>
      <c r="O640" s="284">
        <v>62137.32</v>
      </c>
      <c r="P640" s="284"/>
      <c r="Q640" s="284">
        <v>62137.32</v>
      </c>
      <c r="R640" s="351">
        <f t="shared" si="551"/>
        <v>99.200676905392896</v>
      </c>
      <c r="S640" s="351"/>
      <c r="T640" s="351">
        <f t="shared" si="552"/>
        <v>99.200676905392896</v>
      </c>
    </row>
    <row r="641" spans="1:20" ht="409.6" customHeight="1">
      <c r="A641" s="487" t="s">
        <v>796</v>
      </c>
      <c r="B641" s="501" t="s">
        <v>797</v>
      </c>
      <c r="C641" s="501" t="s">
        <v>798</v>
      </c>
      <c r="D641" s="347" t="s">
        <v>57</v>
      </c>
      <c r="E641" s="295"/>
      <c r="F641" s="351">
        <f>F642</f>
        <v>4775</v>
      </c>
      <c r="G641" s="351"/>
      <c r="H641" s="351">
        <f t="shared" ref="H641:I641" si="559">H642</f>
        <v>4775</v>
      </c>
      <c r="I641" s="284">
        <f t="shared" si="559"/>
        <v>4775</v>
      </c>
      <c r="J641" s="284"/>
      <c r="K641" s="284">
        <f t="shared" ref="K641:L641" si="560">K642</f>
        <v>4775</v>
      </c>
      <c r="L641" s="351">
        <f t="shared" si="560"/>
        <v>4775</v>
      </c>
      <c r="M641" s="351"/>
      <c r="N641" s="351">
        <f t="shared" ref="N641:O641" si="561">N642</f>
        <v>4775</v>
      </c>
      <c r="O641" s="284">
        <f t="shared" si="561"/>
        <v>4775</v>
      </c>
      <c r="P641" s="284"/>
      <c r="Q641" s="284">
        <f t="shared" ref="Q641:R641" si="562">Q642</f>
        <v>4775</v>
      </c>
      <c r="R641" s="351">
        <f t="shared" si="562"/>
        <v>100</v>
      </c>
      <c r="S641" s="351"/>
      <c r="T641" s="351">
        <f t="shared" ref="T641" si="563">T642</f>
        <v>100</v>
      </c>
    </row>
    <row r="642" spans="1:20" ht="409.6" customHeight="1">
      <c r="A642" s="488"/>
      <c r="B642" s="502"/>
      <c r="C642" s="502"/>
      <c r="D642" s="558" t="s">
        <v>130</v>
      </c>
      <c r="E642" s="347" t="s">
        <v>1</v>
      </c>
      <c r="F642" s="351">
        <f>F643</f>
        <v>4775</v>
      </c>
      <c r="G642" s="351"/>
      <c r="H642" s="351">
        <f>F642</f>
        <v>4775</v>
      </c>
      <c r="I642" s="284">
        <f>I643</f>
        <v>4775</v>
      </c>
      <c r="J642" s="284"/>
      <c r="K642" s="284">
        <f>I642</f>
        <v>4775</v>
      </c>
      <c r="L642" s="351">
        <f>L643</f>
        <v>4775</v>
      </c>
      <c r="M642" s="351"/>
      <c r="N642" s="351">
        <f>L642</f>
        <v>4775</v>
      </c>
      <c r="O642" s="284">
        <f>O643</f>
        <v>4775</v>
      </c>
      <c r="P642" s="284"/>
      <c r="Q642" s="284">
        <f>O642</f>
        <v>4775</v>
      </c>
      <c r="R642" s="351">
        <f t="shared" si="551"/>
        <v>100</v>
      </c>
      <c r="S642" s="351"/>
      <c r="T642" s="351">
        <f t="shared" si="552"/>
        <v>100</v>
      </c>
    </row>
    <row r="643" spans="1:20" ht="409.6" customHeight="1">
      <c r="A643" s="489"/>
      <c r="B643" s="503"/>
      <c r="C643" s="503"/>
      <c r="D643" s="560"/>
      <c r="E643" s="295" t="s">
        <v>789</v>
      </c>
      <c r="F643" s="351">
        <v>4775</v>
      </c>
      <c r="G643" s="351"/>
      <c r="H643" s="351">
        <v>4775</v>
      </c>
      <c r="I643" s="284">
        <v>4775</v>
      </c>
      <c r="J643" s="284"/>
      <c r="K643" s="284">
        <v>4775</v>
      </c>
      <c r="L643" s="351">
        <v>4775</v>
      </c>
      <c r="M643" s="351"/>
      <c r="N643" s="351">
        <v>4775</v>
      </c>
      <c r="O643" s="284">
        <v>4775</v>
      </c>
      <c r="P643" s="284"/>
      <c r="Q643" s="284">
        <v>4775</v>
      </c>
      <c r="R643" s="351">
        <f t="shared" si="551"/>
        <v>100</v>
      </c>
      <c r="S643" s="351"/>
      <c r="T643" s="351">
        <f t="shared" si="552"/>
        <v>100</v>
      </c>
    </row>
    <row r="644" spans="1:20" ht="70.8">
      <c r="A644" s="355" t="s">
        <v>325</v>
      </c>
      <c r="B644" s="517" t="s">
        <v>326</v>
      </c>
      <c r="C644" s="517" t="s">
        <v>799</v>
      </c>
      <c r="D644" s="281" t="s">
        <v>57</v>
      </c>
      <c r="E644" s="290" t="s">
        <v>800</v>
      </c>
      <c r="F644" s="290">
        <f>F645+F653</f>
        <v>3055386.7</v>
      </c>
      <c r="G644" s="290">
        <f t="shared" ref="G644:Q644" si="564">G645+G653</f>
        <v>0</v>
      </c>
      <c r="H644" s="290">
        <f t="shared" si="564"/>
        <v>3055386.7</v>
      </c>
      <c r="I644" s="285">
        <f t="shared" si="564"/>
        <v>3126442.64</v>
      </c>
      <c r="J644" s="285">
        <f t="shared" si="564"/>
        <v>70615.94</v>
      </c>
      <c r="K644" s="285">
        <f t="shared" si="564"/>
        <v>3055826.7000000007</v>
      </c>
      <c r="L644" s="290">
        <f t="shared" si="564"/>
        <v>3126442.64</v>
      </c>
      <c r="M644" s="290">
        <f t="shared" si="564"/>
        <v>70615.94</v>
      </c>
      <c r="N644" s="290">
        <f t="shared" si="564"/>
        <v>3055826.7000000007</v>
      </c>
      <c r="O644" s="285">
        <f t="shared" si="564"/>
        <v>3107238.29</v>
      </c>
      <c r="P644" s="285">
        <f t="shared" si="564"/>
        <v>70615.94</v>
      </c>
      <c r="Q644" s="285">
        <f t="shared" si="564"/>
        <v>3036622.3499999996</v>
      </c>
      <c r="R644" s="285">
        <f>(O644/L644)*100</f>
        <v>99.38574436791842</v>
      </c>
      <c r="S644" s="282">
        <f>(P644/M644)*100</f>
        <v>100</v>
      </c>
      <c r="T644" s="285">
        <f>(Q644/N644)*100</f>
        <v>99.371549767530965</v>
      </c>
    </row>
    <row r="645" spans="1:20" ht="35.4">
      <c r="A645" s="356"/>
      <c r="B645" s="516"/>
      <c r="C645" s="516"/>
      <c r="D645" s="509" t="s">
        <v>801</v>
      </c>
      <c r="E645" s="293" t="s">
        <v>1</v>
      </c>
      <c r="F645" s="290">
        <f>F657</f>
        <v>2885683.1</v>
      </c>
      <c r="G645" s="290">
        <f t="shared" ref="G645:Q645" si="565">G657</f>
        <v>0</v>
      </c>
      <c r="H645" s="290">
        <f t="shared" si="565"/>
        <v>2885683.1</v>
      </c>
      <c r="I645" s="285">
        <f>I657</f>
        <v>2890532.24</v>
      </c>
      <c r="J645" s="285">
        <f t="shared" si="565"/>
        <v>4409.1400000000003</v>
      </c>
      <c r="K645" s="285">
        <f t="shared" si="565"/>
        <v>2886123.1000000006</v>
      </c>
      <c r="L645" s="290">
        <f t="shared" si="565"/>
        <v>2890532.24</v>
      </c>
      <c r="M645" s="290">
        <f t="shared" si="565"/>
        <v>4409.1400000000003</v>
      </c>
      <c r="N645" s="290">
        <f t="shared" si="565"/>
        <v>2886123.1000000006</v>
      </c>
      <c r="O645" s="285">
        <f t="shared" si="565"/>
        <v>2871422.05</v>
      </c>
      <c r="P645" s="285">
        <f t="shared" si="565"/>
        <v>4409.1400000000003</v>
      </c>
      <c r="Q645" s="285">
        <f t="shared" si="565"/>
        <v>2867012.9099999997</v>
      </c>
      <c r="R645" s="285">
        <f t="shared" ref="R645:T691" si="566">(O645/L645)*100</f>
        <v>99.338869508682578</v>
      </c>
      <c r="S645" s="282">
        <f t="shared" si="566"/>
        <v>100</v>
      </c>
      <c r="T645" s="285">
        <f t="shared" si="566"/>
        <v>99.337859497399776</v>
      </c>
    </row>
    <row r="646" spans="1:20" ht="70.8">
      <c r="A646" s="356"/>
      <c r="B646" s="516"/>
      <c r="C646" s="516"/>
      <c r="D646" s="510"/>
      <c r="E646" s="290" t="s">
        <v>802</v>
      </c>
      <c r="F646" s="290">
        <f>F659</f>
        <v>1383744.1</v>
      </c>
      <c r="G646" s="290">
        <f t="shared" ref="G646:Q646" si="567">G659</f>
        <v>0</v>
      </c>
      <c r="H646" s="290">
        <f t="shared" si="567"/>
        <v>1383744.1</v>
      </c>
      <c r="I646" s="285">
        <f t="shared" si="567"/>
        <v>1383744.1</v>
      </c>
      <c r="J646" s="285">
        <f t="shared" si="567"/>
        <v>0</v>
      </c>
      <c r="K646" s="285">
        <f t="shared" si="567"/>
        <v>1383744.1</v>
      </c>
      <c r="L646" s="290">
        <f t="shared" si="567"/>
        <v>1383744.1</v>
      </c>
      <c r="M646" s="290">
        <f t="shared" si="567"/>
        <v>0</v>
      </c>
      <c r="N646" s="290">
        <f t="shared" si="567"/>
        <v>1383744.1</v>
      </c>
      <c r="O646" s="285">
        <f t="shared" si="567"/>
        <v>1377532.75</v>
      </c>
      <c r="P646" s="285">
        <f t="shared" si="567"/>
        <v>0</v>
      </c>
      <c r="Q646" s="285">
        <f t="shared" si="567"/>
        <v>1377532.75</v>
      </c>
      <c r="R646" s="285">
        <f t="shared" si="566"/>
        <v>99.551120037295902</v>
      </c>
      <c r="S646" s="282"/>
      <c r="T646" s="285">
        <f t="shared" si="566"/>
        <v>99.551120037295902</v>
      </c>
    </row>
    <row r="647" spans="1:20" ht="70.8">
      <c r="A647" s="356"/>
      <c r="B647" s="516"/>
      <c r="C647" s="516"/>
      <c r="D647" s="510"/>
      <c r="E647" s="293" t="s">
        <v>803</v>
      </c>
      <c r="F647" s="290">
        <f>F658</f>
        <v>0</v>
      </c>
      <c r="G647" s="290">
        <f t="shared" ref="G647:Q647" si="568">G658</f>
        <v>0</v>
      </c>
      <c r="H647" s="290">
        <f t="shared" si="568"/>
        <v>0</v>
      </c>
      <c r="I647" s="285">
        <f t="shared" si="568"/>
        <v>4409.1400000000003</v>
      </c>
      <c r="J647" s="285">
        <f t="shared" si="568"/>
        <v>4409.1400000000003</v>
      </c>
      <c r="K647" s="285">
        <f t="shared" si="568"/>
        <v>0</v>
      </c>
      <c r="L647" s="290">
        <f t="shared" si="568"/>
        <v>4409.1400000000003</v>
      </c>
      <c r="M647" s="290">
        <f t="shared" si="568"/>
        <v>4409.1400000000003</v>
      </c>
      <c r="N647" s="290">
        <f t="shared" si="568"/>
        <v>0</v>
      </c>
      <c r="O647" s="285">
        <f t="shared" si="568"/>
        <v>4409.1400000000003</v>
      </c>
      <c r="P647" s="285">
        <f t="shared" si="568"/>
        <v>4409.1400000000003</v>
      </c>
      <c r="Q647" s="285">
        <f t="shared" si="568"/>
        <v>0</v>
      </c>
      <c r="R647" s="285">
        <f t="shared" si="566"/>
        <v>100</v>
      </c>
      <c r="S647" s="282">
        <f t="shared" si="566"/>
        <v>100</v>
      </c>
      <c r="T647" s="285"/>
    </row>
    <row r="648" spans="1:20" ht="70.8">
      <c r="A648" s="356"/>
      <c r="B648" s="516"/>
      <c r="C648" s="516"/>
      <c r="D648" s="510"/>
      <c r="E648" s="290" t="s">
        <v>804</v>
      </c>
      <c r="F648" s="290">
        <f>F660</f>
        <v>1329345.6000000001</v>
      </c>
      <c r="G648" s="290">
        <f t="shared" ref="G648:Q652" si="569">G660</f>
        <v>0</v>
      </c>
      <c r="H648" s="290">
        <f t="shared" si="569"/>
        <v>1329345.6000000001</v>
      </c>
      <c r="I648" s="285">
        <f t="shared" si="569"/>
        <v>1329345.6000000001</v>
      </c>
      <c r="J648" s="285">
        <f t="shared" si="569"/>
        <v>0</v>
      </c>
      <c r="K648" s="285">
        <f t="shared" si="569"/>
        <v>1329345.6000000001</v>
      </c>
      <c r="L648" s="290">
        <f t="shared" si="569"/>
        <v>1329345.6000000001</v>
      </c>
      <c r="M648" s="290">
        <f t="shared" si="569"/>
        <v>0</v>
      </c>
      <c r="N648" s="290">
        <f t="shared" si="569"/>
        <v>1329345.6000000001</v>
      </c>
      <c r="O648" s="285">
        <f t="shared" si="569"/>
        <v>1328298.55</v>
      </c>
      <c r="P648" s="285">
        <f t="shared" si="569"/>
        <v>0</v>
      </c>
      <c r="Q648" s="285">
        <f t="shared" si="569"/>
        <v>1328298.55</v>
      </c>
      <c r="R648" s="285">
        <f t="shared" si="566"/>
        <v>99.921235681676762</v>
      </c>
      <c r="S648" s="282"/>
      <c r="T648" s="285">
        <f t="shared" si="566"/>
        <v>99.921235681676762</v>
      </c>
    </row>
    <row r="649" spans="1:20" ht="70.8">
      <c r="A649" s="356"/>
      <c r="B649" s="516"/>
      <c r="C649" s="516"/>
      <c r="D649" s="510"/>
      <c r="E649" s="290" t="s">
        <v>805</v>
      </c>
      <c r="F649" s="290">
        <f>F661</f>
        <v>164309.4</v>
      </c>
      <c r="G649" s="290">
        <f t="shared" si="569"/>
        <v>0</v>
      </c>
      <c r="H649" s="290">
        <f t="shared" si="569"/>
        <v>164309.4</v>
      </c>
      <c r="I649" s="285">
        <f t="shared" si="569"/>
        <v>164749.40999999997</v>
      </c>
      <c r="J649" s="285">
        <f t="shared" si="569"/>
        <v>0</v>
      </c>
      <c r="K649" s="285">
        <f t="shared" si="569"/>
        <v>164749.40999999997</v>
      </c>
      <c r="L649" s="290">
        <f t="shared" si="569"/>
        <v>164749.40999999997</v>
      </c>
      <c r="M649" s="290">
        <f t="shared" si="569"/>
        <v>0</v>
      </c>
      <c r="N649" s="290">
        <f t="shared" si="569"/>
        <v>164749.40999999997</v>
      </c>
      <c r="O649" s="285">
        <f t="shared" si="569"/>
        <v>153320.33000000002</v>
      </c>
      <c r="P649" s="285">
        <f t="shared" si="569"/>
        <v>0</v>
      </c>
      <c r="Q649" s="285">
        <f t="shared" si="569"/>
        <v>153320.33000000002</v>
      </c>
      <c r="R649" s="285">
        <f t="shared" si="566"/>
        <v>93.062749056278889</v>
      </c>
      <c r="S649" s="282"/>
      <c r="T649" s="285">
        <f t="shared" si="566"/>
        <v>93.062749056278889</v>
      </c>
    </row>
    <row r="650" spans="1:20" ht="70.8">
      <c r="A650" s="356"/>
      <c r="B650" s="516"/>
      <c r="C650" s="516"/>
      <c r="D650" s="510"/>
      <c r="E650" s="357" t="s">
        <v>806</v>
      </c>
      <c r="F650" s="290">
        <f>F662</f>
        <v>25</v>
      </c>
      <c r="G650" s="290">
        <f t="shared" si="569"/>
        <v>0</v>
      </c>
      <c r="H650" s="290">
        <f t="shared" si="569"/>
        <v>25</v>
      </c>
      <c r="I650" s="285">
        <f t="shared" si="569"/>
        <v>25</v>
      </c>
      <c r="J650" s="285">
        <f t="shared" si="569"/>
        <v>0</v>
      </c>
      <c r="K650" s="285">
        <f t="shared" si="569"/>
        <v>25</v>
      </c>
      <c r="L650" s="290">
        <f t="shared" si="569"/>
        <v>25</v>
      </c>
      <c r="M650" s="290">
        <f t="shared" si="569"/>
        <v>0</v>
      </c>
      <c r="N650" s="290">
        <f t="shared" si="569"/>
        <v>25</v>
      </c>
      <c r="O650" s="285">
        <f t="shared" si="569"/>
        <v>25</v>
      </c>
      <c r="P650" s="285">
        <f t="shared" si="569"/>
        <v>0</v>
      </c>
      <c r="Q650" s="285">
        <f t="shared" si="569"/>
        <v>25</v>
      </c>
      <c r="R650" s="285">
        <f t="shared" si="566"/>
        <v>100</v>
      </c>
      <c r="S650" s="282"/>
      <c r="T650" s="285">
        <f t="shared" si="566"/>
        <v>100</v>
      </c>
    </row>
    <row r="651" spans="1:20" ht="70.8">
      <c r="A651" s="356"/>
      <c r="B651" s="516"/>
      <c r="C651" s="516"/>
      <c r="D651" s="510"/>
      <c r="E651" s="290" t="s">
        <v>807</v>
      </c>
      <c r="F651" s="290">
        <f>F663</f>
        <v>7459</v>
      </c>
      <c r="G651" s="290">
        <f t="shared" si="569"/>
        <v>0</v>
      </c>
      <c r="H651" s="290">
        <f t="shared" si="569"/>
        <v>7459</v>
      </c>
      <c r="I651" s="285">
        <f t="shared" si="569"/>
        <v>7458.99</v>
      </c>
      <c r="J651" s="285">
        <f t="shared" si="569"/>
        <v>0</v>
      </c>
      <c r="K651" s="285">
        <f t="shared" si="569"/>
        <v>7458.99</v>
      </c>
      <c r="L651" s="290">
        <f t="shared" si="569"/>
        <v>7458.99</v>
      </c>
      <c r="M651" s="290">
        <f t="shared" si="569"/>
        <v>0</v>
      </c>
      <c r="N651" s="290">
        <f t="shared" si="569"/>
        <v>7458.99</v>
      </c>
      <c r="O651" s="285">
        <f t="shared" si="569"/>
        <v>7036.28</v>
      </c>
      <c r="P651" s="285">
        <f t="shared" si="569"/>
        <v>0</v>
      </c>
      <c r="Q651" s="285">
        <f t="shared" si="569"/>
        <v>7036.28</v>
      </c>
      <c r="R651" s="285">
        <f t="shared" si="566"/>
        <v>94.332878848208665</v>
      </c>
      <c r="S651" s="282"/>
      <c r="T651" s="285">
        <f t="shared" si="566"/>
        <v>94.332878848208665</v>
      </c>
    </row>
    <row r="652" spans="1:20" ht="70.8">
      <c r="A652" s="356"/>
      <c r="B652" s="516"/>
      <c r="C652" s="516"/>
      <c r="D652" s="511"/>
      <c r="E652" s="358" t="s">
        <v>808</v>
      </c>
      <c r="F652" s="290">
        <f>F664</f>
        <v>800</v>
      </c>
      <c r="G652" s="290">
        <f t="shared" si="569"/>
        <v>0</v>
      </c>
      <c r="H652" s="290">
        <f t="shared" si="569"/>
        <v>800</v>
      </c>
      <c r="I652" s="285">
        <f t="shared" si="569"/>
        <v>800</v>
      </c>
      <c r="J652" s="285">
        <f t="shared" si="569"/>
        <v>0</v>
      </c>
      <c r="K652" s="285">
        <f t="shared" si="569"/>
        <v>800</v>
      </c>
      <c r="L652" s="290">
        <f t="shared" si="569"/>
        <v>800</v>
      </c>
      <c r="M652" s="290">
        <f t="shared" si="569"/>
        <v>0</v>
      </c>
      <c r="N652" s="290">
        <f t="shared" si="569"/>
        <v>800</v>
      </c>
      <c r="O652" s="285">
        <f t="shared" si="569"/>
        <v>800</v>
      </c>
      <c r="P652" s="285">
        <f t="shared" si="569"/>
        <v>0</v>
      </c>
      <c r="Q652" s="285">
        <f t="shared" si="569"/>
        <v>800</v>
      </c>
      <c r="R652" s="285">
        <f t="shared" si="566"/>
        <v>100</v>
      </c>
      <c r="S652" s="282"/>
      <c r="T652" s="285">
        <f t="shared" si="566"/>
        <v>100</v>
      </c>
    </row>
    <row r="653" spans="1:20" ht="35.4">
      <c r="A653" s="356"/>
      <c r="B653" s="516"/>
      <c r="C653" s="516"/>
      <c r="D653" s="509" t="s">
        <v>340</v>
      </c>
      <c r="E653" s="293" t="s">
        <v>1</v>
      </c>
      <c r="F653" s="290">
        <f>F654+F655</f>
        <v>169703.6</v>
      </c>
      <c r="G653" s="290">
        <f t="shared" ref="G653:Q653" si="570">G654+G655</f>
        <v>0</v>
      </c>
      <c r="H653" s="290">
        <f t="shared" si="570"/>
        <v>169703.6</v>
      </c>
      <c r="I653" s="285">
        <f t="shared" si="570"/>
        <v>235910.40000000002</v>
      </c>
      <c r="J653" s="285">
        <f t="shared" si="570"/>
        <v>66206.8</v>
      </c>
      <c r="K653" s="285">
        <f t="shared" si="570"/>
        <v>169703.6</v>
      </c>
      <c r="L653" s="290">
        <f t="shared" si="570"/>
        <v>235910.40000000002</v>
      </c>
      <c r="M653" s="290">
        <f t="shared" si="570"/>
        <v>66206.8</v>
      </c>
      <c r="N653" s="290">
        <f t="shared" si="570"/>
        <v>169703.6</v>
      </c>
      <c r="O653" s="285">
        <f t="shared" si="570"/>
        <v>235816.24</v>
      </c>
      <c r="P653" s="285">
        <f t="shared" si="570"/>
        <v>66206.8</v>
      </c>
      <c r="Q653" s="285">
        <f t="shared" si="570"/>
        <v>169609.44</v>
      </c>
      <c r="R653" s="285">
        <f t="shared" si="566"/>
        <v>99.960086541330924</v>
      </c>
      <c r="S653" s="282">
        <f t="shared" si="566"/>
        <v>100</v>
      </c>
      <c r="T653" s="285">
        <f t="shared" si="566"/>
        <v>99.944515025020081</v>
      </c>
    </row>
    <row r="654" spans="1:20" ht="70.8">
      <c r="A654" s="356"/>
      <c r="B654" s="516"/>
      <c r="C654" s="516"/>
      <c r="D654" s="510"/>
      <c r="E654" s="282" t="s">
        <v>809</v>
      </c>
      <c r="F654" s="285">
        <f>F666</f>
        <v>0</v>
      </c>
      <c r="G654" s="285">
        <f t="shared" ref="G654:Q655" si="571">G666</f>
        <v>0</v>
      </c>
      <c r="H654" s="285">
        <f t="shared" si="571"/>
        <v>0</v>
      </c>
      <c r="I654" s="285">
        <f t="shared" si="571"/>
        <v>66206.8</v>
      </c>
      <c r="J654" s="285">
        <f t="shared" si="571"/>
        <v>66206.8</v>
      </c>
      <c r="K654" s="285">
        <f t="shared" si="571"/>
        <v>0</v>
      </c>
      <c r="L654" s="285">
        <f t="shared" si="571"/>
        <v>66206.8</v>
      </c>
      <c r="M654" s="285">
        <f t="shared" si="571"/>
        <v>66206.8</v>
      </c>
      <c r="N654" s="285">
        <f t="shared" si="571"/>
        <v>0</v>
      </c>
      <c r="O654" s="285">
        <f t="shared" si="571"/>
        <v>66206.8</v>
      </c>
      <c r="P654" s="285">
        <f t="shared" si="571"/>
        <v>66206.8</v>
      </c>
      <c r="Q654" s="285">
        <f t="shared" si="571"/>
        <v>0</v>
      </c>
      <c r="R654" s="285">
        <f t="shared" si="566"/>
        <v>100</v>
      </c>
      <c r="S654" s="282">
        <f t="shared" si="566"/>
        <v>100</v>
      </c>
      <c r="T654" s="285"/>
    </row>
    <row r="655" spans="1:20" ht="70.8">
      <c r="A655" s="359"/>
      <c r="B655" s="516"/>
      <c r="C655" s="516"/>
      <c r="D655" s="511"/>
      <c r="E655" s="290" t="s">
        <v>810</v>
      </c>
      <c r="F655" s="290">
        <f>F667</f>
        <v>169703.6</v>
      </c>
      <c r="G655" s="290">
        <f t="shared" si="571"/>
        <v>0</v>
      </c>
      <c r="H655" s="290">
        <f t="shared" si="571"/>
        <v>169703.6</v>
      </c>
      <c r="I655" s="285">
        <f t="shared" si="571"/>
        <v>169703.6</v>
      </c>
      <c r="J655" s="285">
        <f t="shared" si="571"/>
        <v>0</v>
      </c>
      <c r="K655" s="285">
        <f t="shared" si="571"/>
        <v>169703.6</v>
      </c>
      <c r="L655" s="290">
        <f t="shared" si="571"/>
        <v>169703.6</v>
      </c>
      <c r="M655" s="290">
        <f t="shared" si="571"/>
        <v>0</v>
      </c>
      <c r="N655" s="290">
        <f t="shared" si="571"/>
        <v>169703.6</v>
      </c>
      <c r="O655" s="285">
        <f t="shared" si="571"/>
        <v>169609.44</v>
      </c>
      <c r="P655" s="285">
        <f t="shared" si="571"/>
        <v>0</v>
      </c>
      <c r="Q655" s="285">
        <f t="shared" si="571"/>
        <v>169609.44</v>
      </c>
      <c r="R655" s="285">
        <f t="shared" si="566"/>
        <v>99.944515025020081</v>
      </c>
      <c r="S655" s="282"/>
      <c r="T655" s="285">
        <f t="shared" si="566"/>
        <v>99.944515025020081</v>
      </c>
    </row>
    <row r="656" spans="1:20" ht="70.8">
      <c r="A656" s="360" t="s">
        <v>327</v>
      </c>
      <c r="B656" s="506"/>
      <c r="C656" s="561" t="s">
        <v>799</v>
      </c>
      <c r="D656" s="281" t="s">
        <v>57</v>
      </c>
      <c r="E656" s="290"/>
      <c r="F656" s="290">
        <f>F657+F665</f>
        <v>3055386.7</v>
      </c>
      <c r="G656" s="290">
        <f t="shared" ref="G656:Q656" si="572">G657+G665</f>
        <v>0</v>
      </c>
      <c r="H656" s="290">
        <f t="shared" si="572"/>
        <v>3055386.7</v>
      </c>
      <c r="I656" s="285">
        <f>I657+I665</f>
        <v>3126442.64</v>
      </c>
      <c r="J656" s="285">
        <f t="shared" si="572"/>
        <v>70615.94</v>
      </c>
      <c r="K656" s="285">
        <f t="shared" si="572"/>
        <v>3055826.7000000007</v>
      </c>
      <c r="L656" s="290">
        <f t="shared" si="572"/>
        <v>3126442.64</v>
      </c>
      <c r="M656" s="290">
        <f t="shared" si="572"/>
        <v>70615.94</v>
      </c>
      <c r="N656" s="290">
        <f t="shared" si="572"/>
        <v>3055826.7000000007</v>
      </c>
      <c r="O656" s="285">
        <f t="shared" si="572"/>
        <v>3107238.29</v>
      </c>
      <c r="P656" s="285">
        <f t="shared" si="572"/>
        <v>70615.94</v>
      </c>
      <c r="Q656" s="285">
        <f t="shared" si="572"/>
        <v>3036622.3499999996</v>
      </c>
      <c r="R656" s="285">
        <f t="shared" si="566"/>
        <v>99.38574436791842</v>
      </c>
      <c r="S656" s="282">
        <f t="shared" si="566"/>
        <v>100</v>
      </c>
      <c r="T656" s="285">
        <f>(Q656/N656)*100</f>
        <v>99.371549767530965</v>
      </c>
    </row>
    <row r="657" spans="1:20" ht="83.25" customHeight="1">
      <c r="A657" s="361"/>
      <c r="B657" s="507"/>
      <c r="C657" s="516"/>
      <c r="D657" s="509" t="s">
        <v>801</v>
      </c>
      <c r="E657" s="293" t="s">
        <v>1</v>
      </c>
      <c r="F657" s="290">
        <f>F658+F659+F660+F661+F662+F663+F664</f>
        <v>2885683.1</v>
      </c>
      <c r="G657" s="290">
        <f t="shared" ref="G657:Q657" si="573">G658+G659+G660+G661+G662+G663+G664</f>
        <v>0</v>
      </c>
      <c r="H657" s="290">
        <f t="shared" si="573"/>
        <v>2885683.1</v>
      </c>
      <c r="I657" s="285">
        <f>I658+I659+I660+I661+I662+I663+I664</f>
        <v>2890532.24</v>
      </c>
      <c r="J657" s="285">
        <f t="shared" si="573"/>
        <v>4409.1400000000003</v>
      </c>
      <c r="K657" s="285">
        <f t="shared" si="573"/>
        <v>2886123.1000000006</v>
      </c>
      <c r="L657" s="290">
        <f>L658+L659+L660+L661+L662+L663+L664</f>
        <v>2890532.24</v>
      </c>
      <c r="M657" s="290">
        <f t="shared" si="573"/>
        <v>4409.1400000000003</v>
      </c>
      <c r="N657" s="290">
        <f t="shared" si="573"/>
        <v>2886123.1000000006</v>
      </c>
      <c r="O657" s="285">
        <f t="shared" si="573"/>
        <v>2871422.05</v>
      </c>
      <c r="P657" s="285">
        <f t="shared" si="573"/>
        <v>4409.1400000000003</v>
      </c>
      <c r="Q657" s="285">
        <f t="shared" si="573"/>
        <v>2867012.9099999997</v>
      </c>
      <c r="R657" s="285">
        <f t="shared" si="566"/>
        <v>99.338869508682578</v>
      </c>
      <c r="S657" s="282">
        <f t="shared" si="566"/>
        <v>100</v>
      </c>
      <c r="T657" s="285">
        <f t="shared" si="566"/>
        <v>99.337859497399776</v>
      </c>
    </row>
    <row r="658" spans="1:20" ht="131.25" customHeight="1">
      <c r="A658" s="361"/>
      <c r="B658" s="507"/>
      <c r="C658" s="516"/>
      <c r="D658" s="510"/>
      <c r="E658" s="293" t="s">
        <v>803</v>
      </c>
      <c r="F658" s="290">
        <f>F686</f>
        <v>0</v>
      </c>
      <c r="G658" s="290">
        <f t="shared" ref="G658:Q658" si="574">G686</f>
        <v>0</v>
      </c>
      <c r="H658" s="290">
        <f t="shared" si="574"/>
        <v>0</v>
      </c>
      <c r="I658" s="285">
        <f t="shared" si="574"/>
        <v>4409.1400000000003</v>
      </c>
      <c r="J658" s="285">
        <f t="shared" si="574"/>
        <v>4409.1400000000003</v>
      </c>
      <c r="K658" s="285">
        <f t="shared" si="574"/>
        <v>0</v>
      </c>
      <c r="L658" s="290">
        <f t="shared" si="574"/>
        <v>4409.1400000000003</v>
      </c>
      <c r="M658" s="290">
        <f t="shared" si="574"/>
        <v>4409.1400000000003</v>
      </c>
      <c r="N658" s="290">
        <f t="shared" si="574"/>
        <v>0</v>
      </c>
      <c r="O658" s="285">
        <f t="shared" si="574"/>
        <v>4409.1400000000003</v>
      </c>
      <c r="P658" s="285">
        <f t="shared" si="574"/>
        <v>4409.1400000000003</v>
      </c>
      <c r="Q658" s="285">
        <f t="shared" si="574"/>
        <v>0</v>
      </c>
      <c r="R658" s="285">
        <f t="shared" si="566"/>
        <v>100</v>
      </c>
      <c r="S658" s="282">
        <f t="shared" si="566"/>
        <v>100</v>
      </c>
      <c r="T658" s="285">
        <v>0</v>
      </c>
    </row>
    <row r="659" spans="1:20" ht="163.5" customHeight="1">
      <c r="A659" s="361"/>
      <c r="B659" s="507"/>
      <c r="C659" s="516"/>
      <c r="D659" s="510"/>
      <c r="E659" s="290" t="s">
        <v>802</v>
      </c>
      <c r="F659" s="290">
        <f>F670+F682+F687</f>
        <v>1383744.1</v>
      </c>
      <c r="G659" s="290">
        <f t="shared" ref="G659:Q659" si="575">G670+G682+G687</f>
        <v>0</v>
      </c>
      <c r="H659" s="290">
        <f t="shared" si="575"/>
        <v>1383744.1</v>
      </c>
      <c r="I659" s="285">
        <f t="shared" si="575"/>
        <v>1383744.1</v>
      </c>
      <c r="J659" s="285">
        <f t="shared" si="575"/>
        <v>0</v>
      </c>
      <c r="K659" s="285">
        <f t="shared" si="575"/>
        <v>1383744.1</v>
      </c>
      <c r="L659" s="290">
        <f t="shared" si="575"/>
        <v>1383744.1</v>
      </c>
      <c r="M659" s="290">
        <f t="shared" si="575"/>
        <v>0</v>
      </c>
      <c r="N659" s="290">
        <f t="shared" si="575"/>
        <v>1383744.1</v>
      </c>
      <c r="O659" s="285">
        <f t="shared" si="575"/>
        <v>1377532.75</v>
      </c>
      <c r="P659" s="285">
        <f t="shared" si="575"/>
        <v>0</v>
      </c>
      <c r="Q659" s="285">
        <f t="shared" si="575"/>
        <v>1377532.75</v>
      </c>
      <c r="R659" s="285">
        <f t="shared" si="566"/>
        <v>99.551120037295902</v>
      </c>
      <c r="S659" s="285">
        <v>0</v>
      </c>
      <c r="T659" s="285">
        <f t="shared" si="566"/>
        <v>99.551120037295902</v>
      </c>
    </row>
    <row r="660" spans="1:20" ht="158.25" customHeight="1">
      <c r="A660" s="361"/>
      <c r="B660" s="507"/>
      <c r="C660" s="516"/>
      <c r="D660" s="510"/>
      <c r="E660" s="290" t="s">
        <v>804</v>
      </c>
      <c r="F660" s="290">
        <f>F673+F678</f>
        <v>1329345.6000000001</v>
      </c>
      <c r="G660" s="290">
        <f t="shared" ref="G660:Q661" si="576">G673+G678</f>
        <v>0</v>
      </c>
      <c r="H660" s="290">
        <f t="shared" si="576"/>
        <v>1329345.6000000001</v>
      </c>
      <c r="I660" s="285">
        <f t="shared" si="576"/>
        <v>1329345.6000000001</v>
      </c>
      <c r="J660" s="285">
        <f t="shared" si="576"/>
        <v>0</v>
      </c>
      <c r="K660" s="285">
        <f t="shared" si="576"/>
        <v>1329345.6000000001</v>
      </c>
      <c r="L660" s="290">
        <f t="shared" si="576"/>
        <v>1329345.6000000001</v>
      </c>
      <c r="M660" s="290">
        <f t="shared" si="576"/>
        <v>0</v>
      </c>
      <c r="N660" s="290">
        <f t="shared" si="576"/>
        <v>1329345.6000000001</v>
      </c>
      <c r="O660" s="285">
        <f t="shared" si="576"/>
        <v>1328298.55</v>
      </c>
      <c r="P660" s="285">
        <f t="shared" si="576"/>
        <v>0</v>
      </c>
      <c r="Q660" s="285">
        <f t="shared" si="576"/>
        <v>1328298.55</v>
      </c>
      <c r="R660" s="285">
        <f t="shared" si="566"/>
        <v>99.921235681676762</v>
      </c>
      <c r="S660" s="285">
        <v>0</v>
      </c>
      <c r="T660" s="285">
        <f t="shared" si="566"/>
        <v>99.921235681676762</v>
      </c>
    </row>
    <row r="661" spans="1:20" ht="165.75" customHeight="1">
      <c r="A661" s="361"/>
      <c r="B661" s="507"/>
      <c r="C661" s="516"/>
      <c r="D661" s="510"/>
      <c r="E661" s="290" t="s">
        <v>805</v>
      </c>
      <c r="F661" s="290">
        <f>F674+F679</f>
        <v>164309.4</v>
      </c>
      <c r="G661" s="290">
        <f t="shared" si="576"/>
        <v>0</v>
      </c>
      <c r="H661" s="290">
        <f t="shared" si="576"/>
        <v>164309.4</v>
      </c>
      <c r="I661" s="285">
        <f t="shared" si="576"/>
        <v>164749.40999999997</v>
      </c>
      <c r="J661" s="285">
        <f t="shared" si="576"/>
        <v>0</v>
      </c>
      <c r="K661" s="285">
        <f t="shared" si="576"/>
        <v>164749.40999999997</v>
      </c>
      <c r="L661" s="290">
        <f t="shared" si="576"/>
        <v>164749.40999999997</v>
      </c>
      <c r="M661" s="290">
        <f t="shared" si="576"/>
        <v>0</v>
      </c>
      <c r="N661" s="290">
        <f t="shared" si="576"/>
        <v>164749.40999999997</v>
      </c>
      <c r="O661" s="285">
        <f t="shared" si="576"/>
        <v>153320.33000000002</v>
      </c>
      <c r="P661" s="285">
        <f t="shared" si="576"/>
        <v>0</v>
      </c>
      <c r="Q661" s="285">
        <f t="shared" si="576"/>
        <v>153320.33000000002</v>
      </c>
      <c r="R661" s="285">
        <f t="shared" si="566"/>
        <v>93.062749056278889</v>
      </c>
      <c r="S661" s="285">
        <v>0</v>
      </c>
      <c r="T661" s="285">
        <f t="shared" si="566"/>
        <v>93.062749056278889</v>
      </c>
    </row>
    <row r="662" spans="1:20" ht="158.25" customHeight="1">
      <c r="A662" s="361"/>
      <c r="B662" s="507"/>
      <c r="C662" s="516"/>
      <c r="D662" s="510"/>
      <c r="E662" s="357" t="s">
        <v>806</v>
      </c>
      <c r="F662" s="290">
        <f>F680</f>
        <v>25</v>
      </c>
      <c r="G662" s="290">
        <f t="shared" ref="G662:Q662" si="577">G680</f>
        <v>0</v>
      </c>
      <c r="H662" s="290">
        <f t="shared" si="577"/>
        <v>25</v>
      </c>
      <c r="I662" s="285">
        <f t="shared" si="577"/>
        <v>25</v>
      </c>
      <c r="J662" s="285">
        <f t="shared" si="577"/>
        <v>0</v>
      </c>
      <c r="K662" s="285">
        <f t="shared" si="577"/>
        <v>25</v>
      </c>
      <c r="L662" s="290">
        <f t="shared" si="577"/>
        <v>25</v>
      </c>
      <c r="M662" s="290">
        <f t="shared" si="577"/>
        <v>0</v>
      </c>
      <c r="N662" s="290">
        <f t="shared" si="577"/>
        <v>25</v>
      </c>
      <c r="O662" s="285">
        <f t="shared" si="577"/>
        <v>25</v>
      </c>
      <c r="P662" s="285">
        <f t="shared" si="577"/>
        <v>0</v>
      </c>
      <c r="Q662" s="285">
        <f t="shared" si="577"/>
        <v>25</v>
      </c>
      <c r="R662" s="285">
        <f t="shared" si="566"/>
        <v>100</v>
      </c>
      <c r="S662" s="285">
        <v>0</v>
      </c>
      <c r="T662" s="285">
        <f t="shared" si="566"/>
        <v>100</v>
      </c>
    </row>
    <row r="663" spans="1:20" ht="218.25" customHeight="1">
      <c r="A663" s="361"/>
      <c r="B663" s="507"/>
      <c r="C663" s="516"/>
      <c r="D663" s="510"/>
      <c r="E663" s="290" t="s">
        <v>807</v>
      </c>
      <c r="F663" s="290">
        <f>F675+F683</f>
        <v>7459</v>
      </c>
      <c r="G663" s="290">
        <f t="shared" ref="G663:Q663" si="578">G675+G683</f>
        <v>0</v>
      </c>
      <c r="H663" s="290">
        <f t="shared" si="578"/>
        <v>7459</v>
      </c>
      <c r="I663" s="285">
        <f t="shared" si="578"/>
        <v>7458.99</v>
      </c>
      <c r="J663" s="285">
        <f t="shared" si="578"/>
        <v>0</v>
      </c>
      <c r="K663" s="285">
        <f t="shared" si="578"/>
        <v>7458.99</v>
      </c>
      <c r="L663" s="290">
        <f t="shared" si="578"/>
        <v>7458.99</v>
      </c>
      <c r="M663" s="290">
        <f t="shared" si="578"/>
        <v>0</v>
      </c>
      <c r="N663" s="290">
        <f t="shared" si="578"/>
        <v>7458.99</v>
      </c>
      <c r="O663" s="285">
        <f t="shared" si="578"/>
        <v>7036.28</v>
      </c>
      <c r="P663" s="285">
        <f t="shared" si="578"/>
        <v>0</v>
      </c>
      <c r="Q663" s="285">
        <f t="shared" si="578"/>
        <v>7036.28</v>
      </c>
      <c r="R663" s="285">
        <f t="shared" si="566"/>
        <v>94.332878848208665</v>
      </c>
      <c r="S663" s="285">
        <v>0</v>
      </c>
      <c r="T663" s="285">
        <f t="shared" si="566"/>
        <v>94.332878848208665</v>
      </c>
    </row>
    <row r="664" spans="1:20" ht="158.25" customHeight="1">
      <c r="A664" s="361"/>
      <c r="B664" s="507"/>
      <c r="C664" s="516"/>
      <c r="D664" s="511"/>
      <c r="E664" s="358" t="s">
        <v>808</v>
      </c>
      <c r="F664" s="290">
        <f>F681</f>
        <v>800</v>
      </c>
      <c r="G664" s="290">
        <f t="shared" ref="G664:Q664" si="579">G681</f>
        <v>0</v>
      </c>
      <c r="H664" s="290">
        <f t="shared" si="579"/>
        <v>800</v>
      </c>
      <c r="I664" s="285">
        <f t="shared" si="579"/>
        <v>800</v>
      </c>
      <c r="J664" s="285">
        <f t="shared" si="579"/>
        <v>0</v>
      </c>
      <c r="K664" s="285">
        <f t="shared" si="579"/>
        <v>800</v>
      </c>
      <c r="L664" s="290">
        <f t="shared" si="579"/>
        <v>800</v>
      </c>
      <c r="M664" s="290">
        <f t="shared" si="579"/>
        <v>0</v>
      </c>
      <c r="N664" s="290">
        <f t="shared" si="579"/>
        <v>800</v>
      </c>
      <c r="O664" s="285">
        <f t="shared" si="579"/>
        <v>800</v>
      </c>
      <c r="P664" s="285">
        <f t="shared" si="579"/>
        <v>0</v>
      </c>
      <c r="Q664" s="285">
        <f t="shared" si="579"/>
        <v>800</v>
      </c>
      <c r="R664" s="285">
        <f t="shared" si="566"/>
        <v>100</v>
      </c>
      <c r="S664" s="285">
        <v>0</v>
      </c>
      <c r="T664" s="285">
        <f t="shared" si="566"/>
        <v>100</v>
      </c>
    </row>
    <row r="665" spans="1:20" ht="130.5" customHeight="1">
      <c r="A665" s="361"/>
      <c r="B665" s="507"/>
      <c r="C665" s="516"/>
      <c r="D665" s="509" t="s">
        <v>340</v>
      </c>
      <c r="E665" s="293" t="s">
        <v>1</v>
      </c>
      <c r="F665" s="290">
        <f>F666+F667</f>
        <v>169703.6</v>
      </c>
      <c r="G665" s="290">
        <f t="shared" ref="G665:Q665" si="580">G666+G667</f>
        <v>0</v>
      </c>
      <c r="H665" s="290">
        <f t="shared" si="580"/>
        <v>169703.6</v>
      </c>
      <c r="I665" s="285">
        <f t="shared" si="580"/>
        <v>235910.40000000002</v>
      </c>
      <c r="J665" s="285">
        <f t="shared" si="580"/>
        <v>66206.8</v>
      </c>
      <c r="K665" s="285">
        <f t="shared" si="580"/>
        <v>169703.6</v>
      </c>
      <c r="L665" s="290">
        <f t="shared" si="580"/>
        <v>235910.40000000002</v>
      </c>
      <c r="M665" s="290">
        <f t="shared" si="580"/>
        <v>66206.8</v>
      </c>
      <c r="N665" s="290">
        <f t="shared" si="580"/>
        <v>169703.6</v>
      </c>
      <c r="O665" s="285">
        <f t="shared" si="580"/>
        <v>235816.24</v>
      </c>
      <c r="P665" s="285">
        <f t="shared" si="580"/>
        <v>66206.8</v>
      </c>
      <c r="Q665" s="285">
        <f t="shared" si="580"/>
        <v>169609.44</v>
      </c>
      <c r="R665" s="285">
        <f t="shared" si="566"/>
        <v>99.960086541330924</v>
      </c>
      <c r="S665" s="282">
        <f t="shared" si="566"/>
        <v>100</v>
      </c>
      <c r="T665" s="285">
        <f t="shared" si="566"/>
        <v>99.944515025020081</v>
      </c>
    </row>
    <row r="666" spans="1:20" ht="144" customHeight="1">
      <c r="A666" s="361"/>
      <c r="B666" s="507"/>
      <c r="C666" s="516"/>
      <c r="D666" s="510"/>
      <c r="E666" s="282" t="s">
        <v>809</v>
      </c>
      <c r="F666" s="285">
        <f>F690</f>
        <v>0</v>
      </c>
      <c r="G666" s="285">
        <f t="shared" ref="G666:Q667" si="581">G690</f>
        <v>0</v>
      </c>
      <c r="H666" s="285">
        <f t="shared" si="581"/>
        <v>0</v>
      </c>
      <c r="I666" s="285">
        <f t="shared" si="581"/>
        <v>66206.8</v>
      </c>
      <c r="J666" s="285">
        <f t="shared" si="581"/>
        <v>66206.8</v>
      </c>
      <c r="K666" s="285">
        <f t="shared" si="581"/>
        <v>0</v>
      </c>
      <c r="L666" s="285">
        <f t="shared" si="581"/>
        <v>66206.8</v>
      </c>
      <c r="M666" s="285">
        <f t="shared" si="581"/>
        <v>66206.8</v>
      </c>
      <c r="N666" s="285">
        <f t="shared" si="581"/>
        <v>0</v>
      </c>
      <c r="O666" s="285">
        <f t="shared" si="581"/>
        <v>66206.8</v>
      </c>
      <c r="P666" s="285">
        <f t="shared" si="581"/>
        <v>66206.8</v>
      </c>
      <c r="Q666" s="285">
        <f t="shared" si="581"/>
        <v>0</v>
      </c>
      <c r="R666" s="285">
        <f t="shared" si="566"/>
        <v>100</v>
      </c>
      <c r="S666" s="282">
        <f t="shared" si="566"/>
        <v>100</v>
      </c>
      <c r="T666" s="285"/>
    </row>
    <row r="667" spans="1:20" ht="100.5" customHeight="1">
      <c r="A667" s="362"/>
      <c r="B667" s="508"/>
      <c r="C667" s="516"/>
      <c r="D667" s="511"/>
      <c r="E667" s="290" t="s">
        <v>811</v>
      </c>
      <c r="F667" s="285">
        <f>F691</f>
        <v>169703.6</v>
      </c>
      <c r="G667" s="285">
        <f t="shared" si="581"/>
        <v>0</v>
      </c>
      <c r="H667" s="285">
        <f t="shared" si="581"/>
        <v>169703.6</v>
      </c>
      <c r="I667" s="285">
        <f t="shared" si="581"/>
        <v>169703.6</v>
      </c>
      <c r="J667" s="285">
        <f t="shared" si="581"/>
        <v>0</v>
      </c>
      <c r="K667" s="285">
        <f t="shared" si="581"/>
        <v>169703.6</v>
      </c>
      <c r="L667" s="285">
        <f t="shared" si="581"/>
        <v>169703.6</v>
      </c>
      <c r="M667" s="285">
        <f t="shared" si="581"/>
        <v>0</v>
      </c>
      <c r="N667" s="285">
        <f t="shared" si="581"/>
        <v>169703.6</v>
      </c>
      <c r="O667" s="285">
        <f t="shared" si="581"/>
        <v>169609.44</v>
      </c>
      <c r="P667" s="285">
        <f t="shared" si="581"/>
        <v>0</v>
      </c>
      <c r="Q667" s="285">
        <f t="shared" si="581"/>
        <v>169609.44</v>
      </c>
      <c r="R667" s="285">
        <f t="shared" si="566"/>
        <v>99.944515025020081</v>
      </c>
      <c r="S667" s="285">
        <v>0</v>
      </c>
      <c r="T667" s="285">
        <f t="shared" si="566"/>
        <v>99.944515025020081</v>
      </c>
    </row>
    <row r="668" spans="1:20" ht="70.8">
      <c r="A668" s="506" t="s">
        <v>329</v>
      </c>
      <c r="B668" s="518" t="s">
        <v>330</v>
      </c>
      <c r="C668" s="506" t="s">
        <v>812</v>
      </c>
      <c r="D668" s="281" t="s">
        <v>57</v>
      </c>
      <c r="E668" s="290"/>
      <c r="F668" s="285">
        <f>F669</f>
        <v>1168841.73</v>
      </c>
      <c r="G668" s="285">
        <f t="shared" ref="G668:Q669" si="582">G669</f>
        <v>0</v>
      </c>
      <c r="H668" s="285">
        <f t="shared" si="582"/>
        <v>1168841.73</v>
      </c>
      <c r="I668" s="285">
        <f t="shared" si="582"/>
        <v>1168841.73</v>
      </c>
      <c r="J668" s="285">
        <f t="shared" si="582"/>
        <v>0</v>
      </c>
      <c r="K668" s="285">
        <f t="shared" si="582"/>
        <v>1168841.73</v>
      </c>
      <c r="L668" s="285">
        <f t="shared" si="582"/>
        <v>1168841.73</v>
      </c>
      <c r="M668" s="285">
        <f t="shared" si="582"/>
        <v>0</v>
      </c>
      <c r="N668" s="285">
        <f t="shared" si="582"/>
        <v>1168841.73</v>
      </c>
      <c r="O668" s="285">
        <f t="shared" si="582"/>
        <v>1162997.5</v>
      </c>
      <c r="P668" s="285">
        <f t="shared" si="582"/>
        <v>0</v>
      </c>
      <c r="Q668" s="285">
        <f t="shared" si="582"/>
        <v>1162997.5</v>
      </c>
      <c r="R668" s="285">
        <f t="shared" si="566"/>
        <v>99.499998173405388</v>
      </c>
      <c r="S668" s="285">
        <v>0</v>
      </c>
      <c r="T668" s="285">
        <f t="shared" si="566"/>
        <v>99.499998173405388</v>
      </c>
    </row>
    <row r="669" spans="1:20" ht="35.4">
      <c r="A669" s="507"/>
      <c r="B669" s="518"/>
      <c r="C669" s="507"/>
      <c r="D669" s="509" t="s">
        <v>801</v>
      </c>
      <c r="E669" s="293" t="s">
        <v>1</v>
      </c>
      <c r="F669" s="285">
        <f>F670</f>
        <v>1168841.73</v>
      </c>
      <c r="G669" s="285">
        <f t="shared" si="582"/>
        <v>0</v>
      </c>
      <c r="H669" s="285">
        <f t="shared" si="582"/>
        <v>1168841.73</v>
      </c>
      <c r="I669" s="285">
        <f t="shared" si="582"/>
        <v>1168841.73</v>
      </c>
      <c r="J669" s="285">
        <f t="shared" si="582"/>
        <v>0</v>
      </c>
      <c r="K669" s="285">
        <f t="shared" si="582"/>
        <v>1168841.73</v>
      </c>
      <c r="L669" s="285">
        <f t="shared" si="582"/>
        <v>1168841.73</v>
      </c>
      <c r="M669" s="285">
        <f t="shared" si="582"/>
        <v>0</v>
      </c>
      <c r="N669" s="285">
        <f t="shared" si="582"/>
        <v>1168841.73</v>
      </c>
      <c r="O669" s="285">
        <f t="shared" si="582"/>
        <v>1162997.5</v>
      </c>
      <c r="P669" s="285">
        <f t="shared" si="582"/>
        <v>0</v>
      </c>
      <c r="Q669" s="285">
        <f t="shared" si="582"/>
        <v>1162997.5</v>
      </c>
      <c r="R669" s="285">
        <f t="shared" si="566"/>
        <v>99.499998173405388</v>
      </c>
      <c r="S669" s="285">
        <v>0</v>
      </c>
      <c r="T669" s="285">
        <f t="shared" si="566"/>
        <v>99.499998173405388</v>
      </c>
    </row>
    <row r="670" spans="1:20" ht="163.5" customHeight="1">
      <c r="A670" s="508"/>
      <c r="B670" s="516"/>
      <c r="C670" s="508"/>
      <c r="D670" s="511"/>
      <c r="E670" s="290" t="s">
        <v>802</v>
      </c>
      <c r="F670" s="285">
        <v>1168841.73</v>
      </c>
      <c r="G670" s="285"/>
      <c r="H670" s="285">
        <v>1168841.73</v>
      </c>
      <c r="I670" s="285">
        <v>1168841.73</v>
      </c>
      <c r="J670" s="285"/>
      <c r="K670" s="285">
        <v>1168841.73</v>
      </c>
      <c r="L670" s="285">
        <v>1168841.73</v>
      </c>
      <c r="M670" s="282"/>
      <c r="N670" s="285">
        <v>1168841.73</v>
      </c>
      <c r="O670" s="285">
        <v>1162997.5</v>
      </c>
      <c r="P670" s="282"/>
      <c r="Q670" s="285">
        <v>1162997.5</v>
      </c>
      <c r="R670" s="285">
        <f t="shared" si="566"/>
        <v>99.499998173405388</v>
      </c>
      <c r="S670" s="285">
        <v>0</v>
      </c>
      <c r="T670" s="285">
        <f t="shared" si="566"/>
        <v>99.499998173405388</v>
      </c>
    </row>
    <row r="671" spans="1:20" ht="70.8">
      <c r="A671" s="506" t="s">
        <v>331</v>
      </c>
      <c r="B671" s="518" t="s">
        <v>332</v>
      </c>
      <c r="C671" s="506" t="s">
        <v>812</v>
      </c>
      <c r="D671" s="281" t="s">
        <v>57</v>
      </c>
      <c r="E671" s="290"/>
      <c r="F671" s="285">
        <f>F672</f>
        <v>1163075.45</v>
      </c>
      <c r="G671" s="285">
        <f t="shared" ref="G671:Q671" si="583">G672</f>
        <v>0</v>
      </c>
      <c r="H671" s="285">
        <f t="shared" si="583"/>
        <v>1163075.45</v>
      </c>
      <c r="I671" s="285">
        <f t="shared" si="583"/>
        <v>1162903.77</v>
      </c>
      <c r="J671" s="285">
        <f t="shared" si="583"/>
        <v>0</v>
      </c>
      <c r="K671" s="285">
        <f t="shared" si="583"/>
        <v>1162903.77</v>
      </c>
      <c r="L671" s="285">
        <f t="shared" si="583"/>
        <v>1162903.77</v>
      </c>
      <c r="M671" s="285">
        <f t="shared" si="583"/>
        <v>0</v>
      </c>
      <c r="N671" s="285">
        <f t="shared" si="583"/>
        <v>1162903.77</v>
      </c>
      <c r="O671" s="285">
        <f t="shared" si="583"/>
        <v>1159553.8700000001</v>
      </c>
      <c r="P671" s="285">
        <f t="shared" si="583"/>
        <v>0</v>
      </c>
      <c r="Q671" s="285">
        <f t="shared" si="583"/>
        <v>1159553.8700000001</v>
      </c>
      <c r="R671" s="285">
        <f t="shared" si="566"/>
        <v>99.711936611917608</v>
      </c>
      <c r="S671" s="285">
        <v>0</v>
      </c>
      <c r="T671" s="285">
        <f t="shared" si="566"/>
        <v>99.711936611917608</v>
      </c>
    </row>
    <row r="672" spans="1:20" ht="35.4">
      <c r="A672" s="507"/>
      <c r="B672" s="516"/>
      <c r="C672" s="507"/>
      <c r="D672" s="509" t="s">
        <v>801</v>
      </c>
      <c r="E672" s="293" t="s">
        <v>1</v>
      </c>
      <c r="F672" s="285">
        <f>F673+F674+F675</f>
        <v>1163075.45</v>
      </c>
      <c r="G672" s="285">
        <f t="shared" ref="G672:Q672" si="584">G673+G674+G675</f>
        <v>0</v>
      </c>
      <c r="H672" s="285">
        <f t="shared" si="584"/>
        <v>1163075.45</v>
      </c>
      <c r="I672" s="285">
        <f t="shared" si="584"/>
        <v>1162903.77</v>
      </c>
      <c r="J672" s="285">
        <f t="shared" si="584"/>
        <v>0</v>
      </c>
      <c r="K672" s="285">
        <f t="shared" si="584"/>
        <v>1162903.77</v>
      </c>
      <c r="L672" s="285">
        <f t="shared" si="584"/>
        <v>1162903.77</v>
      </c>
      <c r="M672" s="285">
        <f t="shared" si="584"/>
        <v>0</v>
      </c>
      <c r="N672" s="285">
        <f t="shared" si="584"/>
        <v>1162903.77</v>
      </c>
      <c r="O672" s="285">
        <f t="shared" si="584"/>
        <v>1159553.8700000001</v>
      </c>
      <c r="P672" s="285">
        <f t="shared" si="584"/>
        <v>0</v>
      </c>
      <c r="Q672" s="285">
        <f t="shared" si="584"/>
        <v>1159553.8700000001</v>
      </c>
      <c r="R672" s="285">
        <f t="shared" si="566"/>
        <v>99.711936611917608</v>
      </c>
      <c r="S672" s="285">
        <v>0</v>
      </c>
      <c r="T672" s="285">
        <f t="shared" si="566"/>
        <v>99.711936611917608</v>
      </c>
    </row>
    <row r="673" spans="1:20" ht="70.8">
      <c r="A673" s="507"/>
      <c r="B673" s="516"/>
      <c r="C673" s="507"/>
      <c r="D673" s="510"/>
      <c r="E673" s="290" t="s">
        <v>804</v>
      </c>
      <c r="F673" s="285">
        <v>1073531.26</v>
      </c>
      <c r="G673" s="285"/>
      <c r="H673" s="285">
        <v>1073531.26</v>
      </c>
      <c r="I673" s="285">
        <v>1073359.58</v>
      </c>
      <c r="J673" s="285"/>
      <c r="K673" s="285">
        <v>1073359.58</v>
      </c>
      <c r="L673" s="285">
        <v>1073359.58</v>
      </c>
      <c r="M673" s="282"/>
      <c r="N673" s="285">
        <v>1073359.58</v>
      </c>
      <c r="O673" s="285">
        <v>1072652.1100000001</v>
      </c>
      <c r="P673" s="282"/>
      <c r="Q673" s="285">
        <v>1072652.1100000001</v>
      </c>
      <c r="R673" s="285">
        <f t="shared" si="566"/>
        <v>99.934088257729996</v>
      </c>
      <c r="S673" s="285">
        <v>0</v>
      </c>
      <c r="T673" s="285">
        <f t="shared" si="566"/>
        <v>99.934088257729996</v>
      </c>
    </row>
    <row r="674" spans="1:20" ht="70.8">
      <c r="A674" s="507"/>
      <c r="B674" s="516"/>
      <c r="C674" s="507"/>
      <c r="D674" s="510"/>
      <c r="E674" s="290" t="s">
        <v>805</v>
      </c>
      <c r="F674" s="290">
        <v>86344.9</v>
      </c>
      <c r="G674" s="290"/>
      <c r="H674" s="290">
        <v>86344.9</v>
      </c>
      <c r="I674" s="285">
        <v>86344.9</v>
      </c>
      <c r="J674" s="285"/>
      <c r="K674" s="285">
        <v>86344.9</v>
      </c>
      <c r="L674" s="285">
        <v>86344.9</v>
      </c>
      <c r="M674" s="282"/>
      <c r="N674" s="285">
        <v>86344.9</v>
      </c>
      <c r="O674" s="282">
        <v>83818.58</v>
      </c>
      <c r="P674" s="282"/>
      <c r="Q674" s="282">
        <v>83818.58</v>
      </c>
      <c r="R674" s="285">
        <f t="shared" si="566"/>
        <v>97.07415261353016</v>
      </c>
      <c r="S674" s="285">
        <v>0</v>
      </c>
      <c r="T674" s="285">
        <f t="shared" si="566"/>
        <v>97.07415261353016</v>
      </c>
    </row>
    <row r="675" spans="1:20" ht="70.8">
      <c r="A675" s="508"/>
      <c r="B675" s="516"/>
      <c r="C675" s="508"/>
      <c r="D675" s="511"/>
      <c r="E675" s="290" t="s">
        <v>807</v>
      </c>
      <c r="F675" s="290">
        <v>3199.29</v>
      </c>
      <c r="G675" s="290"/>
      <c r="H675" s="290">
        <v>3199.29</v>
      </c>
      <c r="I675" s="285">
        <v>3199.29</v>
      </c>
      <c r="J675" s="285"/>
      <c r="K675" s="285">
        <v>3199.29</v>
      </c>
      <c r="L675" s="285">
        <v>3199.29</v>
      </c>
      <c r="M675" s="282"/>
      <c r="N675" s="285">
        <v>3199.29</v>
      </c>
      <c r="O675" s="282">
        <v>3083.18</v>
      </c>
      <c r="P675" s="282"/>
      <c r="Q675" s="282">
        <v>3083.18</v>
      </c>
      <c r="R675" s="285">
        <f t="shared" si="566"/>
        <v>96.370757261767451</v>
      </c>
      <c r="S675" s="285">
        <v>0</v>
      </c>
      <c r="T675" s="285">
        <f t="shared" si="566"/>
        <v>96.370757261767451</v>
      </c>
    </row>
    <row r="676" spans="1:20" ht="70.8">
      <c r="A676" s="506" t="s">
        <v>333</v>
      </c>
      <c r="B676" s="562" t="s">
        <v>334</v>
      </c>
      <c r="C676" s="562" t="s">
        <v>812</v>
      </c>
      <c r="D676" s="281" t="s">
        <v>57</v>
      </c>
      <c r="E676" s="290"/>
      <c r="F676" s="290">
        <f>F677</f>
        <v>551849.61999999988</v>
      </c>
      <c r="G676" s="290">
        <f t="shared" ref="G676:Q676" si="585">G677</f>
        <v>0</v>
      </c>
      <c r="H676" s="290">
        <f t="shared" si="585"/>
        <v>551849.61999999988</v>
      </c>
      <c r="I676" s="285">
        <f t="shared" si="585"/>
        <v>552461.29999999993</v>
      </c>
      <c r="J676" s="285">
        <f t="shared" si="585"/>
        <v>0</v>
      </c>
      <c r="K676" s="285">
        <f t="shared" si="585"/>
        <v>552461.29999999993</v>
      </c>
      <c r="L676" s="285">
        <f t="shared" si="585"/>
        <v>552461.29999999993</v>
      </c>
      <c r="M676" s="285">
        <f t="shared" si="585"/>
        <v>0</v>
      </c>
      <c r="N676" s="285">
        <f t="shared" si="585"/>
        <v>552461.29999999993</v>
      </c>
      <c r="O676" s="285">
        <f t="shared" si="585"/>
        <v>542912.36</v>
      </c>
      <c r="P676" s="285">
        <f t="shared" si="585"/>
        <v>0</v>
      </c>
      <c r="Q676" s="285">
        <f t="shared" si="585"/>
        <v>542912.36</v>
      </c>
      <c r="R676" s="285">
        <f t="shared" si="566"/>
        <v>98.271563999143467</v>
      </c>
      <c r="S676" s="285">
        <v>0</v>
      </c>
      <c r="T676" s="285">
        <f t="shared" si="566"/>
        <v>98.271563999143467</v>
      </c>
    </row>
    <row r="677" spans="1:20" ht="35.4">
      <c r="A677" s="507"/>
      <c r="B677" s="563"/>
      <c r="C677" s="563"/>
      <c r="D677" s="509" t="s">
        <v>801</v>
      </c>
      <c r="E677" s="293" t="s">
        <v>1</v>
      </c>
      <c r="F677" s="290">
        <f>F678+F679+F680+F681+F682+F683</f>
        <v>551849.61999999988</v>
      </c>
      <c r="G677" s="290">
        <f t="shared" ref="G677:Q677" si="586">G678+G679+G680+G681+G682+G683</f>
        <v>0</v>
      </c>
      <c r="H677" s="290">
        <f t="shared" si="586"/>
        <v>551849.61999999988</v>
      </c>
      <c r="I677" s="285">
        <f t="shared" si="586"/>
        <v>552461.29999999993</v>
      </c>
      <c r="J677" s="285">
        <f t="shared" si="586"/>
        <v>0</v>
      </c>
      <c r="K677" s="285">
        <f t="shared" si="586"/>
        <v>552461.29999999993</v>
      </c>
      <c r="L677" s="285">
        <f t="shared" si="586"/>
        <v>552461.29999999993</v>
      </c>
      <c r="M677" s="285">
        <f t="shared" si="586"/>
        <v>0</v>
      </c>
      <c r="N677" s="285">
        <f t="shared" si="586"/>
        <v>552461.29999999993</v>
      </c>
      <c r="O677" s="285">
        <f t="shared" si="586"/>
        <v>542912.36</v>
      </c>
      <c r="P677" s="285">
        <f t="shared" si="586"/>
        <v>0</v>
      </c>
      <c r="Q677" s="285">
        <f t="shared" si="586"/>
        <v>542912.36</v>
      </c>
      <c r="R677" s="285">
        <f t="shared" si="566"/>
        <v>98.271563999143467</v>
      </c>
      <c r="S677" s="285">
        <v>0</v>
      </c>
      <c r="T677" s="285">
        <f t="shared" si="566"/>
        <v>98.271563999143467</v>
      </c>
    </row>
    <row r="678" spans="1:20" ht="70.8">
      <c r="A678" s="507"/>
      <c r="B678" s="563"/>
      <c r="C678" s="563"/>
      <c r="D678" s="510"/>
      <c r="E678" s="358" t="s">
        <v>804</v>
      </c>
      <c r="F678" s="290">
        <v>255814.34</v>
      </c>
      <c r="G678" s="290"/>
      <c r="H678" s="290">
        <v>255814.34</v>
      </c>
      <c r="I678" s="285">
        <v>255986.02</v>
      </c>
      <c r="J678" s="285"/>
      <c r="K678" s="285">
        <v>255986.02</v>
      </c>
      <c r="L678" s="285">
        <v>255986.02</v>
      </c>
      <c r="M678" s="282"/>
      <c r="N678" s="285">
        <v>255986.02</v>
      </c>
      <c r="O678" s="282">
        <v>255646.44</v>
      </c>
      <c r="P678" s="282"/>
      <c r="Q678" s="282">
        <v>255646.44</v>
      </c>
      <c r="R678" s="285">
        <f t="shared" si="566"/>
        <v>99.86734431825613</v>
      </c>
      <c r="S678" s="285">
        <v>0</v>
      </c>
      <c r="T678" s="285">
        <f t="shared" si="566"/>
        <v>99.86734431825613</v>
      </c>
    </row>
    <row r="679" spans="1:20" ht="70.8">
      <c r="A679" s="507"/>
      <c r="B679" s="563"/>
      <c r="C679" s="563"/>
      <c r="D679" s="510"/>
      <c r="E679" s="358" t="s">
        <v>805</v>
      </c>
      <c r="F679" s="290">
        <v>77964.5</v>
      </c>
      <c r="G679" s="290"/>
      <c r="H679" s="290">
        <v>77964.5</v>
      </c>
      <c r="I679" s="285">
        <v>78404.509999999995</v>
      </c>
      <c r="J679" s="285"/>
      <c r="K679" s="285">
        <v>78404.509999999995</v>
      </c>
      <c r="L679" s="285">
        <v>78404.509999999995</v>
      </c>
      <c r="M679" s="282"/>
      <c r="N679" s="285">
        <v>78404.509999999995</v>
      </c>
      <c r="O679" s="282">
        <v>69501.75</v>
      </c>
      <c r="P679" s="282"/>
      <c r="Q679" s="282">
        <v>69501.75</v>
      </c>
      <c r="R679" s="285">
        <f t="shared" si="566"/>
        <v>88.645091972387817</v>
      </c>
      <c r="S679" s="285">
        <v>0</v>
      </c>
      <c r="T679" s="285">
        <f t="shared" si="566"/>
        <v>88.645091972387817</v>
      </c>
    </row>
    <row r="680" spans="1:20" ht="70.8">
      <c r="A680" s="507"/>
      <c r="B680" s="563"/>
      <c r="C680" s="563"/>
      <c r="D680" s="510"/>
      <c r="E680" s="357" t="s">
        <v>806</v>
      </c>
      <c r="F680" s="290">
        <v>25</v>
      </c>
      <c r="G680" s="290"/>
      <c r="H680" s="290">
        <v>25</v>
      </c>
      <c r="I680" s="285">
        <v>25</v>
      </c>
      <c r="J680" s="363"/>
      <c r="K680" s="285">
        <v>25</v>
      </c>
      <c r="L680" s="285">
        <v>25</v>
      </c>
      <c r="M680" s="282"/>
      <c r="N680" s="285">
        <v>25</v>
      </c>
      <c r="O680" s="285">
        <v>25</v>
      </c>
      <c r="P680" s="282"/>
      <c r="Q680" s="285">
        <v>25</v>
      </c>
      <c r="R680" s="285">
        <f t="shared" si="566"/>
        <v>100</v>
      </c>
      <c r="S680" s="285">
        <v>0</v>
      </c>
      <c r="T680" s="285">
        <f t="shared" si="566"/>
        <v>100</v>
      </c>
    </row>
    <row r="681" spans="1:20" ht="70.8">
      <c r="A681" s="507"/>
      <c r="B681" s="563"/>
      <c r="C681" s="563"/>
      <c r="D681" s="510"/>
      <c r="E681" s="358" t="s">
        <v>808</v>
      </c>
      <c r="F681" s="290">
        <v>800</v>
      </c>
      <c r="G681" s="290"/>
      <c r="H681" s="290">
        <v>800</v>
      </c>
      <c r="I681" s="285">
        <v>800</v>
      </c>
      <c r="J681" s="285"/>
      <c r="K681" s="285">
        <v>800</v>
      </c>
      <c r="L681" s="285">
        <v>800</v>
      </c>
      <c r="M681" s="282"/>
      <c r="N681" s="285">
        <v>800</v>
      </c>
      <c r="O681" s="285">
        <v>800</v>
      </c>
      <c r="P681" s="282"/>
      <c r="Q681" s="285">
        <v>800</v>
      </c>
      <c r="R681" s="285">
        <f t="shared" si="566"/>
        <v>100</v>
      </c>
      <c r="S681" s="285">
        <v>0</v>
      </c>
      <c r="T681" s="285">
        <f t="shared" si="566"/>
        <v>100</v>
      </c>
    </row>
    <row r="682" spans="1:20" ht="70.8">
      <c r="A682" s="507"/>
      <c r="B682" s="563"/>
      <c r="C682" s="563"/>
      <c r="D682" s="510"/>
      <c r="E682" s="358" t="s">
        <v>802</v>
      </c>
      <c r="F682" s="290">
        <v>212986.07</v>
      </c>
      <c r="G682" s="290"/>
      <c r="H682" s="290">
        <v>212986.07</v>
      </c>
      <c r="I682" s="285">
        <v>212986.07</v>
      </c>
      <c r="J682" s="285"/>
      <c r="K682" s="285">
        <v>212986.07</v>
      </c>
      <c r="L682" s="285">
        <v>212986.07</v>
      </c>
      <c r="M682" s="282"/>
      <c r="N682" s="285">
        <v>212986.07</v>
      </c>
      <c r="O682" s="285">
        <v>212986.07</v>
      </c>
      <c r="P682" s="282"/>
      <c r="Q682" s="285">
        <v>212986.07</v>
      </c>
      <c r="R682" s="285">
        <f t="shared" si="566"/>
        <v>100</v>
      </c>
      <c r="S682" s="285">
        <v>0</v>
      </c>
      <c r="T682" s="285">
        <f t="shared" si="566"/>
        <v>100</v>
      </c>
    </row>
    <row r="683" spans="1:20" ht="70.8">
      <c r="A683" s="507"/>
      <c r="B683" s="563"/>
      <c r="C683" s="563"/>
      <c r="D683" s="510"/>
      <c r="E683" s="358" t="s">
        <v>807</v>
      </c>
      <c r="F683" s="290">
        <v>4259.71</v>
      </c>
      <c r="G683" s="290"/>
      <c r="H683" s="290">
        <v>4259.71</v>
      </c>
      <c r="I683" s="285">
        <v>4259.7</v>
      </c>
      <c r="J683" s="363"/>
      <c r="K683" s="285">
        <v>4259.7</v>
      </c>
      <c r="L683" s="285">
        <v>4259.7</v>
      </c>
      <c r="M683" s="282"/>
      <c r="N683" s="285">
        <v>4259.7</v>
      </c>
      <c r="O683" s="282">
        <v>3953.1</v>
      </c>
      <c r="P683" s="282"/>
      <c r="Q683" s="282">
        <v>3953.1</v>
      </c>
      <c r="R683" s="285">
        <f t="shared" si="566"/>
        <v>92.802310021832525</v>
      </c>
      <c r="S683" s="285">
        <v>0</v>
      </c>
      <c r="T683" s="285">
        <f t="shared" si="566"/>
        <v>92.802310021832525</v>
      </c>
    </row>
    <row r="684" spans="1:20" ht="70.8">
      <c r="A684" s="518" t="s">
        <v>335</v>
      </c>
      <c r="B684" s="561" t="s">
        <v>336</v>
      </c>
      <c r="C684" s="562" t="s">
        <v>813</v>
      </c>
      <c r="D684" s="281" t="s">
        <v>57</v>
      </c>
      <c r="E684" s="290"/>
      <c r="F684" s="290">
        <f>F685</f>
        <v>1916.3</v>
      </c>
      <c r="G684" s="290">
        <f t="shared" ref="G684:Q684" si="587">G685</f>
        <v>0</v>
      </c>
      <c r="H684" s="290">
        <f t="shared" si="587"/>
        <v>1916.3</v>
      </c>
      <c r="I684" s="285">
        <f t="shared" si="587"/>
        <v>6325.4400000000005</v>
      </c>
      <c r="J684" s="285">
        <f t="shared" si="587"/>
        <v>4409.1400000000003</v>
      </c>
      <c r="K684" s="285">
        <f t="shared" si="587"/>
        <v>1916.3</v>
      </c>
      <c r="L684" s="285">
        <f t="shared" si="587"/>
        <v>6325.4400000000005</v>
      </c>
      <c r="M684" s="285">
        <f t="shared" si="587"/>
        <v>4409.1400000000003</v>
      </c>
      <c r="N684" s="285">
        <f t="shared" si="587"/>
        <v>1916.3</v>
      </c>
      <c r="O684" s="285">
        <f t="shared" si="587"/>
        <v>5958.3200000000006</v>
      </c>
      <c r="P684" s="285">
        <f t="shared" si="587"/>
        <v>4409.1400000000003</v>
      </c>
      <c r="Q684" s="285">
        <f t="shared" si="587"/>
        <v>1549.18</v>
      </c>
      <c r="R684" s="285">
        <f t="shared" si="566"/>
        <v>94.196134972428808</v>
      </c>
      <c r="S684" s="282">
        <f t="shared" si="566"/>
        <v>100</v>
      </c>
      <c r="T684" s="285">
        <f t="shared" si="566"/>
        <v>80.842248082241824</v>
      </c>
    </row>
    <row r="685" spans="1:20" ht="35.4">
      <c r="A685" s="518"/>
      <c r="B685" s="561"/>
      <c r="C685" s="563"/>
      <c r="D685" s="509" t="s">
        <v>801</v>
      </c>
      <c r="E685" s="293" t="s">
        <v>1</v>
      </c>
      <c r="F685" s="290">
        <f>F686+F687</f>
        <v>1916.3</v>
      </c>
      <c r="G685" s="290">
        <f t="shared" ref="G685:Q685" si="588">G686+G687</f>
        <v>0</v>
      </c>
      <c r="H685" s="290">
        <f t="shared" si="588"/>
        <v>1916.3</v>
      </c>
      <c r="I685" s="285">
        <f t="shared" si="588"/>
        <v>6325.4400000000005</v>
      </c>
      <c r="J685" s="285">
        <f t="shared" si="588"/>
        <v>4409.1400000000003</v>
      </c>
      <c r="K685" s="285">
        <f t="shared" si="588"/>
        <v>1916.3</v>
      </c>
      <c r="L685" s="285">
        <f t="shared" si="588"/>
        <v>6325.4400000000005</v>
      </c>
      <c r="M685" s="285">
        <f t="shared" si="588"/>
        <v>4409.1400000000003</v>
      </c>
      <c r="N685" s="285">
        <f t="shared" si="588"/>
        <v>1916.3</v>
      </c>
      <c r="O685" s="285">
        <f t="shared" si="588"/>
        <v>5958.3200000000006</v>
      </c>
      <c r="P685" s="285">
        <f t="shared" si="588"/>
        <v>4409.1400000000003</v>
      </c>
      <c r="Q685" s="285">
        <f t="shared" si="588"/>
        <v>1549.18</v>
      </c>
      <c r="R685" s="285">
        <f t="shared" si="566"/>
        <v>94.196134972428808</v>
      </c>
      <c r="S685" s="282">
        <f t="shared" si="566"/>
        <v>100</v>
      </c>
      <c r="T685" s="285">
        <f t="shared" si="566"/>
        <v>80.842248082241824</v>
      </c>
    </row>
    <row r="686" spans="1:20" ht="70.8">
      <c r="A686" s="518"/>
      <c r="B686" s="561"/>
      <c r="C686" s="563"/>
      <c r="D686" s="510"/>
      <c r="E686" s="293" t="s">
        <v>803</v>
      </c>
      <c r="F686" s="290"/>
      <c r="G686" s="290"/>
      <c r="H686" s="290"/>
      <c r="I686" s="285">
        <v>4409.1400000000003</v>
      </c>
      <c r="J686" s="285">
        <v>4409.1400000000003</v>
      </c>
      <c r="K686" s="363"/>
      <c r="L686" s="285">
        <v>4409.1400000000003</v>
      </c>
      <c r="M686" s="285">
        <v>4409.1400000000003</v>
      </c>
      <c r="N686" s="363"/>
      <c r="O686" s="285">
        <v>4409.1400000000003</v>
      </c>
      <c r="P686" s="285">
        <v>4409.1400000000003</v>
      </c>
      <c r="Q686" s="363"/>
      <c r="R686" s="285">
        <f t="shared" si="566"/>
        <v>100</v>
      </c>
      <c r="S686" s="282">
        <f t="shared" si="566"/>
        <v>100</v>
      </c>
      <c r="T686" s="285"/>
    </row>
    <row r="687" spans="1:20" ht="70.8">
      <c r="A687" s="516"/>
      <c r="B687" s="516"/>
      <c r="C687" s="564"/>
      <c r="D687" s="511"/>
      <c r="E687" s="358" t="s">
        <v>802</v>
      </c>
      <c r="F687" s="290">
        <v>1916.3</v>
      </c>
      <c r="G687" s="290"/>
      <c r="H687" s="290">
        <v>1916.3</v>
      </c>
      <c r="I687" s="285">
        <v>1916.3</v>
      </c>
      <c r="J687" s="285"/>
      <c r="K687" s="285">
        <v>1916.3</v>
      </c>
      <c r="L687" s="285">
        <v>1916.3</v>
      </c>
      <c r="M687" s="282"/>
      <c r="N687" s="285">
        <v>1916.3</v>
      </c>
      <c r="O687" s="282">
        <v>1549.18</v>
      </c>
      <c r="P687" s="282"/>
      <c r="Q687" s="282">
        <v>1549.18</v>
      </c>
      <c r="R687" s="285">
        <f t="shared" si="566"/>
        <v>80.842248082241824</v>
      </c>
      <c r="S687" s="285">
        <v>0</v>
      </c>
      <c r="T687" s="285">
        <f t="shared" si="566"/>
        <v>80.842248082241824</v>
      </c>
    </row>
    <row r="688" spans="1:20" ht="70.8">
      <c r="A688" s="509" t="s">
        <v>337</v>
      </c>
      <c r="B688" s="561" t="s">
        <v>338</v>
      </c>
      <c r="C688" s="562" t="s">
        <v>814</v>
      </c>
      <c r="D688" s="281" t="s">
        <v>57</v>
      </c>
      <c r="E688" s="293"/>
      <c r="F688" s="290">
        <f>F689</f>
        <v>169703.6</v>
      </c>
      <c r="G688" s="290">
        <f t="shared" ref="G688:Q688" si="589">G689</f>
        <v>0</v>
      </c>
      <c r="H688" s="290">
        <f t="shared" si="589"/>
        <v>169703.6</v>
      </c>
      <c r="I688" s="285">
        <f t="shared" si="589"/>
        <v>235910.40000000002</v>
      </c>
      <c r="J688" s="285">
        <f t="shared" si="589"/>
        <v>66206.8</v>
      </c>
      <c r="K688" s="285">
        <f t="shared" si="589"/>
        <v>169703.6</v>
      </c>
      <c r="L688" s="290">
        <f t="shared" si="589"/>
        <v>235910.40000000002</v>
      </c>
      <c r="M688" s="290">
        <f t="shared" si="589"/>
        <v>66206.8</v>
      </c>
      <c r="N688" s="290">
        <f t="shared" si="589"/>
        <v>235910.40000000002</v>
      </c>
      <c r="O688" s="285">
        <f t="shared" si="589"/>
        <v>235816.24</v>
      </c>
      <c r="P688" s="285">
        <f t="shared" si="589"/>
        <v>66206.8</v>
      </c>
      <c r="Q688" s="285">
        <f t="shared" si="589"/>
        <v>169609.44</v>
      </c>
      <c r="R688" s="285">
        <f t="shared" si="566"/>
        <v>99.960086541330924</v>
      </c>
      <c r="S688" s="282">
        <f t="shared" si="566"/>
        <v>100</v>
      </c>
      <c r="T688" s="285">
        <f t="shared" si="566"/>
        <v>71.895702775290943</v>
      </c>
    </row>
    <row r="689" spans="1:20" ht="35.4">
      <c r="A689" s="510"/>
      <c r="B689" s="561"/>
      <c r="C689" s="563"/>
      <c r="D689" s="509" t="s">
        <v>340</v>
      </c>
      <c r="E689" s="282" t="s">
        <v>1</v>
      </c>
      <c r="F689" s="285">
        <f>F690+F691</f>
        <v>169703.6</v>
      </c>
      <c r="G689" s="285">
        <f t="shared" ref="G689:Q689" si="590">G690+G691</f>
        <v>0</v>
      </c>
      <c r="H689" s="285">
        <f t="shared" si="590"/>
        <v>169703.6</v>
      </c>
      <c r="I689" s="285">
        <f t="shared" si="590"/>
        <v>235910.40000000002</v>
      </c>
      <c r="J689" s="285">
        <f t="shared" si="590"/>
        <v>66206.8</v>
      </c>
      <c r="K689" s="285">
        <f t="shared" si="590"/>
        <v>169703.6</v>
      </c>
      <c r="L689" s="285">
        <f t="shared" si="590"/>
        <v>235910.40000000002</v>
      </c>
      <c r="M689" s="285">
        <f t="shared" si="590"/>
        <v>66206.8</v>
      </c>
      <c r="N689" s="285">
        <f>L690+N691</f>
        <v>235910.40000000002</v>
      </c>
      <c r="O689" s="285">
        <f t="shared" si="590"/>
        <v>235816.24</v>
      </c>
      <c r="P689" s="285">
        <f t="shared" si="590"/>
        <v>66206.8</v>
      </c>
      <c r="Q689" s="285">
        <f t="shared" si="590"/>
        <v>169609.44</v>
      </c>
      <c r="R689" s="285">
        <f t="shared" si="566"/>
        <v>99.960086541330924</v>
      </c>
      <c r="S689" s="282">
        <f t="shared" si="566"/>
        <v>100</v>
      </c>
      <c r="T689" s="285">
        <f t="shared" si="566"/>
        <v>71.895702775290943</v>
      </c>
    </row>
    <row r="690" spans="1:20" ht="70.8">
      <c r="A690" s="510"/>
      <c r="B690" s="561"/>
      <c r="C690" s="563"/>
      <c r="D690" s="510"/>
      <c r="E690" s="282" t="s">
        <v>809</v>
      </c>
      <c r="F690" s="285"/>
      <c r="G690" s="285"/>
      <c r="H690" s="285"/>
      <c r="I690" s="285">
        <v>66206.8</v>
      </c>
      <c r="J690" s="285">
        <v>66206.8</v>
      </c>
      <c r="K690" s="285"/>
      <c r="L690" s="285">
        <v>66206.8</v>
      </c>
      <c r="M690" s="285">
        <v>66206.8</v>
      </c>
      <c r="N690" s="363"/>
      <c r="O690" s="285">
        <v>66206.8</v>
      </c>
      <c r="P690" s="285">
        <v>66206.8</v>
      </c>
      <c r="Q690" s="282"/>
      <c r="R690" s="285">
        <f t="shared" si="566"/>
        <v>100</v>
      </c>
      <c r="S690" s="282">
        <f t="shared" si="566"/>
        <v>100</v>
      </c>
      <c r="T690" s="285">
        <f>(Q690/L690)*100</f>
        <v>0</v>
      </c>
    </row>
    <row r="691" spans="1:20" ht="70.8">
      <c r="A691" s="511"/>
      <c r="B691" s="516"/>
      <c r="C691" s="564"/>
      <c r="D691" s="511"/>
      <c r="E691" s="285" t="s">
        <v>810</v>
      </c>
      <c r="F691" s="285">
        <v>169703.6</v>
      </c>
      <c r="G691" s="285"/>
      <c r="H691" s="285">
        <v>169703.6</v>
      </c>
      <c r="I691" s="285">
        <v>169703.6</v>
      </c>
      <c r="J691" s="285"/>
      <c r="K691" s="285">
        <v>169703.6</v>
      </c>
      <c r="L691" s="285">
        <v>169703.6</v>
      </c>
      <c r="M691" s="282"/>
      <c r="N691" s="285">
        <v>169703.6</v>
      </c>
      <c r="O691" s="282">
        <v>169609.44</v>
      </c>
      <c r="P691" s="282"/>
      <c r="Q691" s="282">
        <v>169609.44</v>
      </c>
      <c r="R691" s="285">
        <f t="shared" si="566"/>
        <v>99.944515025020081</v>
      </c>
      <c r="S691" s="285">
        <v>0</v>
      </c>
      <c r="T691" s="285">
        <f t="shared" si="566"/>
        <v>99.944515025020081</v>
      </c>
    </row>
    <row r="692" spans="1:20" ht="70.8">
      <c r="A692" s="364" t="s">
        <v>339</v>
      </c>
      <c r="B692" s="487" t="s">
        <v>530</v>
      </c>
      <c r="C692" s="565" t="s">
        <v>815</v>
      </c>
      <c r="D692" s="365" t="s">
        <v>57</v>
      </c>
      <c r="E692" s="282"/>
      <c r="F692" s="284">
        <f t="shared" ref="F692:S698" si="591">F701</f>
        <v>161219</v>
      </c>
      <c r="G692" s="284">
        <f t="shared" si="591"/>
        <v>0</v>
      </c>
      <c r="H692" s="284">
        <f t="shared" si="591"/>
        <v>161219</v>
      </c>
      <c r="I692" s="284">
        <f t="shared" si="591"/>
        <v>237685.40000000002</v>
      </c>
      <c r="J692" s="284">
        <f t="shared" si="591"/>
        <v>76466.399999999994</v>
      </c>
      <c r="K692" s="284">
        <f t="shared" si="591"/>
        <v>161219</v>
      </c>
      <c r="L692" s="284">
        <f t="shared" si="591"/>
        <v>237685.40000000002</v>
      </c>
      <c r="M692" s="284">
        <f t="shared" si="591"/>
        <v>76466.399999999994</v>
      </c>
      <c r="N692" s="284">
        <f t="shared" si="591"/>
        <v>161219</v>
      </c>
      <c r="O692" s="284">
        <f t="shared" si="591"/>
        <v>237684.90000000002</v>
      </c>
      <c r="P692" s="284">
        <f t="shared" si="591"/>
        <v>76466.399999999994</v>
      </c>
      <c r="Q692" s="284">
        <f t="shared" si="591"/>
        <v>161218.5</v>
      </c>
      <c r="R692" s="284">
        <f t="shared" si="591"/>
        <v>99.999789637899511</v>
      </c>
      <c r="S692" s="284">
        <f t="shared" si="591"/>
        <v>100</v>
      </c>
      <c r="T692" s="284">
        <f>T701</f>
        <v>99.999689862857352</v>
      </c>
    </row>
    <row r="693" spans="1:20" ht="35.4">
      <c r="A693" s="321"/>
      <c r="B693" s="488"/>
      <c r="C693" s="566"/>
      <c r="D693" s="484" t="s">
        <v>816</v>
      </c>
      <c r="E693" s="78" t="s">
        <v>1</v>
      </c>
      <c r="F693" s="284">
        <f t="shared" si="591"/>
        <v>160619</v>
      </c>
      <c r="G693" s="284">
        <f t="shared" si="591"/>
        <v>0</v>
      </c>
      <c r="H693" s="284">
        <f t="shared" si="591"/>
        <v>160619</v>
      </c>
      <c r="I693" s="284">
        <f t="shared" si="591"/>
        <v>236091.2</v>
      </c>
      <c r="J693" s="284">
        <f t="shared" si="591"/>
        <v>75472.2</v>
      </c>
      <c r="K693" s="284">
        <f t="shared" si="591"/>
        <v>160619</v>
      </c>
      <c r="L693" s="284">
        <f t="shared" si="591"/>
        <v>236091.2</v>
      </c>
      <c r="M693" s="284">
        <f t="shared" si="591"/>
        <v>75472.2</v>
      </c>
      <c r="N693" s="284">
        <f t="shared" si="591"/>
        <v>160619</v>
      </c>
      <c r="O693" s="284">
        <f t="shared" si="591"/>
        <v>236091.2</v>
      </c>
      <c r="P693" s="284">
        <f t="shared" si="591"/>
        <v>75472.2</v>
      </c>
      <c r="Q693" s="284">
        <f t="shared" si="591"/>
        <v>160619</v>
      </c>
      <c r="R693" s="284">
        <f t="shared" si="591"/>
        <v>100</v>
      </c>
      <c r="S693" s="284">
        <f t="shared" si="591"/>
        <v>100</v>
      </c>
      <c r="T693" s="284">
        <f>T702</f>
        <v>100</v>
      </c>
    </row>
    <row r="694" spans="1:20" ht="70.8">
      <c r="A694" s="321"/>
      <c r="B694" s="488"/>
      <c r="C694" s="566"/>
      <c r="D694" s="485"/>
      <c r="E694" s="78" t="s">
        <v>817</v>
      </c>
      <c r="F694" s="284">
        <f t="shared" si="591"/>
        <v>160619</v>
      </c>
      <c r="G694" s="284">
        <f t="shared" si="591"/>
        <v>0</v>
      </c>
      <c r="H694" s="284">
        <f t="shared" si="591"/>
        <v>160619</v>
      </c>
      <c r="I694" s="284">
        <f t="shared" si="591"/>
        <v>160619</v>
      </c>
      <c r="J694" s="284">
        <f t="shared" si="591"/>
        <v>0</v>
      </c>
      <c r="K694" s="284">
        <f t="shared" si="591"/>
        <v>160619</v>
      </c>
      <c r="L694" s="284">
        <f t="shared" si="591"/>
        <v>160619</v>
      </c>
      <c r="M694" s="284">
        <f t="shared" si="591"/>
        <v>0</v>
      </c>
      <c r="N694" s="284">
        <f t="shared" si="591"/>
        <v>160619</v>
      </c>
      <c r="O694" s="284">
        <f t="shared" si="591"/>
        <v>160619</v>
      </c>
      <c r="P694" s="284">
        <f t="shared" si="591"/>
        <v>0</v>
      </c>
      <c r="Q694" s="284">
        <f t="shared" si="591"/>
        <v>160619</v>
      </c>
      <c r="R694" s="284">
        <f t="shared" si="591"/>
        <v>100</v>
      </c>
      <c r="S694" s="285">
        <v>0</v>
      </c>
      <c r="T694" s="284">
        <f>T703</f>
        <v>100</v>
      </c>
    </row>
    <row r="695" spans="1:20" ht="70.8">
      <c r="A695" s="321"/>
      <c r="B695" s="488"/>
      <c r="C695" s="566"/>
      <c r="D695" s="486"/>
      <c r="E695" s="148" t="s">
        <v>818</v>
      </c>
      <c r="F695" s="284">
        <f t="shared" si="591"/>
        <v>0</v>
      </c>
      <c r="G695" s="284">
        <f t="shared" si="591"/>
        <v>0</v>
      </c>
      <c r="H695" s="284">
        <f t="shared" si="591"/>
        <v>0</v>
      </c>
      <c r="I695" s="284">
        <f t="shared" si="591"/>
        <v>75472.2</v>
      </c>
      <c r="J695" s="284">
        <f t="shared" si="591"/>
        <v>75472.2</v>
      </c>
      <c r="K695" s="284">
        <f t="shared" si="591"/>
        <v>0</v>
      </c>
      <c r="L695" s="284">
        <f t="shared" si="591"/>
        <v>75472.2</v>
      </c>
      <c r="M695" s="284">
        <f t="shared" si="591"/>
        <v>75472.2</v>
      </c>
      <c r="N695" s="284">
        <f t="shared" si="591"/>
        <v>0</v>
      </c>
      <c r="O695" s="284">
        <f t="shared" si="591"/>
        <v>75472.2</v>
      </c>
      <c r="P695" s="284">
        <f t="shared" si="591"/>
        <v>75472.2</v>
      </c>
      <c r="Q695" s="284">
        <f t="shared" si="591"/>
        <v>0</v>
      </c>
      <c r="R695" s="284">
        <f t="shared" si="591"/>
        <v>100</v>
      </c>
      <c r="S695" s="284">
        <f t="shared" si="591"/>
        <v>100</v>
      </c>
      <c r="T695" s="284"/>
    </row>
    <row r="696" spans="1:20" ht="35.4">
      <c r="A696" s="321"/>
      <c r="B696" s="488"/>
      <c r="C696" s="566"/>
      <c r="D696" s="484" t="s">
        <v>130</v>
      </c>
      <c r="E696" s="78" t="s">
        <v>1</v>
      </c>
      <c r="F696" s="284">
        <f t="shared" si="591"/>
        <v>600</v>
      </c>
      <c r="G696" s="284">
        <f t="shared" si="591"/>
        <v>0</v>
      </c>
      <c r="H696" s="284">
        <f t="shared" si="591"/>
        <v>600</v>
      </c>
      <c r="I696" s="284">
        <f t="shared" si="591"/>
        <v>1594.2</v>
      </c>
      <c r="J696" s="284">
        <f t="shared" si="591"/>
        <v>994.2</v>
      </c>
      <c r="K696" s="284">
        <f t="shared" si="591"/>
        <v>600</v>
      </c>
      <c r="L696" s="284">
        <f t="shared" si="591"/>
        <v>1594.2</v>
      </c>
      <c r="M696" s="284">
        <f t="shared" si="591"/>
        <v>994.2</v>
      </c>
      <c r="N696" s="284">
        <f t="shared" si="591"/>
        <v>600</v>
      </c>
      <c r="O696" s="284">
        <f t="shared" si="591"/>
        <v>1593.7</v>
      </c>
      <c r="P696" s="284">
        <f t="shared" si="591"/>
        <v>994.2</v>
      </c>
      <c r="Q696" s="284">
        <f t="shared" si="591"/>
        <v>599.5</v>
      </c>
      <c r="R696" s="284">
        <f t="shared" si="591"/>
        <v>99.968636306611458</v>
      </c>
      <c r="S696" s="284">
        <f t="shared" si="591"/>
        <v>100</v>
      </c>
      <c r="T696" s="284">
        <f>T705</f>
        <v>99.916666666666671</v>
      </c>
    </row>
    <row r="697" spans="1:20" ht="70.8">
      <c r="A697" s="321"/>
      <c r="B697" s="488"/>
      <c r="C697" s="566"/>
      <c r="D697" s="485"/>
      <c r="E697" s="78" t="s">
        <v>819</v>
      </c>
      <c r="F697" s="284">
        <f t="shared" si="591"/>
        <v>600</v>
      </c>
      <c r="G697" s="284">
        <f t="shared" si="591"/>
        <v>0</v>
      </c>
      <c r="H697" s="284">
        <f t="shared" si="591"/>
        <v>600</v>
      </c>
      <c r="I697" s="284">
        <f t="shared" si="591"/>
        <v>600</v>
      </c>
      <c r="J697" s="284">
        <f t="shared" si="591"/>
        <v>0</v>
      </c>
      <c r="K697" s="284">
        <f t="shared" si="591"/>
        <v>600</v>
      </c>
      <c r="L697" s="284">
        <f t="shared" si="591"/>
        <v>600</v>
      </c>
      <c r="M697" s="284">
        <f t="shared" si="591"/>
        <v>0</v>
      </c>
      <c r="N697" s="284">
        <f t="shared" si="591"/>
        <v>600</v>
      </c>
      <c r="O697" s="284">
        <f t="shared" si="591"/>
        <v>599.5</v>
      </c>
      <c r="P697" s="284">
        <f t="shared" si="591"/>
        <v>0</v>
      </c>
      <c r="Q697" s="284">
        <f t="shared" si="591"/>
        <v>599.5</v>
      </c>
      <c r="R697" s="284">
        <f t="shared" si="591"/>
        <v>99.916666666666671</v>
      </c>
      <c r="S697" s="285">
        <v>0</v>
      </c>
      <c r="T697" s="284">
        <f>T706</f>
        <v>99.916666666666671</v>
      </c>
    </row>
    <row r="698" spans="1:20" ht="70.8">
      <c r="A698" s="321"/>
      <c r="B698" s="488"/>
      <c r="C698" s="566"/>
      <c r="D698" s="485"/>
      <c r="E698" s="78" t="s">
        <v>820</v>
      </c>
      <c r="F698" s="284">
        <f t="shared" si="591"/>
        <v>0</v>
      </c>
      <c r="G698" s="284">
        <f t="shared" si="591"/>
        <v>0</v>
      </c>
      <c r="H698" s="284">
        <f t="shared" si="591"/>
        <v>0</v>
      </c>
      <c r="I698" s="284">
        <f t="shared" si="591"/>
        <v>994.2</v>
      </c>
      <c r="J698" s="284">
        <f t="shared" si="591"/>
        <v>994.2</v>
      </c>
      <c r="K698" s="284">
        <f t="shared" si="591"/>
        <v>0</v>
      </c>
      <c r="L698" s="284">
        <f t="shared" si="591"/>
        <v>994.2</v>
      </c>
      <c r="M698" s="284">
        <f t="shared" si="591"/>
        <v>994.2</v>
      </c>
      <c r="N698" s="284">
        <f t="shared" si="591"/>
        <v>0</v>
      </c>
      <c r="O698" s="284">
        <f t="shared" si="591"/>
        <v>994.2</v>
      </c>
      <c r="P698" s="284">
        <f t="shared" si="591"/>
        <v>994.2</v>
      </c>
      <c r="Q698" s="284">
        <f t="shared" si="591"/>
        <v>0</v>
      </c>
      <c r="R698" s="284">
        <f t="shared" si="591"/>
        <v>100</v>
      </c>
      <c r="S698" s="284">
        <f t="shared" si="591"/>
        <v>100</v>
      </c>
      <c r="T698" s="284"/>
    </row>
    <row r="699" spans="1:20" ht="35.4">
      <c r="A699" s="321"/>
      <c r="B699" s="488"/>
      <c r="C699" s="566"/>
      <c r="D699" s="484" t="s">
        <v>126</v>
      </c>
      <c r="E699" s="78" t="s">
        <v>1</v>
      </c>
      <c r="F699" s="284">
        <f t="shared" ref="F699:Q699" si="592">F684</f>
        <v>1916.3</v>
      </c>
      <c r="G699" s="284">
        <f t="shared" si="592"/>
        <v>0</v>
      </c>
      <c r="H699" s="284">
        <f t="shared" si="592"/>
        <v>1916.3</v>
      </c>
      <c r="I699" s="284">
        <f t="shared" si="592"/>
        <v>6325.4400000000005</v>
      </c>
      <c r="J699" s="284">
        <f t="shared" si="592"/>
        <v>4409.1400000000003</v>
      </c>
      <c r="K699" s="284">
        <f t="shared" si="592"/>
        <v>1916.3</v>
      </c>
      <c r="L699" s="284">
        <f t="shared" si="592"/>
        <v>6325.4400000000005</v>
      </c>
      <c r="M699" s="284">
        <f t="shared" si="592"/>
        <v>4409.1400000000003</v>
      </c>
      <c r="N699" s="284">
        <f t="shared" si="592"/>
        <v>1916.3</v>
      </c>
      <c r="O699" s="284">
        <f t="shared" si="592"/>
        <v>5958.3200000000006</v>
      </c>
      <c r="P699" s="284">
        <f t="shared" si="592"/>
        <v>4409.1400000000003</v>
      </c>
      <c r="Q699" s="284">
        <f t="shared" si="592"/>
        <v>1549.18</v>
      </c>
      <c r="R699" s="284"/>
      <c r="S699" s="285">
        <v>0</v>
      </c>
      <c r="T699" s="284"/>
    </row>
    <row r="700" spans="1:20" ht="35.4">
      <c r="A700" s="321"/>
      <c r="B700" s="488"/>
      <c r="C700" s="566"/>
      <c r="D700" s="486"/>
      <c r="E700" s="78" t="s">
        <v>65</v>
      </c>
      <c r="F700" s="284">
        <f t="shared" ref="F700:Q700" si="593">F709</f>
        <v>0</v>
      </c>
      <c r="G700" s="284">
        <f t="shared" si="593"/>
        <v>0</v>
      </c>
      <c r="H700" s="284">
        <f t="shared" si="593"/>
        <v>0</v>
      </c>
      <c r="I700" s="284">
        <f t="shared" si="593"/>
        <v>0</v>
      </c>
      <c r="J700" s="284">
        <f t="shared" si="593"/>
        <v>0</v>
      </c>
      <c r="K700" s="284">
        <f t="shared" si="593"/>
        <v>0</v>
      </c>
      <c r="L700" s="284">
        <f t="shared" si="593"/>
        <v>0</v>
      </c>
      <c r="M700" s="284">
        <f t="shared" si="593"/>
        <v>0</v>
      </c>
      <c r="N700" s="284">
        <f t="shared" si="593"/>
        <v>0</v>
      </c>
      <c r="O700" s="284">
        <f t="shared" si="593"/>
        <v>0</v>
      </c>
      <c r="P700" s="284">
        <f t="shared" si="593"/>
        <v>0</v>
      </c>
      <c r="Q700" s="284">
        <f t="shared" si="593"/>
        <v>0</v>
      </c>
      <c r="R700" s="284"/>
      <c r="S700" s="285">
        <v>0</v>
      </c>
      <c r="T700" s="284"/>
    </row>
    <row r="701" spans="1:20" ht="70.8">
      <c r="A701" s="364" t="s">
        <v>341</v>
      </c>
      <c r="B701" s="487" t="s">
        <v>821</v>
      </c>
      <c r="C701" s="565" t="s">
        <v>822</v>
      </c>
      <c r="D701" s="365" t="s">
        <v>57</v>
      </c>
      <c r="E701" s="282"/>
      <c r="F701" s="284">
        <f t="shared" ref="F701:P701" si="594">F708+F705+F702</f>
        <v>161219</v>
      </c>
      <c r="G701" s="284">
        <f t="shared" si="594"/>
        <v>0</v>
      </c>
      <c r="H701" s="284">
        <f t="shared" si="594"/>
        <v>161219</v>
      </c>
      <c r="I701" s="284">
        <f t="shared" si="594"/>
        <v>237685.40000000002</v>
      </c>
      <c r="J701" s="284">
        <f t="shared" si="594"/>
        <v>76466.399999999994</v>
      </c>
      <c r="K701" s="284">
        <f t="shared" si="594"/>
        <v>161219</v>
      </c>
      <c r="L701" s="284">
        <f t="shared" si="594"/>
        <v>237685.40000000002</v>
      </c>
      <c r="M701" s="284">
        <f t="shared" si="594"/>
        <v>76466.399999999994</v>
      </c>
      <c r="N701" s="284">
        <f t="shared" si="594"/>
        <v>161219</v>
      </c>
      <c r="O701" s="284">
        <f t="shared" si="594"/>
        <v>237684.90000000002</v>
      </c>
      <c r="P701" s="284">
        <f t="shared" si="594"/>
        <v>76466.399999999994</v>
      </c>
      <c r="Q701" s="284">
        <f>Q708+Q705+Q702</f>
        <v>161218.5</v>
      </c>
      <c r="R701" s="284">
        <f>O701*100/L701</f>
        <v>99.999789637899511</v>
      </c>
      <c r="S701" s="284">
        <f>P701*100/M701</f>
        <v>100</v>
      </c>
      <c r="T701" s="284">
        <f>Q701*100/N701</f>
        <v>99.999689862857352</v>
      </c>
    </row>
    <row r="702" spans="1:20" ht="35.4">
      <c r="A702" s="366"/>
      <c r="B702" s="488"/>
      <c r="C702" s="566"/>
      <c r="D702" s="484" t="s">
        <v>816</v>
      </c>
      <c r="E702" s="78" t="s">
        <v>1</v>
      </c>
      <c r="F702" s="284">
        <f t="shared" ref="F702:S704" si="595">F714</f>
        <v>160619</v>
      </c>
      <c r="G702" s="284">
        <f t="shared" si="595"/>
        <v>0</v>
      </c>
      <c r="H702" s="284">
        <f t="shared" si="595"/>
        <v>160619</v>
      </c>
      <c r="I702" s="284">
        <f t="shared" si="595"/>
        <v>236091.2</v>
      </c>
      <c r="J702" s="284">
        <f t="shared" si="595"/>
        <v>75472.2</v>
      </c>
      <c r="K702" s="284">
        <f t="shared" si="595"/>
        <v>160619</v>
      </c>
      <c r="L702" s="284">
        <f t="shared" si="595"/>
        <v>236091.2</v>
      </c>
      <c r="M702" s="284">
        <f t="shared" si="595"/>
        <v>75472.2</v>
      </c>
      <c r="N702" s="284">
        <f t="shared" si="595"/>
        <v>160619</v>
      </c>
      <c r="O702" s="284">
        <f t="shared" si="595"/>
        <v>236091.2</v>
      </c>
      <c r="P702" s="284">
        <f t="shared" si="595"/>
        <v>75472.2</v>
      </c>
      <c r="Q702" s="284">
        <f t="shared" si="595"/>
        <v>160619</v>
      </c>
      <c r="R702" s="284">
        <f t="shared" si="595"/>
        <v>100</v>
      </c>
      <c r="S702" s="284">
        <f t="shared" si="595"/>
        <v>100</v>
      </c>
      <c r="T702" s="284">
        <f>T714</f>
        <v>100</v>
      </c>
    </row>
    <row r="703" spans="1:20" ht="70.8">
      <c r="A703" s="366"/>
      <c r="B703" s="488"/>
      <c r="C703" s="566"/>
      <c r="D703" s="485"/>
      <c r="E703" s="78" t="s">
        <v>817</v>
      </c>
      <c r="F703" s="284">
        <f t="shared" si="595"/>
        <v>160619</v>
      </c>
      <c r="G703" s="284">
        <f t="shared" si="595"/>
        <v>0</v>
      </c>
      <c r="H703" s="284">
        <f t="shared" si="595"/>
        <v>160619</v>
      </c>
      <c r="I703" s="284">
        <f t="shared" si="595"/>
        <v>160619</v>
      </c>
      <c r="J703" s="284">
        <f t="shared" si="595"/>
        <v>0</v>
      </c>
      <c r="K703" s="284">
        <f t="shared" si="595"/>
        <v>160619</v>
      </c>
      <c r="L703" s="284">
        <f t="shared" si="595"/>
        <v>160619</v>
      </c>
      <c r="M703" s="284">
        <f t="shared" si="595"/>
        <v>0</v>
      </c>
      <c r="N703" s="284">
        <f t="shared" si="595"/>
        <v>160619</v>
      </c>
      <c r="O703" s="284">
        <f t="shared" si="595"/>
        <v>160619</v>
      </c>
      <c r="P703" s="284">
        <f t="shared" si="595"/>
        <v>0</v>
      </c>
      <c r="Q703" s="284">
        <f t="shared" si="595"/>
        <v>160619</v>
      </c>
      <c r="R703" s="284">
        <f t="shared" si="595"/>
        <v>100</v>
      </c>
      <c r="S703" s="285">
        <v>0</v>
      </c>
      <c r="T703" s="284">
        <f>T715</f>
        <v>100</v>
      </c>
    </row>
    <row r="704" spans="1:20" ht="70.8">
      <c r="A704" s="366"/>
      <c r="B704" s="488"/>
      <c r="C704" s="566"/>
      <c r="D704" s="486"/>
      <c r="E704" s="148" t="s">
        <v>818</v>
      </c>
      <c r="F704" s="284">
        <f t="shared" si="595"/>
        <v>0</v>
      </c>
      <c r="G704" s="284">
        <f t="shared" si="595"/>
        <v>0</v>
      </c>
      <c r="H704" s="284">
        <f t="shared" si="595"/>
        <v>0</v>
      </c>
      <c r="I704" s="284">
        <f t="shared" si="595"/>
        <v>75472.2</v>
      </c>
      <c r="J704" s="284">
        <f t="shared" si="595"/>
        <v>75472.2</v>
      </c>
      <c r="K704" s="284">
        <f t="shared" si="595"/>
        <v>0</v>
      </c>
      <c r="L704" s="284">
        <f t="shared" si="595"/>
        <v>75472.2</v>
      </c>
      <c r="M704" s="284">
        <f t="shared" si="595"/>
        <v>75472.2</v>
      </c>
      <c r="N704" s="284">
        <f t="shared" si="595"/>
        <v>0</v>
      </c>
      <c r="O704" s="284">
        <f t="shared" si="595"/>
        <v>75472.2</v>
      </c>
      <c r="P704" s="284">
        <f t="shared" si="595"/>
        <v>75472.2</v>
      </c>
      <c r="Q704" s="284">
        <f>Q716</f>
        <v>0</v>
      </c>
      <c r="R704" s="284">
        <f t="shared" si="595"/>
        <v>100</v>
      </c>
      <c r="S704" s="284">
        <f t="shared" si="595"/>
        <v>100</v>
      </c>
      <c r="T704" s="284"/>
    </row>
    <row r="705" spans="1:20" ht="35.4">
      <c r="A705" s="366"/>
      <c r="B705" s="488"/>
      <c r="C705" s="566"/>
      <c r="D705" s="484" t="s">
        <v>130</v>
      </c>
      <c r="E705" s="78" t="s">
        <v>1</v>
      </c>
      <c r="F705" s="284">
        <f t="shared" ref="F705:P705" si="596">F706+F707</f>
        <v>600</v>
      </c>
      <c r="G705" s="284">
        <f t="shared" si="596"/>
        <v>0</v>
      </c>
      <c r="H705" s="284">
        <f t="shared" si="596"/>
        <v>600</v>
      </c>
      <c r="I705" s="284">
        <f t="shared" si="596"/>
        <v>1594.2</v>
      </c>
      <c r="J705" s="284">
        <f t="shared" si="596"/>
        <v>994.2</v>
      </c>
      <c r="K705" s="284">
        <f t="shared" si="596"/>
        <v>600</v>
      </c>
      <c r="L705" s="284">
        <f t="shared" si="596"/>
        <v>1594.2</v>
      </c>
      <c r="M705" s="284">
        <f t="shared" si="596"/>
        <v>994.2</v>
      </c>
      <c r="N705" s="284">
        <f t="shared" si="596"/>
        <v>600</v>
      </c>
      <c r="O705" s="284">
        <f t="shared" si="596"/>
        <v>1593.7</v>
      </c>
      <c r="P705" s="284">
        <f t="shared" si="596"/>
        <v>994.2</v>
      </c>
      <c r="Q705" s="284">
        <f>Q706+Q707</f>
        <v>599.5</v>
      </c>
      <c r="R705" s="284">
        <f>O705*100/L705</f>
        <v>99.968636306611458</v>
      </c>
      <c r="S705" s="284">
        <f>P705*100/M705</f>
        <v>100</v>
      </c>
      <c r="T705" s="284">
        <f>Q705*100/N705</f>
        <v>99.916666666666671</v>
      </c>
    </row>
    <row r="706" spans="1:20" ht="70.8">
      <c r="A706" s="366"/>
      <c r="B706" s="488"/>
      <c r="C706" s="566"/>
      <c r="D706" s="485"/>
      <c r="E706" s="78" t="s">
        <v>819</v>
      </c>
      <c r="F706" s="284">
        <f t="shared" ref="F706:P706" si="597">F723+F719</f>
        <v>600</v>
      </c>
      <c r="G706" s="284">
        <f t="shared" si="597"/>
        <v>0</v>
      </c>
      <c r="H706" s="284">
        <f t="shared" si="597"/>
        <v>600</v>
      </c>
      <c r="I706" s="284">
        <f t="shared" si="597"/>
        <v>600</v>
      </c>
      <c r="J706" s="284">
        <f t="shared" si="597"/>
        <v>0</v>
      </c>
      <c r="K706" s="284">
        <f t="shared" si="597"/>
        <v>600</v>
      </c>
      <c r="L706" s="284">
        <f t="shared" si="597"/>
        <v>600</v>
      </c>
      <c r="M706" s="284">
        <f t="shared" si="597"/>
        <v>0</v>
      </c>
      <c r="N706" s="284">
        <f t="shared" si="597"/>
        <v>600</v>
      </c>
      <c r="O706" s="284">
        <f t="shared" si="597"/>
        <v>599.5</v>
      </c>
      <c r="P706" s="284">
        <f t="shared" si="597"/>
        <v>0</v>
      </c>
      <c r="Q706" s="284">
        <f>Q723+Q719</f>
        <v>599.5</v>
      </c>
      <c r="R706" s="284">
        <f>T706</f>
        <v>99.916666666666671</v>
      </c>
      <c r="S706" s="285">
        <v>0</v>
      </c>
      <c r="T706" s="284">
        <f>Q706*100/N706</f>
        <v>99.916666666666671</v>
      </c>
    </row>
    <row r="707" spans="1:20" ht="70.8">
      <c r="A707" s="366"/>
      <c r="B707" s="488"/>
      <c r="C707" s="566"/>
      <c r="D707" s="485"/>
      <c r="E707" s="78" t="s">
        <v>820</v>
      </c>
      <c r="F707" s="284">
        <f t="shared" ref="F707:P707" si="598">F720</f>
        <v>0</v>
      </c>
      <c r="G707" s="284">
        <f t="shared" si="598"/>
        <v>0</v>
      </c>
      <c r="H707" s="284">
        <f t="shared" si="598"/>
        <v>0</v>
      </c>
      <c r="I707" s="284">
        <f t="shared" si="598"/>
        <v>994.2</v>
      </c>
      <c r="J707" s="284">
        <f t="shared" si="598"/>
        <v>994.2</v>
      </c>
      <c r="K707" s="284">
        <f t="shared" si="598"/>
        <v>0</v>
      </c>
      <c r="L707" s="284">
        <f t="shared" si="598"/>
        <v>994.2</v>
      </c>
      <c r="M707" s="284">
        <f t="shared" si="598"/>
        <v>994.2</v>
      </c>
      <c r="N707" s="284">
        <f t="shared" si="598"/>
        <v>0</v>
      </c>
      <c r="O707" s="284">
        <f t="shared" si="598"/>
        <v>994.2</v>
      </c>
      <c r="P707" s="284">
        <f t="shared" si="598"/>
        <v>994.2</v>
      </c>
      <c r="Q707" s="284">
        <f>Q720</f>
        <v>0</v>
      </c>
      <c r="R707" s="284">
        <f>R720</f>
        <v>100</v>
      </c>
      <c r="S707" s="284">
        <f>S720</f>
        <v>100</v>
      </c>
      <c r="T707" s="284"/>
    </row>
    <row r="708" spans="1:20" ht="35.4">
      <c r="A708" s="367"/>
      <c r="B708" s="488"/>
      <c r="C708" s="566"/>
      <c r="D708" s="484" t="s">
        <v>126</v>
      </c>
      <c r="E708" s="78" t="s">
        <v>1</v>
      </c>
      <c r="F708" s="284">
        <f t="shared" ref="F708:P709" si="599">F724</f>
        <v>0</v>
      </c>
      <c r="G708" s="284">
        <f t="shared" si="599"/>
        <v>0</v>
      </c>
      <c r="H708" s="284">
        <f t="shared" si="599"/>
        <v>0</v>
      </c>
      <c r="I708" s="284">
        <f t="shared" si="599"/>
        <v>0</v>
      </c>
      <c r="J708" s="284">
        <f t="shared" si="599"/>
        <v>0</v>
      </c>
      <c r="K708" s="284">
        <f t="shared" si="599"/>
        <v>0</v>
      </c>
      <c r="L708" s="284">
        <f t="shared" si="599"/>
        <v>0</v>
      </c>
      <c r="M708" s="284">
        <f t="shared" si="599"/>
        <v>0</v>
      </c>
      <c r="N708" s="284">
        <f t="shared" si="599"/>
        <v>0</v>
      </c>
      <c r="O708" s="284">
        <f t="shared" si="599"/>
        <v>0</v>
      </c>
      <c r="P708" s="284">
        <f t="shared" si="599"/>
        <v>0</v>
      </c>
      <c r="Q708" s="284">
        <f>Q724</f>
        <v>0</v>
      </c>
      <c r="R708" s="284"/>
      <c r="S708" s="284"/>
      <c r="T708" s="284"/>
    </row>
    <row r="709" spans="1:20" ht="35.4">
      <c r="A709" s="367"/>
      <c r="B709" s="488"/>
      <c r="C709" s="566"/>
      <c r="D709" s="486"/>
      <c r="E709" s="78" t="s">
        <v>65</v>
      </c>
      <c r="F709" s="284">
        <f t="shared" si="599"/>
        <v>0</v>
      </c>
      <c r="G709" s="284">
        <f t="shared" si="599"/>
        <v>0</v>
      </c>
      <c r="H709" s="284">
        <f t="shared" si="599"/>
        <v>0</v>
      </c>
      <c r="I709" s="284">
        <f t="shared" si="599"/>
        <v>0</v>
      </c>
      <c r="J709" s="284">
        <f t="shared" si="599"/>
        <v>0</v>
      </c>
      <c r="K709" s="284">
        <f t="shared" si="599"/>
        <v>0</v>
      </c>
      <c r="L709" s="284">
        <f t="shared" si="599"/>
        <v>0</v>
      </c>
      <c r="M709" s="284">
        <f t="shared" si="599"/>
        <v>0</v>
      </c>
      <c r="N709" s="284">
        <f t="shared" si="599"/>
        <v>0</v>
      </c>
      <c r="O709" s="284">
        <f t="shared" si="599"/>
        <v>0</v>
      </c>
      <c r="P709" s="284">
        <f t="shared" si="599"/>
        <v>0</v>
      </c>
      <c r="Q709" s="284">
        <f>Q725</f>
        <v>0</v>
      </c>
      <c r="R709" s="284"/>
      <c r="S709" s="284"/>
      <c r="T709" s="284"/>
    </row>
    <row r="710" spans="1:20" ht="408.75" customHeight="1">
      <c r="A710" s="364" t="s">
        <v>343</v>
      </c>
      <c r="B710" s="547" t="s">
        <v>823</v>
      </c>
      <c r="C710" s="538" t="s">
        <v>824</v>
      </c>
      <c r="D710" s="365" t="s">
        <v>57</v>
      </c>
      <c r="E710" s="282"/>
      <c r="F710" s="284">
        <v>0</v>
      </c>
      <c r="G710" s="284">
        <v>0</v>
      </c>
      <c r="H710" s="284">
        <v>0</v>
      </c>
      <c r="I710" s="284">
        <v>0</v>
      </c>
      <c r="J710" s="284">
        <v>0</v>
      </c>
      <c r="K710" s="284">
        <v>0</v>
      </c>
      <c r="L710" s="284">
        <v>0</v>
      </c>
      <c r="M710" s="284">
        <v>0</v>
      </c>
      <c r="N710" s="284">
        <v>0</v>
      </c>
      <c r="O710" s="284">
        <v>0</v>
      </c>
      <c r="P710" s="284">
        <v>0</v>
      </c>
      <c r="Q710" s="284">
        <v>0</v>
      </c>
      <c r="R710" s="284"/>
      <c r="S710" s="284"/>
      <c r="T710" s="284"/>
    </row>
    <row r="711" spans="1:20" ht="409.6" customHeight="1">
      <c r="A711" s="367"/>
      <c r="B711" s="548"/>
      <c r="C711" s="539"/>
      <c r="D711" s="484" t="s">
        <v>130</v>
      </c>
      <c r="E711" s="78" t="s">
        <v>1</v>
      </c>
      <c r="F711" s="284">
        <v>0</v>
      </c>
      <c r="G711" s="284">
        <v>0</v>
      </c>
      <c r="H711" s="284">
        <v>0</v>
      </c>
      <c r="I711" s="284">
        <v>0</v>
      </c>
      <c r="J711" s="284">
        <v>0</v>
      </c>
      <c r="K711" s="284">
        <v>0</v>
      </c>
      <c r="L711" s="284">
        <v>0</v>
      </c>
      <c r="M711" s="284">
        <v>0</v>
      </c>
      <c r="N711" s="284">
        <v>0</v>
      </c>
      <c r="O711" s="284">
        <v>0</v>
      </c>
      <c r="P711" s="284">
        <v>0</v>
      </c>
      <c r="Q711" s="284">
        <v>0</v>
      </c>
      <c r="R711" s="284"/>
      <c r="S711" s="284"/>
      <c r="T711" s="284"/>
    </row>
    <row r="712" spans="1:20" ht="357" customHeight="1">
      <c r="A712" s="367"/>
      <c r="B712" s="548"/>
      <c r="C712" s="539"/>
      <c r="D712" s="486"/>
      <c r="E712" s="78" t="s">
        <v>825</v>
      </c>
      <c r="F712" s="284">
        <v>0</v>
      </c>
      <c r="G712" s="284">
        <v>0</v>
      </c>
      <c r="H712" s="284">
        <v>0</v>
      </c>
      <c r="I712" s="284">
        <v>0</v>
      </c>
      <c r="J712" s="284">
        <v>0</v>
      </c>
      <c r="K712" s="284">
        <v>0</v>
      </c>
      <c r="L712" s="284">
        <v>0</v>
      </c>
      <c r="M712" s="284">
        <v>0</v>
      </c>
      <c r="N712" s="284">
        <v>0</v>
      </c>
      <c r="O712" s="284">
        <v>0</v>
      </c>
      <c r="P712" s="284">
        <v>0</v>
      </c>
      <c r="Q712" s="284">
        <v>0</v>
      </c>
      <c r="R712" s="284"/>
      <c r="S712" s="284"/>
      <c r="T712" s="284"/>
    </row>
    <row r="713" spans="1:20" ht="70.8">
      <c r="A713" s="364" t="s">
        <v>345</v>
      </c>
      <c r="B713" s="547" t="s">
        <v>826</v>
      </c>
      <c r="C713" s="538" t="s">
        <v>827</v>
      </c>
      <c r="D713" s="365" t="s">
        <v>57</v>
      </c>
      <c r="E713" s="282"/>
      <c r="F713" s="284">
        <f t="shared" ref="F713:P713" si="600">F714</f>
        <v>160619</v>
      </c>
      <c r="G713" s="284">
        <f t="shared" si="600"/>
        <v>0</v>
      </c>
      <c r="H713" s="284">
        <f t="shared" si="600"/>
        <v>160619</v>
      </c>
      <c r="I713" s="284">
        <f t="shared" si="600"/>
        <v>236091.2</v>
      </c>
      <c r="J713" s="284">
        <f t="shared" si="600"/>
        <v>75472.2</v>
      </c>
      <c r="K713" s="284">
        <f t="shared" si="600"/>
        <v>160619</v>
      </c>
      <c r="L713" s="284">
        <f t="shared" si="600"/>
        <v>236091.2</v>
      </c>
      <c r="M713" s="284">
        <f t="shared" si="600"/>
        <v>75472.2</v>
      </c>
      <c r="N713" s="284">
        <f t="shared" si="600"/>
        <v>160619</v>
      </c>
      <c r="O713" s="284">
        <f t="shared" si="600"/>
        <v>236091.2</v>
      </c>
      <c r="P713" s="284">
        <f t="shared" si="600"/>
        <v>75472.2</v>
      </c>
      <c r="Q713" s="284">
        <f>Q714</f>
        <v>160619</v>
      </c>
      <c r="R713" s="284">
        <f>R714</f>
        <v>100</v>
      </c>
      <c r="S713" s="284">
        <f>S714</f>
        <v>100</v>
      </c>
      <c r="T713" s="284">
        <f>T714</f>
        <v>100</v>
      </c>
    </row>
    <row r="714" spans="1:20" ht="35.4">
      <c r="A714" s="367"/>
      <c r="B714" s="548"/>
      <c r="C714" s="539"/>
      <c r="D714" s="484" t="s">
        <v>816</v>
      </c>
      <c r="E714" s="78" t="s">
        <v>1</v>
      </c>
      <c r="F714" s="284">
        <f t="shared" ref="F714:P714" si="601">F716+F715</f>
        <v>160619</v>
      </c>
      <c r="G714" s="284">
        <f t="shared" si="601"/>
        <v>0</v>
      </c>
      <c r="H714" s="284">
        <f t="shared" si="601"/>
        <v>160619</v>
      </c>
      <c r="I714" s="284">
        <f t="shared" si="601"/>
        <v>236091.2</v>
      </c>
      <c r="J714" s="284">
        <f t="shared" si="601"/>
        <v>75472.2</v>
      </c>
      <c r="K714" s="284">
        <f t="shared" si="601"/>
        <v>160619</v>
      </c>
      <c r="L714" s="284">
        <f t="shared" si="601"/>
        <v>236091.2</v>
      </c>
      <c r="M714" s="284">
        <f t="shared" si="601"/>
        <v>75472.2</v>
      </c>
      <c r="N714" s="284">
        <f t="shared" si="601"/>
        <v>160619</v>
      </c>
      <c r="O714" s="284">
        <f t="shared" si="601"/>
        <v>236091.2</v>
      </c>
      <c r="P714" s="284">
        <f t="shared" si="601"/>
        <v>75472.2</v>
      </c>
      <c r="Q714" s="284">
        <f>Q716+Q715</f>
        <v>160619</v>
      </c>
      <c r="R714" s="284">
        <f>O714*100/L714</f>
        <v>100</v>
      </c>
      <c r="S714" s="284">
        <f>S716</f>
        <v>100</v>
      </c>
      <c r="T714" s="284">
        <f>T715</f>
        <v>100</v>
      </c>
    </row>
    <row r="715" spans="1:20" ht="70.8">
      <c r="A715" s="367"/>
      <c r="B715" s="548"/>
      <c r="C715" s="539"/>
      <c r="D715" s="485"/>
      <c r="E715" s="78" t="s">
        <v>817</v>
      </c>
      <c r="F715" s="284">
        <f>H715+G715</f>
        <v>160619</v>
      </c>
      <c r="G715" s="284">
        <v>0</v>
      </c>
      <c r="H715" s="284">
        <v>160619</v>
      </c>
      <c r="I715" s="284">
        <f>J715+K715</f>
        <v>160619</v>
      </c>
      <c r="J715" s="284">
        <v>0</v>
      </c>
      <c r="K715" s="284">
        <v>160619</v>
      </c>
      <c r="L715" s="284">
        <f>M715+N715</f>
        <v>160619</v>
      </c>
      <c r="M715" s="284">
        <v>0</v>
      </c>
      <c r="N715" s="284">
        <v>160619</v>
      </c>
      <c r="O715" s="284">
        <f>P715+Q715</f>
        <v>160619</v>
      </c>
      <c r="P715" s="284">
        <v>0</v>
      </c>
      <c r="Q715" s="284">
        <v>160619</v>
      </c>
      <c r="R715" s="284">
        <f>T715</f>
        <v>100</v>
      </c>
      <c r="S715" s="284">
        <v>0</v>
      </c>
      <c r="T715" s="284">
        <f>Q715*100/L715</f>
        <v>100</v>
      </c>
    </row>
    <row r="716" spans="1:20" ht="337.5" customHeight="1">
      <c r="A716" s="367"/>
      <c r="B716" s="548"/>
      <c r="C716" s="539"/>
      <c r="D716" s="486"/>
      <c r="E716" s="148" t="s">
        <v>818</v>
      </c>
      <c r="F716" s="284">
        <v>0</v>
      </c>
      <c r="G716" s="284">
        <v>0</v>
      </c>
      <c r="H716" s="284">
        <v>0</v>
      </c>
      <c r="I716" s="284">
        <f>J716+K716</f>
        <v>75472.2</v>
      </c>
      <c r="J716" s="284">
        <v>75472.2</v>
      </c>
      <c r="K716" s="284">
        <v>0</v>
      </c>
      <c r="L716" s="284">
        <f>M716+N716</f>
        <v>75472.2</v>
      </c>
      <c r="M716" s="284">
        <v>75472.2</v>
      </c>
      <c r="N716" s="284">
        <v>0</v>
      </c>
      <c r="O716" s="284">
        <f>P716+Q716</f>
        <v>75472.2</v>
      </c>
      <c r="P716" s="284">
        <v>75472.2</v>
      </c>
      <c r="Q716" s="284">
        <v>0</v>
      </c>
      <c r="R716" s="284">
        <f>S716</f>
        <v>100</v>
      </c>
      <c r="S716" s="284">
        <f>P716*100/L716</f>
        <v>100</v>
      </c>
      <c r="T716" s="284"/>
    </row>
    <row r="717" spans="1:20" ht="70.8">
      <c r="A717" s="364" t="s">
        <v>348</v>
      </c>
      <c r="B717" s="487" t="s">
        <v>828</v>
      </c>
      <c r="C717" s="501" t="s">
        <v>829</v>
      </c>
      <c r="D717" s="365" t="s">
        <v>57</v>
      </c>
      <c r="E717" s="282"/>
      <c r="F717" s="284">
        <f>F718</f>
        <v>351</v>
      </c>
      <c r="G717" s="284">
        <f t="shared" ref="G717:Q717" si="602">G718</f>
        <v>0</v>
      </c>
      <c r="H717" s="284">
        <f t="shared" si="602"/>
        <v>351</v>
      </c>
      <c r="I717" s="284">
        <f t="shared" si="602"/>
        <v>1345.2</v>
      </c>
      <c r="J717" s="284">
        <f t="shared" si="602"/>
        <v>994.2</v>
      </c>
      <c r="K717" s="284">
        <f t="shared" si="602"/>
        <v>351</v>
      </c>
      <c r="L717" s="284">
        <f t="shared" si="602"/>
        <v>1345.2</v>
      </c>
      <c r="M717" s="284">
        <f t="shared" si="602"/>
        <v>994.2</v>
      </c>
      <c r="N717" s="284">
        <f t="shared" si="602"/>
        <v>351</v>
      </c>
      <c r="O717" s="284">
        <f t="shared" si="602"/>
        <v>1345</v>
      </c>
      <c r="P717" s="284">
        <f t="shared" si="602"/>
        <v>994.2</v>
      </c>
      <c r="Q717" s="284">
        <f t="shared" si="602"/>
        <v>350.8</v>
      </c>
      <c r="R717" s="284">
        <f>R718</f>
        <v>99.985132322331253</v>
      </c>
      <c r="S717" s="284">
        <f t="shared" ref="S717:T717" si="603">S718</f>
        <v>100</v>
      </c>
      <c r="T717" s="284">
        <f t="shared" si="603"/>
        <v>99.943019943019948</v>
      </c>
    </row>
    <row r="718" spans="1:20" ht="35.4">
      <c r="A718" s="367"/>
      <c r="B718" s="488"/>
      <c r="C718" s="502"/>
      <c r="D718" s="484" t="s">
        <v>130</v>
      </c>
      <c r="E718" s="78" t="s">
        <v>1</v>
      </c>
      <c r="F718" s="284">
        <f>F719+F720</f>
        <v>351</v>
      </c>
      <c r="G718" s="284">
        <f t="shared" ref="G718:Q718" si="604">G719+G720</f>
        <v>0</v>
      </c>
      <c r="H718" s="284">
        <f t="shared" si="604"/>
        <v>351</v>
      </c>
      <c r="I718" s="284">
        <f t="shared" si="604"/>
        <v>1345.2</v>
      </c>
      <c r="J718" s="284">
        <f t="shared" si="604"/>
        <v>994.2</v>
      </c>
      <c r="K718" s="284">
        <f t="shared" si="604"/>
        <v>351</v>
      </c>
      <c r="L718" s="284">
        <f t="shared" si="604"/>
        <v>1345.2</v>
      </c>
      <c r="M718" s="284">
        <f t="shared" si="604"/>
        <v>994.2</v>
      </c>
      <c r="N718" s="284">
        <f t="shared" si="604"/>
        <v>351</v>
      </c>
      <c r="O718" s="284">
        <f t="shared" si="604"/>
        <v>1345</v>
      </c>
      <c r="P718" s="284">
        <f t="shared" si="604"/>
        <v>994.2</v>
      </c>
      <c r="Q718" s="284">
        <f t="shared" si="604"/>
        <v>350.8</v>
      </c>
      <c r="R718" s="284">
        <f>O718*100/L718</f>
        <v>99.985132322331253</v>
      </c>
      <c r="S718" s="284">
        <f>S720</f>
        <v>100</v>
      </c>
      <c r="T718" s="284">
        <f>T719</f>
        <v>99.943019943019948</v>
      </c>
    </row>
    <row r="719" spans="1:20" ht="70.8">
      <c r="A719" s="367"/>
      <c r="B719" s="488"/>
      <c r="C719" s="502"/>
      <c r="D719" s="485"/>
      <c r="E719" s="78" t="s">
        <v>830</v>
      </c>
      <c r="F719" s="284">
        <f>G719+H719</f>
        <v>351</v>
      </c>
      <c r="G719" s="284">
        <v>0</v>
      </c>
      <c r="H719" s="284">
        <v>351</v>
      </c>
      <c r="I719" s="284">
        <f>J719+K719</f>
        <v>351</v>
      </c>
      <c r="J719" s="284">
        <v>0</v>
      </c>
      <c r="K719" s="284">
        <v>351</v>
      </c>
      <c r="L719" s="284">
        <f>M719+N719</f>
        <v>351</v>
      </c>
      <c r="M719" s="284">
        <v>0</v>
      </c>
      <c r="N719" s="284">
        <v>351</v>
      </c>
      <c r="O719" s="284">
        <f>P719+Q719</f>
        <v>350.8</v>
      </c>
      <c r="P719" s="284">
        <v>0</v>
      </c>
      <c r="Q719" s="284">
        <v>350.8</v>
      </c>
      <c r="R719" s="284">
        <f>T719</f>
        <v>99.943019943019948</v>
      </c>
      <c r="S719" s="284">
        <v>0</v>
      </c>
      <c r="T719" s="284">
        <f>Q719*100/N719</f>
        <v>99.943019943019948</v>
      </c>
    </row>
    <row r="720" spans="1:20" ht="273" customHeight="1">
      <c r="A720" s="367"/>
      <c r="B720" s="488"/>
      <c r="C720" s="502"/>
      <c r="D720" s="485"/>
      <c r="E720" s="78" t="s">
        <v>820</v>
      </c>
      <c r="F720" s="284">
        <f>G720+H720</f>
        <v>0</v>
      </c>
      <c r="G720" s="284">
        <v>0</v>
      </c>
      <c r="H720" s="284">
        <v>0</v>
      </c>
      <c r="I720" s="284">
        <f>J720+K720</f>
        <v>994.2</v>
      </c>
      <c r="J720" s="284">
        <v>994.2</v>
      </c>
      <c r="K720" s="284">
        <v>0</v>
      </c>
      <c r="L720" s="284">
        <f>M720+N720</f>
        <v>994.2</v>
      </c>
      <c r="M720" s="284">
        <v>994.2</v>
      </c>
      <c r="N720" s="284">
        <v>0</v>
      </c>
      <c r="O720" s="284">
        <f>P720+Q720</f>
        <v>994.2</v>
      </c>
      <c r="P720" s="284">
        <v>994.2</v>
      </c>
      <c r="Q720" s="284">
        <v>0</v>
      </c>
      <c r="R720" s="284">
        <f>S720</f>
        <v>100</v>
      </c>
      <c r="S720" s="284">
        <f>P720*100/O720</f>
        <v>100</v>
      </c>
      <c r="T720" s="284"/>
    </row>
    <row r="721" spans="1:20" ht="228.75" customHeight="1">
      <c r="A721" s="364" t="s">
        <v>831</v>
      </c>
      <c r="B721" s="501" t="s">
        <v>832</v>
      </c>
      <c r="C721" s="501" t="s">
        <v>833</v>
      </c>
      <c r="D721" s="368" t="s">
        <v>57</v>
      </c>
      <c r="E721" s="282"/>
      <c r="F721" s="284">
        <f>F724+F722</f>
        <v>249</v>
      </c>
      <c r="G721" s="284">
        <f t="shared" ref="G721:Q721" si="605">G724+G722</f>
        <v>0</v>
      </c>
      <c r="H721" s="284">
        <f t="shared" si="605"/>
        <v>249</v>
      </c>
      <c r="I721" s="284">
        <f t="shared" si="605"/>
        <v>249</v>
      </c>
      <c r="J721" s="284">
        <f t="shared" si="605"/>
        <v>0</v>
      </c>
      <c r="K721" s="284">
        <f t="shared" si="605"/>
        <v>249</v>
      </c>
      <c r="L721" s="284">
        <f t="shared" si="605"/>
        <v>249</v>
      </c>
      <c r="M721" s="284">
        <f t="shared" si="605"/>
        <v>0</v>
      </c>
      <c r="N721" s="284">
        <f t="shared" si="605"/>
        <v>249</v>
      </c>
      <c r="O721" s="284">
        <f t="shared" si="605"/>
        <v>248.7</v>
      </c>
      <c r="P721" s="284">
        <f t="shared" si="605"/>
        <v>0</v>
      </c>
      <c r="Q721" s="284">
        <f t="shared" si="605"/>
        <v>248.7</v>
      </c>
      <c r="R721" s="284">
        <f t="shared" ref="R721:R723" si="606">O721*100/L721</f>
        <v>99.879518072289159</v>
      </c>
      <c r="S721" s="284">
        <v>0</v>
      </c>
      <c r="T721" s="284">
        <f>Q721*100/N721</f>
        <v>99.879518072289159</v>
      </c>
    </row>
    <row r="722" spans="1:20" ht="35.4">
      <c r="A722" s="367"/>
      <c r="B722" s="502"/>
      <c r="C722" s="502"/>
      <c r="D722" s="484" t="s">
        <v>130</v>
      </c>
      <c r="E722" s="78" t="s">
        <v>1</v>
      </c>
      <c r="F722" s="284">
        <f>F723</f>
        <v>249</v>
      </c>
      <c r="G722" s="284">
        <f t="shared" ref="G722:Q722" si="607">G723</f>
        <v>0</v>
      </c>
      <c r="H722" s="284">
        <f t="shared" si="607"/>
        <v>249</v>
      </c>
      <c r="I722" s="284">
        <f t="shared" si="607"/>
        <v>249</v>
      </c>
      <c r="J722" s="284">
        <f t="shared" si="607"/>
        <v>0</v>
      </c>
      <c r="K722" s="284">
        <f t="shared" si="607"/>
        <v>249</v>
      </c>
      <c r="L722" s="284">
        <f t="shared" si="607"/>
        <v>249</v>
      </c>
      <c r="M722" s="284">
        <f t="shared" si="607"/>
        <v>0</v>
      </c>
      <c r="N722" s="284">
        <f t="shared" si="607"/>
        <v>249</v>
      </c>
      <c r="O722" s="284">
        <f t="shared" si="607"/>
        <v>248.7</v>
      </c>
      <c r="P722" s="284">
        <f t="shared" si="607"/>
        <v>0</v>
      </c>
      <c r="Q722" s="284">
        <f t="shared" si="607"/>
        <v>248.7</v>
      </c>
      <c r="R722" s="284">
        <f t="shared" si="606"/>
        <v>99.879518072289159</v>
      </c>
      <c r="S722" s="284">
        <v>0</v>
      </c>
      <c r="T722" s="284">
        <f t="shared" ref="T722:T723" si="608">Q722*100/N722</f>
        <v>99.879518072289159</v>
      </c>
    </row>
    <row r="723" spans="1:20" ht="153" customHeight="1">
      <c r="A723" s="367"/>
      <c r="B723" s="502"/>
      <c r="C723" s="502"/>
      <c r="D723" s="485"/>
      <c r="E723" s="78" t="s">
        <v>830</v>
      </c>
      <c r="F723" s="284">
        <f>G723+H723</f>
        <v>249</v>
      </c>
      <c r="G723" s="284">
        <v>0</v>
      </c>
      <c r="H723" s="284">
        <v>249</v>
      </c>
      <c r="I723" s="284">
        <f>J723+K723</f>
        <v>249</v>
      </c>
      <c r="J723" s="284">
        <v>0</v>
      </c>
      <c r="K723" s="284">
        <v>249</v>
      </c>
      <c r="L723" s="284">
        <f>M723+N723</f>
        <v>249</v>
      </c>
      <c r="M723" s="284">
        <v>0</v>
      </c>
      <c r="N723" s="284">
        <v>249</v>
      </c>
      <c r="O723" s="284">
        <f>P723+Q723</f>
        <v>248.7</v>
      </c>
      <c r="P723" s="284">
        <v>0</v>
      </c>
      <c r="Q723" s="284">
        <v>248.7</v>
      </c>
      <c r="R723" s="284">
        <f t="shared" si="606"/>
        <v>99.879518072289159</v>
      </c>
      <c r="S723" s="284">
        <v>0</v>
      </c>
      <c r="T723" s="284">
        <f t="shared" si="608"/>
        <v>99.879518072289159</v>
      </c>
    </row>
    <row r="724" spans="1:20" ht="35.4">
      <c r="A724" s="367"/>
      <c r="B724" s="502"/>
      <c r="C724" s="502"/>
      <c r="D724" s="484" t="s">
        <v>126</v>
      </c>
      <c r="E724" s="78" t="s">
        <v>1</v>
      </c>
      <c r="F724" s="284">
        <f t="shared" ref="F724:P724" si="609">F725</f>
        <v>0</v>
      </c>
      <c r="G724" s="284">
        <f t="shared" si="609"/>
        <v>0</v>
      </c>
      <c r="H724" s="284">
        <f t="shared" si="609"/>
        <v>0</v>
      </c>
      <c r="I724" s="284">
        <f t="shared" si="609"/>
        <v>0</v>
      </c>
      <c r="J724" s="284">
        <f t="shared" si="609"/>
        <v>0</v>
      </c>
      <c r="K724" s="284">
        <f t="shared" si="609"/>
        <v>0</v>
      </c>
      <c r="L724" s="284">
        <f t="shared" si="609"/>
        <v>0</v>
      </c>
      <c r="M724" s="284">
        <f t="shared" si="609"/>
        <v>0</v>
      </c>
      <c r="N724" s="284">
        <f t="shared" si="609"/>
        <v>0</v>
      </c>
      <c r="O724" s="284">
        <f t="shared" si="609"/>
        <v>0</v>
      </c>
      <c r="P724" s="284">
        <f t="shared" si="609"/>
        <v>0</v>
      </c>
      <c r="Q724" s="284">
        <f>Q725</f>
        <v>0</v>
      </c>
      <c r="R724" s="284"/>
      <c r="S724" s="284"/>
      <c r="T724" s="284"/>
    </row>
    <row r="725" spans="1:20" ht="147.75" customHeight="1">
      <c r="A725" s="369"/>
      <c r="B725" s="503"/>
      <c r="C725" s="503"/>
      <c r="D725" s="486"/>
      <c r="E725" s="78" t="s">
        <v>65</v>
      </c>
      <c r="F725" s="284">
        <f>G725+H725</f>
        <v>0</v>
      </c>
      <c r="G725" s="284">
        <v>0</v>
      </c>
      <c r="H725" s="284">
        <v>0</v>
      </c>
      <c r="I725" s="284">
        <f>J725+K725</f>
        <v>0</v>
      </c>
      <c r="J725" s="284">
        <v>0</v>
      </c>
      <c r="K725" s="284">
        <v>0</v>
      </c>
      <c r="L725" s="284">
        <f>M725+N725</f>
        <v>0</v>
      </c>
      <c r="M725" s="284">
        <v>0</v>
      </c>
      <c r="N725" s="284">
        <v>0</v>
      </c>
      <c r="O725" s="284">
        <f>P725+Q725</f>
        <v>0</v>
      </c>
      <c r="P725" s="284">
        <v>0</v>
      </c>
      <c r="Q725" s="284">
        <v>0</v>
      </c>
      <c r="R725" s="284"/>
      <c r="S725" s="284"/>
      <c r="T725" s="284"/>
    </row>
    <row r="726" spans="1:20" ht="34.799999999999997">
      <c r="A726" s="370"/>
      <c r="B726" s="370"/>
      <c r="C726" s="370"/>
      <c r="D726" s="370"/>
      <c r="E726" s="370"/>
      <c r="F726" s="370"/>
      <c r="G726" s="370"/>
      <c r="H726" s="370"/>
      <c r="I726" s="370"/>
      <c r="J726" s="370"/>
      <c r="K726" s="370"/>
      <c r="L726" s="370"/>
      <c r="M726" s="370"/>
      <c r="N726" s="370"/>
      <c r="O726" s="370"/>
      <c r="P726" s="370"/>
      <c r="Q726" s="370"/>
      <c r="R726" s="370"/>
      <c r="S726" s="370"/>
      <c r="T726" s="370"/>
    </row>
    <row r="727" spans="1:20" ht="34.799999999999997">
      <c r="A727" s="370"/>
      <c r="B727" s="370"/>
      <c r="C727" s="370"/>
      <c r="D727" s="370"/>
      <c r="E727" s="370"/>
      <c r="F727" s="370"/>
      <c r="G727" s="370"/>
      <c r="H727" s="370"/>
      <c r="I727" s="370"/>
      <c r="J727" s="370"/>
      <c r="K727" s="370"/>
      <c r="L727" s="370"/>
      <c r="M727" s="370"/>
      <c r="N727" s="370"/>
      <c r="O727" s="370"/>
      <c r="P727" s="370"/>
      <c r="Q727" s="370"/>
      <c r="R727" s="370"/>
      <c r="S727" s="370"/>
      <c r="T727" s="370"/>
    </row>
    <row r="728" spans="1:20" ht="34.799999999999997">
      <c r="A728" s="370"/>
      <c r="B728" s="370"/>
      <c r="C728" s="370"/>
      <c r="D728" s="370"/>
      <c r="E728" s="370"/>
      <c r="F728" s="370"/>
      <c r="G728" s="370"/>
      <c r="H728" s="370"/>
      <c r="I728" s="370"/>
      <c r="J728" s="370"/>
      <c r="K728" s="370"/>
      <c r="L728" s="370"/>
      <c r="M728" s="370"/>
      <c r="N728" s="370"/>
      <c r="O728" s="370"/>
      <c r="P728" s="370"/>
      <c r="Q728" s="370"/>
      <c r="R728" s="370"/>
      <c r="S728" s="370"/>
      <c r="T728" s="370"/>
    </row>
    <row r="729" spans="1:20" ht="34.799999999999997">
      <c r="A729" s="370"/>
      <c r="B729" s="370"/>
      <c r="C729" s="370"/>
      <c r="D729" s="370"/>
      <c r="E729" s="370"/>
      <c r="F729" s="370"/>
      <c r="G729" s="370"/>
      <c r="H729" s="370"/>
      <c r="I729" s="370"/>
      <c r="J729" s="370"/>
      <c r="K729" s="370"/>
      <c r="L729" s="370"/>
      <c r="M729" s="370"/>
      <c r="N729" s="370"/>
      <c r="O729" s="370"/>
      <c r="P729" s="370"/>
      <c r="Q729" s="370"/>
      <c r="R729" s="370"/>
      <c r="S729" s="370"/>
      <c r="T729" s="370"/>
    </row>
    <row r="730" spans="1:20" ht="34.799999999999997">
      <c r="A730" s="370"/>
      <c r="B730" s="370"/>
      <c r="C730" s="370"/>
      <c r="D730" s="370"/>
      <c r="E730" s="370"/>
      <c r="F730" s="370"/>
      <c r="G730" s="370"/>
      <c r="H730" s="370"/>
      <c r="I730" s="370"/>
      <c r="J730" s="370"/>
      <c r="K730" s="370"/>
      <c r="L730" s="370"/>
      <c r="M730" s="370"/>
      <c r="N730" s="370"/>
      <c r="O730" s="370"/>
      <c r="P730" s="370"/>
      <c r="Q730" s="370"/>
      <c r="R730" s="370"/>
      <c r="S730" s="370"/>
      <c r="T730" s="370"/>
    </row>
  </sheetData>
  <mergeCells count="434">
    <mergeCell ref="A284:A287"/>
    <mergeCell ref="B284:B287"/>
    <mergeCell ref="C284:C287"/>
    <mergeCell ref="C298:C300"/>
    <mergeCell ref="A301:A305"/>
    <mergeCell ref="B301:B305"/>
    <mergeCell ref="C301:C305"/>
    <mergeCell ref="A288:A291"/>
    <mergeCell ref="B288:B291"/>
    <mergeCell ref="C288:C291"/>
    <mergeCell ref="A292:A294"/>
    <mergeCell ref="B292:B294"/>
    <mergeCell ref="C292:C294"/>
    <mergeCell ref="A295:A297"/>
    <mergeCell ref="B295:B297"/>
    <mergeCell ref="C295:C297"/>
    <mergeCell ref="A273:A276"/>
    <mergeCell ref="B273:B276"/>
    <mergeCell ref="C273:C276"/>
    <mergeCell ref="A277:A279"/>
    <mergeCell ref="B277:B279"/>
    <mergeCell ref="C277:C279"/>
    <mergeCell ref="A280:A283"/>
    <mergeCell ref="B280:B283"/>
    <mergeCell ref="C280:C283"/>
    <mergeCell ref="A262:A265"/>
    <mergeCell ref="B262:B265"/>
    <mergeCell ref="C262:C265"/>
    <mergeCell ref="A266:A268"/>
    <mergeCell ref="B266:B268"/>
    <mergeCell ref="C266:C268"/>
    <mergeCell ref="A269:A272"/>
    <mergeCell ref="B269:B272"/>
    <mergeCell ref="C269:C272"/>
    <mergeCell ref="A256:A258"/>
    <mergeCell ref="B256:B258"/>
    <mergeCell ref="C256:C258"/>
    <mergeCell ref="A259:A261"/>
    <mergeCell ref="B259:B261"/>
    <mergeCell ref="C259:C261"/>
    <mergeCell ref="C235:C238"/>
    <mergeCell ref="A239:A242"/>
    <mergeCell ref="B239:B242"/>
    <mergeCell ref="C239:C242"/>
    <mergeCell ref="A243:A245"/>
    <mergeCell ref="B243:B245"/>
    <mergeCell ref="C243:C245"/>
    <mergeCell ref="D91:D150"/>
    <mergeCell ref="D151:D157"/>
    <mergeCell ref="A159:A161"/>
    <mergeCell ref="B159:B161"/>
    <mergeCell ref="C159:C161"/>
    <mergeCell ref="A162:A166"/>
    <mergeCell ref="B162:B166"/>
    <mergeCell ref="C162:C166"/>
    <mergeCell ref="A179:A182"/>
    <mergeCell ref="B179:B182"/>
    <mergeCell ref="C179:C182"/>
    <mergeCell ref="A202:A204"/>
    <mergeCell ref="B202:B204"/>
    <mergeCell ref="C202:C204"/>
    <mergeCell ref="A205:A208"/>
    <mergeCell ref="B205:B208"/>
    <mergeCell ref="C205:C208"/>
    <mergeCell ref="A90:A158"/>
    <mergeCell ref="B90:B158"/>
    <mergeCell ref="C90:C158"/>
    <mergeCell ref="A183:A185"/>
    <mergeCell ref="B183:B185"/>
    <mergeCell ref="C183:C185"/>
    <mergeCell ref="A186:A190"/>
    <mergeCell ref="B186:B190"/>
    <mergeCell ref="C186:C190"/>
    <mergeCell ref="A209:A211"/>
    <mergeCell ref="B209:B211"/>
    <mergeCell ref="C209:C211"/>
    <mergeCell ref="A212:A214"/>
    <mergeCell ref="B212:B214"/>
    <mergeCell ref="C212:C214"/>
    <mergeCell ref="A215:A218"/>
    <mergeCell ref="A231:A234"/>
    <mergeCell ref="B231:B234"/>
    <mergeCell ref="C231:C234"/>
    <mergeCell ref="B215:B218"/>
    <mergeCell ref="C215:C218"/>
    <mergeCell ref="A219:A222"/>
    <mergeCell ref="B219:B222"/>
    <mergeCell ref="C219:C222"/>
    <mergeCell ref="A223:A226"/>
    <mergeCell ref="B223:B226"/>
    <mergeCell ref="C223:C226"/>
    <mergeCell ref="A227:A230"/>
    <mergeCell ref="B227:B230"/>
    <mergeCell ref="C227:C230"/>
    <mergeCell ref="B717:B720"/>
    <mergeCell ref="C717:C720"/>
    <mergeCell ref="D718:D720"/>
    <mergeCell ref="B721:B725"/>
    <mergeCell ref="C721:C725"/>
    <mergeCell ref="D722:D723"/>
    <mergeCell ref="D724:D725"/>
    <mergeCell ref="B701:B709"/>
    <mergeCell ref="C701:C709"/>
    <mergeCell ref="D702:D704"/>
    <mergeCell ref="D705:D707"/>
    <mergeCell ref="D708:D709"/>
    <mergeCell ref="B710:B712"/>
    <mergeCell ref="C710:C712"/>
    <mergeCell ref="D711:D712"/>
    <mergeCell ref="B713:B716"/>
    <mergeCell ref="C713:C716"/>
    <mergeCell ref="D714:D716"/>
    <mergeCell ref="A684:A687"/>
    <mergeCell ref="B684:B687"/>
    <mergeCell ref="C684:C687"/>
    <mergeCell ref="D685:D687"/>
    <mergeCell ref="A688:A691"/>
    <mergeCell ref="B688:B691"/>
    <mergeCell ref="C688:C691"/>
    <mergeCell ref="D689:D691"/>
    <mergeCell ref="B692:B700"/>
    <mergeCell ref="C692:C700"/>
    <mergeCell ref="D693:D695"/>
    <mergeCell ref="D696:D698"/>
    <mergeCell ref="D699:D700"/>
    <mergeCell ref="A668:A670"/>
    <mergeCell ref="B668:B670"/>
    <mergeCell ref="C668:C670"/>
    <mergeCell ref="D669:D670"/>
    <mergeCell ref="A671:A675"/>
    <mergeCell ref="B671:B675"/>
    <mergeCell ref="C671:C675"/>
    <mergeCell ref="D672:D675"/>
    <mergeCell ref="A676:A683"/>
    <mergeCell ref="B676:B683"/>
    <mergeCell ref="C676:C683"/>
    <mergeCell ref="D677:D683"/>
    <mergeCell ref="A641:A643"/>
    <mergeCell ref="B641:B643"/>
    <mergeCell ref="C641:C643"/>
    <mergeCell ref="D642:D643"/>
    <mergeCell ref="B644:B655"/>
    <mergeCell ref="C644:C655"/>
    <mergeCell ref="D645:D652"/>
    <mergeCell ref="D653:D655"/>
    <mergeCell ref="B656:B667"/>
    <mergeCell ref="C656:C667"/>
    <mergeCell ref="D657:D664"/>
    <mergeCell ref="D665:D667"/>
    <mergeCell ref="A628:A633"/>
    <mergeCell ref="B628:B633"/>
    <mergeCell ref="C628:C633"/>
    <mergeCell ref="D629:D633"/>
    <mergeCell ref="A634:A637"/>
    <mergeCell ref="B634:B637"/>
    <mergeCell ref="C634:C637"/>
    <mergeCell ref="A638:A640"/>
    <mergeCell ref="B638:B640"/>
    <mergeCell ref="C638:C640"/>
    <mergeCell ref="D639:D640"/>
    <mergeCell ref="A617:A618"/>
    <mergeCell ref="B617:B618"/>
    <mergeCell ref="C617:C618"/>
    <mergeCell ref="D617:D618"/>
    <mergeCell ref="C550:C560"/>
    <mergeCell ref="B550:B560"/>
    <mergeCell ref="A550:A560"/>
    <mergeCell ref="A621:A627"/>
    <mergeCell ref="B621:B627"/>
    <mergeCell ref="C621:C627"/>
    <mergeCell ref="D622:D627"/>
    <mergeCell ref="A595:A596"/>
    <mergeCell ref="B595:B596"/>
    <mergeCell ref="C595:C596"/>
    <mergeCell ref="D595:D596"/>
    <mergeCell ref="A599:A601"/>
    <mergeCell ref="B599:B601"/>
    <mergeCell ref="C599:C601"/>
    <mergeCell ref="A615:A616"/>
    <mergeCell ref="B615:B616"/>
    <mergeCell ref="C615:C616"/>
    <mergeCell ref="D615:D616"/>
    <mergeCell ref="A589:A590"/>
    <mergeCell ref="B589:B590"/>
    <mergeCell ref="C589:C590"/>
    <mergeCell ref="D589:D590"/>
    <mergeCell ref="A591:A592"/>
    <mergeCell ref="B591:B592"/>
    <mergeCell ref="C591:C592"/>
    <mergeCell ref="D591:D592"/>
    <mergeCell ref="A593:A594"/>
    <mergeCell ref="B593:B594"/>
    <mergeCell ref="C593:C594"/>
    <mergeCell ref="D593:D594"/>
    <mergeCell ref="A575:A588"/>
    <mergeCell ref="B575:B588"/>
    <mergeCell ref="C575:C588"/>
    <mergeCell ref="D576:D578"/>
    <mergeCell ref="D579:D580"/>
    <mergeCell ref="D581:D582"/>
    <mergeCell ref="D583:D584"/>
    <mergeCell ref="D585:D586"/>
    <mergeCell ref="D587:D588"/>
    <mergeCell ref="D551:D552"/>
    <mergeCell ref="D558:D559"/>
    <mergeCell ref="A561:A574"/>
    <mergeCell ref="B561:B574"/>
    <mergeCell ref="C561:C574"/>
    <mergeCell ref="D562:D564"/>
    <mergeCell ref="D565:D566"/>
    <mergeCell ref="D567:D568"/>
    <mergeCell ref="D569:D570"/>
    <mergeCell ref="D571:D572"/>
    <mergeCell ref="D573:D574"/>
    <mergeCell ref="D497:D498"/>
    <mergeCell ref="D509:D511"/>
    <mergeCell ref="D513:D515"/>
    <mergeCell ref="D521:D523"/>
    <mergeCell ref="D525:D526"/>
    <mergeCell ref="D528:D529"/>
    <mergeCell ref="D543:D544"/>
    <mergeCell ref="D546:D549"/>
    <mergeCell ref="D410:D412"/>
    <mergeCell ref="D414:D416"/>
    <mergeCell ref="D418:D421"/>
    <mergeCell ref="D423:D424"/>
    <mergeCell ref="D426:D428"/>
    <mergeCell ref="D430:D432"/>
    <mergeCell ref="D467:D468"/>
    <mergeCell ref="D470:D472"/>
    <mergeCell ref="D474:D475"/>
    <mergeCell ref="D477:D478"/>
    <mergeCell ref="D539:D541"/>
    <mergeCell ref="A3:U3"/>
    <mergeCell ref="A5:A8"/>
    <mergeCell ref="B5:B8"/>
    <mergeCell ref="C5:C8"/>
    <mergeCell ref="D5:D8"/>
    <mergeCell ref="E5:E8"/>
    <mergeCell ref="F5:Q5"/>
    <mergeCell ref="R5:T6"/>
    <mergeCell ref="F6:H6"/>
    <mergeCell ref="I6:K6"/>
    <mergeCell ref="R7:R8"/>
    <mergeCell ref="S7:T7"/>
    <mergeCell ref="L6:N6"/>
    <mergeCell ref="O6:Q6"/>
    <mergeCell ref="F7:F8"/>
    <mergeCell ref="G7:H7"/>
    <mergeCell ref="I7:I8"/>
    <mergeCell ref="J7:K7"/>
    <mergeCell ref="L7:L8"/>
    <mergeCell ref="M7:N7"/>
    <mergeCell ref="O7:O8"/>
    <mergeCell ref="P7:Q7"/>
    <mergeCell ref="A10:A20"/>
    <mergeCell ref="B10:B20"/>
    <mergeCell ref="C10:C20"/>
    <mergeCell ref="A21:A89"/>
    <mergeCell ref="B21:B89"/>
    <mergeCell ref="C21:C89"/>
    <mergeCell ref="C171:C174"/>
    <mergeCell ref="A175:A178"/>
    <mergeCell ref="B175:B178"/>
    <mergeCell ref="C175:C178"/>
    <mergeCell ref="A167:A170"/>
    <mergeCell ref="B167:B170"/>
    <mergeCell ref="C167:C170"/>
    <mergeCell ref="A171:A174"/>
    <mergeCell ref="B171:B174"/>
    <mergeCell ref="D82:D88"/>
    <mergeCell ref="C246:C248"/>
    <mergeCell ref="A249:A251"/>
    <mergeCell ref="B249:B251"/>
    <mergeCell ref="C249:C251"/>
    <mergeCell ref="A252:A255"/>
    <mergeCell ref="B252:B255"/>
    <mergeCell ref="C252:C255"/>
    <mergeCell ref="A405:A408"/>
    <mergeCell ref="B405:B408"/>
    <mergeCell ref="C405:C408"/>
    <mergeCell ref="A246:A248"/>
    <mergeCell ref="B246:B248"/>
    <mergeCell ref="A191:A193"/>
    <mergeCell ref="B191:B193"/>
    <mergeCell ref="C191:C193"/>
    <mergeCell ref="A194:A197"/>
    <mergeCell ref="B194:B197"/>
    <mergeCell ref="C194:C197"/>
    <mergeCell ref="A198:A201"/>
    <mergeCell ref="B198:B201"/>
    <mergeCell ref="C198:C201"/>
    <mergeCell ref="A235:A238"/>
    <mergeCell ref="B235:B238"/>
    <mergeCell ref="A409:A412"/>
    <mergeCell ref="B409:B412"/>
    <mergeCell ref="C409:C412"/>
    <mergeCell ref="A306:A360"/>
    <mergeCell ref="A362:A404"/>
    <mergeCell ref="B362:B404"/>
    <mergeCell ref="C362:C404"/>
    <mergeCell ref="A298:A300"/>
    <mergeCell ref="B298:B300"/>
    <mergeCell ref="A422:A424"/>
    <mergeCell ref="B422:B424"/>
    <mergeCell ref="C422:C424"/>
    <mergeCell ref="A425:A428"/>
    <mergeCell ref="B425:B428"/>
    <mergeCell ref="C425:C428"/>
    <mergeCell ref="A413:A416"/>
    <mergeCell ref="B413:B416"/>
    <mergeCell ref="C413:C416"/>
    <mergeCell ref="A417:A421"/>
    <mergeCell ref="B417:B421"/>
    <mergeCell ref="C417:C421"/>
    <mergeCell ref="A437:A440"/>
    <mergeCell ref="B437:B440"/>
    <mergeCell ref="C437:C440"/>
    <mergeCell ref="A441:A444"/>
    <mergeCell ref="B441:B444"/>
    <mergeCell ref="C442:C444"/>
    <mergeCell ref="C445:C448"/>
    <mergeCell ref="A429:A432"/>
    <mergeCell ref="B429:B432"/>
    <mergeCell ref="C429:C432"/>
    <mergeCell ref="A433:A436"/>
    <mergeCell ref="B433:B436"/>
    <mergeCell ref="C433:C436"/>
    <mergeCell ref="A453:A455"/>
    <mergeCell ref="B453:B455"/>
    <mergeCell ref="C453:C455"/>
    <mergeCell ref="A456:A458"/>
    <mergeCell ref="B456:B458"/>
    <mergeCell ref="C456:C458"/>
    <mergeCell ref="A445:A448"/>
    <mergeCell ref="B445:B448"/>
    <mergeCell ref="A449:A452"/>
    <mergeCell ref="B449:B452"/>
    <mergeCell ref="C449:C452"/>
    <mergeCell ref="A466:A468"/>
    <mergeCell ref="B466:B468"/>
    <mergeCell ref="C466:C468"/>
    <mergeCell ref="A469:A472"/>
    <mergeCell ref="B469:B472"/>
    <mergeCell ref="C469:C472"/>
    <mergeCell ref="A459:A462"/>
    <mergeCell ref="B459:B462"/>
    <mergeCell ref="C459:C462"/>
    <mergeCell ref="A463:A465"/>
    <mergeCell ref="B463:B465"/>
    <mergeCell ref="C463:C465"/>
    <mergeCell ref="A479:A482"/>
    <mergeCell ref="B479:B482"/>
    <mergeCell ref="C479:C482"/>
    <mergeCell ref="A483:A486"/>
    <mergeCell ref="B483:B486"/>
    <mergeCell ref="C483:C486"/>
    <mergeCell ref="A473:A475"/>
    <mergeCell ref="B473:B475"/>
    <mergeCell ref="C473:C475"/>
    <mergeCell ref="A476:A478"/>
    <mergeCell ref="B476:B478"/>
    <mergeCell ref="C476:C478"/>
    <mergeCell ref="A493:A495"/>
    <mergeCell ref="B493:B495"/>
    <mergeCell ref="C493:C495"/>
    <mergeCell ref="A496:A498"/>
    <mergeCell ref="B496:B498"/>
    <mergeCell ref="C496:C498"/>
    <mergeCell ref="A487:A489"/>
    <mergeCell ref="B487:B489"/>
    <mergeCell ref="C487:C489"/>
    <mergeCell ref="A490:A492"/>
    <mergeCell ref="B490:B492"/>
    <mergeCell ref="C490:C492"/>
    <mergeCell ref="A508:A511"/>
    <mergeCell ref="B508:B511"/>
    <mergeCell ref="C508:C511"/>
    <mergeCell ref="A512:A515"/>
    <mergeCell ref="B512:B515"/>
    <mergeCell ref="C512:C515"/>
    <mergeCell ref="A499:A504"/>
    <mergeCell ref="B499:B504"/>
    <mergeCell ref="C499:C504"/>
    <mergeCell ref="A505:A507"/>
    <mergeCell ref="B505:B507"/>
    <mergeCell ref="C505:C507"/>
    <mergeCell ref="C542:C544"/>
    <mergeCell ref="A545:A549"/>
    <mergeCell ref="B545:B549"/>
    <mergeCell ref="C545:C547"/>
    <mergeCell ref="C548:C549"/>
    <mergeCell ref="A530:A535"/>
    <mergeCell ref="B530:B535"/>
    <mergeCell ref="C530:C535"/>
    <mergeCell ref="C538:C541"/>
    <mergeCell ref="B536:B544"/>
    <mergeCell ref="A536:A544"/>
    <mergeCell ref="C536:C537"/>
    <mergeCell ref="A524:A526"/>
    <mergeCell ref="B524:B526"/>
    <mergeCell ref="C524:C526"/>
    <mergeCell ref="A527:A529"/>
    <mergeCell ref="B527:B529"/>
    <mergeCell ref="C527:C529"/>
    <mergeCell ref="A516:A519"/>
    <mergeCell ref="B516:B519"/>
    <mergeCell ref="C516:C519"/>
    <mergeCell ref="A520:A523"/>
    <mergeCell ref="C520:C523"/>
    <mergeCell ref="W11:AC11"/>
    <mergeCell ref="Y12:AC12"/>
    <mergeCell ref="D406:D408"/>
    <mergeCell ref="D500:D504"/>
    <mergeCell ref="D363:D404"/>
    <mergeCell ref="D517:D519"/>
    <mergeCell ref="D531:D535"/>
    <mergeCell ref="D307:D361"/>
    <mergeCell ref="B306:B361"/>
    <mergeCell ref="C306:C361"/>
    <mergeCell ref="D438:D440"/>
    <mergeCell ref="D442:D444"/>
    <mergeCell ref="D446:D448"/>
    <mergeCell ref="D450:D452"/>
    <mergeCell ref="D454:D455"/>
    <mergeCell ref="D457:D458"/>
    <mergeCell ref="D460:D462"/>
    <mergeCell ref="D464:D465"/>
    <mergeCell ref="D481:D482"/>
    <mergeCell ref="D484:D486"/>
    <mergeCell ref="D488:D489"/>
    <mergeCell ref="D491:D492"/>
    <mergeCell ref="D494:D495"/>
    <mergeCell ref="B520:B523"/>
  </mergeCells>
  <printOptions horizontalCentered="1"/>
  <pageMargins left="0.39370078740157483" right="0.39370078740157483" top="1.1811023622047245" bottom="0.55118110236220474" header="0.27559055118110237" footer="0.27559055118110237"/>
  <pageSetup paperSize="9" scale="19" firstPageNumber="9" fitToHeight="0" orientation="landscape" useFirstPageNumber="1" r:id="rId1"/>
  <headerFooter scaleWithDoc="0">
    <oddHeader>&amp;C&amp;P</oddHeader>
  </headerFooter>
  <rowBreaks count="3" manualBreakCount="3">
    <brk id="549" max="19" man="1"/>
    <brk id="669" max="19" man="1"/>
    <brk id="698" max="19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  <pageSetUpPr autoPageBreaks="0" fitToPage="1"/>
  </sheetPr>
  <dimension ref="A1:R1662"/>
  <sheetViews>
    <sheetView view="pageBreakPreview" zoomScale="40" zoomScaleNormal="85" zoomScaleSheetLayoutView="40" workbookViewId="0">
      <pane ySplit="7" topLeftCell="A8" activePane="bottomLeft" state="frozen"/>
      <selection activeCell="B8" sqref="B8"/>
      <selection pane="bottomLeft" activeCell="E1660" sqref="E1660"/>
    </sheetView>
  </sheetViews>
  <sheetFormatPr defaultRowHeight="32.4"/>
  <cols>
    <col min="1" max="1" width="54.88671875" style="50" customWidth="1"/>
    <col min="2" max="2" width="53.88671875" style="50" customWidth="1"/>
    <col min="3" max="3" width="95.5546875" style="50" customWidth="1"/>
    <col min="4" max="4" width="37" style="50" customWidth="1"/>
    <col min="5" max="5" width="32.109375" style="50" customWidth="1"/>
    <col min="6" max="6" width="32.33203125" style="50" customWidth="1"/>
    <col min="7" max="7" width="31.109375" style="50" customWidth="1"/>
    <col min="8" max="8" width="31.33203125" style="50" customWidth="1"/>
    <col min="9" max="9" width="28.6640625" style="50" customWidth="1"/>
    <col min="10" max="10" width="33.44140625" style="50" customWidth="1"/>
    <col min="11" max="11" width="29.5546875" style="50" customWidth="1"/>
    <col min="12" max="12" width="31.44140625" style="50" customWidth="1"/>
    <col min="13" max="13" width="35.88671875" style="50" customWidth="1"/>
    <col min="14" max="14" width="30.33203125" style="50" customWidth="1"/>
    <col min="15" max="15" width="32" style="50" customWidth="1"/>
    <col min="16" max="16" width="0.33203125" customWidth="1"/>
    <col min="17" max="18" width="9.109375" hidden="1" customWidth="1"/>
  </cols>
  <sheetData>
    <row r="1" spans="1:18">
      <c r="A1" s="51"/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2" t="s">
        <v>48</v>
      </c>
    </row>
    <row r="2" spans="1:18" ht="126.75" customHeight="1">
      <c r="A2" s="53"/>
      <c r="B2" s="615" t="s">
        <v>847</v>
      </c>
      <c r="C2" s="615"/>
      <c r="D2" s="615"/>
      <c r="E2" s="615"/>
      <c r="F2" s="615"/>
      <c r="G2" s="615"/>
      <c r="H2" s="615"/>
      <c r="I2" s="615"/>
      <c r="J2" s="615"/>
      <c r="K2" s="615"/>
      <c r="L2" s="615"/>
      <c r="M2" s="615"/>
      <c r="N2" s="615"/>
      <c r="O2" s="615"/>
      <c r="P2" s="615"/>
      <c r="Q2" s="615"/>
      <c r="R2" s="615"/>
    </row>
    <row r="3" spans="1:18">
      <c r="A3" s="54"/>
      <c r="B3" s="55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</row>
    <row r="4" spans="1:18" s="6" customFormat="1" ht="88.5" customHeight="1">
      <c r="A4" s="597" t="s">
        <v>5</v>
      </c>
      <c r="B4" s="597" t="s">
        <v>21</v>
      </c>
      <c r="C4" s="600" t="s">
        <v>58</v>
      </c>
      <c r="D4" s="622" t="s">
        <v>47</v>
      </c>
      <c r="E4" s="623"/>
      <c r="F4" s="623"/>
      <c r="G4" s="623"/>
      <c r="H4" s="623"/>
      <c r="I4" s="623"/>
      <c r="J4" s="623"/>
      <c r="K4" s="623"/>
      <c r="L4" s="623"/>
      <c r="M4" s="623"/>
      <c r="N4" s="623"/>
      <c r="O4" s="624"/>
    </row>
    <row r="5" spans="1:18" s="6" customFormat="1" ht="306.75" customHeight="1">
      <c r="A5" s="598"/>
      <c r="B5" s="598"/>
      <c r="C5" s="601"/>
      <c r="D5" s="619" t="s">
        <v>52</v>
      </c>
      <c r="E5" s="620"/>
      <c r="F5" s="621"/>
      <c r="G5" s="619" t="s">
        <v>75</v>
      </c>
      <c r="H5" s="620"/>
      <c r="I5" s="621"/>
      <c r="J5" s="622" t="s">
        <v>76</v>
      </c>
      <c r="K5" s="623"/>
      <c r="L5" s="624"/>
      <c r="M5" s="622" t="s">
        <v>50</v>
      </c>
      <c r="N5" s="623"/>
      <c r="O5" s="624"/>
    </row>
    <row r="6" spans="1:18" s="6" customFormat="1" ht="74.25" customHeight="1">
      <c r="A6" s="598"/>
      <c r="B6" s="598"/>
      <c r="C6" s="601"/>
      <c r="D6" s="603" t="s">
        <v>1</v>
      </c>
      <c r="E6" s="593" t="s">
        <v>44</v>
      </c>
      <c r="F6" s="594"/>
      <c r="G6" s="603" t="s">
        <v>1</v>
      </c>
      <c r="H6" s="593" t="s">
        <v>44</v>
      </c>
      <c r="I6" s="594"/>
      <c r="J6" s="603" t="s">
        <v>1</v>
      </c>
      <c r="K6" s="593" t="s">
        <v>44</v>
      </c>
      <c r="L6" s="594"/>
      <c r="M6" s="603" t="s">
        <v>1</v>
      </c>
      <c r="N6" s="593" t="s">
        <v>44</v>
      </c>
      <c r="O6" s="594"/>
    </row>
    <row r="7" spans="1:18" s="2" customFormat="1" ht="153" customHeight="1">
      <c r="A7" s="599"/>
      <c r="B7" s="599"/>
      <c r="C7" s="602"/>
      <c r="D7" s="604"/>
      <c r="E7" s="151" t="s">
        <v>42</v>
      </c>
      <c r="F7" s="151" t="s">
        <v>6</v>
      </c>
      <c r="G7" s="604"/>
      <c r="H7" s="151" t="s">
        <v>42</v>
      </c>
      <c r="I7" s="151" t="s">
        <v>6</v>
      </c>
      <c r="J7" s="604"/>
      <c r="K7" s="151" t="s">
        <v>42</v>
      </c>
      <c r="L7" s="151" t="s">
        <v>6</v>
      </c>
      <c r="M7" s="604"/>
      <c r="N7" s="151" t="s">
        <v>42</v>
      </c>
      <c r="O7" s="151" t="s">
        <v>6</v>
      </c>
    </row>
    <row r="8" spans="1:18" s="3" customFormat="1">
      <c r="A8" s="151">
        <v>1</v>
      </c>
      <c r="B8" s="150">
        <v>2</v>
      </c>
      <c r="C8" s="151">
        <v>3</v>
      </c>
      <c r="D8" s="151">
        <v>4</v>
      </c>
      <c r="E8" s="151">
        <v>5</v>
      </c>
      <c r="F8" s="151">
        <v>6</v>
      </c>
      <c r="G8" s="151">
        <v>7</v>
      </c>
      <c r="H8" s="151">
        <v>8</v>
      </c>
      <c r="I8" s="151">
        <v>9</v>
      </c>
      <c r="J8" s="151">
        <v>10</v>
      </c>
      <c r="K8" s="151">
        <v>11</v>
      </c>
      <c r="L8" s="151">
        <v>12</v>
      </c>
      <c r="M8" s="151">
        <v>13</v>
      </c>
      <c r="N8" s="151">
        <v>14</v>
      </c>
      <c r="O8" s="151">
        <v>15</v>
      </c>
    </row>
    <row r="9" spans="1:18" s="3" customFormat="1" ht="81" customHeight="1">
      <c r="A9" s="586" t="s">
        <v>835</v>
      </c>
      <c r="B9" s="586" t="s">
        <v>550</v>
      </c>
      <c r="C9" s="379" t="s">
        <v>59</v>
      </c>
      <c r="D9" s="380">
        <f>D10+D21</f>
        <v>12715550.300000001</v>
      </c>
      <c r="E9" s="380">
        <f>E10+E21</f>
        <v>2721179.3000000003</v>
      </c>
      <c r="F9" s="380">
        <f>F10+F21</f>
        <v>9994370.9999999981</v>
      </c>
      <c r="G9" s="380">
        <f>G10+G21</f>
        <v>13437181.219999999</v>
      </c>
      <c r="H9" s="380">
        <f t="shared" ref="H9" si="0">H10+H21</f>
        <v>3442370.4200000004</v>
      </c>
      <c r="I9" s="380">
        <f>I10+I21</f>
        <v>9994810.799999997</v>
      </c>
      <c r="J9" s="380">
        <f>J10+J21</f>
        <v>13437181.219999999</v>
      </c>
      <c r="K9" s="380">
        <f t="shared" ref="K9" si="1">K10+K21</f>
        <v>3442370.4200000004</v>
      </c>
      <c r="L9" s="380">
        <f>L10+L21</f>
        <v>9994810.799999997</v>
      </c>
      <c r="M9" s="380">
        <f>M10+M21</f>
        <v>13359131.02</v>
      </c>
      <c r="N9" s="380">
        <f t="shared" ref="N9" si="2">N10+N21</f>
        <v>3391235.08</v>
      </c>
      <c r="O9" s="380">
        <f>O10+O21</f>
        <v>9967895.9400000013</v>
      </c>
    </row>
    <row r="10" spans="1:18" s="3" customFormat="1" ht="81" customHeight="1">
      <c r="A10" s="587"/>
      <c r="B10" s="587"/>
      <c r="C10" s="379" t="s">
        <v>26</v>
      </c>
      <c r="D10" s="380">
        <f>D12+D19</f>
        <v>469643.8</v>
      </c>
      <c r="E10" s="380">
        <f t="shared" ref="E10" si="3">E12+E19</f>
        <v>70650.100000000006</v>
      </c>
      <c r="F10" s="380">
        <f>F12+F19</f>
        <v>398993.69999999995</v>
      </c>
      <c r="G10" s="380">
        <f>G12+G19</f>
        <v>611322.80000000005</v>
      </c>
      <c r="H10" s="380">
        <f t="shared" ref="H10:I10" si="4">H12+H19</f>
        <v>212329.1</v>
      </c>
      <c r="I10" s="380">
        <f t="shared" si="4"/>
        <v>398993.69999999995</v>
      </c>
      <c r="J10" s="380">
        <f>J12+J19</f>
        <v>611322.80000000005</v>
      </c>
      <c r="K10" s="380">
        <f t="shared" ref="K10" si="5">K12+K19</f>
        <v>212329.1</v>
      </c>
      <c r="L10" s="380">
        <f>L12+L19</f>
        <v>398993.69999999995</v>
      </c>
      <c r="M10" s="380">
        <f>M12+M19</f>
        <v>611165.44999999995</v>
      </c>
      <c r="N10" s="380">
        <f t="shared" ref="N10:O10" si="6">N12+N19</f>
        <v>212309.22999999998</v>
      </c>
      <c r="O10" s="380">
        <f t="shared" si="6"/>
        <v>398856.22</v>
      </c>
    </row>
    <row r="11" spans="1:18" s="3" customFormat="1" ht="48.75" customHeight="1">
      <c r="A11" s="587"/>
      <c r="B11" s="587"/>
      <c r="C11" s="379" t="s">
        <v>25</v>
      </c>
      <c r="D11" s="380"/>
      <c r="E11" s="380"/>
      <c r="F11" s="380"/>
      <c r="G11" s="380"/>
      <c r="H11" s="380"/>
      <c r="I11" s="380"/>
      <c r="J11" s="380"/>
      <c r="K11" s="380"/>
      <c r="L11" s="380"/>
      <c r="M11" s="380"/>
      <c r="N11" s="380"/>
      <c r="O11" s="380"/>
    </row>
    <row r="12" spans="1:18" s="3" customFormat="1" ht="179.25" customHeight="1">
      <c r="A12" s="587"/>
      <c r="B12" s="587"/>
      <c r="C12" s="379" t="s">
        <v>33</v>
      </c>
      <c r="D12" s="380">
        <f>D13</f>
        <v>330322.59999999998</v>
      </c>
      <c r="E12" s="380">
        <v>0</v>
      </c>
      <c r="F12" s="380">
        <f t="shared" ref="F12" si="7">F13</f>
        <v>330322.59999999998</v>
      </c>
      <c r="G12" s="380">
        <f>G13</f>
        <v>472001.60000000003</v>
      </c>
      <c r="H12" s="380">
        <f t="shared" ref="H12:O12" si="8">H13</f>
        <v>141679</v>
      </c>
      <c r="I12" s="380">
        <f t="shared" si="8"/>
        <v>330322.59999999998</v>
      </c>
      <c r="J12" s="380">
        <f t="shared" si="8"/>
        <v>472001.60000000003</v>
      </c>
      <c r="K12" s="380">
        <f t="shared" si="8"/>
        <v>141679</v>
      </c>
      <c r="L12" s="380">
        <f t="shared" si="8"/>
        <v>330322.59999999998</v>
      </c>
      <c r="M12" s="380">
        <f t="shared" si="8"/>
        <v>471907.44</v>
      </c>
      <c r="N12" s="380">
        <f t="shared" si="8"/>
        <v>141679</v>
      </c>
      <c r="O12" s="380">
        <f t="shared" si="8"/>
        <v>330228.44</v>
      </c>
    </row>
    <row r="13" spans="1:18" s="3" customFormat="1" ht="124.5" customHeight="1">
      <c r="A13" s="587"/>
      <c r="B13" s="587"/>
      <c r="C13" s="381" t="s">
        <v>39</v>
      </c>
      <c r="D13" s="380">
        <f>D1498+D1589</f>
        <v>330322.59999999998</v>
      </c>
      <c r="E13" s="380">
        <f t="shared" ref="E13:O13" si="9">E1498+E1589</f>
        <v>0</v>
      </c>
      <c r="F13" s="380">
        <f t="shared" si="9"/>
        <v>330322.59999999998</v>
      </c>
      <c r="G13" s="380">
        <f t="shared" si="9"/>
        <v>472001.60000000003</v>
      </c>
      <c r="H13" s="380">
        <f t="shared" si="9"/>
        <v>141679</v>
      </c>
      <c r="I13" s="380">
        <f t="shared" si="9"/>
        <v>330322.59999999998</v>
      </c>
      <c r="J13" s="380">
        <f t="shared" si="9"/>
        <v>472001.60000000003</v>
      </c>
      <c r="K13" s="380">
        <f t="shared" si="9"/>
        <v>141679</v>
      </c>
      <c r="L13" s="380">
        <f t="shared" si="9"/>
        <v>330322.59999999998</v>
      </c>
      <c r="M13" s="380">
        <f t="shared" si="9"/>
        <v>471907.44</v>
      </c>
      <c r="N13" s="380">
        <f t="shared" si="9"/>
        <v>141679</v>
      </c>
      <c r="O13" s="380">
        <f t="shared" si="9"/>
        <v>330228.44</v>
      </c>
    </row>
    <row r="14" spans="1:18" s="3" customFormat="1" ht="128.25" customHeight="1">
      <c r="A14" s="587"/>
      <c r="B14" s="587"/>
      <c r="C14" s="381" t="s">
        <v>40</v>
      </c>
      <c r="D14" s="380">
        <v>0</v>
      </c>
      <c r="E14" s="380">
        <v>0</v>
      </c>
      <c r="F14" s="380">
        <v>0</v>
      </c>
      <c r="G14" s="380">
        <v>0</v>
      </c>
      <c r="H14" s="380">
        <v>0</v>
      </c>
      <c r="I14" s="380">
        <v>0</v>
      </c>
      <c r="J14" s="380">
        <v>0</v>
      </c>
      <c r="K14" s="380">
        <v>0</v>
      </c>
      <c r="L14" s="380">
        <v>0</v>
      </c>
      <c r="M14" s="380">
        <v>0</v>
      </c>
      <c r="N14" s="380">
        <v>0</v>
      </c>
      <c r="O14" s="380">
        <v>0</v>
      </c>
    </row>
    <row r="15" spans="1:18" s="3" customFormat="1" ht="118.5" customHeight="1">
      <c r="A15" s="616"/>
      <c r="B15" s="616"/>
      <c r="C15" s="381" t="s">
        <v>34</v>
      </c>
      <c r="D15" s="380">
        <v>0</v>
      </c>
      <c r="E15" s="380">
        <v>0</v>
      </c>
      <c r="F15" s="380">
        <v>0</v>
      </c>
      <c r="G15" s="380">
        <v>0</v>
      </c>
      <c r="H15" s="380">
        <v>0</v>
      </c>
      <c r="I15" s="380">
        <v>0</v>
      </c>
      <c r="J15" s="380">
        <v>0</v>
      </c>
      <c r="K15" s="380">
        <v>0</v>
      </c>
      <c r="L15" s="380">
        <v>0</v>
      </c>
      <c r="M15" s="380">
        <v>0</v>
      </c>
      <c r="N15" s="380">
        <v>0</v>
      </c>
      <c r="O15" s="380">
        <v>0</v>
      </c>
    </row>
    <row r="16" spans="1:18" s="3" customFormat="1" ht="138.75" customHeight="1">
      <c r="A16" s="616"/>
      <c r="B16" s="616"/>
      <c r="C16" s="381" t="s">
        <v>35</v>
      </c>
      <c r="D16" s="380">
        <v>0</v>
      </c>
      <c r="E16" s="380">
        <v>0</v>
      </c>
      <c r="F16" s="380">
        <v>0</v>
      </c>
      <c r="G16" s="380">
        <v>0</v>
      </c>
      <c r="H16" s="380">
        <v>0</v>
      </c>
      <c r="I16" s="380">
        <v>0</v>
      </c>
      <c r="J16" s="380">
        <v>0</v>
      </c>
      <c r="K16" s="380">
        <v>0</v>
      </c>
      <c r="L16" s="380">
        <v>0</v>
      </c>
      <c r="M16" s="380">
        <v>0</v>
      </c>
      <c r="N16" s="380">
        <v>0</v>
      </c>
      <c r="O16" s="380">
        <v>0</v>
      </c>
    </row>
    <row r="17" spans="1:15" s="3" customFormat="1" ht="115.5" customHeight="1">
      <c r="A17" s="616"/>
      <c r="B17" s="616"/>
      <c r="C17" s="381" t="s">
        <v>36</v>
      </c>
      <c r="D17" s="380">
        <v>0</v>
      </c>
      <c r="E17" s="380">
        <v>0</v>
      </c>
      <c r="F17" s="380">
        <v>0</v>
      </c>
      <c r="G17" s="380">
        <v>0</v>
      </c>
      <c r="H17" s="380">
        <v>0</v>
      </c>
      <c r="I17" s="380">
        <v>0</v>
      </c>
      <c r="J17" s="380">
        <v>0</v>
      </c>
      <c r="K17" s="380">
        <v>0</v>
      </c>
      <c r="L17" s="380">
        <v>0</v>
      </c>
      <c r="M17" s="380">
        <v>0</v>
      </c>
      <c r="N17" s="380">
        <v>0</v>
      </c>
      <c r="O17" s="380">
        <v>0</v>
      </c>
    </row>
    <row r="18" spans="1:15" s="3" customFormat="1" ht="115.5" customHeight="1">
      <c r="A18" s="616"/>
      <c r="B18" s="616"/>
      <c r="C18" s="381" t="s">
        <v>37</v>
      </c>
      <c r="D18" s="380">
        <v>0</v>
      </c>
      <c r="E18" s="380">
        <v>0</v>
      </c>
      <c r="F18" s="380">
        <v>0</v>
      </c>
      <c r="G18" s="380">
        <v>0</v>
      </c>
      <c r="H18" s="380">
        <v>0</v>
      </c>
      <c r="I18" s="380">
        <v>0</v>
      </c>
      <c r="J18" s="380">
        <v>0</v>
      </c>
      <c r="K18" s="380">
        <v>0</v>
      </c>
      <c r="L18" s="380">
        <v>0</v>
      </c>
      <c r="M18" s="380">
        <v>0</v>
      </c>
      <c r="N18" s="380">
        <v>0</v>
      </c>
      <c r="O18" s="380">
        <v>0</v>
      </c>
    </row>
    <row r="19" spans="1:15" s="3" customFormat="1" ht="159" customHeight="1">
      <c r="A19" s="616"/>
      <c r="B19" s="616"/>
      <c r="C19" s="379" t="s">
        <v>38</v>
      </c>
      <c r="D19" s="380">
        <f>D578</f>
        <v>139321.20000000001</v>
      </c>
      <c r="E19" s="380">
        <f t="shared" ref="E19:O19" si="10">E578</f>
        <v>70650.100000000006</v>
      </c>
      <c r="F19" s="380">
        <f t="shared" si="10"/>
        <v>68671.100000000006</v>
      </c>
      <c r="G19" s="380">
        <f t="shared" si="10"/>
        <v>139321.20000000001</v>
      </c>
      <c r="H19" s="380">
        <f t="shared" si="10"/>
        <v>70650.100000000006</v>
      </c>
      <c r="I19" s="380">
        <f t="shared" si="10"/>
        <v>68671.100000000006</v>
      </c>
      <c r="J19" s="380">
        <f t="shared" si="10"/>
        <v>139321.20000000001</v>
      </c>
      <c r="K19" s="380">
        <f t="shared" si="10"/>
        <v>70650.100000000006</v>
      </c>
      <c r="L19" s="380">
        <f t="shared" si="10"/>
        <v>68671.100000000006</v>
      </c>
      <c r="M19" s="380">
        <f t="shared" si="10"/>
        <v>139258.01</v>
      </c>
      <c r="N19" s="380">
        <f t="shared" si="10"/>
        <v>70630.23</v>
      </c>
      <c r="O19" s="380">
        <f t="shared" si="10"/>
        <v>68627.78</v>
      </c>
    </row>
    <row r="20" spans="1:15" s="3" customFormat="1" ht="66.75" customHeight="1">
      <c r="A20" s="616"/>
      <c r="B20" s="616"/>
      <c r="C20" s="379" t="s">
        <v>24</v>
      </c>
      <c r="D20" s="380">
        <v>0</v>
      </c>
      <c r="E20" s="380">
        <v>0</v>
      </c>
      <c r="F20" s="380">
        <v>0</v>
      </c>
      <c r="G20" s="380">
        <v>0</v>
      </c>
      <c r="H20" s="380">
        <v>0</v>
      </c>
      <c r="I20" s="380">
        <v>0</v>
      </c>
      <c r="J20" s="380">
        <v>0</v>
      </c>
      <c r="K20" s="380">
        <v>0</v>
      </c>
      <c r="L20" s="380">
        <v>0</v>
      </c>
      <c r="M20" s="380">
        <v>0</v>
      </c>
      <c r="N20" s="380">
        <v>0</v>
      </c>
      <c r="O20" s="380">
        <v>0</v>
      </c>
    </row>
    <row r="21" spans="1:15" s="3" customFormat="1" ht="66.75" customHeight="1">
      <c r="A21" s="617"/>
      <c r="B21" s="617"/>
      <c r="C21" s="379" t="s">
        <v>23</v>
      </c>
      <c r="D21" s="380">
        <f t="shared" ref="D21:O21" si="11">D34+D580+D1088+D1441+D1506+D1597</f>
        <v>12245906.5</v>
      </c>
      <c r="E21" s="380">
        <f t="shared" si="11"/>
        <v>2650529.2000000002</v>
      </c>
      <c r="F21" s="380">
        <f t="shared" si="11"/>
        <v>9595377.2999999989</v>
      </c>
      <c r="G21" s="380">
        <f t="shared" si="11"/>
        <v>12825858.419999998</v>
      </c>
      <c r="H21" s="380">
        <f t="shared" si="11"/>
        <v>3230041.3200000003</v>
      </c>
      <c r="I21" s="380">
        <f t="shared" si="11"/>
        <v>9595817.0999999978</v>
      </c>
      <c r="J21" s="380">
        <f t="shared" si="11"/>
        <v>12825858.419999998</v>
      </c>
      <c r="K21" s="380">
        <f t="shared" si="11"/>
        <v>3230041.3200000003</v>
      </c>
      <c r="L21" s="380">
        <f t="shared" si="11"/>
        <v>9595817.0999999978</v>
      </c>
      <c r="M21" s="380">
        <f t="shared" si="11"/>
        <v>12747965.57</v>
      </c>
      <c r="N21" s="380">
        <f t="shared" si="11"/>
        <v>3178925.85</v>
      </c>
      <c r="O21" s="380">
        <f t="shared" si="11"/>
        <v>9569039.7200000007</v>
      </c>
    </row>
    <row r="22" spans="1:15" s="3" customFormat="1" ht="66.75" customHeight="1">
      <c r="A22" s="573" t="s">
        <v>54</v>
      </c>
      <c r="B22" s="573" t="s">
        <v>124</v>
      </c>
      <c r="C22" s="267" t="s">
        <v>59</v>
      </c>
      <c r="D22" s="179">
        <f t="shared" ref="D22:J22" si="12">D35</f>
        <v>6367120</v>
      </c>
      <c r="E22" s="179">
        <f t="shared" si="12"/>
        <v>1766562.4</v>
      </c>
      <c r="F22" s="179">
        <f t="shared" si="12"/>
        <v>4600557.5999999996</v>
      </c>
      <c r="G22" s="179">
        <f t="shared" si="12"/>
        <v>6457970.0499999998</v>
      </c>
      <c r="H22" s="179">
        <f t="shared" si="12"/>
        <v>1872158.45</v>
      </c>
      <c r="I22" s="179">
        <f t="shared" si="12"/>
        <v>4585811.5999999996</v>
      </c>
      <c r="J22" s="179">
        <f t="shared" si="12"/>
        <v>6457970.0499999998</v>
      </c>
      <c r="K22" s="179">
        <f>K35</f>
        <v>1872158.45</v>
      </c>
      <c r="L22" s="179">
        <f>L35</f>
        <v>4585811.5999999996</v>
      </c>
      <c r="M22" s="179">
        <f t="shared" ref="M22:O22" si="13">M35</f>
        <v>6407044.5500000007</v>
      </c>
      <c r="N22" s="179">
        <f t="shared" si="13"/>
        <v>1824178.4099999997</v>
      </c>
      <c r="O22" s="179">
        <f t="shared" si="13"/>
        <v>4582866.1400000006</v>
      </c>
    </row>
    <row r="23" spans="1:15" s="3" customFormat="1" ht="66.75" customHeight="1">
      <c r="A23" s="574"/>
      <c r="B23" s="574"/>
      <c r="C23" s="267" t="s">
        <v>26</v>
      </c>
      <c r="D23" s="179">
        <v>0</v>
      </c>
      <c r="E23" s="179">
        <v>0</v>
      </c>
      <c r="F23" s="179">
        <v>0</v>
      </c>
      <c r="G23" s="179">
        <v>0</v>
      </c>
      <c r="H23" s="179">
        <v>0</v>
      </c>
      <c r="I23" s="179">
        <v>0</v>
      </c>
      <c r="J23" s="179">
        <v>0</v>
      </c>
      <c r="K23" s="179">
        <v>0</v>
      </c>
      <c r="L23" s="179">
        <v>0</v>
      </c>
      <c r="M23" s="179">
        <v>0</v>
      </c>
      <c r="N23" s="179">
        <v>0</v>
      </c>
      <c r="O23" s="179">
        <v>0</v>
      </c>
    </row>
    <row r="24" spans="1:15" s="3" customFormat="1" ht="66.75" customHeight="1">
      <c r="A24" s="574"/>
      <c r="B24" s="574"/>
      <c r="C24" s="267" t="s">
        <v>25</v>
      </c>
      <c r="D24" s="179"/>
      <c r="E24" s="179"/>
      <c r="F24" s="179"/>
      <c r="G24" s="179"/>
      <c r="H24" s="179"/>
      <c r="I24" s="179"/>
      <c r="J24" s="179"/>
      <c r="K24" s="179"/>
      <c r="L24" s="179"/>
      <c r="M24" s="179"/>
      <c r="N24" s="179"/>
      <c r="O24" s="179"/>
    </row>
    <row r="25" spans="1:15" s="3" customFormat="1" ht="138" customHeight="1">
      <c r="A25" s="574"/>
      <c r="B25" s="574"/>
      <c r="C25" s="267" t="s">
        <v>33</v>
      </c>
      <c r="D25" s="380">
        <v>0</v>
      </c>
      <c r="E25" s="380">
        <v>0</v>
      </c>
      <c r="F25" s="380">
        <v>0</v>
      </c>
      <c r="G25" s="380">
        <v>0</v>
      </c>
      <c r="H25" s="380">
        <v>0</v>
      </c>
      <c r="I25" s="380">
        <v>0</v>
      </c>
      <c r="J25" s="380">
        <v>0</v>
      </c>
      <c r="K25" s="380">
        <v>0</v>
      </c>
      <c r="L25" s="380">
        <v>0</v>
      </c>
      <c r="M25" s="380">
        <v>0</v>
      </c>
      <c r="N25" s="380">
        <v>0</v>
      </c>
      <c r="O25" s="380">
        <v>0</v>
      </c>
    </row>
    <row r="26" spans="1:15" s="3" customFormat="1" ht="117.75" customHeight="1">
      <c r="A26" s="574"/>
      <c r="B26" s="574"/>
      <c r="C26" s="181" t="s">
        <v>39</v>
      </c>
      <c r="D26" s="380">
        <v>0</v>
      </c>
      <c r="E26" s="380">
        <v>0</v>
      </c>
      <c r="F26" s="380">
        <v>0</v>
      </c>
      <c r="G26" s="380">
        <v>0</v>
      </c>
      <c r="H26" s="380">
        <v>0</v>
      </c>
      <c r="I26" s="380">
        <v>0</v>
      </c>
      <c r="J26" s="380">
        <v>0</v>
      </c>
      <c r="K26" s="380">
        <v>0</v>
      </c>
      <c r="L26" s="380">
        <v>0</v>
      </c>
      <c r="M26" s="380">
        <v>0</v>
      </c>
      <c r="N26" s="380">
        <v>0</v>
      </c>
      <c r="O26" s="380">
        <v>0</v>
      </c>
    </row>
    <row r="27" spans="1:15" s="3" customFormat="1" ht="119.25" customHeight="1">
      <c r="A27" s="574"/>
      <c r="B27" s="574"/>
      <c r="C27" s="181" t="s">
        <v>40</v>
      </c>
      <c r="D27" s="380">
        <v>0</v>
      </c>
      <c r="E27" s="380">
        <v>0</v>
      </c>
      <c r="F27" s="380">
        <v>0</v>
      </c>
      <c r="G27" s="380">
        <v>0</v>
      </c>
      <c r="H27" s="380">
        <v>0</v>
      </c>
      <c r="I27" s="380">
        <v>0</v>
      </c>
      <c r="J27" s="380">
        <v>0</v>
      </c>
      <c r="K27" s="380">
        <v>0</v>
      </c>
      <c r="L27" s="380">
        <v>0</v>
      </c>
      <c r="M27" s="380">
        <v>0</v>
      </c>
      <c r="N27" s="380">
        <v>0</v>
      </c>
      <c r="O27" s="380">
        <v>0</v>
      </c>
    </row>
    <row r="28" spans="1:15" s="3" customFormat="1" ht="138" customHeight="1">
      <c r="A28" s="574"/>
      <c r="B28" s="574"/>
      <c r="C28" s="181" t="s">
        <v>34</v>
      </c>
      <c r="D28" s="380">
        <v>0</v>
      </c>
      <c r="E28" s="380">
        <v>0</v>
      </c>
      <c r="F28" s="380">
        <v>0</v>
      </c>
      <c r="G28" s="380">
        <v>0</v>
      </c>
      <c r="H28" s="380">
        <v>0</v>
      </c>
      <c r="I28" s="380">
        <v>0</v>
      </c>
      <c r="J28" s="380">
        <v>0</v>
      </c>
      <c r="K28" s="380">
        <v>0</v>
      </c>
      <c r="L28" s="380">
        <v>0</v>
      </c>
      <c r="M28" s="380">
        <v>0</v>
      </c>
      <c r="N28" s="380">
        <v>0</v>
      </c>
      <c r="O28" s="380">
        <v>0</v>
      </c>
    </row>
    <row r="29" spans="1:15" s="3" customFormat="1" ht="108" customHeight="1">
      <c r="A29" s="574"/>
      <c r="B29" s="574"/>
      <c r="C29" s="181" t="s">
        <v>35</v>
      </c>
      <c r="D29" s="380">
        <v>0</v>
      </c>
      <c r="E29" s="380">
        <v>0</v>
      </c>
      <c r="F29" s="380">
        <v>0</v>
      </c>
      <c r="G29" s="380">
        <v>0</v>
      </c>
      <c r="H29" s="380">
        <v>0</v>
      </c>
      <c r="I29" s="380">
        <v>0</v>
      </c>
      <c r="J29" s="380">
        <v>0</v>
      </c>
      <c r="K29" s="380">
        <v>0</v>
      </c>
      <c r="L29" s="380">
        <v>0</v>
      </c>
      <c r="M29" s="380">
        <v>0</v>
      </c>
      <c r="N29" s="380">
        <v>0</v>
      </c>
      <c r="O29" s="380">
        <v>0</v>
      </c>
    </row>
    <row r="30" spans="1:15" s="3" customFormat="1" ht="126.75" customHeight="1">
      <c r="A30" s="574"/>
      <c r="B30" s="574"/>
      <c r="C30" s="181" t="s">
        <v>36</v>
      </c>
      <c r="D30" s="380">
        <v>0</v>
      </c>
      <c r="E30" s="380">
        <v>0</v>
      </c>
      <c r="F30" s="380">
        <v>0</v>
      </c>
      <c r="G30" s="380">
        <v>0</v>
      </c>
      <c r="H30" s="380">
        <v>0</v>
      </c>
      <c r="I30" s="380">
        <v>0</v>
      </c>
      <c r="J30" s="380">
        <v>0</v>
      </c>
      <c r="K30" s="380">
        <v>0</v>
      </c>
      <c r="L30" s="380">
        <v>0</v>
      </c>
      <c r="M30" s="380">
        <v>0</v>
      </c>
      <c r="N30" s="380">
        <v>0</v>
      </c>
      <c r="O30" s="380">
        <v>0</v>
      </c>
    </row>
    <row r="31" spans="1:15" s="3" customFormat="1" ht="130.5" customHeight="1">
      <c r="A31" s="574"/>
      <c r="B31" s="574"/>
      <c r="C31" s="181" t="s">
        <v>37</v>
      </c>
      <c r="D31" s="380">
        <v>0</v>
      </c>
      <c r="E31" s="380">
        <v>0</v>
      </c>
      <c r="F31" s="380">
        <v>0</v>
      </c>
      <c r="G31" s="380">
        <v>0</v>
      </c>
      <c r="H31" s="380">
        <v>0</v>
      </c>
      <c r="I31" s="380">
        <v>0</v>
      </c>
      <c r="J31" s="380">
        <v>0</v>
      </c>
      <c r="K31" s="380">
        <v>0</v>
      </c>
      <c r="L31" s="380">
        <v>0</v>
      </c>
      <c r="M31" s="380">
        <v>0</v>
      </c>
      <c r="N31" s="380">
        <v>0</v>
      </c>
      <c r="O31" s="380">
        <v>0</v>
      </c>
    </row>
    <row r="32" spans="1:15" s="3" customFormat="1" ht="151.5" customHeight="1">
      <c r="A32" s="589"/>
      <c r="B32" s="589"/>
      <c r="C32" s="267" t="s">
        <v>38</v>
      </c>
      <c r="D32" s="380">
        <v>0</v>
      </c>
      <c r="E32" s="380">
        <v>0</v>
      </c>
      <c r="F32" s="380">
        <v>0</v>
      </c>
      <c r="G32" s="380">
        <v>0</v>
      </c>
      <c r="H32" s="380">
        <v>0</v>
      </c>
      <c r="I32" s="380">
        <v>0</v>
      </c>
      <c r="J32" s="380">
        <v>0</v>
      </c>
      <c r="K32" s="380">
        <v>0</v>
      </c>
      <c r="L32" s="380">
        <v>0</v>
      </c>
      <c r="M32" s="380">
        <v>0</v>
      </c>
      <c r="N32" s="380">
        <v>0</v>
      </c>
      <c r="O32" s="380">
        <v>0</v>
      </c>
    </row>
    <row r="33" spans="1:15" s="3" customFormat="1" ht="66.75" customHeight="1">
      <c r="A33" s="589"/>
      <c r="B33" s="589"/>
      <c r="C33" s="267" t="s">
        <v>24</v>
      </c>
      <c r="D33" s="380">
        <v>0</v>
      </c>
      <c r="E33" s="380">
        <v>0</v>
      </c>
      <c r="F33" s="380">
        <v>0</v>
      </c>
      <c r="G33" s="380">
        <v>0</v>
      </c>
      <c r="H33" s="380">
        <v>0</v>
      </c>
      <c r="I33" s="380">
        <v>0</v>
      </c>
      <c r="J33" s="380">
        <v>0</v>
      </c>
      <c r="K33" s="380">
        <v>0</v>
      </c>
      <c r="L33" s="380">
        <v>0</v>
      </c>
      <c r="M33" s="380">
        <v>0</v>
      </c>
      <c r="N33" s="380">
        <v>0</v>
      </c>
      <c r="O33" s="380">
        <v>0</v>
      </c>
    </row>
    <row r="34" spans="1:15" s="3" customFormat="1" ht="66.75" customHeight="1">
      <c r="A34" s="590"/>
      <c r="B34" s="590"/>
      <c r="C34" s="267" t="s">
        <v>23</v>
      </c>
      <c r="D34" s="147">
        <f t="shared" ref="D34:O34" si="14">D47</f>
        <v>6367120</v>
      </c>
      <c r="E34" s="147">
        <f t="shared" si="14"/>
        <v>1766562.4</v>
      </c>
      <c r="F34" s="147">
        <f t="shared" si="14"/>
        <v>4600557.5999999996</v>
      </c>
      <c r="G34" s="147">
        <f t="shared" si="14"/>
        <v>6457970.0499999998</v>
      </c>
      <c r="H34" s="147">
        <f t="shared" si="14"/>
        <v>1872158.45</v>
      </c>
      <c r="I34" s="147">
        <f t="shared" si="14"/>
        <v>4585811.5999999996</v>
      </c>
      <c r="J34" s="147">
        <f t="shared" si="14"/>
        <v>6457970.0499999998</v>
      </c>
      <c r="K34" s="147">
        <f t="shared" si="14"/>
        <v>1872158.45</v>
      </c>
      <c r="L34" s="147">
        <f t="shared" si="14"/>
        <v>4585811.5999999996</v>
      </c>
      <c r="M34" s="147">
        <f t="shared" si="14"/>
        <v>6407044.5500000007</v>
      </c>
      <c r="N34" s="147">
        <f t="shared" si="14"/>
        <v>1824178.4099999997</v>
      </c>
      <c r="O34" s="147">
        <f t="shared" si="14"/>
        <v>4582866.1400000006</v>
      </c>
    </row>
    <row r="35" spans="1:15" s="3" customFormat="1" ht="66.75" customHeight="1">
      <c r="A35" s="573" t="s">
        <v>3</v>
      </c>
      <c r="B35" s="573" t="s">
        <v>128</v>
      </c>
      <c r="C35" s="267" t="s">
        <v>59</v>
      </c>
      <c r="D35" s="147">
        <f>E35+F35</f>
        <v>6367120</v>
      </c>
      <c r="E35" s="147">
        <f>E48+E61+E74+E87+E100+E113+E126+E139+E152+E165+E178+E191+E204+E217+E230+E243+E256+E269+E282+E295+E308+E321+E334+E347+E360+E373+E386+E399+E412+E425+E438+E451+E464+E477+E490+E503+E516+E529+E542</f>
        <v>1766562.4</v>
      </c>
      <c r="F35" s="147">
        <f>F47</f>
        <v>4600557.5999999996</v>
      </c>
      <c r="G35" s="147">
        <f t="shared" ref="G35:O35" si="15">G47</f>
        <v>6457970.0499999998</v>
      </c>
      <c r="H35" s="147">
        <f t="shared" si="15"/>
        <v>1872158.45</v>
      </c>
      <c r="I35" s="147">
        <f t="shared" si="15"/>
        <v>4585811.5999999996</v>
      </c>
      <c r="J35" s="147">
        <f t="shared" si="15"/>
        <v>6457970.0499999998</v>
      </c>
      <c r="K35" s="147">
        <f t="shared" si="15"/>
        <v>1872158.45</v>
      </c>
      <c r="L35" s="147">
        <f t="shared" si="15"/>
        <v>4585811.5999999996</v>
      </c>
      <c r="M35" s="147">
        <f t="shared" si="15"/>
        <v>6407044.5500000007</v>
      </c>
      <c r="N35" s="147">
        <f t="shared" si="15"/>
        <v>1824178.4099999997</v>
      </c>
      <c r="O35" s="147">
        <f t="shared" si="15"/>
        <v>4582866.1400000006</v>
      </c>
    </row>
    <row r="36" spans="1:15" s="3" customFormat="1" ht="66.75" customHeight="1">
      <c r="A36" s="574"/>
      <c r="B36" s="574"/>
      <c r="C36" s="267" t="s">
        <v>26</v>
      </c>
      <c r="D36" s="147">
        <v>0</v>
      </c>
      <c r="E36" s="147">
        <v>0</v>
      </c>
      <c r="F36" s="147">
        <v>0</v>
      </c>
      <c r="G36" s="147">
        <v>0</v>
      </c>
      <c r="H36" s="147">
        <v>0</v>
      </c>
      <c r="I36" s="147">
        <v>0</v>
      </c>
      <c r="J36" s="147">
        <v>0</v>
      </c>
      <c r="K36" s="147">
        <v>0</v>
      </c>
      <c r="L36" s="147">
        <v>0</v>
      </c>
      <c r="M36" s="147">
        <v>0</v>
      </c>
      <c r="N36" s="147">
        <v>0</v>
      </c>
      <c r="O36" s="147">
        <v>0</v>
      </c>
    </row>
    <row r="37" spans="1:15" s="3" customFormat="1" ht="66.75" customHeight="1">
      <c r="A37" s="574"/>
      <c r="B37" s="574"/>
      <c r="C37" s="267" t="s">
        <v>25</v>
      </c>
      <c r="D37" s="147"/>
      <c r="E37" s="147"/>
      <c r="F37" s="147"/>
      <c r="G37" s="147"/>
      <c r="H37" s="147"/>
      <c r="I37" s="147"/>
      <c r="J37" s="147"/>
      <c r="K37" s="147"/>
      <c r="L37" s="147"/>
      <c r="M37" s="147"/>
      <c r="N37" s="147"/>
      <c r="O37" s="147"/>
    </row>
    <row r="38" spans="1:15" s="3" customFormat="1" ht="129" customHeight="1">
      <c r="A38" s="574"/>
      <c r="B38" s="574"/>
      <c r="C38" s="267" t="s">
        <v>33</v>
      </c>
      <c r="D38" s="147">
        <v>0</v>
      </c>
      <c r="E38" s="147">
        <v>0</v>
      </c>
      <c r="F38" s="147">
        <v>0</v>
      </c>
      <c r="G38" s="147">
        <v>0</v>
      </c>
      <c r="H38" s="147">
        <v>0</v>
      </c>
      <c r="I38" s="147">
        <v>0</v>
      </c>
      <c r="J38" s="147">
        <v>0</v>
      </c>
      <c r="K38" s="147">
        <v>0</v>
      </c>
      <c r="L38" s="147">
        <v>0</v>
      </c>
      <c r="M38" s="147">
        <v>0</v>
      </c>
      <c r="N38" s="147">
        <v>0</v>
      </c>
      <c r="O38" s="147">
        <v>0</v>
      </c>
    </row>
    <row r="39" spans="1:15" s="3" customFormat="1" ht="126.75" customHeight="1">
      <c r="A39" s="574"/>
      <c r="B39" s="574"/>
      <c r="C39" s="181" t="s">
        <v>39</v>
      </c>
      <c r="D39" s="147">
        <v>0</v>
      </c>
      <c r="E39" s="147">
        <v>0</v>
      </c>
      <c r="F39" s="147">
        <v>0</v>
      </c>
      <c r="G39" s="147">
        <v>0</v>
      </c>
      <c r="H39" s="147">
        <v>0</v>
      </c>
      <c r="I39" s="147">
        <v>0</v>
      </c>
      <c r="J39" s="147">
        <v>0</v>
      </c>
      <c r="K39" s="147">
        <v>0</v>
      </c>
      <c r="L39" s="147">
        <v>0</v>
      </c>
      <c r="M39" s="147">
        <v>0</v>
      </c>
      <c r="N39" s="147">
        <v>0</v>
      </c>
      <c r="O39" s="147">
        <v>0</v>
      </c>
    </row>
    <row r="40" spans="1:15" s="3" customFormat="1" ht="134.25" customHeight="1">
      <c r="A40" s="574"/>
      <c r="B40" s="574"/>
      <c r="C40" s="181" t="s">
        <v>40</v>
      </c>
      <c r="D40" s="147">
        <v>0</v>
      </c>
      <c r="E40" s="147">
        <v>0</v>
      </c>
      <c r="F40" s="147">
        <v>0</v>
      </c>
      <c r="G40" s="147">
        <v>0</v>
      </c>
      <c r="H40" s="147">
        <v>0</v>
      </c>
      <c r="I40" s="147">
        <v>0</v>
      </c>
      <c r="J40" s="147">
        <v>0</v>
      </c>
      <c r="K40" s="147">
        <v>0</v>
      </c>
      <c r="L40" s="147">
        <v>0</v>
      </c>
      <c r="M40" s="147">
        <v>0</v>
      </c>
      <c r="N40" s="147">
        <v>0</v>
      </c>
      <c r="O40" s="147">
        <v>0</v>
      </c>
    </row>
    <row r="41" spans="1:15" s="3" customFormat="1" ht="115.5" customHeight="1">
      <c r="A41" s="574"/>
      <c r="B41" s="574"/>
      <c r="C41" s="181" t="s">
        <v>34</v>
      </c>
      <c r="D41" s="147">
        <v>0</v>
      </c>
      <c r="E41" s="147">
        <v>0</v>
      </c>
      <c r="F41" s="147">
        <v>0</v>
      </c>
      <c r="G41" s="147">
        <v>0</v>
      </c>
      <c r="H41" s="147">
        <v>0</v>
      </c>
      <c r="I41" s="147">
        <v>0</v>
      </c>
      <c r="J41" s="147">
        <v>0</v>
      </c>
      <c r="K41" s="147">
        <v>0</v>
      </c>
      <c r="L41" s="147">
        <v>0</v>
      </c>
      <c r="M41" s="147">
        <v>0</v>
      </c>
      <c r="N41" s="147">
        <v>0</v>
      </c>
      <c r="O41" s="147">
        <v>0</v>
      </c>
    </row>
    <row r="42" spans="1:15" s="3" customFormat="1" ht="123" customHeight="1">
      <c r="A42" s="574"/>
      <c r="B42" s="574"/>
      <c r="C42" s="181" t="s">
        <v>35</v>
      </c>
      <c r="D42" s="147">
        <v>0</v>
      </c>
      <c r="E42" s="147">
        <v>0</v>
      </c>
      <c r="F42" s="147">
        <v>0</v>
      </c>
      <c r="G42" s="147">
        <v>0</v>
      </c>
      <c r="H42" s="147">
        <v>0</v>
      </c>
      <c r="I42" s="147">
        <v>0</v>
      </c>
      <c r="J42" s="147">
        <v>0</v>
      </c>
      <c r="K42" s="147">
        <v>0</v>
      </c>
      <c r="L42" s="147">
        <v>0</v>
      </c>
      <c r="M42" s="147">
        <v>0</v>
      </c>
      <c r="N42" s="147">
        <v>0</v>
      </c>
      <c r="O42" s="147">
        <v>0</v>
      </c>
    </row>
    <row r="43" spans="1:15" s="3" customFormat="1" ht="132.75" customHeight="1">
      <c r="A43" s="574"/>
      <c r="B43" s="574"/>
      <c r="C43" s="181" t="s">
        <v>36</v>
      </c>
      <c r="D43" s="147">
        <v>0</v>
      </c>
      <c r="E43" s="147">
        <v>0</v>
      </c>
      <c r="F43" s="147">
        <v>0</v>
      </c>
      <c r="G43" s="147">
        <v>0</v>
      </c>
      <c r="H43" s="147">
        <v>0</v>
      </c>
      <c r="I43" s="147">
        <v>0</v>
      </c>
      <c r="J43" s="147">
        <v>0</v>
      </c>
      <c r="K43" s="147">
        <v>0</v>
      </c>
      <c r="L43" s="147">
        <v>0</v>
      </c>
      <c r="M43" s="147">
        <v>0</v>
      </c>
      <c r="N43" s="147">
        <v>0</v>
      </c>
      <c r="O43" s="147">
        <v>0</v>
      </c>
    </row>
    <row r="44" spans="1:15" s="3" customFormat="1" ht="110.25" customHeight="1">
      <c r="A44" s="574"/>
      <c r="B44" s="574"/>
      <c r="C44" s="181" t="s">
        <v>37</v>
      </c>
      <c r="D44" s="147">
        <v>0</v>
      </c>
      <c r="E44" s="147">
        <v>0</v>
      </c>
      <c r="F44" s="147">
        <v>0</v>
      </c>
      <c r="G44" s="147">
        <v>0</v>
      </c>
      <c r="H44" s="147">
        <v>0</v>
      </c>
      <c r="I44" s="147">
        <v>0</v>
      </c>
      <c r="J44" s="147">
        <v>0</v>
      </c>
      <c r="K44" s="147">
        <v>0</v>
      </c>
      <c r="L44" s="147">
        <v>0</v>
      </c>
      <c r="M44" s="147">
        <v>0</v>
      </c>
      <c r="N44" s="147">
        <v>0</v>
      </c>
      <c r="O44" s="147">
        <v>0</v>
      </c>
    </row>
    <row r="45" spans="1:15" s="3" customFormat="1" ht="158.25" customHeight="1">
      <c r="A45" s="589"/>
      <c r="B45" s="589"/>
      <c r="C45" s="267" t="s">
        <v>38</v>
      </c>
      <c r="D45" s="147">
        <v>0</v>
      </c>
      <c r="E45" s="147">
        <v>0</v>
      </c>
      <c r="F45" s="147">
        <v>0</v>
      </c>
      <c r="G45" s="147">
        <v>0</v>
      </c>
      <c r="H45" s="147">
        <v>0</v>
      </c>
      <c r="I45" s="147">
        <v>0</v>
      </c>
      <c r="J45" s="147">
        <v>0</v>
      </c>
      <c r="K45" s="147">
        <f>K47+L47</f>
        <v>6457970.0499999998</v>
      </c>
      <c r="L45" s="147">
        <v>0</v>
      </c>
      <c r="M45" s="147">
        <v>0</v>
      </c>
      <c r="N45" s="147">
        <v>0</v>
      </c>
      <c r="O45" s="147">
        <v>0</v>
      </c>
    </row>
    <row r="46" spans="1:15" s="3" customFormat="1">
      <c r="A46" s="589"/>
      <c r="B46" s="589"/>
      <c r="C46" s="267" t="s">
        <v>24</v>
      </c>
      <c r="D46" s="147">
        <v>0</v>
      </c>
      <c r="E46" s="147">
        <v>0</v>
      </c>
      <c r="F46" s="147">
        <v>0</v>
      </c>
      <c r="G46" s="147">
        <v>0</v>
      </c>
      <c r="H46" s="147">
        <v>0</v>
      </c>
      <c r="I46" s="147">
        <v>0</v>
      </c>
      <c r="J46" s="147">
        <v>0</v>
      </c>
      <c r="K46" s="147">
        <v>0</v>
      </c>
      <c r="L46" s="147">
        <v>0</v>
      </c>
      <c r="M46" s="147">
        <v>0</v>
      </c>
      <c r="N46" s="147">
        <v>0</v>
      </c>
      <c r="O46" s="147">
        <v>0</v>
      </c>
    </row>
    <row r="47" spans="1:15" s="3" customFormat="1">
      <c r="A47" s="590"/>
      <c r="B47" s="590"/>
      <c r="C47" s="267" t="s">
        <v>23</v>
      </c>
      <c r="D47" s="147">
        <f t="shared" ref="D47:O47" si="16">D60+D73+D86+D99+D112+D125+D138+D151+D164+D177+D190+D203+D216+D229+D242+D255+D268+D281+D294+D307+D320+D333+D346+D359+D372+D385+D398+D411+D424+D437+D450+D463+D476+D489+D502+D515+D528+D541+D554+D555</f>
        <v>6367120</v>
      </c>
      <c r="E47" s="147">
        <f t="shared" si="16"/>
        <v>1766562.4</v>
      </c>
      <c r="F47" s="147">
        <f t="shared" si="16"/>
        <v>4600557.5999999996</v>
      </c>
      <c r="G47" s="147">
        <f>H47+I47</f>
        <v>6457970.0499999998</v>
      </c>
      <c r="H47" s="147">
        <f t="shared" si="16"/>
        <v>1872158.45</v>
      </c>
      <c r="I47" s="147">
        <f t="shared" si="16"/>
        <v>4585811.5999999996</v>
      </c>
      <c r="J47" s="147">
        <f>K47+L47</f>
        <v>6457970.0499999998</v>
      </c>
      <c r="K47" s="147">
        <f t="shared" si="16"/>
        <v>1872158.45</v>
      </c>
      <c r="L47" s="147">
        <f t="shared" si="16"/>
        <v>4585811.5999999996</v>
      </c>
      <c r="M47" s="147">
        <f t="shared" si="16"/>
        <v>6407044.5500000007</v>
      </c>
      <c r="N47" s="147">
        <f t="shared" si="16"/>
        <v>1824178.4099999997</v>
      </c>
      <c r="O47" s="147">
        <f t="shared" si="16"/>
        <v>4582866.1400000006</v>
      </c>
    </row>
    <row r="48" spans="1:15" s="3" customFormat="1" ht="100.5" customHeight="1">
      <c r="A48" s="382" t="s">
        <v>9</v>
      </c>
      <c r="B48" s="576" t="s">
        <v>470</v>
      </c>
      <c r="C48" s="267" t="s">
        <v>59</v>
      </c>
      <c r="D48" s="383">
        <v>283321</v>
      </c>
      <c r="E48" s="383">
        <v>0</v>
      </c>
      <c r="F48" s="383">
        <f>D48</f>
        <v>283321</v>
      </c>
      <c r="G48" s="383">
        <f>D48</f>
        <v>283321</v>
      </c>
      <c r="H48" s="383">
        <v>0</v>
      </c>
      <c r="I48" s="383">
        <f>D48</f>
        <v>283321</v>
      </c>
      <c r="J48" s="383">
        <v>283321</v>
      </c>
      <c r="K48" s="383">
        <v>0</v>
      </c>
      <c r="L48" s="383">
        <f>J48</f>
        <v>283321</v>
      </c>
      <c r="M48" s="383">
        <v>283321</v>
      </c>
      <c r="N48" s="383">
        <v>0</v>
      </c>
      <c r="O48" s="383">
        <f>M48</f>
        <v>283321</v>
      </c>
    </row>
    <row r="49" spans="1:15" s="3" customFormat="1" ht="95.25" customHeight="1">
      <c r="A49" s="384"/>
      <c r="B49" s="577"/>
      <c r="C49" s="267" t="s">
        <v>26</v>
      </c>
      <c r="D49" s="147">
        <v>0</v>
      </c>
      <c r="E49" s="147">
        <v>0</v>
      </c>
      <c r="F49" s="147">
        <v>0</v>
      </c>
      <c r="G49" s="147">
        <v>0</v>
      </c>
      <c r="H49" s="147">
        <v>0</v>
      </c>
      <c r="I49" s="147">
        <v>0</v>
      </c>
      <c r="J49" s="147">
        <v>0</v>
      </c>
      <c r="K49" s="147">
        <v>0</v>
      </c>
      <c r="L49" s="147">
        <v>0</v>
      </c>
      <c r="M49" s="147">
        <v>0</v>
      </c>
      <c r="N49" s="147">
        <v>0</v>
      </c>
      <c r="O49" s="147">
        <v>0</v>
      </c>
    </row>
    <row r="50" spans="1:15" s="3" customFormat="1" ht="65.25" customHeight="1">
      <c r="A50" s="384"/>
      <c r="B50" s="577"/>
      <c r="C50" s="267" t="s">
        <v>25</v>
      </c>
      <c r="D50" s="147"/>
      <c r="E50" s="147"/>
      <c r="F50" s="147"/>
      <c r="G50" s="147"/>
      <c r="H50" s="147"/>
      <c r="I50" s="147"/>
      <c r="J50" s="147"/>
      <c r="K50" s="147"/>
      <c r="L50" s="147"/>
      <c r="M50" s="147"/>
      <c r="N50" s="147"/>
      <c r="O50" s="147"/>
    </row>
    <row r="51" spans="1:15" s="3" customFormat="1" ht="164.25" customHeight="1">
      <c r="A51" s="384"/>
      <c r="B51" s="577"/>
      <c r="C51" s="267" t="s">
        <v>33</v>
      </c>
      <c r="D51" s="147">
        <v>0</v>
      </c>
      <c r="E51" s="147">
        <v>0</v>
      </c>
      <c r="F51" s="147">
        <v>0</v>
      </c>
      <c r="G51" s="147">
        <v>0</v>
      </c>
      <c r="H51" s="147">
        <v>0</v>
      </c>
      <c r="I51" s="147">
        <v>0</v>
      </c>
      <c r="J51" s="147">
        <v>0</v>
      </c>
      <c r="K51" s="147">
        <v>0</v>
      </c>
      <c r="L51" s="147">
        <v>0</v>
      </c>
      <c r="M51" s="147">
        <v>0</v>
      </c>
      <c r="N51" s="147">
        <v>0</v>
      </c>
      <c r="O51" s="147">
        <v>0</v>
      </c>
    </row>
    <row r="52" spans="1:15" s="3" customFormat="1" ht="127.5" customHeight="1">
      <c r="A52" s="384"/>
      <c r="B52" s="577"/>
      <c r="C52" s="181" t="s">
        <v>39</v>
      </c>
      <c r="D52" s="147">
        <v>0</v>
      </c>
      <c r="E52" s="147">
        <v>0</v>
      </c>
      <c r="F52" s="147">
        <v>0</v>
      </c>
      <c r="G52" s="147">
        <v>0</v>
      </c>
      <c r="H52" s="147">
        <v>0</v>
      </c>
      <c r="I52" s="147">
        <v>0</v>
      </c>
      <c r="J52" s="147">
        <v>0</v>
      </c>
      <c r="K52" s="147">
        <v>0</v>
      </c>
      <c r="L52" s="147">
        <v>0</v>
      </c>
      <c r="M52" s="147">
        <v>0</v>
      </c>
      <c r="N52" s="147">
        <v>0</v>
      </c>
      <c r="O52" s="147">
        <v>0</v>
      </c>
    </row>
    <row r="53" spans="1:15" s="3" customFormat="1" ht="97.2">
      <c r="A53" s="384"/>
      <c r="B53" s="577"/>
      <c r="C53" s="181" t="s">
        <v>40</v>
      </c>
      <c r="D53" s="147">
        <v>0</v>
      </c>
      <c r="E53" s="147">
        <v>0</v>
      </c>
      <c r="F53" s="147">
        <v>0</v>
      </c>
      <c r="G53" s="147">
        <v>0</v>
      </c>
      <c r="H53" s="147">
        <v>0</v>
      </c>
      <c r="I53" s="147">
        <v>0</v>
      </c>
      <c r="J53" s="147">
        <v>0</v>
      </c>
      <c r="K53" s="147">
        <v>0</v>
      </c>
      <c r="L53" s="147">
        <v>0</v>
      </c>
      <c r="M53" s="147">
        <v>0</v>
      </c>
      <c r="N53" s="147">
        <v>0</v>
      </c>
      <c r="O53" s="147">
        <v>0</v>
      </c>
    </row>
    <row r="54" spans="1:15" s="3" customFormat="1" ht="154.5" customHeight="1">
      <c r="A54" s="384"/>
      <c r="B54" s="577"/>
      <c r="C54" s="181" t="s">
        <v>34</v>
      </c>
      <c r="D54" s="147">
        <v>0</v>
      </c>
      <c r="E54" s="147">
        <v>0</v>
      </c>
      <c r="F54" s="147">
        <v>0</v>
      </c>
      <c r="G54" s="147">
        <v>0</v>
      </c>
      <c r="H54" s="147">
        <v>0</v>
      </c>
      <c r="I54" s="147">
        <v>0</v>
      </c>
      <c r="J54" s="147">
        <v>0</v>
      </c>
      <c r="K54" s="147">
        <v>0</v>
      </c>
      <c r="L54" s="147">
        <v>0</v>
      </c>
      <c r="M54" s="147">
        <v>0</v>
      </c>
      <c r="N54" s="147">
        <v>0</v>
      </c>
      <c r="O54" s="147">
        <v>0</v>
      </c>
    </row>
    <row r="55" spans="1:15" s="3" customFormat="1" ht="129" customHeight="1">
      <c r="A55" s="384"/>
      <c r="B55" s="577"/>
      <c r="C55" s="181" t="s">
        <v>35</v>
      </c>
      <c r="D55" s="147">
        <v>0</v>
      </c>
      <c r="E55" s="147">
        <v>0</v>
      </c>
      <c r="F55" s="147">
        <v>0</v>
      </c>
      <c r="G55" s="147">
        <v>0</v>
      </c>
      <c r="H55" s="147">
        <v>0</v>
      </c>
      <c r="I55" s="147">
        <v>0</v>
      </c>
      <c r="J55" s="147">
        <v>0</v>
      </c>
      <c r="K55" s="147">
        <v>0</v>
      </c>
      <c r="L55" s="147">
        <v>0</v>
      </c>
      <c r="M55" s="147">
        <v>0</v>
      </c>
      <c r="N55" s="147">
        <v>0</v>
      </c>
      <c r="O55" s="147">
        <v>0</v>
      </c>
    </row>
    <row r="56" spans="1:15" s="3" customFormat="1" ht="123" customHeight="1">
      <c r="A56" s="384"/>
      <c r="B56" s="577"/>
      <c r="C56" s="181" t="s">
        <v>36</v>
      </c>
      <c r="D56" s="147">
        <v>0</v>
      </c>
      <c r="E56" s="147">
        <v>0</v>
      </c>
      <c r="F56" s="147">
        <v>0</v>
      </c>
      <c r="G56" s="147">
        <v>0</v>
      </c>
      <c r="H56" s="147">
        <v>0</v>
      </c>
      <c r="I56" s="147">
        <v>0</v>
      </c>
      <c r="J56" s="147">
        <v>0</v>
      </c>
      <c r="K56" s="147">
        <v>0</v>
      </c>
      <c r="L56" s="147">
        <v>0</v>
      </c>
      <c r="M56" s="147">
        <v>0</v>
      </c>
      <c r="N56" s="147">
        <v>0</v>
      </c>
      <c r="O56" s="147">
        <v>0</v>
      </c>
    </row>
    <row r="57" spans="1:15" s="3" customFormat="1" ht="130.5" customHeight="1">
      <c r="A57" s="384"/>
      <c r="B57" s="577"/>
      <c r="C57" s="181" t="s">
        <v>37</v>
      </c>
      <c r="D57" s="147">
        <v>0</v>
      </c>
      <c r="E57" s="147">
        <v>0</v>
      </c>
      <c r="F57" s="147">
        <v>0</v>
      </c>
      <c r="G57" s="147">
        <v>0</v>
      </c>
      <c r="H57" s="147">
        <v>0</v>
      </c>
      <c r="I57" s="147">
        <v>0</v>
      </c>
      <c r="J57" s="147">
        <v>0</v>
      </c>
      <c r="K57" s="147">
        <v>0</v>
      </c>
      <c r="L57" s="147">
        <v>0</v>
      </c>
      <c r="M57" s="147">
        <v>0</v>
      </c>
      <c r="N57" s="147">
        <v>0</v>
      </c>
      <c r="O57" s="147">
        <v>0</v>
      </c>
    </row>
    <row r="58" spans="1:15" s="3" customFormat="1" ht="147" customHeight="1">
      <c r="A58" s="522"/>
      <c r="B58" s="589"/>
      <c r="C58" s="267" t="s">
        <v>38</v>
      </c>
      <c r="D58" s="147">
        <v>0</v>
      </c>
      <c r="E58" s="147">
        <v>0</v>
      </c>
      <c r="F58" s="147">
        <v>0</v>
      </c>
      <c r="G58" s="147">
        <v>0</v>
      </c>
      <c r="H58" s="147">
        <v>0</v>
      </c>
      <c r="I58" s="147">
        <v>0</v>
      </c>
      <c r="J58" s="147">
        <v>0</v>
      </c>
      <c r="K58" s="147">
        <v>0</v>
      </c>
      <c r="L58" s="147">
        <v>0</v>
      </c>
      <c r="M58" s="147">
        <v>0</v>
      </c>
      <c r="N58" s="147">
        <v>0</v>
      </c>
      <c r="O58" s="147">
        <v>0</v>
      </c>
    </row>
    <row r="59" spans="1:15" s="3" customFormat="1" ht="57.75" customHeight="1">
      <c r="A59" s="522"/>
      <c r="B59" s="589"/>
      <c r="C59" s="267" t="s">
        <v>24</v>
      </c>
      <c r="D59" s="147">
        <v>0</v>
      </c>
      <c r="E59" s="147">
        <v>0</v>
      </c>
      <c r="F59" s="147">
        <v>0</v>
      </c>
      <c r="G59" s="147">
        <v>0</v>
      </c>
      <c r="H59" s="147">
        <v>0</v>
      </c>
      <c r="I59" s="147">
        <v>0</v>
      </c>
      <c r="J59" s="147">
        <v>0</v>
      </c>
      <c r="K59" s="147">
        <v>0</v>
      </c>
      <c r="L59" s="147">
        <v>0</v>
      </c>
      <c r="M59" s="147">
        <v>0</v>
      </c>
      <c r="N59" s="147">
        <v>0</v>
      </c>
      <c r="O59" s="147">
        <v>0</v>
      </c>
    </row>
    <row r="60" spans="1:15" s="3" customFormat="1">
      <c r="A60" s="618"/>
      <c r="B60" s="590"/>
      <c r="C60" s="268" t="s">
        <v>23</v>
      </c>
      <c r="D60" s="383">
        <v>283321</v>
      </c>
      <c r="E60" s="147">
        <v>0</v>
      </c>
      <c r="F60" s="383">
        <f>D60</f>
        <v>283321</v>
      </c>
      <c r="G60" s="383">
        <f>D60</f>
        <v>283321</v>
      </c>
      <c r="H60" s="147">
        <v>0</v>
      </c>
      <c r="I60" s="383">
        <f>D60</f>
        <v>283321</v>
      </c>
      <c r="J60" s="383">
        <f>J48</f>
        <v>283321</v>
      </c>
      <c r="K60" s="147">
        <v>0</v>
      </c>
      <c r="L60" s="383">
        <f>J60</f>
        <v>283321</v>
      </c>
      <c r="M60" s="383">
        <f>M48</f>
        <v>283321</v>
      </c>
      <c r="N60" s="147">
        <v>0</v>
      </c>
      <c r="O60" s="383">
        <f>M60</f>
        <v>283321</v>
      </c>
    </row>
    <row r="61" spans="1:15" s="3" customFormat="1" ht="131.25" customHeight="1">
      <c r="A61" s="382" t="s">
        <v>10</v>
      </c>
      <c r="B61" s="521" t="s">
        <v>471</v>
      </c>
      <c r="C61" s="267" t="s">
        <v>59</v>
      </c>
      <c r="D61" s="383">
        <v>88618</v>
      </c>
      <c r="E61" s="147">
        <v>0</v>
      </c>
      <c r="F61" s="383">
        <f>D61</f>
        <v>88618</v>
      </c>
      <c r="G61" s="383">
        <f>F61</f>
        <v>88618</v>
      </c>
      <c r="H61" s="147">
        <v>0</v>
      </c>
      <c r="I61" s="383">
        <f>G61</f>
        <v>88618</v>
      </c>
      <c r="J61" s="383">
        <v>88618</v>
      </c>
      <c r="K61" s="147">
        <v>0</v>
      </c>
      <c r="L61" s="383">
        <f>J61</f>
        <v>88618</v>
      </c>
      <c r="M61" s="383">
        <v>88585.23</v>
      </c>
      <c r="N61" s="147">
        <v>0</v>
      </c>
      <c r="O61" s="383">
        <f>M61</f>
        <v>88585.23</v>
      </c>
    </row>
    <row r="62" spans="1:15" s="3" customFormat="1" ht="64.8">
      <c r="A62" s="384"/>
      <c r="B62" s="522"/>
      <c r="C62" s="267" t="s">
        <v>26</v>
      </c>
      <c r="D62" s="147">
        <v>0</v>
      </c>
      <c r="E62" s="147">
        <v>0</v>
      </c>
      <c r="F62" s="147">
        <v>0</v>
      </c>
      <c r="G62" s="147">
        <v>0</v>
      </c>
      <c r="H62" s="147">
        <v>0</v>
      </c>
      <c r="I62" s="147">
        <v>0</v>
      </c>
      <c r="J62" s="147">
        <v>0</v>
      </c>
      <c r="K62" s="147">
        <v>0</v>
      </c>
      <c r="L62" s="147">
        <v>0</v>
      </c>
      <c r="M62" s="147">
        <v>0</v>
      </c>
      <c r="N62" s="147">
        <v>0</v>
      </c>
      <c r="O62" s="147">
        <v>0</v>
      </c>
    </row>
    <row r="63" spans="1:15" s="3" customFormat="1" ht="35.25" customHeight="1">
      <c r="A63" s="384"/>
      <c r="B63" s="522"/>
      <c r="C63" s="267" t="s">
        <v>25</v>
      </c>
      <c r="D63" s="147"/>
      <c r="E63" s="147"/>
      <c r="F63" s="147"/>
      <c r="G63" s="147"/>
      <c r="H63" s="147"/>
      <c r="I63" s="147"/>
      <c r="J63" s="147"/>
      <c r="K63" s="147"/>
      <c r="L63" s="147"/>
      <c r="M63" s="147"/>
      <c r="N63" s="147"/>
      <c r="O63" s="147"/>
    </row>
    <row r="64" spans="1:15" s="3" customFormat="1" ht="134.25" customHeight="1">
      <c r="A64" s="384"/>
      <c r="B64" s="522"/>
      <c r="C64" s="267" t="s">
        <v>33</v>
      </c>
      <c r="D64" s="147">
        <v>0</v>
      </c>
      <c r="E64" s="147">
        <v>0</v>
      </c>
      <c r="F64" s="147">
        <v>0</v>
      </c>
      <c r="G64" s="147">
        <v>0</v>
      </c>
      <c r="H64" s="147">
        <v>0</v>
      </c>
      <c r="I64" s="147">
        <v>0</v>
      </c>
      <c r="J64" s="147">
        <v>0</v>
      </c>
      <c r="K64" s="147">
        <v>0</v>
      </c>
      <c r="L64" s="147">
        <v>0</v>
      </c>
      <c r="M64" s="147">
        <v>0</v>
      </c>
      <c r="N64" s="147">
        <v>0</v>
      </c>
      <c r="O64" s="147">
        <v>0</v>
      </c>
    </row>
    <row r="65" spans="1:15" s="3" customFormat="1" ht="129" customHeight="1">
      <c r="A65" s="384"/>
      <c r="B65" s="522"/>
      <c r="C65" s="181" t="s">
        <v>39</v>
      </c>
      <c r="D65" s="147">
        <v>0</v>
      </c>
      <c r="E65" s="147">
        <v>0</v>
      </c>
      <c r="F65" s="147">
        <v>0</v>
      </c>
      <c r="G65" s="147">
        <v>0</v>
      </c>
      <c r="H65" s="147">
        <v>0</v>
      </c>
      <c r="I65" s="147">
        <v>0</v>
      </c>
      <c r="J65" s="147">
        <v>0</v>
      </c>
      <c r="K65" s="147">
        <v>0</v>
      </c>
      <c r="L65" s="147">
        <v>0</v>
      </c>
      <c r="M65" s="147">
        <v>0</v>
      </c>
      <c r="N65" s="147">
        <v>0</v>
      </c>
      <c r="O65" s="147">
        <v>0</v>
      </c>
    </row>
    <row r="66" spans="1:15" s="3" customFormat="1" ht="97.2">
      <c r="A66" s="384"/>
      <c r="B66" s="522"/>
      <c r="C66" s="181" t="s">
        <v>40</v>
      </c>
      <c r="D66" s="147">
        <v>0</v>
      </c>
      <c r="E66" s="147">
        <v>0</v>
      </c>
      <c r="F66" s="147">
        <v>0</v>
      </c>
      <c r="G66" s="147">
        <v>0</v>
      </c>
      <c r="H66" s="147">
        <v>0</v>
      </c>
      <c r="I66" s="147">
        <v>0</v>
      </c>
      <c r="J66" s="147">
        <v>0</v>
      </c>
      <c r="K66" s="147">
        <v>0</v>
      </c>
      <c r="L66" s="147">
        <v>0</v>
      </c>
      <c r="M66" s="147">
        <v>0</v>
      </c>
      <c r="N66" s="147">
        <v>0</v>
      </c>
      <c r="O66" s="147">
        <v>0</v>
      </c>
    </row>
    <row r="67" spans="1:15" s="3" customFormat="1" ht="158.25" customHeight="1">
      <c r="A67" s="384"/>
      <c r="B67" s="522"/>
      <c r="C67" s="181" t="s">
        <v>34</v>
      </c>
      <c r="D67" s="147">
        <v>0</v>
      </c>
      <c r="E67" s="147">
        <v>0</v>
      </c>
      <c r="F67" s="147">
        <v>0</v>
      </c>
      <c r="G67" s="147">
        <v>0</v>
      </c>
      <c r="H67" s="147">
        <v>0</v>
      </c>
      <c r="I67" s="147">
        <v>0</v>
      </c>
      <c r="J67" s="147">
        <v>0</v>
      </c>
      <c r="K67" s="147">
        <v>0</v>
      </c>
      <c r="L67" s="147">
        <v>0</v>
      </c>
      <c r="M67" s="147">
        <v>0</v>
      </c>
      <c r="N67" s="147">
        <v>0</v>
      </c>
      <c r="O67" s="147">
        <v>0</v>
      </c>
    </row>
    <row r="68" spans="1:15" s="3" customFormat="1" ht="111.75" customHeight="1">
      <c r="A68" s="384"/>
      <c r="B68" s="522"/>
      <c r="C68" s="181" t="s">
        <v>35</v>
      </c>
      <c r="D68" s="147">
        <v>0</v>
      </c>
      <c r="E68" s="147">
        <v>0</v>
      </c>
      <c r="F68" s="147">
        <v>0</v>
      </c>
      <c r="G68" s="147">
        <v>0</v>
      </c>
      <c r="H68" s="147">
        <v>0</v>
      </c>
      <c r="I68" s="147">
        <v>0</v>
      </c>
      <c r="J68" s="147">
        <v>0</v>
      </c>
      <c r="K68" s="147">
        <v>0</v>
      </c>
      <c r="L68" s="147">
        <v>0</v>
      </c>
      <c r="M68" s="147">
        <v>0</v>
      </c>
      <c r="N68" s="147">
        <v>0</v>
      </c>
      <c r="O68" s="147">
        <v>0</v>
      </c>
    </row>
    <row r="69" spans="1:15" s="3" customFormat="1" ht="144" customHeight="1">
      <c r="A69" s="384"/>
      <c r="B69" s="522"/>
      <c r="C69" s="181" t="s">
        <v>36</v>
      </c>
      <c r="D69" s="147">
        <v>0</v>
      </c>
      <c r="E69" s="147">
        <v>0</v>
      </c>
      <c r="F69" s="147">
        <v>0</v>
      </c>
      <c r="G69" s="147">
        <v>0</v>
      </c>
      <c r="H69" s="147">
        <v>0</v>
      </c>
      <c r="I69" s="147">
        <v>0</v>
      </c>
      <c r="J69" s="147">
        <v>0</v>
      </c>
      <c r="K69" s="147">
        <v>0</v>
      </c>
      <c r="L69" s="147">
        <v>0</v>
      </c>
      <c r="M69" s="147">
        <v>0</v>
      </c>
      <c r="N69" s="147">
        <v>0</v>
      </c>
      <c r="O69" s="147">
        <v>0</v>
      </c>
    </row>
    <row r="70" spans="1:15" s="3" customFormat="1" ht="102.75" customHeight="1">
      <c r="A70" s="384"/>
      <c r="B70" s="522"/>
      <c r="C70" s="181" t="s">
        <v>37</v>
      </c>
      <c r="D70" s="147">
        <v>0</v>
      </c>
      <c r="E70" s="147">
        <v>0</v>
      </c>
      <c r="F70" s="147">
        <v>0</v>
      </c>
      <c r="G70" s="147">
        <v>0</v>
      </c>
      <c r="H70" s="147">
        <v>0</v>
      </c>
      <c r="I70" s="147">
        <v>0</v>
      </c>
      <c r="J70" s="147">
        <v>0</v>
      </c>
      <c r="K70" s="147">
        <v>0</v>
      </c>
      <c r="L70" s="147">
        <v>0</v>
      </c>
      <c r="M70" s="147">
        <v>0</v>
      </c>
      <c r="N70" s="147">
        <v>0</v>
      </c>
      <c r="O70" s="147">
        <v>0</v>
      </c>
    </row>
    <row r="71" spans="1:15" s="3" customFormat="1" ht="158.25" customHeight="1">
      <c r="A71" s="522"/>
      <c r="B71" s="595"/>
      <c r="C71" s="267" t="s">
        <v>38</v>
      </c>
      <c r="D71" s="147">
        <v>0</v>
      </c>
      <c r="E71" s="147">
        <v>0</v>
      </c>
      <c r="F71" s="147">
        <v>0</v>
      </c>
      <c r="G71" s="147">
        <v>0</v>
      </c>
      <c r="H71" s="147">
        <v>0</v>
      </c>
      <c r="I71" s="147">
        <v>0</v>
      </c>
      <c r="J71" s="147">
        <v>0</v>
      </c>
      <c r="K71" s="147">
        <v>0</v>
      </c>
      <c r="L71" s="147">
        <v>0</v>
      </c>
      <c r="M71" s="147">
        <v>0</v>
      </c>
      <c r="N71" s="147">
        <v>0</v>
      </c>
      <c r="O71" s="147">
        <v>0</v>
      </c>
    </row>
    <row r="72" spans="1:15" s="3" customFormat="1" ht="48" customHeight="1">
      <c r="A72" s="522"/>
      <c r="B72" s="595"/>
      <c r="C72" s="267" t="s">
        <v>24</v>
      </c>
      <c r="D72" s="147">
        <v>0</v>
      </c>
      <c r="E72" s="147">
        <v>0</v>
      </c>
      <c r="F72" s="147">
        <v>0</v>
      </c>
      <c r="G72" s="147">
        <v>0</v>
      </c>
      <c r="H72" s="147">
        <v>0</v>
      </c>
      <c r="I72" s="147">
        <v>0</v>
      </c>
      <c r="J72" s="147">
        <v>0</v>
      </c>
      <c r="K72" s="147">
        <v>0</v>
      </c>
      <c r="L72" s="147">
        <v>0</v>
      </c>
      <c r="M72" s="147">
        <v>0</v>
      </c>
      <c r="N72" s="147">
        <v>0</v>
      </c>
      <c r="O72" s="147">
        <v>0</v>
      </c>
    </row>
    <row r="73" spans="1:15" s="3" customFormat="1" ht="150.75" customHeight="1">
      <c r="A73" s="523"/>
      <c r="B73" s="596"/>
      <c r="C73" s="268" t="s">
        <v>23</v>
      </c>
      <c r="D73" s="383">
        <f>D61</f>
        <v>88618</v>
      </c>
      <c r="E73" s="147">
        <v>0</v>
      </c>
      <c r="F73" s="383">
        <f>D73</f>
        <v>88618</v>
      </c>
      <c r="G73" s="383">
        <f>F73</f>
        <v>88618</v>
      </c>
      <c r="H73" s="147">
        <v>0</v>
      </c>
      <c r="I73" s="383">
        <f>G73</f>
        <v>88618</v>
      </c>
      <c r="J73" s="383">
        <f>J61</f>
        <v>88618</v>
      </c>
      <c r="K73" s="147">
        <v>0</v>
      </c>
      <c r="L73" s="383">
        <f>J73</f>
        <v>88618</v>
      </c>
      <c r="M73" s="383">
        <f>M61</f>
        <v>88585.23</v>
      </c>
      <c r="N73" s="147">
        <v>0</v>
      </c>
      <c r="O73" s="383">
        <f>M73</f>
        <v>88585.23</v>
      </c>
    </row>
    <row r="74" spans="1:15" s="3" customFormat="1" ht="74.25" customHeight="1">
      <c r="A74" s="382" t="s">
        <v>131</v>
      </c>
      <c r="B74" s="573" t="s">
        <v>836</v>
      </c>
      <c r="C74" s="267" t="s">
        <v>59</v>
      </c>
      <c r="D74" s="383">
        <v>16547</v>
      </c>
      <c r="E74" s="147">
        <v>0</v>
      </c>
      <c r="F74" s="383">
        <f>D74</f>
        <v>16547</v>
      </c>
      <c r="G74" s="383">
        <f>J74</f>
        <v>16587</v>
      </c>
      <c r="H74" s="147">
        <v>0</v>
      </c>
      <c r="I74" s="383">
        <f>G74</f>
        <v>16587</v>
      </c>
      <c r="J74" s="383">
        <v>16587</v>
      </c>
      <c r="K74" s="147">
        <v>0</v>
      </c>
      <c r="L74" s="383">
        <f>J74</f>
        <v>16587</v>
      </c>
      <c r="M74" s="383">
        <v>16584.990000000002</v>
      </c>
      <c r="N74" s="147">
        <v>0</v>
      </c>
      <c r="O74" s="383">
        <f>M74</f>
        <v>16584.990000000002</v>
      </c>
    </row>
    <row r="75" spans="1:15" s="3" customFormat="1" ht="150.75" customHeight="1">
      <c r="A75" s="384"/>
      <c r="B75" s="574"/>
      <c r="C75" s="267" t="s">
        <v>26</v>
      </c>
      <c r="D75" s="147">
        <v>0</v>
      </c>
      <c r="E75" s="147">
        <v>0</v>
      </c>
      <c r="F75" s="147">
        <v>0</v>
      </c>
      <c r="G75" s="147">
        <v>0</v>
      </c>
      <c r="H75" s="147">
        <v>0</v>
      </c>
      <c r="I75" s="147">
        <v>0</v>
      </c>
      <c r="J75" s="147">
        <v>0</v>
      </c>
      <c r="K75" s="147">
        <v>0</v>
      </c>
      <c r="L75" s="147">
        <v>0</v>
      </c>
      <c r="M75" s="147">
        <v>0</v>
      </c>
      <c r="N75" s="147">
        <v>0</v>
      </c>
      <c r="O75" s="147">
        <v>0</v>
      </c>
    </row>
    <row r="76" spans="1:15" s="3" customFormat="1" ht="48" customHeight="1">
      <c r="A76" s="384"/>
      <c r="B76" s="574"/>
      <c r="C76" s="267" t="s">
        <v>25</v>
      </c>
      <c r="D76" s="147"/>
      <c r="E76" s="147"/>
      <c r="F76" s="147"/>
      <c r="G76" s="147"/>
      <c r="H76" s="147"/>
      <c r="I76" s="147"/>
      <c r="J76" s="147"/>
      <c r="K76" s="147"/>
      <c r="L76" s="147"/>
      <c r="M76" s="147"/>
      <c r="N76" s="147"/>
      <c r="O76" s="147"/>
    </row>
    <row r="77" spans="1:15" s="3" customFormat="1" ht="147" customHeight="1">
      <c r="A77" s="384"/>
      <c r="B77" s="574"/>
      <c r="C77" s="267" t="s">
        <v>33</v>
      </c>
      <c r="D77" s="147">
        <v>0</v>
      </c>
      <c r="E77" s="147">
        <v>0</v>
      </c>
      <c r="F77" s="147">
        <v>0</v>
      </c>
      <c r="G77" s="147">
        <v>0</v>
      </c>
      <c r="H77" s="147">
        <v>0</v>
      </c>
      <c r="I77" s="147">
        <v>0</v>
      </c>
      <c r="J77" s="147">
        <v>0</v>
      </c>
      <c r="K77" s="147">
        <v>0</v>
      </c>
      <c r="L77" s="147">
        <v>0</v>
      </c>
      <c r="M77" s="147">
        <v>0</v>
      </c>
      <c r="N77" s="147">
        <v>0</v>
      </c>
      <c r="O77" s="147">
        <v>0</v>
      </c>
    </row>
    <row r="78" spans="1:15" s="3" customFormat="1" ht="123.75" customHeight="1">
      <c r="A78" s="384"/>
      <c r="B78" s="574"/>
      <c r="C78" s="181" t="s">
        <v>39</v>
      </c>
      <c r="D78" s="147">
        <v>0</v>
      </c>
      <c r="E78" s="147">
        <v>0</v>
      </c>
      <c r="F78" s="147">
        <v>0</v>
      </c>
      <c r="G78" s="147">
        <v>0</v>
      </c>
      <c r="H78" s="147">
        <v>0</v>
      </c>
      <c r="I78" s="147">
        <v>0</v>
      </c>
      <c r="J78" s="147">
        <v>0</v>
      </c>
      <c r="K78" s="147">
        <v>0</v>
      </c>
      <c r="L78" s="147">
        <v>0</v>
      </c>
      <c r="M78" s="147">
        <v>0</v>
      </c>
      <c r="N78" s="147">
        <v>0</v>
      </c>
      <c r="O78" s="147">
        <v>0</v>
      </c>
    </row>
    <row r="79" spans="1:15" s="3" customFormat="1" ht="97.2">
      <c r="A79" s="384"/>
      <c r="B79" s="574"/>
      <c r="C79" s="181" t="s">
        <v>40</v>
      </c>
      <c r="D79" s="147">
        <v>0</v>
      </c>
      <c r="E79" s="147">
        <v>0</v>
      </c>
      <c r="F79" s="147">
        <v>0</v>
      </c>
      <c r="G79" s="147">
        <v>0</v>
      </c>
      <c r="H79" s="147">
        <v>0</v>
      </c>
      <c r="I79" s="147">
        <v>0</v>
      </c>
      <c r="J79" s="147">
        <v>0</v>
      </c>
      <c r="K79" s="147">
        <v>0</v>
      </c>
      <c r="L79" s="147">
        <v>0</v>
      </c>
      <c r="M79" s="147">
        <v>0</v>
      </c>
      <c r="N79" s="147">
        <v>0</v>
      </c>
      <c r="O79" s="147">
        <v>0</v>
      </c>
    </row>
    <row r="80" spans="1:15" s="3" customFormat="1" ht="149.25" customHeight="1">
      <c r="A80" s="384"/>
      <c r="B80" s="574"/>
      <c r="C80" s="181" t="s">
        <v>34</v>
      </c>
      <c r="D80" s="147">
        <v>0</v>
      </c>
      <c r="E80" s="147">
        <v>0</v>
      </c>
      <c r="F80" s="147">
        <v>0</v>
      </c>
      <c r="G80" s="147">
        <v>0</v>
      </c>
      <c r="H80" s="147">
        <v>0</v>
      </c>
      <c r="I80" s="147">
        <v>0</v>
      </c>
      <c r="J80" s="147">
        <v>0</v>
      </c>
      <c r="K80" s="147">
        <v>0</v>
      </c>
      <c r="L80" s="147">
        <v>0</v>
      </c>
      <c r="M80" s="147">
        <v>0</v>
      </c>
      <c r="N80" s="147">
        <v>0</v>
      </c>
      <c r="O80" s="147">
        <v>0</v>
      </c>
    </row>
    <row r="81" spans="1:15" s="3" customFormat="1" ht="96.75" customHeight="1">
      <c r="A81" s="384"/>
      <c r="B81" s="574"/>
      <c r="C81" s="181" t="s">
        <v>35</v>
      </c>
      <c r="D81" s="147">
        <v>0</v>
      </c>
      <c r="E81" s="147">
        <v>0</v>
      </c>
      <c r="F81" s="147">
        <v>0</v>
      </c>
      <c r="G81" s="147">
        <v>0</v>
      </c>
      <c r="H81" s="147">
        <v>0</v>
      </c>
      <c r="I81" s="147">
        <v>0</v>
      </c>
      <c r="J81" s="147">
        <v>0</v>
      </c>
      <c r="K81" s="147">
        <v>0</v>
      </c>
      <c r="L81" s="147">
        <v>0</v>
      </c>
      <c r="M81" s="147">
        <v>0</v>
      </c>
      <c r="N81" s="147">
        <v>0</v>
      </c>
      <c r="O81" s="147">
        <v>0</v>
      </c>
    </row>
    <row r="82" spans="1:15" s="3" customFormat="1" ht="150" customHeight="1">
      <c r="A82" s="384"/>
      <c r="B82" s="574"/>
      <c r="C82" s="181" t="s">
        <v>36</v>
      </c>
      <c r="D82" s="147">
        <v>0</v>
      </c>
      <c r="E82" s="147">
        <v>0</v>
      </c>
      <c r="F82" s="147">
        <v>0</v>
      </c>
      <c r="G82" s="147">
        <v>0</v>
      </c>
      <c r="H82" s="147">
        <v>0</v>
      </c>
      <c r="I82" s="147">
        <v>0</v>
      </c>
      <c r="J82" s="147">
        <v>0</v>
      </c>
      <c r="K82" s="147">
        <v>0</v>
      </c>
      <c r="L82" s="147">
        <v>0</v>
      </c>
      <c r="M82" s="147">
        <v>0</v>
      </c>
      <c r="N82" s="147">
        <v>0</v>
      </c>
      <c r="O82" s="147">
        <v>0</v>
      </c>
    </row>
    <row r="83" spans="1:15" s="3" customFormat="1" ht="155.25" customHeight="1">
      <c r="A83" s="384"/>
      <c r="B83" s="574"/>
      <c r="C83" s="181" t="s">
        <v>37</v>
      </c>
      <c r="D83" s="147">
        <v>0</v>
      </c>
      <c r="E83" s="147">
        <v>0</v>
      </c>
      <c r="F83" s="147">
        <v>0</v>
      </c>
      <c r="G83" s="147">
        <v>0</v>
      </c>
      <c r="H83" s="147">
        <v>0</v>
      </c>
      <c r="I83" s="147">
        <v>0</v>
      </c>
      <c r="J83" s="147">
        <v>0</v>
      </c>
      <c r="K83" s="147">
        <v>0</v>
      </c>
      <c r="L83" s="147">
        <v>0</v>
      </c>
      <c r="M83" s="147">
        <v>0</v>
      </c>
      <c r="N83" s="147">
        <v>0</v>
      </c>
      <c r="O83" s="147">
        <v>0</v>
      </c>
    </row>
    <row r="84" spans="1:15" s="3" customFormat="1" ht="139.5" customHeight="1">
      <c r="A84" s="591"/>
      <c r="B84" s="589"/>
      <c r="C84" s="267" t="s">
        <v>38</v>
      </c>
      <c r="D84" s="147">
        <v>0</v>
      </c>
      <c r="E84" s="147">
        <v>0</v>
      </c>
      <c r="F84" s="147">
        <v>0</v>
      </c>
      <c r="G84" s="147">
        <v>0</v>
      </c>
      <c r="H84" s="147">
        <v>0</v>
      </c>
      <c r="I84" s="147">
        <v>0</v>
      </c>
      <c r="J84" s="147">
        <v>0</v>
      </c>
      <c r="K84" s="147">
        <v>0</v>
      </c>
      <c r="L84" s="147">
        <v>0</v>
      </c>
      <c r="M84" s="147">
        <v>0</v>
      </c>
      <c r="N84" s="147">
        <v>0</v>
      </c>
      <c r="O84" s="147">
        <v>0</v>
      </c>
    </row>
    <row r="85" spans="1:15" s="3" customFormat="1" ht="46.5" customHeight="1">
      <c r="A85" s="591"/>
      <c r="B85" s="589"/>
      <c r="C85" s="267" t="s">
        <v>24</v>
      </c>
      <c r="D85" s="147">
        <v>0</v>
      </c>
      <c r="E85" s="147">
        <v>0</v>
      </c>
      <c r="F85" s="147">
        <v>0</v>
      </c>
      <c r="G85" s="147">
        <v>0</v>
      </c>
      <c r="H85" s="147">
        <v>0</v>
      </c>
      <c r="I85" s="147">
        <v>0</v>
      </c>
      <c r="J85" s="147">
        <v>0</v>
      </c>
      <c r="K85" s="147">
        <v>0</v>
      </c>
      <c r="L85" s="147">
        <v>0</v>
      </c>
      <c r="M85" s="147">
        <v>0</v>
      </c>
      <c r="N85" s="147">
        <v>0</v>
      </c>
      <c r="O85" s="147">
        <v>0</v>
      </c>
    </row>
    <row r="86" spans="1:15" s="3" customFormat="1" ht="63" customHeight="1">
      <c r="A86" s="592"/>
      <c r="B86" s="590"/>
      <c r="C86" s="268" t="s">
        <v>23</v>
      </c>
      <c r="D86" s="383">
        <f>D74</f>
        <v>16547</v>
      </c>
      <c r="E86" s="147">
        <v>0</v>
      </c>
      <c r="F86" s="383">
        <f>F74</f>
        <v>16547</v>
      </c>
      <c r="G86" s="383">
        <f>G74</f>
        <v>16587</v>
      </c>
      <c r="H86" s="147">
        <v>0</v>
      </c>
      <c r="I86" s="383">
        <f>G86</f>
        <v>16587</v>
      </c>
      <c r="J86" s="383">
        <f>J74</f>
        <v>16587</v>
      </c>
      <c r="K86" s="147">
        <v>0</v>
      </c>
      <c r="L86" s="383">
        <f>J86</f>
        <v>16587</v>
      </c>
      <c r="M86" s="383">
        <f>M74</f>
        <v>16584.990000000002</v>
      </c>
      <c r="N86" s="147">
        <v>0</v>
      </c>
      <c r="O86" s="383">
        <f>M86</f>
        <v>16584.990000000002</v>
      </c>
    </row>
    <row r="87" spans="1:15" s="3" customFormat="1" ht="54" customHeight="1">
      <c r="A87" s="382" t="s">
        <v>132</v>
      </c>
      <c r="B87" s="576" t="s">
        <v>837</v>
      </c>
      <c r="C87" s="267" t="s">
        <v>59</v>
      </c>
      <c r="D87" s="383">
        <v>863591</v>
      </c>
      <c r="E87" s="147">
        <v>0</v>
      </c>
      <c r="F87" s="383">
        <f>D87</f>
        <v>863591</v>
      </c>
      <c r="G87" s="383">
        <f>J87</f>
        <v>863321</v>
      </c>
      <c r="H87" s="147">
        <v>0</v>
      </c>
      <c r="I87" s="383">
        <f>G87</f>
        <v>863321</v>
      </c>
      <c r="J87" s="383">
        <v>863321</v>
      </c>
      <c r="K87" s="147">
        <v>0</v>
      </c>
      <c r="L87" s="383">
        <f>J87</f>
        <v>863321</v>
      </c>
      <c r="M87" s="383">
        <v>863308.38</v>
      </c>
      <c r="N87" s="147">
        <v>0</v>
      </c>
      <c r="O87" s="383">
        <f>M87</f>
        <v>863308.38</v>
      </c>
    </row>
    <row r="88" spans="1:15" s="3" customFormat="1" ht="141" customHeight="1">
      <c r="A88" s="384"/>
      <c r="B88" s="577"/>
      <c r="C88" s="267" t="s">
        <v>26</v>
      </c>
      <c r="D88" s="147">
        <v>0</v>
      </c>
      <c r="E88" s="147">
        <v>0</v>
      </c>
      <c r="F88" s="147">
        <v>0</v>
      </c>
      <c r="G88" s="147">
        <v>0</v>
      </c>
      <c r="H88" s="147">
        <v>0</v>
      </c>
      <c r="I88" s="147">
        <v>0</v>
      </c>
      <c r="J88" s="147">
        <v>0</v>
      </c>
      <c r="K88" s="147">
        <v>0</v>
      </c>
      <c r="L88" s="147">
        <v>0</v>
      </c>
      <c r="M88" s="147">
        <v>0</v>
      </c>
      <c r="N88" s="147">
        <v>0</v>
      </c>
      <c r="O88" s="147">
        <v>0</v>
      </c>
    </row>
    <row r="89" spans="1:15" s="3" customFormat="1" ht="41.25" customHeight="1">
      <c r="A89" s="384"/>
      <c r="B89" s="577"/>
      <c r="C89" s="267" t="s">
        <v>25</v>
      </c>
      <c r="D89" s="147"/>
      <c r="E89" s="147"/>
      <c r="F89" s="147"/>
      <c r="G89" s="147"/>
      <c r="H89" s="147"/>
      <c r="I89" s="147"/>
      <c r="J89" s="147"/>
      <c r="K89" s="147"/>
      <c r="L89" s="147"/>
      <c r="M89" s="147"/>
      <c r="N89" s="147"/>
      <c r="O89" s="147"/>
    </row>
    <row r="90" spans="1:15" s="3" customFormat="1" ht="117.75" customHeight="1">
      <c r="A90" s="384"/>
      <c r="B90" s="577"/>
      <c r="C90" s="267" t="s">
        <v>33</v>
      </c>
      <c r="D90" s="147">
        <v>0</v>
      </c>
      <c r="E90" s="147">
        <v>0</v>
      </c>
      <c r="F90" s="147">
        <v>0</v>
      </c>
      <c r="G90" s="147">
        <v>0</v>
      </c>
      <c r="H90" s="147">
        <v>0</v>
      </c>
      <c r="I90" s="147">
        <v>0</v>
      </c>
      <c r="J90" s="147">
        <v>0</v>
      </c>
      <c r="K90" s="147">
        <v>0</v>
      </c>
      <c r="L90" s="147">
        <v>0</v>
      </c>
      <c r="M90" s="147">
        <v>0</v>
      </c>
      <c r="N90" s="147">
        <v>0</v>
      </c>
      <c r="O90" s="147">
        <v>0</v>
      </c>
    </row>
    <row r="91" spans="1:15" s="3" customFormat="1" ht="97.2">
      <c r="A91" s="384"/>
      <c r="B91" s="577"/>
      <c r="C91" s="181" t="s">
        <v>39</v>
      </c>
      <c r="D91" s="147">
        <v>0</v>
      </c>
      <c r="E91" s="147">
        <v>0</v>
      </c>
      <c r="F91" s="147">
        <v>0</v>
      </c>
      <c r="G91" s="147">
        <v>0</v>
      </c>
      <c r="H91" s="147">
        <v>0</v>
      </c>
      <c r="I91" s="147">
        <v>0</v>
      </c>
      <c r="J91" s="147">
        <v>0</v>
      </c>
      <c r="K91" s="147">
        <v>0</v>
      </c>
      <c r="L91" s="147">
        <v>0</v>
      </c>
      <c r="M91" s="147">
        <v>0</v>
      </c>
      <c r="N91" s="147">
        <v>0</v>
      </c>
      <c r="O91" s="147">
        <v>0</v>
      </c>
    </row>
    <row r="92" spans="1:15" s="3" customFormat="1" ht="97.2">
      <c r="A92" s="384"/>
      <c r="B92" s="577"/>
      <c r="C92" s="181" t="s">
        <v>40</v>
      </c>
      <c r="D92" s="147">
        <v>0</v>
      </c>
      <c r="E92" s="147">
        <v>0</v>
      </c>
      <c r="F92" s="147">
        <v>0</v>
      </c>
      <c r="G92" s="147">
        <v>0</v>
      </c>
      <c r="H92" s="147">
        <v>0</v>
      </c>
      <c r="I92" s="147">
        <v>0</v>
      </c>
      <c r="J92" s="147">
        <v>0</v>
      </c>
      <c r="K92" s="147">
        <v>0</v>
      </c>
      <c r="L92" s="147">
        <v>0</v>
      </c>
      <c r="M92" s="147">
        <v>0</v>
      </c>
      <c r="N92" s="147">
        <v>0</v>
      </c>
      <c r="O92" s="147">
        <v>0</v>
      </c>
    </row>
    <row r="93" spans="1:15" s="3" customFormat="1" ht="165.75" customHeight="1">
      <c r="A93" s="384"/>
      <c r="B93" s="577"/>
      <c r="C93" s="181" t="s">
        <v>34</v>
      </c>
      <c r="D93" s="147">
        <v>0</v>
      </c>
      <c r="E93" s="147">
        <v>0</v>
      </c>
      <c r="F93" s="147">
        <v>0</v>
      </c>
      <c r="G93" s="147">
        <v>0</v>
      </c>
      <c r="H93" s="147">
        <v>0</v>
      </c>
      <c r="I93" s="147">
        <v>0</v>
      </c>
      <c r="J93" s="147">
        <v>0</v>
      </c>
      <c r="K93" s="147">
        <v>0</v>
      </c>
      <c r="L93" s="147">
        <v>0</v>
      </c>
      <c r="M93" s="147">
        <v>0</v>
      </c>
      <c r="N93" s="147">
        <v>0</v>
      </c>
      <c r="O93" s="147">
        <v>0</v>
      </c>
    </row>
    <row r="94" spans="1:15" s="3" customFormat="1" ht="106.5" customHeight="1">
      <c r="A94" s="384"/>
      <c r="B94" s="577"/>
      <c r="C94" s="181" t="s">
        <v>35</v>
      </c>
      <c r="D94" s="147">
        <v>0</v>
      </c>
      <c r="E94" s="147">
        <v>0</v>
      </c>
      <c r="F94" s="147">
        <v>0</v>
      </c>
      <c r="G94" s="147">
        <v>0</v>
      </c>
      <c r="H94" s="147">
        <v>0</v>
      </c>
      <c r="I94" s="147">
        <v>0</v>
      </c>
      <c r="J94" s="147">
        <v>0</v>
      </c>
      <c r="K94" s="147">
        <v>0</v>
      </c>
      <c r="L94" s="147">
        <v>0</v>
      </c>
      <c r="M94" s="147">
        <v>0</v>
      </c>
      <c r="N94" s="147">
        <v>0</v>
      </c>
      <c r="O94" s="147">
        <v>0</v>
      </c>
    </row>
    <row r="95" spans="1:15" s="3" customFormat="1" ht="123.75" customHeight="1">
      <c r="A95" s="384"/>
      <c r="B95" s="577"/>
      <c r="C95" s="181" t="s">
        <v>36</v>
      </c>
      <c r="D95" s="147">
        <v>0</v>
      </c>
      <c r="E95" s="147">
        <v>0</v>
      </c>
      <c r="F95" s="147">
        <v>0</v>
      </c>
      <c r="G95" s="147">
        <v>0</v>
      </c>
      <c r="H95" s="147">
        <v>0</v>
      </c>
      <c r="I95" s="147">
        <v>0</v>
      </c>
      <c r="J95" s="147">
        <v>0</v>
      </c>
      <c r="K95" s="147">
        <v>0</v>
      </c>
      <c r="L95" s="147">
        <v>0</v>
      </c>
      <c r="M95" s="147">
        <v>0</v>
      </c>
      <c r="N95" s="147">
        <v>0</v>
      </c>
      <c r="O95" s="147">
        <v>0</v>
      </c>
    </row>
    <row r="96" spans="1:15" s="3" customFormat="1" ht="123.75" customHeight="1">
      <c r="A96" s="384"/>
      <c r="B96" s="577"/>
      <c r="C96" s="181" t="s">
        <v>37</v>
      </c>
      <c r="D96" s="147">
        <v>0</v>
      </c>
      <c r="E96" s="147">
        <v>0</v>
      </c>
      <c r="F96" s="147">
        <v>0</v>
      </c>
      <c r="G96" s="147">
        <v>0</v>
      </c>
      <c r="H96" s="147">
        <v>0</v>
      </c>
      <c r="I96" s="147">
        <v>0</v>
      </c>
      <c r="J96" s="147">
        <v>0</v>
      </c>
      <c r="K96" s="147">
        <v>0</v>
      </c>
      <c r="L96" s="147">
        <v>0</v>
      </c>
      <c r="M96" s="147">
        <v>0</v>
      </c>
      <c r="N96" s="147">
        <v>0</v>
      </c>
      <c r="O96" s="147">
        <v>0</v>
      </c>
    </row>
    <row r="97" spans="1:15" s="3" customFormat="1" ht="129.6">
      <c r="A97" s="522"/>
      <c r="B97" s="589"/>
      <c r="C97" s="267" t="s">
        <v>38</v>
      </c>
      <c r="D97" s="147">
        <v>0</v>
      </c>
      <c r="E97" s="147">
        <v>0</v>
      </c>
      <c r="F97" s="147">
        <v>0</v>
      </c>
      <c r="G97" s="147">
        <v>0</v>
      </c>
      <c r="H97" s="147">
        <v>0</v>
      </c>
      <c r="I97" s="147">
        <v>0</v>
      </c>
      <c r="J97" s="147">
        <v>0</v>
      </c>
      <c r="K97" s="147">
        <v>0</v>
      </c>
      <c r="L97" s="147">
        <v>0</v>
      </c>
      <c r="M97" s="147">
        <v>0</v>
      </c>
      <c r="N97" s="147">
        <v>0</v>
      </c>
      <c r="O97" s="147">
        <v>0</v>
      </c>
    </row>
    <row r="98" spans="1:15" s="3" customFormat="1" ht="47.25" customHeight="1">
      <c r="A98" s="522"/>
      <c r="B98" s="589"/>
      <c r="C98" s="267" t="s">
        <v>24</v>
      </c>
      <c r="D98" s="147">
        <v>0</v>
      </c>
      <c r="E98" s="147">
        <v>0</v>
      </c>
      <c r="F98" s="147">
        <v>0</v>
      </c>
      <c r="G98" s="147">
        <v>0</v>
      </c>
      <c r="H98" s="147">
        <v>0</v>
      </c>
      <c r="I98" s="147">
        <v>0</v>
      </c>
      <c r="J98" s="147">
        <v>0</v>
      </c>
      <c r="K98" s="147">
        <v>0</v>
      </c>
      <c r="L98" s="147">
        <v>0</v>
      </c>
      <c r="M98" s="147">
        <v>0</v>
      </c>
      <c r="N98" s="147">
        <v>0</v>
      </c>
      <c r="O98" s="147">
        <v>0</v>
      </c>
    </row>
    <row r="99" spans="1:15" s="3" customFormat="1" ht="51.75" customHeight="1">
      <c r="A99" s="523"/>
      <c r="B99" s="590"/>
      <c r="C99" s="268" t="s">
        <v>23</v>
      </c>
      <c r="D99" s="383">
        <f>D87</f>
        <v>863591</v>
      </c>
      <c r="E99" s="147">
        <v>0</v>
      </c>
      <c r="F99" s="383">
        <f>D99</f>
        <v>863591</v>
      </c>
      <c r="G99" s="383">
        <f>J99</f>
        <v>863321</v>
      </c>
      <c r="H99" s="147">
        <v>0</v>
      </c>
      <c r="I99" s="383">
        <f>G99</f>
        <v>863321</v>
      </c>
      <c r="J99" s="383">
        <f>J87</f>
        <v>863321</v>
      </c>
      <c r="K99" s="147">
        <v>0</v>
      </c>
      <c r="L99" s="383">
        <f>J99</f>
        <v>863321</v>
      </c>
      <c r="M99" s="383">
        <f>M87</f>
        <v>863308.38</v>
      </c>
      <c r="N99" s="147">
        <v>0</v>
      </c>
      <c r="O99" s="383">
        <f>M99</f>
        <v>863308.38</v>
      </c>
    </row>
    <row r="100" spans="1:15" s="3" customFormat="1" ht="33" customHeight="1">
      <c r="A100" s="382" t="s">
        <v>133</v>
      </c>
      <c r="B100" s="576" t="s">
        <v>838</v>
      </c>
      <c r="C100" s="267" t="s">
        <v>59</v>
      </c>
      <c r="D100" s="385">
        <v>8427</v>
      </c>
      <c r="E100" s="147">
        <v>0</v>
      </c>
      <c r="F100" s="385">
        <f>D100</f>
        <v>8427</v>
      </c>
      <c r="G100" s="385">
        <f>J100</f>
        <v>8396</v>
      </c>
      <c r="H100" s="147">
        <v>0</v>
      </c>
      <c r="I100" s="385">
        <f>G100</f>
        <v>8396</v>
      </c>
      <c r="J100" s="385">
        <v>8396</v>
      </c>
      <c r="K100" s="147">
        <v>0</v>
      </c>
      <c r="L100" s="385">
        <f>J100</f>
        <v>8396</v>
      </c>
      <c r="M100" s="385">
        <v>8393.69</v>
      </c>
      <c r="N100" s="147">
        <v>0</v>
      </c>
      <c r="O100" s="385">
        <f>M100</f>
        <v>8393.69</v>
      </c>
    </row>
    <row r="101" spans="1:15" s="3" customFormat="1" ht="129" customHeight="1">
      <c r="A101" s="384"/>
      <c r="B101" s="577"/>
      <c r="C101" s="267" t="s">
        <v>26</v>
      </c>
      <c r="D101" s="147">
        <v>0</v>
      </c>
      <c r="E101" s="147">
        <v>0</v>
      </c>
      <c r="F101" s="147">
        <v>0</v>
      </c>
      <c r="G101" s="147">
        <v>0</v>
      </c>
      <c r="H101" s="147">
        <v>0</v>
      </c>
      <c r="I101" s="147">
        <v>0</v>
      </c>
      <c r="J101" s="147">
        <v>0</v>
      </c>
      <c r="K101" s="147">
        <v>0</v>
      </c>
      <c r="L101" s="147">
        <v>0</v>
      </c>
      <c r="M101" s="147">
        <v>0</v>
      </c>
      <c r="N101" s="147">
        <v>0</v>
      </c>
      <c r="O101" s="147">
        <v>0</v>
      </c>
    </row>
    <row r="102" spans="1:15" s="3" customFormat="1" ht="57" customHeight="1">
      <c r="A102" s="384"/>
      <c r="B102" s="577"/>
      <c r="C102" s="267" t="s">
        <v>25</v>
      </c>
      <c r="D102" s="147"/>
      <c r="E102" s="147"/>
      <c r="F102" s="147"/>
      <c r="G102" s="147"/>
      <c r="H102" s="147"/>
      <c r="I102" s="147"/>
      <c r="J102" s="147"/>
      <c r="K102" s="147"/>
      <c r="L102" s="147"/>
      <c r="M102" s="147"/>
      <c r="N102" s="147"/>
      <c r="O102" s="147"/>
    </row>
    <row r="103" spans="1:15" s="3" customFormat="1" ht="127.5" customHeight="1">
      <c r="A103" s="384"/>
      <c r="B103" s="577"/>
      <c r="C103" s="267" t="s">
        <v>33</v>
      </c>
      <c r="D103" s="147">
        <v>0</v>
      </c>
      <c r="E103" s="147">
        <v>0</v>
      </c>
      <c r="F103" s="147">
        <v>0</v>
      </c>
      <c r="G103" s="147">
        <v>0</v>
      </c>
      <c r="H103" s="147">
        <v>0</v>
      </c>
      <c r="I103" s="147">
        <v>0</v>
      </c>
      <c r="J103" s="147">
        <v>0</v>
      </c>
      <c r="K103" s="147">
        <v>0</v>
      </c>
      <c r="L103" s="147">
        <v>0</v>
      </c>
      <c r="M103" s="147">
        <v>0</v>
      </c>
      <c r="N103" s="147">
        <v>0</v>
      </c>
      <c r="O103" s="147">
        <v>0</v>
      </c>
    </row>
    <row r="104" spans="1:15" s="3" customFormat="1" ht="97.2">
      <c r="A104" s="384"/>
      <c r="B104" s="577"/>
      <c r="C104" s="181" t="s">
        <v>39</v>
      </c>
      <c r="D104" s="147">
        <v>0</v>
      </c>
      <c r="E104" s="147">
        <v>0</v>
      </c>
      <c r="F104" s="147">
        <v>0</v>
      </c>
      <c r="G104" s="147">
        <v>0</v>
      </c>
      <c r="H104" s="147">
        <v>0</v>
      </c>
      <c r="I104" s="147">
        <v>0</v>
      </c>
      <c r="J104" s="147">
        <v>0</v>
      </c>
      <c r="K104" s="147">
        <v>0</v>
      </c>
      <c r="L104" s="147">
        <v>0</v>
      </c>
      <c r="M104" s="147">
        <v>0</v>
      </c>
      <c r="N104" s="147">
        <v>0</v>
      </c>
      <c r="O104" s="147">
        <v>0</v>
      </c>
    </row>
    <row r="105" spans="1:15" s="3" customFormat="1" ht="131.25" customHeight="1">
      <c r="A105" s="384"/>
      <c r="B105" s="577"/>
      <c r="C105" s="181" t="s">
        <v>40</v>
      </c>
      <c r="D105" s="147">
        <v>0</v>
      </c>
      <c r="E105" s="147">
        <v>0</v>
      </c>
      <c r="F105" s="147">
        <v>0</v>
      </c>
      <c r="G105" s="147">
        <v>0</v>
      </c>
      <c r="H105" s="147">
        <v>0</v>
      </c>
      <c r="I105" s="147">
        <v>0</v>
      </c>
      <c r="J105" s="147">
        <v>0</v>
      </c>
      <c r="K105" s="147">
        <v>0</v>
      </c>
      <c r="L105" s="147">
        <v>0</v>
      </c>
      <c r="M105" s="147">
        <v>0</v>
      </c>
      <c r="N105" s="147">
        <v>0</v>
      </c>
      <c r="O105" s="147">
        <v>0</v>
      </c>
    </row>
    <row r="106" spans="1:15" s="3" customFormat="1" ht="97.2">
      <c r="A106" s="384"/>
      <c r="B106" s="577"/>
      <c r="C106" s="181" t="s">
        <v>34</v>
      </c>
      <c r="D106" s="147">
        <v>0</v>
      </c>
      <c r="E106" s="147">
        <v>0</v>
      </c>
      <c r="F106" s="147">
        <v>0</v>
      </c>
      <c r="G106" s="147">
        <v>0</v>
      </c>
      <c r="H106" s="147">
        <v>0</v>
      </c>
      <c r="I106" s="147">
        <v>0</v>
      </c>
      <c r="J106" s="147">
        <v>0</v>
      </c>
      <c r="K106" s="147">
        <v>0</v>
      </c>
      <c r="L106" s="147">
        <v>0</v>
      </c>
      <c r="M106" s="147">
        <v>0</v>
      </c>
      <c r="N106" s="147">
        <v>0</v>
      </c>
      <c r="O106" s="147">
        <v>0</v>
      </c>
    </row>
    <row r="107" spans="1:15" s="3" customFormat="1" ht="156.75" customHeight="1">
      <c r="A107" s="384"/>
      <c r="B107" s="577"/>
      <c r="C107" s="181" t="s">
        <v>35</v>
      </c>
      <c r="D107" s="147">
        <v>0</v>
      </c>
      <c r="E107" s="147">
        <v>0</v>
      </c>
      <c r="F107" s="147">
        <v>0</v>
      </c>
      <c r="G107" s="147">
        <v>0</v>
      </c>
      <c r="H107" s="147">
        <v>0</v>
      </c>
      <c r="I107" s="147">
        <v>0</v>
      </c>
      <c r="J107" s="147">
        <v>0</v>
      </c>
      <c r="K107" s="147">
        <v>0</v>
      </c>
      <c r="L107" s="147">
        <v>0</v>
      </c>
      <c r="M107" s="147">
        <v>0</v>
      </c>
      <c r="N107" s="147">
        <v>0</v>
      </c>
      <c r="O107" s="147">
        <v>0</v>
      </c>
    </row>
    <row r="108" spans="1:15" s="3" customFormat="1" ht="116.25" customHeight="1">
      <c r="A108" s="384"/>
      <c r="B108" s="577"/>
      <c r="C108" s="181" t="s">
        <v>36</v>
      </c>
      <c r="D108" s="147">
        <v>0</v>
      </c>
      <c r="E108" s="147">
        <v>0</v>
      </c>
      <c r="F108" s="147">
        <v>0</v>
      </c>
      <c r="G108" s="147">
        <v>0</v>
      </c>
      <c r="H108" s="147">
        <v>0</v>
      </c>
      <c r="I108" s="147">
        <v>0</v>
      </c>
      <c r="J108" s="147">
        <v>0</v>
      </c>
      <c r="K108" s="147">
        <v>0</v>
      </c>
      <c r="L108" s="147">
        <v>0</v>
      </c>
      <c r="M108" s="147">
        <v>0</v>
      </c>
      <c r="N108" s="147">
        <v>0</v>
      </c>
      <c r="O108" s="147">
        <v>0</v>
      </c>
    </row>
    <row r="109" spans="1:15" s="3" customFormat="1" ht="125.25" customHeight="1">
      <c r="A109" s="384"/>
      <c r="B109" s="577"/>
      <c r="C109" s="181" t="s">
        <v>37</v>
      </c>
      <c r="D109" s="147">
        <v>0</v>
      </c>
      <c r="E109" s="147">
        <v>0</v>
      </c>
      <c r="F109" s="147">
        <v>0</v>
      </c>
      <c r="G109" s="147">
        <v>0</v>
      </c>
      <c r="H109" s="147">
        <v>0</v>
      </c>
      <c r="I109" s="147">
        <v>0</v>
      </c>
      <c r="J109" s="147">
        <v>0</v>
      </c>
      <c r="K109" s="147">
        <v>0</v>
      </c>
      <c r="L109" s="147">
        <v>0</v>
      </c>
      <c r="M109" s="147">
        <v>0</v>
      </c>
      <c r="N109" s="147">
        <v>0</v>
      </c>
      <c r="O109" s="147">
        <v>0</v>
      </c>
    </row>
    <row r="110" spans="1:15" s="3" customFormat="1" ht="159.75" customHeight="1">
      <c r="A110" s="522"/>
      <c r="B110" s="589"/>
      <c r="C110" s="267" t="s">
        <v>38</v>
      </c>
      <c r="D110" s="147">
        <v>0</v>
      </c>
      <c r="E110" s="147">
        <v>0</v>
      </c>
      <c r="F110" s="147">
        <v>0</v>
      </c>
      <c r="G110" s="147">
        <v>0</v>
      </c>
      <c r="H110" s="147">
        <v>0</v>
      </c>
      <c r="I110" s="147">
        <v>0</v>
      </c>
      <c r="J110" s="147">
        <v>0</v>
      </c>
      <c r="K110" s="147">
        <v>0</v>
      </c>
      <c r="L110" s="147">
        <v>0</v>
      </c>
      <c r="M110" s="147">
        <v>0</v>
      </c>
      <c r="N110" s="147">
        <v>0</v>
      </c>
      <c r="O110" s="147">
        <v>0</v>
      </c>
    </row>
    <row r="111" spans="1:15" s="3" customFormat="1">
      <c r="A111" s="522"/>
      <c r="B111" s="589"/>
      <c r="C111" s="267" t="s">
        <v>24</v>
      </c>
      <c r="D111" s="147">
        <v>0</v>
      </c>
      <c r="E111" s="147">
        <v>0</v>
      </c>
      <c r="F111" s="147">
        <v>0</v>
      </c>
      <c r="G111" s="147">
        <v>0</v>
      </c>
      <c r="H111" s="147">
        <v>0</v>
      </c>
      <c r="I111" s="147">
        <v>0</v>
      </c>
      <c r="J111" s="147">
        <v>0</v>
      </c>
      <c r="K111" s="147">
        <v>0</v>
      </c>
      <c r="L111" s="147">
        <v>0</v>
      </c>
      <c r="M111" s="147">
        <v>0</v>
      </c>
      <c r="N111" s="147">
        <v>0</v>
      </c>
      <c r="O111" s="147">
        <v>0</v>
      </c>
    </row>
    <row r="112" spans="1:15" s="3" customFormat="1">
      <c r="A112" s="523"/>
      <c r="B112" s="590"/>
      <c r="C112" s="268" t="s">
        <v>23</v>
      </c>
      <c r="D112" s="385">
        <f>D100</f>
        <v>8427</v>
      </c>
      <c r="E112" s="147">
        <v>0</v>
      </c>
      <c r="F112" s="385">
        <f>D112</f>
        <v>8427</v>
      </c>
      <c r="G112" s="385">
        <f>J112</f>
        <v>8396</v>
      </c>
      <c r="H112" s="147">
        <v>0</v>
      </c>
      <c r="I112" s="385">
        <f>G112</f>
        <v>8396</v>
      </c>
      <c r="J112" s="385">
        <f>J100</f>
        <v>8396</v>
      </c>
      <c r="K112" s="147">
        <v>0</v>
      </c>
      <c r="L112" s="385">
        <f>J112</f>
        <v>8396</v>
      </c>
      <c r="M112" s="385">
        <f>M100</f>
        <v>8393.69</v>
      </c>
      <c r="N112" s="147">
        <v>0</v>
      </c>
      <c r="O112" s="385">
        <f>M112</f>
        <v>8393.69</v>
      </c>
    </row>
    <row r="113" spans="1:15" s="3" customFormat="1" ht="33" customHeight="1">
      <c r="A113" s="382" t="s">
        <v>134</v>
      </c>
      <c r="B113" s="573" t="s">
        <v>475</v>
      </c>
      <c r="C113" s="267" t="s">
        <v>59</v>
      </c>
      <c r="D113" s="385">
        <v>1744</v>
      </c>
      <c r="E113" s="147">
        <v>0</v>
      </c>
      <c r="F113" s="385">
        <f>D113</f>
        <v>1744</v>
      </c>
      <c r="G113" s="385">
        <f>H113+I113</f>
        <v>2108.79</v>
      </c>
      <c r="H113" s="147">
        <v>364.79</v>
      </c>
      <c r="I113" s="385">
        <v>1744</v>
      </c>
      <c r="J113" s="385">
        <f>K113+L113</f>
        <v>2108.79</v>
      </c>
      <c r="K113" s="147">
        <v>364.79</v>
      </c>
      <c r="L113" s="385">
        <v>1744</v>
      </c>
      <c r="M113" s="385">
        <f>N113+O113</f>
        <v>2108.59</v>
      </c>
      <c r="N113" s="147">
        <v>364.79</v>
      </c>
      <c r="O113" s="385">
        <v>1743.8</v>
      </c>
    </row>
    <row r="114" spans="1:15" s="3" customFormat="1" ht="96.75" customHeight="1">
      <c r="A114" s="384"/>
      <c r="B114" s="574"/>
      <c r="C114" s="267" t="s">
        <v>26</v>
      </c>
      <c r="D114" s="147">
        <v>0</v>
      </c>
      <c r="E114" s="147">
        <v>0</v>
      </c>
      <c r="F114" s="147">
        <v>0</v>
      </c>
      <c r="G114" s="147">
        <v>0</v>
      </c>
      <c r="H114" s="147">
        <v>0</v>
      </c>
      <c r="I114" s="147">
        <v>0</v>
      </c>
      <c r="J114" s="147">
        <v>0</v>
      </c>
      <c r="K114" s="147">
        <v>0</v>
      </c>
      <c r="L114" s="147">
        <v>0</v>
      </c>
      <c r="M114" s="147">
        <v>0</v>
      </c>
      <c r="N114" s="147">
        <v>0</v>
      </c>
      <c r="O114" s="147">
        <v>0</v>
      </c>
    </row>
    <row r="115" spans="1:15" s="3" customFormat="1">
      <c r="A115" s="384"/>
      <c r="B115" s="574"/>
      <c r="C115" s="267" t="s">
        <v>25</v>
      </c>
      <c r="D115" s="147"/>
      <c r="E115" s="147"/>
      <c r="F115" s="147"/>
      <c r="G115" s="147"/>
      <c r="H115" s="147"/>
      <c r="I115" s="147"/>
      <c r="J115" s="147"/>
      <c r="K115" s="147"/>
      <c r="L115" s="147"/>
      <c r="M115" s="147"/>
      <c r="N115" s="147"/>
      <c r="O115" s="147"/>
    </row>
    <row r="116" spans="1:15" s="3" customFormat="1" ht="136.5" customHeight="1">
      <c r="A116" s="384"/>
      <c r="B116" s="574"/>
      <c r="C116" s="267" t="s">
        <v>33</v>
      </c>
      <c r="D116" s="147">
        <v>0</v>
      </c>
      <c r="E116" s="147">
        <v>0</v>
      </c>
      <c r="F116" s="147">
        <v>0</v>
      </c>
      <c r="G116" s="147">
        <v>0</v>
      </c>
      <c r="H116" s="147">
        <v>0</v>
      </c>
      <c r="I116" s="147">
        <v>0</v>
      </c>
      <c r="J116" s="147">
        <v>0</v>
      </c>
      <c r="K116" s="147">
        <v>0</v>
      </c>
      <c r="L116" s="147">
        <v>0</v>
      </c>
      <c r="M116" s="147">
        <v>0</v>
      </c>
      <c r="N116" s="147">
        <v>0</v>
      </c>
      <c r="O116" s="147">
        <v>0</v>
      </c>
    </row>
    <row r="117" spans="1:15" s="3" customFormat="1" ht="97.2">
      <c r="A117" s="384"/>
      <c r="B117" s="574"/>
      <c r="C117" s="181" t="s">
        <v>39</v>
      </c>
      <c r="D117" s="147">
        <v>0</v>
      </c>
      <c r="E117" s="147">
        <v>0</v>
      </c>
      <c r="F117" s="147">
        <v>0</v>
      </c>
      <c r="G117" s="147">
        <v>0</v>
      </c>
      <c r="H117" s="147">
        <v>0</v>
      </c>
      <c r="I117" s="147">
        <v>0</v>
      </c>
      <c r="J117" s="147">
        <v>0</v>
      </c>
      <c r="K117" s="147">
        <v>0</v>
      </c>
      <c r="L117" s="147">
        <v>0</v>
      </c>
      <c r="M117" s="147">
        <v>0</v>
      </c>
      <c r="N117" s="147">
        <v>0</v>
      </c>
      <c r="O117" s="147">
        <v>0</v>
      </c>
    </row>
    <row r="118" spans="1:15" s="3" customFormat="1" ht="129" customHeight="1">
      <c r="A118" s="384"/>
      <c r="B118" s="574"/>
      <c r="C118" s="181" t="s">
        <v>40</v>
      </c>
      <c r="D118" s="147">
        <v>0</v>
      </c>
      <c r="E118" s="147">
        <v>0</v>
      </c>
      <c r="F118" s="147">
        <v>0</v>
      </c>
      <c r="G118" s="147">
        <v>0</v>
      </c>
      <c r="H118" s="147">
        <v>0</v>
      </c>
      <c r="I118" s="147">
        <v>0</v>
      </c>
      <c r="J118" s="147">
        <v>0</v>
      </c>
      <c r="K118" s="147">
        <v>0</v>
      </c>
      <c r="L118" s="147">
        <v>0</v>
      </c>
      <c r="M118" s="147">
        <v>0</v>
      </c>
      <c r="N118" s="147">
        <v>0</v>
      </c>
      <c r="O118" s="147">
        <v>0</v>
      </c>
    </row>
    <row r="119" spans="1:15" s="3" customFormat="1" ht="97.2">
      <c r="A119" s="384"/>
      <c r="B119" s="574"/>
      <c r="C119" s="181" t="s">
        <v>34</v>
      </c>
      <c r="D119" s="147">
        <v>0</v>
      </c>
      <c r="E119" s="147">
        <v>0</v>
      </c>
      <c r="F119" s="147">
        <v>0</v>
      </c>
      <c r="G119" s="147">
        <v>0</v>
      </c>
      <c r="H119" s="147">
        <v>0</v>
      </c>
      <c r="I119" s="147">
        <v>0</v>
      </c>
      <c r="J119" s="147">
        <v>0</v>
      </c>
      <c r="K119" s="147">
        <v>0</v>
      </c>
      <c r="L119" s="147">
        <v>0</v>
      </c>
      <c r="M119" s="147">
        <v>0</v>
      </c>
      <c r="N119" s="147">
        <v>0</v>
      </c>
      <c r="O119" s="147">
        <v>0</v>
      </c>
    </row>
    <row r="120" spans="1:15" s="3" customFormat="1" ht="158.25" customHeight="1">
      <c r="A120" s="384"/>
      <c r="B120" s="574"/>
      <c r="C120" s="181" t="s">
        <v>35</v>
      </c>
      <c r="D120" s="147">
        <v>0</v>
      </c>
      <c r="E120" s="147">
        <v>0</v>
      </c>
      <c r="F120" s="147">
        <v>0</v>
      </c>
      <c r="G120" s="147">
        <v>0</v>
      </c>
      <c r="H120" s="147">
        <v>0</v>
      </c>
      <c r="I120" s="147">
        <v>0</v>
      </c>
      <c r="J120" s="147">
        <v>0</v>
      </c>
      <c r="K120" s="147">
        <v>0</v>
      </c>
      <c r="L120" s="147">
        <v>0</v>
      </c>
      <c r="M120" s="147">
        <v>0</v>
      </c>
      <c r="N120" s="147">
        <v>0</v>
      </c>
      <c r="O120" s="147">
        <v>0</v>
      </c>
    </row>
    <row r="121" spans="1:15" s="3" customFormat="1" ht="127.5" customHeight="1">
      <c r="A121" s="384"/>
      <c r="B121" s="574"/>
      <c r="C121" s="181" t="s">
        <v>36</v>
      </c>
      <c r="D121" s="147">
        <v>0</v>
      </c>
      <c r="E121" s="147">
        <v>0</v>
      </c>
      <c r="F121" s="147">
        <v>0</v>
      </c>
      <c r="G121" s="147">
        <v>0</v>
      </c>
      <c r="H121" s="147">
        <v>0</v>
      </c>
      <c r="I121" s="147">
        <v>0</v>
      </c>
      <c r="J121" s="147">
        <v>0</v>
      </c>
      <c r="K121" s="147">
        <v>0</v>
      </c>
      <c r="L121" s="147">
        <v>0</v>
      </c>
      <c r="M121" s="147">
        <v>0</v>
      </c>
      <c r="N121" s="147">
        <v>0</v>
      </c>
      <c r="O121" s="147">
        <v>0</v>
      </c>
    </row>
    <row r="122" spans="1:15" s="3" customFormat="1" ht="119.25" customHeight="1">
      <c r="A122" s="384"/>
      <c r="B122" s="574"/>
      <c r="C122" s="181" t="s">
        <v>37</v>
      </c>
      <c r="D122" s="147">
        <v>0</v>
      </c>
      <c r="E122" s="147">
        <v>0</v>
      </c>
      <c r="F122" s="147">
        <v>0</v>
      </c>
      <c r="G122" s="147">
        <v>0</v>
      </c>
      <c r="H122" s="147">
        <v>0</v>
      </c>
      <c r="I122" s="147">
        <v>0</v>
      </c>
      <c r="J122" s="147">
        <v>0</v>
      </c>
      <c r="K122" s="147">
        <v>0</v>
      </c>
      <c r="L122" s="147">
        <v>0</v>
      </c>
      <c r="M122" s="147">
        <v>0</v>
      </c>
      <c r="N122" s="147">
        <v>0</v>
      </c>
      <c r="O122" s="147">
        <v>0</v>
      </c>
    </row>
    <row r="123" spans="1:15" s="3" customFormat="1" ht="129.6">
      <c r="A123" s="591"/>
      <c r="B123" s="589"/>
      <c r="C123" s="267" t="s">
        <v>38</v>
      </c>
      <c r="D123" s="147">
        <v>0</v>
      </c>
      <c r="E123" s="147">
        <v>0</v>
      </c>
      <c r="F123" s="147">
        <v>0</v>
      </c>
      <c r="G123" s="147">
        <v>0</v>
      </c>
      <c r="H123" s="147">
        <v>0</v>
      </c>
      <c r="I123" s="147">
        <v>0</v>
      </c>
      <c r="J123" s="147">
        <v>0</v>
      </c>
      <c r="K123" s="147">
        <v>0</v>
      </c>
      <c r="L123" s="147">
        <v>0</v>
      </c>
      <c r="M123" s="147">
        <v>0</v>
      </c>
      <c r="N123" s="147">
        <v>0</v>
      </c>
      <c r="O123" s="147">
        <v>0</v>
      </c>
    </row>
    <row r="124" spans="1:15" s="3" customFormat="1" ht="84.75" customHeight="1">
      <c r="A124" s="591"/>
      <c r="B124" s="589"/>
      <c r="C124" s="267" t="s">
        <v>24</v>
      </c>
      <c r="D124" s="147">
        <v>0</v>
      </c>
      <c r="E124" s="147">
        <v>0</v>
      </c>
      <c r="F124" s="147">
        <v>0</v>
      </c>
      <c r="G124" s="147">
        <v>0</v>
      </c>
      <c r="H124" s="147">
        <v>0</v>
      </c>
      <c r="I124" s="147">
        <v>0</v>
      </c>
      <c r="J124" s="147">
        <v>0</v>
      </c>
      <c r="K124" s="147">
        <v>0</v>
      </c>
      <c r="L124" s="147">
        <v>0</v>
      </c>
      <c r="M124" s="147">
        <v>0</v>
      </c>
      <c r="N124" s="147">
        <v>0</v>
      </c>
      <c r="O124" s="147">
        <v>0</v>
      </c>
    </row>
    <row r="125" spans="1:15" s="3" customFormat="1">
      <c r="A125" s="592"/>
      <c r="B125" s="590"/>
      <c r="C125" s="268" t="s">
        <v>23</v>
      </c>
      <c r="D125" s="385">
        <f>D113</f>
        <v>1744</v>
      </c>
      <c r="E125" s="147">
        <v>0</v>
      </c>
      <c r="F125" s="385">
        <f>D125</f>
        <v>1744</v>
      </c>
      <c r="G125" s="385">
        <f>J125</f>
        <v>2108.79</v>
      </c>
      <c r="H125" s="147">
        <f>H113</f>
        <v>364.79</v>
      </c>
      <c r="I125" s="385">
        <f>I113</f>
        <v>1744</v>
      </c>
      <c r="J125" s="385">
        <f>J113</f>
        <v>2108.79</v>
      </c>
      <c r="K125" s="147">
        <f>K113</f>
        <v>364.79</v>
      </c>
      <c r="L125" s="147">
        <f t="shared" ref="L125:O125" si="17">L113</f>
        <v>1744</v>
      </c>
      <c r="M125" s="147">
        <f t="shared" si="17"/>
        <v>2108.59</v>
      </c>
      <c r="N125" s="147">
        <f t="shared" si="17"/>
        <v>364.79</v>
      </c>
      <c r="O125" s="147">
        <f t="shared" si="17"/>
        <v>1743.8</v>
      </c>
    </row>
    <row r="126" spans="1:15" s="3" customFormat="1" ht="33" customHeight="1">
      <c r="A126" s="382" t="s">
        <v>135</v>
      </c>
      <c r="B126" s="576" t="s">
        <v>476</v>
      </c>
      <c r="C126" s="267" t="s">
        <v>59</v>
      </c>
      <c r="D126" s="386">
        <v>161559</v>
      </c>
      <c r="E126" s="147">
        <v>0</v>
      </c>
      <c r="F126" s="386">
        <f>D126</f>
        <v>161559</v>
      </c>
      <c r="G126" s="386">
        <f>D126</f>
        <v>161559</v>
      </c>
      <c r="H126" s="147">
        <v>0</v>
      </c>
      <c r="I126" s="386">
        <f>G126</f>
        <v>161559</v>
      </c>
      <c r="J126" s="386">
        <v>161559</v>
      </c>
      <c r="K126" s="147">
        <v>0</v>
      </c>
      <c r="L126" s="383">
        <f>J126</f>
        <v>161559</v>
      </c>
      <c r="M126" s="386">
        <v>161554.85</v>
      </c>
      <c r="N126" s="147">
        <v>0</v>
      </c>
      <c r="O126" s="386">
        <f>M126</f>
        <v>161554.85</v>
      </c>
    </row>
    <row r="127" spans="1:15" s="3" customFormat="1" ht="129" customHeight="1">
      <c r="A127" s="384"/>
      <c r="B127" s="577"/>
      <c r="C127" s="267" t="s">
        <v>26</v>
      </c>
      <c r="D127" s="147">
        <v>0</v>
      </c>
      <c r="E127" s="147">
        <v>0</v>
      </c>
      <c r="F127" s="147">
        <v>0</v>
      </c>
      <c r="G127" s="147">
        <v>0</v>
      </c>
      <c r="H127" s="147">
        <v>0</v>
      </c>
      <c r="I127" s="147">
        <v>0</v>
      </c>
      <c r="J127" s="147">
        <v>0</v>
      </c>
      <c r="K127" s="147">
        <v>0</v>
      </c>
      <c r="L127" s="147">
        <v>0</v>
      </c>
      <c r="M127" s="147">
        <v>0</v>
      </c>
      <c r="N127" s="147">
        <v>0</v>
      </c>
      <c r="O127" s="147">
        <v>0</v>
      </c>
    </row>
    <row r="128" spans="1:15" s="3" customFormat="1">
      <c r="A128" s="384"/>
      <c r="B128" s="577"/>
      <c r="C128" s="267" t="s">
        <v>25</v>
      </c>
      <c r="D128" s="147"/>
      <c r="E128" s="147"/>
      <c r="F128" s="147"/>
      <c r="G128" s="147"/>
      <c r="H128" s="147"/>
      <c r="I128" s="147"/>
      <c r="J128" s="147"/>
      <c r="K128" s="147"/>
      <c r="L128" s="147"/>
      <c r="M128" s="147"/>
      <c r="N128" s="147"/>
      <c r="O128" s="147"/>
    </row>
    <row r="129" spans="1:15" s="3" customFormat="1" ht="136.5" customHeight="1">
      <c r="A129" s="384"/>
      <c r="B129" s="577"/>
      <c r="C129" s="267" t="s">
        <v>33</v>
      </c>
      <c r="D129" s="147">
        <v>0</v>
      </c>
      <c r="E129" s="147">
        <v>0</v>
      </c>
      <c r="F129" s="147">
        <v>0</v>
      </c>
      <c r="G129" s="147">
        <v>0</v>
      </c>
      <c r="H129" s="147">
        <v>0</v>
      </c>
      <c r="I129" s="147">
        <v>0</v>
      </c>
      <c r="J129" s="147">
        <v>0</v>
      </c>
      <c r="K129" s="147">
        <v>0</v>
      </c>
      <c r="L129" s="147">
        <v>0</v>
      </c>
      <c r="M129" s="147">
        <v>0</v>
      </c>
      <c r="N129" s="147">
        <v>0</v>
      </c>
      <c r="O129" s="147">
        <v>0</v>
      </c>
    </row>
    <row r="130" spans="1:15" s="3" customFormat="1" ht="97.2">
      <c r="A130" s="384"/>
      <c r="B130" s="577"/>
      <c r="C130" s="181" t="s">
        <v>39</v>
      </c>
      <c r="D130" s="147">
        <v>0</v>
      </c>
      <c r="E130" s="147">
        <v>0</v>
      </c>
      <c r="F130" s="147">
        <v>0</v>
      </c>
      <c r="G130" s="147">
        <v>0</v>
      </c>
      <c r="H130" s="147">
        <v>0</v>
      </c>
      <c r="I130" s="147">
        <v>0</v>
      </c>
      <c r="J130" s="147">
        <v>0</v>
      </c>
      <c r="K130" s="147">
        <v>0</v>
      </c>
      <c r="L130" s="147">
        <v>0</v>
      </c>
      <c r="M130" s="147">
        <v>0</v>
      </c>
      <c r="N130" s="147">
        <v>0</v>
      </c>
      <c r="O130" s="147">
        <v>0</v>
      </c>
    </row>
    <row r="131" spans="1:15" s="3" customFormat="1" ht="132.75" customHeight="1">
      <c r="A131" s="384"/>
      <c r="B131" s="577"/>
      <c r="C131" s="181" t="s">
        <v>40</v>
      </c>
      <c r="D131" s="147">
        <v>0</v>
      </c>
      <c r="E131" s="147">
        <v>0</v>
      </c>
      <c r="F131" s="147">
        <v>0</v>
      </c>
      <c r="G131" s="147">
        <v>0</v>
      </c>
      <c r="H131" s="147">
        <v>0</v>
      </c>
      <c r="I131" s="147">
        <v>0</v>
      </c>
      <c r="J131" s="147">
        <v>0</v>
      </c>
      <c r="K131" s="147">
        <v>0</v>
      </c>
      <c r="L131" s="147">
        <v>0</v>
      </c>
      <c r="M131" s="147">
        <v>0</v>
      </c>
      <c r="N131" s="147">
        <v>0</v>
      </c>
      <c r="O131" s="147">
        <v>0</v>
      </c>
    </row>
    <row r="132" spans="1:15" s="3" customFormat="1" ht="158.25" customHeight="1">
      <c r="A132" s="384"/>
      <c r="B132" s="577"/>
      <c r="C132" s="181" t="s">
        <v>34</v>
      </c>
      <c r="D132" s="147">
        <v>0</v>
      </c>
      <c r="E132" s="147">
        <v>0</v>
      </c>
      <c r="F132" s="147">
        <v>0</v>
      </c>
      <c r="G132" s="147">
        <v>0</v>
      </c>
      <c r="H132" s="147">
        <v>0</v>
      </c>
      <c r="I132" s="147">
        <v>0</v>
      </c>
      <c r="J132" s="147">
        <v>0</v>
      </c>
      <c r="K132" s="147">
        <v>0</v>
      </c>
      <c r="L132" s="147">
        <v>0</v>
      </c>
      <c r="M132" s="147">
        <v>0</v>
      </c>
      <c r="N132" s="147">
        <v>0</v>
      </c>
      <c r="O132" s="147">
        <v>0</v>
      </c>
    </row>
    <row r="133" spans="1:15" s="3" customFormat="1" ht="160.5" customHeight="1">
      <c r="A133" s="384"/>
      <c r="B133" s="577"/>
      <c r="C133" s="181" t="s">
        <v>35</v>
      </c>
      <c r="D133" s="147">
        <v>0</v>
      </c>
      <c r="E133" s="147">
        <v>0</v>
      </c>
      <c r="F133" s="147">
        <v>0</v>
      </c>
      <c r="G133" s="147">
        <v>0</v>
      </c>
      <c r="H133" s="147">
        <v>0</v>
      </c>
      <c r="I133" s="147">
        <v>0</v>
      </c>
      <c r="J133" s="147">
        <v>0</v>
      </c>
      <c r="K133" s="147">
        <v>0</v>
      </c>
      <c r="L133" s="147">
        <v>0</v>
      </c>
      <c r="M133" s="147">
        <v>0</v>
      </c>
      <c r="N133" s="147">
        <v>0</v>
      </c>
      <c r="O133" s="147">
        <v>0</v>
      </c>
    </row>
    <row r="134" spans="1:15" s="3" customFormat="1" ht="135" customHeight="1">
      <c r="A134" s="384"/>
      <c r="B134" s="577"/>
      <c r="C134" s="181" t="s">
        <v>36</v>
      </c>
      <c r="D134" s="147">
        <v>0</v>
      </c>
      <c r="E134" s="147">
        <v>0</v>
      </c>
      <c r="F134" s="147">
        <v>0</v>
      </c>
      <c r="G134" s="147">
        <v>0</v>
      </c>
      <c r="H134" s="147">
        <v>0</v>
      </c>
      <c r="I134" s="147">
        <v>0</v>
      </c>
      <c r="J134" s="147">
        <v>0</v>
      </c>
      <c r="K134" s="147">
        <v>0</v>
      </c>
      <c r="L134" s="147">
        <v>0</v>
      </c>
      <c r="M134" s="147">
        <v>0</v>
      </c>
      <c r="N134" s="147">
        <v>0</v>
      </c>
      <c r="O134" s="147">
        <v>0</v>
      </c>
    </row>
    <row r="135" spans="1:15" s="3" customFormat="1" ht="133.5" customHeight="1">
      <c r="A135" s="384"/>
      <c r="B135" s="577"/>
      <c r="C135" s="181" t="s">
        <v>37</v>
      </c>
      <c r="D135" s="147">
        <v>0</v>
      </c>
      <c r="E135" s="147">
        <v>0</v>
      </c>
      <c r="F135" s="147">
        <v>0</v>
      </c>
      <c r="G135" s="147">
        <v>0</v>
      </c>
      <c r="H135" s="147">
        <v>0</v>
      </c>
      <c r="I135" s="147">
        <v>0</v>
      </c>
      <c r="J135" s="147">
        <v>0</v>
      </c>
      <c r="K135" s="147">
        <v>0</v>
      </c>
      <c r="L135" s="147">
        <v>0</v>
      </c>
      <c r="M135" s="147">
        <v>0</v>
      </c>
      <c r="N135" s="147">
        <v>0</v>
      </c>
      <c r="O135" s="147">
        <v>0</v>
      </c>
    </row>
    <row r="136" spans="1:15" s="15" customFormat="1" ht="129.6">
      <c r="A136" s="522"/>
      <c r="B136" s="589"/>
      <c r="C136" s="267" t="s">
        <v>38</v>
      </c>
      <c r="D136" s="147">
        <v>0</v>
      </c>
      <c r="E136" s="147">
        <v>0</v>
      </c>
      <c r="F136" s="147">
        <v>0</v>
      </c>
      <c r="G136" s="147">
        <v>0</v>
      </c>
      <c r="H136" s="147">
        <v>0</v>
      </c>
      <c r="I136" s="147">
        <v>0</v>
      </c>
      <c r="J136" s="147">
        <v>0</v>
      </c>
      <c r="K136" s="147">
        <v>0</v>
      </c>
      <c r="L136" s="147">
        <v>0</v>
      </c>
      <c r="M136" s="147">
        <v>0</v>
      </c>
      <c r="N136" s="147">
        <v>0</v>
      </c>
      <c r="O136" s="147">
        <v>0</v>
      </c>
    </row>
    <row r="137" spans="1:15" s="15" customFormat="1">
      <c r="A137" s="522"/>
      <c r="B137" s="589"/>
      <c r="C137" s="267" t="s">
        <v>24</v>
      </c>
      <c r="D137" s="147">
        <v>0</v>
      </c>
      <c r="E137" s="147">
        <v>0</v>
      </c>
      <c r="F137" s="147">
        <v>0</v>
      </c>
      <c r="G137" s="147">
        <v>0</v>
      </c>
      <c r="H137" s="147">
        <v>0</v>
      </c>
      <c r="I137" s="147">
        <v>0</v>
      </c>
      <c r="J137" s="147">
        <v>0</v>
      </c>
      <c r="K137" s="147">
        <v>0</v>
      </c>
      <c r="L137" s="147">
        <v>0</v>
      </c>
      <c r="M137" s="147">
        <v>0</v>
      </c>
      <c r="N137" s="147">
        <v>0</v>
      </c>
      <c r="O137" s="147">
        <v>0</v>
      </c>
    </row>
    <row r="138" spans="1:15" s="15" customFormat="1" ht="87" customHeight="1">
      <c r="A138" s="523"/>
      <c r="B138" s="590"/>
      <c r="C138" s="268" t="s">
        <v>23</v>
      </c>
      <c r="D138" s="386">
        <f>D126</f>
        <v>161559</v>
      </c>
      <c r="E138" s="383">
        <v>0</v>
      </c>
      <c r="F138" s="386">
        <f>D138</f>
        <v>161559</v>
      </c>
      <c r="G138" s="386">
        <f>D138</f>
        <v>161559</v>
      </c>
      <c r="H138" s="143">
        <v>0</v>
      </c>
      <c r="I138" s="386">
        <f>G138</f>
        <v>161559</v>
      </c>
      <c r="J138" s="386">
        <f>J126</f>
        <v>161559</v>
      </c>
      <c r="K138" s="387">
        <v>0</v>
      </c>
      <c r="L138" s="383">
        <f>J138</f>
        <v>161559</v>
      </c>
      <c r="M138" s="386">
        <f>M126</f>
        <v>161554.85</v>
      </c>
      <c r="N138" s="383">
        <v>0</v>
      </c>
      <c r="O138" s="386">
        <f>M138</f>
        <v>161554.85</v>
      </c>
    </row>
    <row r="139" spans="1:15" s="15" customFormat="1" ht="50.25" customHeight="1">
      <c r="A139" s="382" t="s">
        <v>136</v>
      </c>
      <c r="B139" s="576" t="s">
        <v>477</v>
      </c>
      <c r="C139" s="267" t="s">
        <v>59</v>
      </c>
      <c r="D139" s="383">
        <v>17972</v>
      </c>
      <c r="E139" s="383">
        <v>0</v>
      </c>
      <c r="F139" s="383">
        <f>D139</f>
        <v>17972</v>
      </c>
      <c r="G139" s="383">
        <v>17584</v>
      </c>
      <c r="H139" s="143">
        <v>0</v>
      </c>
      <c r="I139" s="383">
        <f>G139</f>
        <v>17584</v>
      </c>
      <c r="J139" s="383">
        <f>G139</f>
        <v>17584</v>
      </c>
      <c r="K139" s="383">
        <v>0</v>
      </c>
      <c r="L139" s="383">
        <f>J139</f>
        <v>17584</v>
      </c>
      <c r="M139" s="383">
        <v>17391.87</v>
      </c>
      <c r="N139" s="383">
        <v>0</v>
      </c>
      <c r="O139" s="383">
        <f>M139</f>
        <v>17391.87</v>
      </c>
    </row>
    <row r="140" spans="1:15" s="15" customFormat="1" ht="64.8">
      <c r="A140" s="384"/>
      <c r="B140" s="577"/>
      <c r="C140" s="267" t="s">
        <v>26</v>
      </c>
      <c r="D140" s="147">
        <v>0</v>
      </c>
      <c r="E140" s="147">
        <v>0</v>
      </c>
      <c r="F140" s="147">
        <v>0</v>
      </c>
      <c r="G140" s="147">
        <v>0</v>
      </c>
      <c r="H140" s="147">
        <v>0</v>
      </c>
      <c r="I140" s="147">
        <v>0</v>
      </c>
      <c r="J140" s="147">
        <v>0</v>
      </c>
      <c r="K140" s="147">
        <v>0</v>
      </c>
      <c r="L140" s="147">
        <v>0</v>
      </c>
      <c r="M140" s="147">
        <v>0</v>
      </c>
      <c r="N140" s="147">
        <v>0</v>
      </c>
      <c r="O140" s="147">
        <v>0</v>
      </c>
    </row>
    <row r="141" spans="1:15" s="15" customFormat="1" ht="127.5" customHeight="1">
      <c r="A141" s="384"/>
      <c r="B141" s="577"/>
      <c r="C141" s="267" t="s">
        <v>25</v>
      </c>
      <c r="D141" s="147"/>
      <c r="E141" s="147"/>
      <c r="F141" s="147"/>
      <c r="G141" s="147"/>
      <c r="H141" s="147"/>
      <c r="I141" s="147"/>
      <c r="J141" s="147"/>
      <c r="K141" s="147"/>
      <c r="L141" s="147"/>
      <c r="M141" s="147"/>
      <c r="N141" s="147"/>
      <c r="O141" s="147"/>
    </row>
    <row r="142" spans="1:15" s="15" customFormat="1" ht="158.25" customHeight="1">
      <c r="A142" s="384"/>
      <c r="B142" s="577"/>
      <c r="C142" s="267" t="s">
        <v>33</v>
      </c>
      <c r="D142" s="147">
        <v>0</v>
      </c>
      <c r="E142" s="147">
        <v>0</v>
      </c>
      <c r="F142" s="147">
        <v>0</v>
      </c>
      <c r="G142" s="147">
        <v>0</v>
      </c>
      <c r="H142" s="147">
        <v>0</v>
      </c>
      <c r="I142" s="147">
        <v>0</v>
      </c>
      <c r="J142" s="147">
        <v>0</v>
      </c>
      <c r="K142" s="147">
        <v>0</v>
      </c>
      <c r="L142" s="147">
        <v>0</v>
      </c>
      <c r="M142" s="147">
        <v>0</v>
      </c>
      <c r="N142" s="147">
        <v>0</v>
      </c>
      <c r="O142" s="147">
        <v>0</v>
      </c>
    </row>
    <row r="143" spans="1:15" s="15" customFormat="1" ht="127.5" customHeight="1">
      <c r="A143" s="384"/>
      <c r="B143" s="577"/>
      <c r="C143" s="181" t="s">
        <v>39</v>
      </c>
      <c r="D143" s="147">
        <v>0</v>
      </c>
      <c r="E143" s="147">
        <v>0</v>
      </c>
      <c r="F143" s="147">
        <v>0</v>
      </c>
      <c r="G143" s="147">
        <v>0</v>
      </c>
      <c r="H143" s="147">
        <v>0</v>
      </c>
      <c r="I143" s="147">
        <v>0</v>
      </c>
      <c r="J143" s="147">
        <v>0</v>
      </c>
      <c r="K143" s="147">
        <v>0</v>
      </c>
      <c r="L143" s="147">
        <v>0</v>
      </c>
      <c r="M143" s="147">
        <v>0</v>
      </c>
      <c r="N143" s="147">
        <v>0</v>
      </c>
      <c r="O143" s="147">
        <v>0</v>
      </c>
    </row>
    <row r="144" spans="1:15" s="15" customFormat="1" ht="165.75" customHeight="1">
      <c r="A144" s="384"/>
      <c r="B144" s="577"/>
      <c r="C144" s="181" t="s">
        <v>40</v>
      </c>
      <c r="D144" s="147">
        <v>0</v>
      </c>
      <c r="E144" s="147">
        <v>0</v>
      </c>
      <c r="F144" s="147">
        <v>0</v>
      </c>
      <c r="G144" s="147">
        <v>0</v>
      </c>
      <c r="H144" s="147">
        <v>0</v>
      </c>
      <c r="I144" s="147">
        <v>0</v>
      </c>
      <c r="J144" s="147">
        <v>0</v>
      </c>
      <c r="K144" s="147">
        <v>0</v>
      </c>
      <c r="L144" s="147">
        <v>0</v>
      </c>
      <c r="M144" s="147">
        <v>0</v>
      </c>
      <c r="N144" s="147">
        <v>0</v>
      </c>
      <c r="O144" s="147">
        <v>0</v>
      </c>
    </row>
    <row r="145" spans="1:15" s="15" customFormat="1" ht="131.25" customHeight="1">
      <c r="A145" s="384"/>
      <c r="B145" s="577"/>
      <c r="C145" s="181" t="s">
        <v>34</v>
      </c>
      <c r="D145" s="147">
        <v>0</v>
      </c>
      <c r="E145" s="147">
        <v>0</v>
      </c>
      <c r="F145" s="147">
        <v>0</v>
      </c>
      <c r="G145" s="147">
        <v>0</v>
      </c>
      <c r="H145" s="147">
        <v>0</v>
      </c>
      <c r="I145" s="147">
        <v>0</v>
      </c>
      <c r="J145" s="147">
        <v>0</v>
      </c>
      <c r="K145" s="147">
        <v>0</v>
      </c>
      <c r="L145" s="147">
        <v>0</v>
      </c>
      <c r="M145" s="147">
        <v>0</v>
      </c>
      <c r="N145" s="147">
        <v>0</v>
      </c>
      <c r="O145" s="147">
        <v>0</v>
      </c>
    </row>
    <row r="146" spans="1:15" s="15" customFormat="1" ht="97.2">
      <c r="A146" s="384"/>
      <c r="B146" s="577"/>
      <c r="C146" s="181" t="s">
        <v>35</v>
      </c>
      <c r="D146" s="147">
        <v>0</v>
      </c>
      <c r="E146" s="147">
        <v>0</v>
      </c>
      <c r="F146" s="147">
        <v>0</v>
      </c>
      <c r="G146" s="147">
        <v>0</v>
      </c>
      <c r="H146" s="147">
        <v>0</v>
      </c>
      <c r="I146" s="147">
        <v>0</v>
      </c>
      <c r="J146" s="147">
        <v>0</v>
      </c>
      <c r="K146" s="147">
        <v>0</v>
      </c>
      <c r="L146" s="147">
        <v>0</v>
      </c>
      <c r="M146" s="147">
        <v>0</v>
      </c>
      <c r="N146" s="147">
        <v>0</v>
      </c>
      <c r="O146" s="147">
        <v>0</v>
      </c>
    </row>
    <row r="147" spans="1:15" s="15" customFormat="1" ht="160.5" customHeight="1">
      <c r="A147" s="384"/>
      <c r="B147" s="577"/>
      <c r="C147" s="181" t="s">
        <v>36</v>
      </c>
      <c r="D147" s="147">
        <v>0</v>
      </c>
      <c r="E147" s="147">
        <v>0</v>
      </c>
      <c r="F147" s="147">
        <v>0</v>
      </c>
      <c r="G147" s="147">
        <v>0</v>
      </c>
      <c r="H147" s="147">
        <v>0</v>
      </c>
      <c r="I147" s="147">
        <v>0</v>
      </c>
      <c r="J147" s="147">
        <v>0</v>
      </c>
      <c r="K147" s="147">
        <v>0</v>
      </c>
      <c r="L147" s="147">
        <v>0</v>
      </c>
      <c r="M147" s="147">
        <v>0</v>
      </c>
      <c r="N147" s="147">
        <v>0</v>
      </c>
      <c r="O147" s="147">
        <v>0</v>
      </c>
    </row>
    <row r="148" spans="1:15" s="15" customFormat="1" ht="123" customHeight="1">
      <c r="A148" s="384"/>
      <c r="B148" s="577"/>
      <c r="C148" s="181" t="s">
        <v>37</v>
      </c>
      <c r="D148" s="147">
        <v>0</v>
      </c>
      <c r="E148" s="147">
        <v>0</v>
      </c>
      <c r="F148" s="147">
        <v>0</v>
      </c>
      <c r="G148" s="147">
        <v>0</v>
      </c>
      <c r="H148" s="147">
        <v>0</v>
      </c>
      <c r="I148" s="147">
        <v>0</v>
      </c>
      <c r="J148" s="147">
        <v>0</v>
      </c>
      <c r="K148" s="147">
        <v>0</v>
      </c>
      <c r="L148" s="147">
        <v>0</v>
      </c>
      <c r="M148" s="147">
        <v>0</v>
      </c>
      <c r="N148" s="147">
        <v>0</v>
      </c>
      <c r="O148" s="147">
        <v>0</v>
      </c>
    </row>
    <row r="149" spans="1:15" s="15" customFormat="1" ht="114" customHeight="1">
      <c r="A149" s="522"/>
      <c r="B149" s="589"/>
      <c r="C149" s="267" t="s">
        <v>38</v>
      </c>
      <c r="D149" s="147">
        <v>0</v>
      </c>
      <c r="E149" s="147">
        <v>0</v>
      </c>
      <c r="F149" s="147">
        <v>0</v>
      </c>
      <c r="G149" s="147">
        <v>0</v>
      </c>
      <c r="H149" s="147">
        <v>0</v>
      </c>
      <c r="I149" s="147">
        <v>0</v>
      </c>
      <c r="J149" s="147">
        <v>0</v>
      </c>
      <c r="K149" s="147">
        <v>0</v>
      </c>
      <c r="L149" s="147">
        <v>0</v>
      </c>
      <c r="M149" s="147">
        <v>0</v>
      </c>
      <c r="N149" s="147">
        <v>0</v>
      </c>
      <c r="O149" s="147">
        <v>0</v>
      </c>
    </row>
    <row r="150" spans="1:15" s="15" customFormat="1">
      <c r="A150" s="522"/>
      <c r="B150" s="589"/>
      <c r="C150" s="267" t="s">
        <v>24</v>
      </c>
      <c r="D150" s="147">
        <v>0</v>
      </c>
      <c r="E150" s="147">
        <v>0</v>
      </c>
      <c r="F150" s="147">
        <v>0</v>
      </c>
      <c r="G150" s="147">
        <v>0</v>
      </c>
      <c r="H150" s="147">
        <v>0</v>
      </c>
      <c r="I150" s="147">
        <v>0</v>
      </c>
      <c r="J150" s="147">
        <v>0</v>
      </c>
      <c r="K150" s="147">
        <v>0</v>
      </c>
      <c r="L150" s="147">
        <v>0</v>
      </c>
      <c r="M150" s="147">
        <v>0</v>
      </c>
      <c r="N150" s="147">
        <v>0</v>
      </c>
      <c r="O150" s="147">
        <v>0</v>
      </c>
    </row>
    <row r="151" spans="1:15" s="15" customFormat="1" ht="98.25" customHeight="1">
      <c r="A151" s="523"/>
      <c r="B151" s="590"/>
      <c r="C151" s="268" t="s">
        <v>23</v>
      </c>
      <c r="D151" s="383">
        <f>D139</f>
        <v>17972</v>
      </c>
      <c r="E151" s="383">
        <v>0</v>
      </c>
      <c r="F151" s="383">
        <f>D151</f>
        <v>17972</v>
      </c>
      <c r="G151" s="383">
        <f>J151</f>
        <v>17584</v>
      </c>
      <c r="H151" s="143">
        <v>0</v>
      </c>
      <c r="I151" s="383">
        <f>G151</f>
        <v>17584</v>
      </c>
      <c r="J151" s="383">
        <f>J139</f>
        <v>17584</v>
      </c>
      <c r="K151" s="383">
        <v>0</v>
      </c>
      <c r="L151" s="383">
        <f>J151</f>
        <v>17584</v>
      </c>
      <c r="M151" s="383">
        <f>M139</f>
        <v>17391.87</v>
      </c>
      <c r="N151" s="383">
        <v>0</v>
      </c>
      <c r="O151" s="383">
        <f>M151</f>
        <v>17391.87</v>
      </c>
    </row>
    <row r="152" spans="1:15" s="15" customFormat="1" ht="33" customHeight="1">
      <c r="A152" s="382" t="s">
        <v>137</v>
      </c>
      <c r="B152" s="576" t="s">
        <v>478</v>
      </c>
      <c r="C152" s="267" t="s">
        <v>59</v>
      </c>
      <c r="D152" s="383">
        <v>2</v>
      </c>
      <c r="E152" s="383">
        <v>0</v>
      </c>
      <c r="F152" s="383">
        <f>D152</f>
        <v>2</v>
      </c>
      <c r="G152" s="383">
        <f>D152</f>
        <v>2</v>
      </c>
      <c r="H152" s="383">
        <v>0</v>
      </c>
      <c r="I152" s="383">
        <f>G152</f>
        <v>2</v>
      </c>
      <c r="J152" s="383">
        <v>2</v>
      </c>
      <c r="K152" s="383">
        <v>0</v>
      </c>
      <c r="L152" s="383">
        <f>J152</f>
        <v>2</v>
      </c>
      <c r="M152" s="383">
        <v>0.85</v>
      </c>
      <c r="N152" s="383">
        <v>0</v>
      </c>
      <c r="O152" s="383">
        <f>M152</f>
        <v>0.85</v>
      </c>
    </row>
    <row r="153" spans="1:15" s="15" customFormat="1" ht="64.8">
      <c r="A153" s="384"/>
      <c r="B153" s="577"/>
      <c r="C153" s="267" t="s">
        <v>26</v>
      </c>
      <c r="D153" s="147">
        <v>0</v>
      </c>
      <c r="E153" s="147">
        <v>0</v>
      </c>
      <c r="F153" s="147">
        <v>0</v>
      </c>
      <c r="G153" s="147">
        <v>0</v>
      </c>
      <c r="H153" s="147">
        <v>0</v>
      </c>
      <c r="I153" s="147">
        <v>0</v>
      </c>
      <c r="J153" s="147">
        <v>0</v>
      </c>
      <c r="K153" s="147">
        <v>0</v>
      </c>
      <c r="L153" s="147">
        <v>0</v>
      </c>
      <c r="M153" s="147">
        <v>0</v>
      </c>
      <c r="N153" s="147">
        <v>0</v>
      </c>
      <c r="O153" s="147">
        <v>0</v>
      </c>
    </row>
    <row r="154" spans="1:15" s="15" customFormat="1" ht="39" customHeight="1">
      <c r="A154" s="384"/>
      <c r="B154" s="577"/>
      <c r="C154" s="267" t="s">
        <v>25</v>
      </c>
      <c r="D154" s="147"/>
      <c r="E154" s="147"/>
      <c r="F154" s="147"/>
      <c r="G154" s="147"/>
      <c r="H154" s="147"/>
      <c r="I154" s="147"/>
      <c r="J154" s="147"/>
      <c r="K154" s="147"/>
      <c r="L154" s="147"/>
      <c r="M154" s="147"/>
      <c r="N154" s="147"/>
      <c r="O154" s="147"/>
    </row>
    <row r="155" spans="1:15" s="15" customFormat="1" ht="107.25" customHeight="1">
      <c r="A155" s="384"/>
      <c r="B155" s="577"/>
      <c r="C155" s="267" t="s">
        <v>33</v>
      </c>
      <c r="D155" s="147">
        <v>0</v>
      </c>
      <c r="E155" s="147">
        <v>0</v>
      </c>
      <c r="F155" s="147">
        <v>0</v>
      </c>
      <c r="G155" s="147">
        <v>0</v>
      </c>
      <c r="H155" s="147">
        <v>0</v>
      </c>
      <c r="I155" s="147">
        <v>0</v>
      </c>
      <c r="J155" s="147">
        <v>0</v>
      </c>
      <c r="K155" s="147">
        <v>0</v>
      </c>
      <c r="L155" s="147">
        <v>0</v>
      </c>
      <c r="M155" s="147">
        <v>0</v>
      </c>
      <c r="N155" s="147">
        <v>0</v>
      </c>
      <c r="O155" s="147">
        <v>0</v>
      </c>
    </row>
    <row r="156" spans="1:15" s="15" customFormat="1" ht="142.5" customHeight="1">
      <c r="A156" s="384"/>
      <c r="B156" s="577"/>
      <c r="C156" s="181" t="s">
        <v>39</v>
      </c>
      <c r="D156" s="147">
        <v>0</v>
      </c>
      <c r="E156" s="147">
        <v>0</v>
      </c>
      <c r="F156" s="147">
        <v>0</v>
      </c>
      <c r="G156" s="147">
        <v>0</v>
      </c>
      <c r="H156" s="147">
        <v>0</v>
      </c>
      <c r="I156" s="147">
        <v>0</v>
      </c>
      <c r="J156" s="147">
        <v>0</v>
      </c>
      <c r="K156" s="147">
        <v>0</v>
      </c>
      <c r="L156" s="147">
        <v>0</v>
      </c>
      <c r="M156" s="147">
        <v>0</v>
      </c>
      <c r="N156" s="147">
        <v>0</v>
      </c>
      <c r="O156" s="147">
        <v>0</v>
      </c>
    </row>
    <row r="157" spans="1:15" s="15" customFormat="1" ht="97.2">
      <c r="A157" s="384"/>
      <c r="B157" s="577"/>
      <c r="C157" s="181" t="s">
        <v>40</v>
      </c>
      <c r="D157" s="147">
        <v>0</v>
      </c>
      <c r="E157" s="147">
        <v>0</v>
      </c>
      <c r="F157" s="147">
        <v>0</v>
      </c>
      <c r="G157" s="147">
        <v>0</v>
      </c>
      <c r="H157" s="147">
        <v>0</v>
      </c>
      <c r="I157" s="147">
        <v>0</v>
      </c>
      <c r="J157" s="147">
        <v>0</v>
      </c>
      <c r="K157" s="147">
        <v>0</v>
      </c>
      <c r="L157" s="147">
        <v>0</v>
      </c>
      <c r="M157" s="147">
        <v>0</v>
      </c>
      <c r="N157" s="147">
        <v>0</v>
      </c>
      <c r="O157" s="147">
        <v>0</v>
      </c>
    </row>
    <row r="158" spans="1:15" s="15" customFormat="1" ht="142.5" customHeight="1">
      <c r="A158" s="384"/>
      <c r="B158" s="577"/>
      <c r="C158" s="181" t="s">
        <v>34</v>
      </c>
      <c r="D158" s="147">
        <v>0</v>
      </c>
      <c r="E158" s="147">
        <v>0</v>
      </c>
      <c r="F158" s="147">
        <v>0</v>
      </c>
      <c r="G158" s="147">
        <v>0</v>
      </c>
      <c r="H158" s="147">
        <v>0</v>
      </c>
      <c r="I158" s="147">
        <v>0</v>
      </c>
      <c r="J158" s="147">
        <v>0</v>
      </c>
      <c r="K158" s="147">
        <v>0</v>
      </c>
      <c r="L158" s="147">
        <v>0</v>
      </c>
      <c r="M158" s="147">
        <v>0</v>
      </c>
      <c r="N158" s="147">
        <v>0</v>
      </c>
      <c r="O158" s="147">
        <v>0</v>
      </c>
    </row>
    <row r="159" spans="1:15" s="15" customFormat="1" ht="158.25" customHeight="1">
      <c r="A159" s="384"/>
      <c r="B159" s="577"/>
      <c r="C159" s="181" t="s">
        <v>35</v>
      </c>
      <c r="D159" s="147">
        <v>0</v>
      </c>
      <c r="E159" s="147">
        <v>0</v>
      </c>
      <c r="F159" s="147">
        <v>0</v>
      </c>
      <c r="G159" s="147">
        <v>0</v>
      </c>
      <c r="H159" s="147">
        <v>0</v>
      </c>
      <c r="I159" s="147">
        <v>0</v>
      </c>
      <c r="J159" s="147">
        <v>0</v>
      </c>
      <c r="K159" s="147">
        <v>0</v>
      </c>
      <c r="L159" s="147">
        <v>0</v>
      </c>
      <c r="M159" s="147">
        <v>0</v>
      </c>
      <c r="N159" s="147">
        <v>0</v>
      </c>
      <c r="O159" s="147">
        <v>0</v>
      </c>
    </row>
    <row r="160" spans="1:15" s="15" customFormat="1" ht="168" customHeight="1">
      <c r="A160" s="384"/>
      <c r="B160" s="577"/>
      <c r="C160" s="181" t="s">
        <v>36</v>
      </c>
      <c r="D160" s="147">
        <v>0</v>
      </c>
      <c r="E160" s="147">
        <v>0</v>
      </c>
      <c r="F160" s="147">
        <v>0</v>
      </c>
      <c r="G160" s="147">
        <v>0</v>
      </c>
      <c r="H160" s="147">
        <v>0</v>
      </c>
      <c r="I160" s="147">
        <v>0</v>
      </c>
      <c r="J160" s="147">
        <v>0</v>
      </c>
      <c r="K160" s="147">
        <v>0</v>
      </c>
      <c r="L160" s="147">
        <v>0</v>
      </c>
      <c r="M160" s="147">
        <v>0</v>
      </c>
      <c r="N160" s="147">
        <v>0</v>
      </c>
      <c r="O160" s="147">
        <v>0</v>
      </c>
    </row>
    <row r="161" spans="1:15" s="15" customFormat="1" ht="155.25" customHeight="1">
      <c r="A161" s="384"/>
      <c r="B161" s="577"/>
      <c r="C161" s="181" t="s">
        <v>37</v>
      </c>
      <c r="D161" s="147">
        <v>0</v>
      </c>
      <c r="E161" s="147">
        <v>0</v>
      </c>
      <c r="F161" s="147">
        <v>0</v>
      </c>
      <c r="G161" s="147">
        <v>0</v>
      </c>
      <c r="H161" s="147">
        <v>0</v>
      </c>
      <c r="I161" s="147">
        <v>0</v>
      </c>
      <c r="J161" s="147">
        <v>0</v>
      </c>
      <c r="K161" s="147">
        <v>0</v>
      </c>
      <c r="L161" s="147">
        <v>0</v>
      </c>
      <c r="M161" s="147">
        <v>0</v>
      </c>
      <c r="N161" s="147">
        <v>0</v>
      </c>
      <c r="O161" s="147">
        <v>0</v>
      </c>
    </row>
    <row r="162" spans="1:15" s="15" customFormat="1" ht="155.25" customHeight="1">
      <c r="A162" s="522"/>
      <c r="B162" s="589"/>
      <c r="C162" s="267" t="s">
        <v>38</v>
      </c>
      <c r="D162" s="147">
        <v>0</v>
      </c>
      <c r="E162" s="147">
        <v>0</v>
      </c>
      <c r="F162" s="147">
        <v>0</v>
      </c>
      <c r="G162" s="147">
        <v>0</v>
      </c>
      <c r="H162" s="147">
        <v>0</v>
      </c>
      <c r="I162" s="147">
        <v>0</v>
      </c>
      <c r="J162" s="147">
        <v>0</v>
      </c>
      <c r="K162" s="147">
        <v>0</v>
      </c>
      <c r="L162" s="147">
        <v>0</v>
      </c>
      <c r="M162" s="147">
        <v>0</v>
      </c>
      <c r="N162" s="147">
        <v>0</v>
      </c>
      <c r="O162" s="147">
        <v>0</v>
      </c>
    </row>
    <row r="163" spans="1:15" s="3" customFormat="1" ht="48" customHeight="1">
      <c r="A163" s="522"/>
      <c r="B163" s="589"/>
      <c r="C163" s="267" t="s">
        <v>24</v>
      </c>
      <c r="D163" s="147">
        <v>0</v>
      </c>
      <c r="E163" s="147">
        <v>0</v>
      </c>
      <c r="F163" s="147">
        <v>0</v>
      </c>
      <c r="G163" s="147">
        <v>0</v>
      </c>
      <c r="H163" s="147">
        <v>0</v>
      </c>
      <c r="I163" s="147">
        <v>0</v>
      </c>
      <c r="J163" s="147">
        <v>0</v>
      </c>
      <c r="K163" s="147">
        <v>0</v>
      </c>
      <c r="L163" s="147">
        <v>0</v>
      </c>
      <c r="M163" s="147">
        <v>0</v>
      </c>
      <c r="N163" s="147">
        <v>0</v>
      </c>
      <c r="O163" s="147">
        <v>0</v>
      </c>
    </row>
    <row r="164" spans="1:15" s="3" customFormat="1" ht="99.75" customHeight="1">
      <c r="A164" s="523"/>
      <c r="B164" s="590"/>
      <c r="C164" s="268" t="s">
        <v>23</v>
      </c>
      <c r="D164" s="383">
        <f>D152</f>
        <v>2</v>
      </c>
      <c r="E164" s="147">
        <v>0</v>
      </c>
      <c r="F164" s="383">
        <f>D164</f>
        <v>2</v>
      </c>
      <c r="G164" s="383">
        <f>D164</f>
        <v>2</v>
      </c>
      <c r="H164" s="383">
        <v>0</v>
      </c>
      <c r="I164" s="383">
        <f>G164</f>
        <v>2</v>
      </c>
      <c r="J164" s="383">
        <f>J152</f>
        <v>2</v>
      </c>
      <c r="K164" s="383">
        <v>0</v>
      </c>
      <c r="L164" s="383">
        <f>J164</f>
        <v>2</v>
      </c>
      <c r="M164" s="383">
        <v>0.85</v>
      </c>
      <c r="N164" s="383">
        <v>0</v>
      </c>
      <c r="O164" s="383">
        <f>M164</f>
        <v>0.85</v>
      </c>
    </row>
    <row r="165" spans="1:15" ht="33" customHeight="1">
      <c r="A165" s="382" t="s">
        <v>138</v>
      </c>
      <c r="B165" s="576" t="s">
        <v>479</v>
      </c>
      <c r="C165" s="267" t="s">
        <v>59</v>
      </c>
      <c r="D165" s="383">
        <v>148</v>
      </c>
      <c r="E165" s="147">
        <v>0</v>
      </c>
      <c r="F165" s="383">
        <f>D165</f>
        <v>148</v>
      </c>
      <c r="G165" s="383">
        <v>522.70000000000005</v>
      </c>
      <c r="H165" s="143">
        <v>374.7</v>
      </c>
      <c r="I165" s="383">
        <v>148</v>
      </c>
      <c r="J165" s="383">
        <v>522.70000000000005</v>
      </c>
      <c r="K165" s="383">
        <v>374.7</v>
      </c>
      <c r="L165" s="383">
        <v>148</v>
      </c>
      <c r="M165" s="383">
        <v>522.07000000000005</v>
      </c>
      <c r="N165" s="383">
        <v>374.7</v>
      </c>
      <c r="O165" s="383">
        <v>147.37</v>
      </c>
    </row>
    <row r="166" spans="1:15" ht="64.8">
      <c r="A166" s="384"/>
      <c r="B166" s="577"/>
      <c r="C166" s="267" t="s">
        <v>26</v>
      </c>
      <c r="D166" s="147">
        <v>0</v>
      </c>
      <c r="E166" s="147">
        <v>0</v>
      </c>
      <c r="F166" s="147">
        <v>0</v>
      </c>
      <c r="G166" s="147">
        <v>0</v>
      </c>
      <c r="H166" s="147">
        <v>0</v>
      </c>
      <c r="I166" s="147">
        <v>0</v>
      </c>
      <c r="J166" s="147">
        <v>0</v>
      </c>
      <c r="K166" s="147">
        <v>0</v>
      </c>
      <c r="L166" s="147">
        <v>0</v>
      </c>
      <c r="M166" s="147">
        <v>0</v>
      </c>
      <c r="N166" s="147">
        <v>0</v>
      </c>
      <c r="O166" s="147">
        <v>0</v>
      </c>
    </row>
    <row r="167" spans="1:15">
      <c r="A167" s="384"/>
      <c r="B167" s="577"/>
      <c r="C167" s="267" t="s">
        <v>25</v>
      </c>
      <c r="D167" s="147"/>
      <c r="E167" s="147"/>
      <c r="F167" s="147"/>
      <c r="G167" s="147"/>
      <c r="H167" s="147"/>
      <c r="I167" s="147"/>
      <c r="J167" s="147"/>
      <c r="K167" s="147"/>
      <c r="L167" s="147"/>
      <c r="M167" s="147"/>
      <c r="N167" s="147"/>
      <c r="O167" s="147"/>
    </row>
    <row r="168" spans="1:15" ht="97.2">
      <c r="A168" s="384"/>
      <c r="B168" s="577"/>
      <c r="C168" s="267" t="s">
        <v>33</v>
      </c>
      <c r="D168" s="147">
        <v>0</v>
      </c>
      <c r="E168" s="147">
        <v>0</v>
      </c>
      <c r="F168" s="147">
        <v>0</v>
      </c>
      <c r="G168" s="147">
        <v>0</v>
      </c>
      <c r="H168" s="147">
        <v>0</v>
      </c>
      <c r="I168" s="147">
        <v>0</v>
      </c>
      <c r="J168" s="147">
        <v>0</v>
      </c>
      <c r="K168" s="147">
        <v>0</v>
      </c>
      <c r="L168" s="147">
        <v>0</v>
      </c>
      <c r="M168" s="147">
        <v>0</v>
      </c>
      <c r="N168" s="147">
        <v>0</v>
      </c>
      <c r="O168" s="147">
        <v>0</v>
      </c>
    </row>
    <row r="169" spans="1:15" ht="97.2">
      <c r="A169" s="384"/>
      <c r="B169" s="577"/>
      <c r="C169" s="181" t="s">
        <v>39</v>
      </c>
      <c r="D169" s="147">
        <v>0</v>
      </c>
      <c r="E169" s="147">
        <v>0</v>
      </c>
      <c r="F169" s="147">
        <v>0</v>
      </c>
      <c r="G169" s="147">
        <v>0</v>
      </c>
      <c r="H169" s="147">
        <v>0</v>
      </c>
      <c r="I169" s="147">
        <v>0</v>
      </c>
      <c r="J169" s="147">
        <v>0</v>
      </c>
      <c r="K169" s="147">
        <v>0</v>
      </c>
      <c r="L169" s="147">
        <v>0</v>
      </c>
      <c r="M169" s="147">
        <v>0</v>
      </c>
      <c r="N169" s="147">
        <v>0</v>
      </c>
      <c r="O169" s="147">
        <v>0</v>
      </c>
    </row>
    <row r="170" spans="1:15" ht="97.2">
      <c r="A170" s="384"/>
      <c r="B170" s="577"/>
      <c r="C170" s="181" t="s">
        <v>40</v>
      </c>
      <c r="D170" s="147">
        <v>0</v>
      </c>
      <c r="E170" s="147">
        <v>0</v>
      </c>
      <c r="F170" s="147">
        <v>0</v>
      </c>
      <c r="G170" s="147">
        <v>0</v>
      </c>
      <c r="H170" s="147">
        <v>0</v>
      </c>
      <c r="I170" s="147">
        <v>0</v>
      </c>
      <c r="J170" s="147">
        <v>0</v>
      </c>
      <c r="K170" s="147">
        <v>0</v>
      </c>
      <c r="L170" s="147">
        <v>0</v>
      </c>
      <c r="M170" s="147">
        <v>0</v>
      </c>
      <c r="N170" s="147">
        <v>0</v>
      </c>
      <c r="O170" s="147">
        <v>0</v>
      </c>
    </row>
    <row r="171" spans="1:15" ht="97.2">
      <c r="A171" s="384"/>
      <c r="B171" s="577"/>
      <c r="C171" s="181" t="s">
        <v>34</v>
      </c>
      <c r="D171" s="147">
        <v>0</v>
      </c>
      <c r="E171" s="147">
        <v>0</v>
      </c>
      <c r="F171" s="147">
        <v>0</v>
      </c>
      <c r="G171" s="147">
        <v>0</v>
      </c>
      <c r="H171" s="147">
        <v>0</v>
      </c>
      <c r="I171" s="147">
        <v>0</v>
      </c>
      <c r="J171" s="147">
        <v>0</v>
      </c>
      <c r="K171" s="147">
        <v>0</v>
      </c>
      <c r="L171" s="147">
        <v>0</v>
      </c>
      <c r="M171" s="147">
        <v>0</v>
      </c>
      <c r="N171" s="147">
        <v>0</v>
      </c>
      <c r="O171" s="147">
        <v>0</v>
      </c>
    </row>
    <row r="172" spans="1:15" ht="97.2">
      <c r="A172" s="384"/>
      <c r="B172" s="577"/>
      <c r="C172" s="181" t="s">
        <v>35</v>
      </c>
      <c r="D172" s="147">
        <v>0</v>
      </c>
      <c r="E172" s="147">
        <v>0</v>
      </c>
      <c r="F172" s="147">
        <v>0</v>
      </c>
      <c r="G172" s="147">
        <v>0</v>
      </c>
      <c r="H172" s="147">
        <v>0</v>
      </c>
      <c r="I172" s="147">
        <v>0</v>
      </c>
      <c r="J172" s="147">
        <v>0</v>
      </c>
      <c r="K172" s="147">
        <v>0</v>
      </c>
      <c r="L172" s="147">
        <v>0</v>
      </c>
      <c r="M172" s="147">
        <v>0</v>
      </c>
      <c r="N172" s="147">
        <v>0</v>
      </c>
      <c r="O172" s="147">
        <v>0</v>
      </c>
    </row>
    <row r="173" spans="1:15" ht="97.2">
      <c r="A173" s="384"/>
      <c r="B173" s="577"/>
      <c r="C173" s="181" t="s">
        <v>36</v>
      </c>
      <c r="D173" s="147">
        <v>0</v>
      </c>
      <c r="E173" s="147">
        <v>0</v>
      </c>
      <c r="F173" s="147">
        <v>0</v>
      </c>
      <c r="G173" s="147">
        <v>0</v>
      </c>
      <c r="H173" s="147">
        <v>0</v>
      </c>
      <c r="I173" s="147">
        <v>0</v>
      </c>
      <c r="J173" s="147">
        <v>0</v>
      </c>
      <c r="K173" s="147">
        <v>0</v>
      </c>
      <c r="L173" s="147">
        <v>0</v>
      </c>
      <c r="M173" s="147">
        <v>0</v>
      </c>
      <c r="N173" s="147">
        <v>0</v>
      </c>
      <c r="O173" s="147">
        <v>0</v>
      </c>
    </row>
    <row r="174" spans="1:15" ht="97.2">
      <c r="A174" s="384"/>
      <c r="B174" s="577"/>
      <c r="C174" s="181" t="s">
        <v>37</v>
      </c>
      <c r="D174" s="147">
        <v>0</v>
      </c>
      <c r="E174" s="147">
        <v>0</v>
      </c>
      <c r="F174" s="147">
        <v>0</v>
      </c>
      <c r="G174" s="147">
        <v>0</v>
      </c>
      <c r="H174" s="147">
        <v>0</v>
      </c>
      <c r="I174" s="147">
        <v>0</v>
      </c>
      <c r="J174" s="147">
        <v>0</v>
      </c>
      <c r="K174" s="147">
        <v>0</v>
      </c>
      <c r="L174" s="147">
        <v>0</v>
      </c>
      <c r="M174" s="147">
        <v>0</v>
      </c>
      <c r="N174" s="147">
        <v>0</v>
      </c>
      <c r="O174" s="147">
        <v>0</v>
      </c>
    </row>
    <row r="175" spans="1:15" ht="129.6">
      <c r="A175" s="522"/>
      <c r="B175" s="589"/>
      <c r="C175" s="267" t="s">
        <v>38</v>
      </c>
      <c r="D175" s="147">
        <v>0</v>
      </c>
      <c r="E175" s="147">
        <v>0</v>
      </c>
      <c r="F175" s="147">
        <v>0</v>
      </c>
      <c r="G175" s="147">
        <v>0</v>
      </c>
      <c r="H175" s="147">
        <v>0</v>
      </c>
      <c r="I175" s="147">
        <v>0</v>
      </c>
      <c r="J175" s="147">
        <v>0</v>
      </c>
      <c r="K175" s="147">
        <v>0</v>
      </c>
      <c r="L175" s="147">
        <v>0</v>
      </c>
      <c r="M175" s="147">
        <v>0</v>
      </c>
      <c r="N175" s="147">
        <v>0</v>
      </c>
      <c r="O175" s="147">
        <v>0</v>
      </c>
    </row>
    <row r="176" spans="1:15">
      <c r="A176" s="522"/>
      <c r="B176" s="589"/>
      <c r="C176" s="267" t="s">
        <v>24</v>
      </c>
      <c r="D176" s="147">
        <v>0</v>
      </c>
      <c r="E176" s="147">
        <v>0</v>
      </c>
      <c r="F176" s="147">
        <v>0</v>
      </c>
      <c r="G176" s="147">
        <v>0</v>
      </c>
      <c r="H176" s="147">
        <v>0</v>
      </c>
      <c r="I176" s="147">
        <v>0</v>
      </c>
      <c r="J176" s="147">
        <v>0</v>
      </c>
      <c r="K176" s="147">
        <v>0</v>
      </c>
      <c r="L176" s="147">
        <v>0</v>
      </c>
      <c r="M176" s="147">
        <v>0</v>
      </c>
      <c r="N176" s="147">
        <v>0</v>
      </c>
      <c r="O176" s="147">
        <v>0</v>
      </c>
    </row>
    <row r="177" spans="1:15">
      <c r="A177" s="523"/>
      <c r="B177" s="590"/>
      <c r="C177" s="268" t="s">
        <v>23</v>
      </c>
      <c r="D177" s="383">
        <f>D165</f>
        <v>148</v>
      </c>
      <c r="E177" s="383">
        <v>0</v>
      </c>
      <c r="F177" s="383">
        <f>D177</f>
        <v>148</v>
      </c>
      <c r="G177" s="383">
        <f t="shared" ref="G177:O177" si="18">G165</f>
        <v>522.70000000000005</v>
      </c>
      <c r="H177" s="143">
        <f t="shared" si="18"/>
        <v>374.7</v>
      </c>
      <c r="I177" s="383">
        <f t="shared" si="18"/>
        <v>148</v>
      </c>
      <c r="J177" s="383">
        <f t="shared" si="18"/>
        <v>522.70000000000005</v>
      </c>
      <c r="K177" s="383">
        <f t="shared" si="18"/>
        <v>374.7</v>
      </c>
      <c r="L177" s="383">
        <f t="shared" si="18"/>
        <v>148</v>
      </c>
      <c r="M177" s="383">
        <f t="shared" si="18"/>
        <v>522.07000000000005</v>
      </c>
      <c r="N177" s="383">
        <f t="shared" si="18"/>
        <v>374.7</v>
      </c>
      <c r="O177" s="383">
        <f t="shared" si="18"/>
        <v>147.37</v>
      </c>
    </row>
    <row r="178" spans="1:15" ht="33" customHeight="1">
      <c r="A178" s="382" t="s">
        <v>139</v>
      </c>
      <c r="B178" s="576" t="s">
        <v>839</v>
      </c>
      <c r="C178" s="267" t="s">
        <v>59</v>
      </c>
      <c r="D178" s="383">
        <v>41368</v>
      </c>
      <c r="E178" s="383">
        <v>0</v>
      </c>
      <c r="F178" s="383">
        <f>D178</f>
        <v>41368</v>
      </c>
      <c r="G178" s="383">
        <f>D178</f>
        <v>41368</v>
      </c>
      <c r="H178" s="383">
        <v>0</v>
      </c>
      <c r="I178" s="383">
        <f>G178</f>
        <v>41368</v>
      </c>
      <c r="J178" s="383">
        <v>41368</v>
      </c>
      <c r="K178" s="383">
        <v>0</v>
      </c>
      <c r="L178" s="383">
        <f>J178</f>
        <v>41368</v>
      </c>
      <c r="M178" s="383">
        <v>41351.980000000003</v>
      </c>
      <c r="N178" s="383">
        <v>0</v>
      </c>
      <c r="O178" s="383">
        <f>M178</f>
        <v>41351.980000000003</v>
      </c>
    </row>
    <row r="179" spans="1:15" ht="64.8">
      <c r="A179" s="384"/>
      <c r="B179" s="577"/>
      <c r="C179" s="267" t="s">
        <v>26</v>
      </c>
      <c r="D179" s="147">
        <v>0</v>
      </c>
      <c r="E179" s="147">
        <v>0</v>
      </c>
      <c r="F179" s="147">
        <v>0</v>
      </c>
      <c r="G179" s="147">
        <v>0</v>
      </c>
      <c r="H179" s="147">
        <v>0</v>
      </c>
      <c r="I179" s="147">
        <v>0</v>
      </c>
      <c r="J179" s="147">
        <v>0</v>
      </c>
      <c r="K179" s="147">
        <v>0</v>
      </c>
      <c r="L179" s="147">
        <v>0</v>
      </c>
      <c r="M179" s="147">
        <v>0</v>
      </c>
      <c r="N179" s="147">
        <v>0</v>
      </c>
      <c r="O179" s="147">
        <v>0</v>
      </c>
    </row>
    <row r="180" spans="1:15">
      <c r="A180" s="384"/>
      <c r="B180" s="577"/>
      <c r="C180" s="267" t="s">
        <v>25</v>
      </c>
      <c r="D180" s="147"/>
      <c r="E180" s="147"/>
      <c r="F180" s="147"/>
      <c r="G180" s="147"/>
      <c r="H180" s="147"/>
      <c r="I180" s="147"/>
      <c r="J180" s="147"/>
      <c r="K180" s="147"/>
      <c r="L180" s="147"/>
      <c r="M180" s="147"/>
      <c r="N180" s="147"/>
      <c r="O180" s="147"/>
    </row>
    <row r="181" spans="1:15" ht="97.2">
      <c r="A181" s="384"/>
      <c r="B181" s="577"/>
      <c r="C181" s="267" t="s">
        <v>33</v>
      </c>
      <c r="D181" s="147">
        <v>0</v>
      </c>
      <c r="E181" s="147">
        <v>0</v>
      </c>
      <c r="F181" s="147">
        <v>0</v>
      </c>
      <c r="G181" s="147">
        <v>0</v>
      </c>
      <c r="H181" s="147">
        <v>0</v>
      </c>
      <c r="I181" s="147">
        <v>0</v>
      </c>
      <c r="J181" s="147">
        <v>0</v>
      </c>
      <c r="K181" s="147">
        <v>0</v>
      </c>
      <c r="L181" s="147">
        <v>0</v>
      </c>
      <c r="M181" s="147">
        <v>0</v>
      </c>
      <c r="N181" s="147">
        <v>0</v>
      </c>
      <c r="O181" s="147">
        <v>0</v>
      </c>
    </row>
    <row r="182" spans="1:15" ht="97.2">
      <c r="A182" s="384"/>
      <c r="B182" s="577"/>
      <c r="C182" s="181" t="s">
        <v>39</v>
      </c>
      <c r="D182" s="147">
        <v>0</v>
      </c>
      <c r="E182" s="147">
        <v>0</v>
      </c>
      <c r="F182" s="147">
        <v>0</v>
      </c>
      <c r="G182" s="147">
        <v>0</v>
      </c>
      <c r="H182" s="147">
        <v>0</v>
      </c>
      <c r="I182" s="147">
        <v>0</v>
      </c>
      <c r="J182" s="147">
        <v>0</v>
      </c>
      <c r="K182" s="147">
        <v>0</v>
      </c>
      <c r="L182" s="147">
        <v>0</v>
      </c>
      <c r="M182" s="147">
        <v>0</v>
      </c>
      <c r="N182" s="147">
        <v>0</v>
      </c>
      <c r="O182" s="147">
        <v>0</v>
      </c>
    </row>
    <row r="183" spans="1:15" ht="97.2">
      <c r="A183" s="384"/>
      <c r="B183" s="577"/>
      <c r="C183" s="181" t="s">
        <v>40</v>
      </c>
      <c r="D183" s="147">
        <v>0</v>
      </c>
      <c r="E183" s="147">
        <v>0</v>
      </c>
      <c r="F183" s="147">
        <v>0</v>
      </c>
      <c r="G183" s="147">
        <v>0</v>
      </c>
      <c r="H183" s="147">
        <v>0</v>
      </c>
      <c r="I183" s="147">
        <v>0</v>
      </c>
      <c r="J183" s="147">
        <v>0</v>
      </c>
      <c r="K183" s="147">
        <v>0</v>
      </c>
      <c r="L183" s="147">
        <v>0</v>
      </c>
      <c r="M183" s="147">
        <v>0</v>
      </c>
      <c r="N183" s="147">
        <v>0</v>
      </c>
      <c r="O183" s="147">
        <v>0</v>
      </c>
    </row>
    <row r="184" spans="1:15" ht="97.2">
      <c r="A184" s="384"/>
      <c r="B184" s="577"/>
      <c r="C184" s="181" t="s">
        <v>34</v>
      </c>
      <c r="D184" s="147">
        <v>0</v>
      </c>
      <c r="E184" s="147">
        <v>0</v>
      </c>
      <c r="F184" s="147">
        <v>0</v>
      </c>
      <c r="G184" s="147">
        <v>0</v>
      </c>
      <c r="H184" s="147">
        <v>0</v>
      </c>
      <c r="I184" s="147">
        <v>0</v>
      </c>
      <c r="J184" s="147">
        <v>0</v>
      </c>
      <c r="K184" s="147">
        <v>0</v>
      </c>
      <c r="L184" s="147">
        <v>0</v>
      </c>
      <c r="M184" s="147">
        <v>0</v>
      </c>
      <c r="N184" s="147">
        <v>0</v>
      </c>
      <c r="O184" s="147">
        <v>0</v>
      </c>
    </row>
    <row r="185" spans="1:15" ht="97.2">
      <c r="A185" s="384"/>
      <c r="B185" s="577"/>
      <c r="C185" s="181" t="s">
        <v>35</v>
      </c>
      <c r="D185" s="147">
        <v>0</v>
      </c>
      <c r="E185" s="147">
        <v>0</v>
      </c>
      <c r="F185" s="147">
        <v>0</v>
      </c>
      <c r="G185" s="147">
        <v>0</v>
      </c>
      <c r="H185" s="147">
        <v>0</v>
      </c>
      <c r="I185" s="147">
        <v>0</v>
      </c>
      <c r="J185" s="147">
        <v>0</v>
      </c>
      <c r="K185" s="147">
        <v>0</v>
      </c>
      <c r="L185" s="147">
        <v>0</v>
      </c>
      <c r="M185" s="147">
        <v>0</v>
      </c>
      <c r="N185" s="147">
        <v>0</v>
      </c>
      <c r="O185" s="147">
        <v>0</v>
      </c>
    </row>
    <row r="186" spans="1:15" ht="97.2">
      <c r="A186" s="384"/>
      <c r="B186" s="577"/>
      <c r="C186" s="181" t="s">
        <v>36</v>
      </c>
      <c r="D186" s="147">
        <v>0</v>
      </c>
      <c r="E186" s="147">
        <v>0</v>
      </c>
      <c r="F186" s="147">
        <v>0</v>
      </c>
      <c r="G186" s="147">
        <v>0</v>
      </c>
      <c r="H186" s="147">
        <v>0</v>
      </c>
      <c r="I186" s="147">
        <v>0</v>
      </c>
      <c r="J186" s="147">
        <v>0</v>
      </c>
      <c r="K186" s="147">
        <v>0</v>
      </c>
      <c r="L186" s="147">
        <v>0</v>
      </c>
      <c r="M186" s="147">
        <v>0</v>
      </c>
      <c r="N186" s="147">
        <v>0</v>
      </c>
      <c r="O186" s="147">
        <v>0</v>
      </c>
    </row>
    <row r="187" spans="1:15" ht="97.2">
      <c r="A187" s="384"/>
      <c r="B187" s="577"/>
      <c r="C187" s="181" t="s">
        <v>37</v>
      </c>
      <c r="D187" s="147">
        <v>0</v>
      </c>
      <c r="E187" s="147">
        <v>0</v>
      </c>
      <c r="F187" s="147">
        <v>0</v>
      </c>
      <c r="G187" s="147">
        <v>0</v>
      </c>
      <c r="H187" s="147">
        <v>0</v>
      </c>
      <c r="I187" s="147">
        <v>0</v>
      </c>
      <c r="J187" s="147">
        <v>0</v>
      </c>
      <c r="K187" s="147">
        <v>0</v>
      </c>
      <c r="L187" s="147">
        <v>0</v>
      </c>
      <c r="M187" s="147">
        <v>0</v>
      </c>
      <c r="N187" s="147">
        <v>0</v>
      </c>
      <c r="O187" s="147">
        <v>0</v>
      </c>
    </row>
    <row r="188" spans="1:15" ht="129.6">
      <c r="A188" s="522"/>
      <c r="B188" s="589"/>
      <c r="C188" s="267" t="s">
        <v>38</v>
      </c>
      <c r="D188" s="147">
        <v>0</v>
      </c>
      <c r="E188" s="147">
        <v>0</v>
      </c>
      <c r="F188" s="147">
        <v>0</v>
      </c>
      <c r="G188" s="147">
        <v>0</v>
      </c>
      <c r="H188" s="147">
        <v>0</v>
      </c>
      <c r="I188" s="147">
        <v>0</v>
      </c>
      <c r="J188" s="147">
        <v>0</v>
      </c>
      <c r="K188" s="147">
        <v>0</v>
      </c>
      <c r="L188" s="147">
        <v>0</v>
      </c>
      <c r="M188" s="147">
        <v>0</v>
      </c>
      <c r="N188" s="147">
        <v>0</v>
      </c>
      <c r="O188" s="147">
        <v>0</v>
      </c>
    </row>
    <row r="189" spans="1:15">
      <c r="A189" s="522"/>
      <c r="B189" s="589"/>
      <c r="C189" s="267" t="s">
        <v>24</v>
      </c>
      <c r="D189" s="147">
        <v>0</v>
      </c>
      <c r="E189" s="147">
        <v>0</v>
      </c>
      <c r="F189" s="147">
        <v>0</v>
      </c>
      <c r="G189" s="147">
        <v>0</v>
      </c>
      <c r="H189" s="147">
        <v>0</v>
      </c>
      <c r="I189" s="147">
        <v>0</v>
      </c>
      <c r="J189" s="147">
        <v>0</v>
      </c>
      <c r="K189" s="147">
        <v>0</v>
      </c>
      <c r="L189" s="147">
        <v>0</v>
      </c>
      <c r="M189" s="147">
        <v>0</v>
      </c>
      <c r="N189" s="147">
        <v>0</v>
      </c>
      <c r="O189" s="147">
        <v>0</v>
      </c>
    </row>
    <row r="190" spans="1:15">
      <c r="A190" s="523"/>
      <c r="B190" s="590"/>
      <c r="C190" s="268" t="s">
        <v>23</v>
      </c>
      <c r="D190" s="383">
        <f>D178</f>
        <v>41368</v>
      </c>
      <c r="E190" s="383">
        <v>0</v>
      </c>
      <c r="F190" s="383">
        <f>D190</f>
        <v>41368</v>
      </c>
      <c r="G190" s="383">
        <f>D190</f>
        <v>41368</v>
      </c>
      <c r="H190" s="383">
        <v>0</v>
      </c>
      <c r="I190" s="383">
        <f>D190</f>
        <v>41368</v>
      </c>
      <c r="J190" s="383">
        <f>J178</f>
        <v>41368</v>
      </c>
      <c r="K190" s="383">
        <v>0</v>
      </c>
      <c r="L190" s="383">
        <f>J190</f>
        <v>41368</v>
      </c>
      <c r="M190" s="383">
        <f>M178</f>
        <v>41351.980000000003</v>
      </c>
      <c r="N190" s="383">
        <v>0</v>
      </c>
      <c r="O190" s="383">
        <f>M190</f>
        <v>41351.980000000003</v>
      </c>
    </row>
    <row r="191" spans="1:15" ht="33" customHeight="1">
      <c r="A191" s="382" t="s">
        <v>140</v>
      </c>
      <c r="B191" s="576" t="s">
        <v>840</v>
      </c>
      <c r="C191" s="267" t="s">
        <v>59</v>
      </c>
      <c r="D191" s="383">
        <v>5121</v>
      </c>
      <c r="E191" s="383">
        <v>0</v>
      </c>
      <c r="F191" s="383">
        <f>D191</f>
        <v>5121</v>
      </c>
      <c r="G191" s="383">
        <f>D191</f>
        <v>5121</v>
      </c>
      <c r="H191" s="383">
        <v>0</v>
      </c>
      <c r="I191" s="383">
        <f>G191</f>
        <v>5121</v>
      </c>
      <c r="J191" s="383">
        <v>5121</v>
      </c>
      <c r="K191" s="383">
        <v>0</v>
      </c>
      <c r="L191" s="383">
        <f>J191</f>
        <v>5121</v>
      </c>
      <c r="M191" s="383">
        <v>5120.09</v>
      </c>
      <c r="N191" s="383">
        <v>0</v>
      </c>
      <c r="O191" s="383">
        <f>M191</f>
        <v>5120.09</v>
      </c>
    </row>
    <row r="192" spans="1:15" ht="64.8">
      <c r="A192" s="384"/>
      <c r="B192" s="577"/>
      <c r="C192" s="267" t="s">
        <v>26</v>
      </c>
      <c r="D192" s="147">
        <v>0</v>
      </c>
      <c r="E192" s="147">
        <v>0</v>
      </c>
      <c r="F192" s="147">
        <v>0</v>
      </c>
      <c r="G192" s="147">
        <v>0</v>
      </c>
      <c r="H192" s="147">
        <v>0</v>
      </c>
      <c r="I192" s="147">
        <v>0</v>
      </c>
      <c r="J192" s="147">
        <v>0</v>
      </c>
      <c r="K192" s="147">
        <v>0</v>
      </c>
      <c r="L192" s="147">
        <v>0</v>
      </c>
      <c r="M192" s="147">
        <v>0</v>
      </c>
      <c r="N192" s="147">
        <v>0</v>
      </c>
      <c r="O192" s="147">
        <v>0</v>
      </c>
    </row>
    <row r="193" spans="1:15">
      <c r="A193" s="384"/>
      <c r="B193" s="577"/>
      <c r="C193" s="267" t="s">
        <v>25</v>
      </c>
      <c r="D193" s="147"/>
      <c r="E193" s="147"/>
      <c r="F193" s="147"/>
      <c r="G193" s="147"/>
      <c r="H193" s="147"/>
      <c r="I193" s="147"/>
      <c r="J193" s="147"/>
      <c r="K193" s="147"/>
      <c r="L193" s="147"/>
      <c r="M193" s="147"/>
      <c r="N193" s="147"/>
      <c r="O193" s="147"/>
    </row>
    <row r="194" spans="1:15" ht="97.2">
      <c r="A194" s="384"/>
      <c r="B194" s="577"/>
      <c r="C194" s="267" t="s">
        <v>33</v>
      </c>
      <c r="D194" s="147">
        <v>0</v>
      </c>
      <c r="E194" s="147">
        <v>0</v>
      </c>
      <c r="F194" s="147">
        <v>0</v>
      </c>
      <c r="G194" s="147">
        <v>0</v>
      </c>
      <c r="H194" s="147">
        <v>0</v>
      </c>
      <c r="I194" s="147">
        <v>0</v>
      </c>
      <c r="J194" s="147">
        <v>0</v>
      </c>
      <c r="K194" s="147">
        <v>0</v>
      </c>
      <c r="L194" s="147">
        <v>0</v>
      </c>
      <c r="M194" s="147">
        <v>0</v>
      </c>
      <c r="N194" s="147">
        <v>0</v>
      </c>
      <c r="O194" s="147">
        <v>0</v>
      </c>
    </row>
    <row r="195" spans="1:15" ht="97.2">
      <c r="A195" s="384"/>
      <c r="B195" s="577"/>
      <c r="C195" s="181" t="s">
        <v>39</v>
      </c>
      <c r="D195" s="147">
        <v>0</v>
      </c>
      <c r="E195" s="147">
        <v>0</v>
      </c>
      <c r="F195" s="147">
        <v>0</v>
      </c>
      <c r="G195" s="147">
        <v>0</v>
      </c>
      <c r="H195" s="147">
        <v>0</v>
      </c>
      <c r="I195" s="147">
        <v>0</v>
      </c>
      <c r="J195" s="147">
        <v>0</v>
      </c>
      <c r="K195" s="147">
        <v>0</v>
      </c>
      <c r="L195" s="147">
        <v>0</v>
      </c>
      <c r="M195" s="147">
        <v>0</v>
      </c>
      <c r="N195" s="147">
        <v>0</v>
      </c>
      <c r="O195" s="147">
        <v>0</v>
      </c>
    </row>
    <row r="196" spans="1:15" ht="97.2">
      <c r="A196" s="384"/>
      <c r="B196" s="577"/>
      <c r="C196" s="181" t="s">
        <v>40</v>
      </c>
      <c r="D196" s="147">
        <v>0</v>
      </c>
      <c r="E196" s="147">
        <v>0</v>
      </c>
      <c r="F196" s="147">
        <v>0</v>
      </c>
      <c r="G196" s="147">
        <v>0</v>
      </c>
      <c r="H196" s="147">
        <v>0</v>
      </c>
      <c r="I196" s="147">
        <v>0</v>
      </c>
      <c r="J196" s="147">
        <v>0</v>
      </c>
      <c r="K196" s="147">
        <v>0</v>
      </c>
      <c r="L196" s="147">
        <v>0</v>
      </c>
      <c r="M196" s="147">
        <v>0</v>
      </c>
      <c r="N196" s="147">
        <v>0</v>
      </c>
      <c r="O196" s="147">
        <v>0</v>
      </c>
    </row>
    <row r="197" spans="1:15" ht="97.2">
      <c r="A197" s="384"/>
      <c r="B197" s="577"/>
      <c r="C197" s="181" t="s">
        <v>34</v>
      </c>
      <c r="D197" s="147">
        <v>0</v>
      </c>
      <c r="E197" s="147">
        <v>0</v>
      </c>
      <c r="F197" s="147">
        <v>0</v>
      </c>
      <c r="G197" s="147">
        <v>0</v>
      </c>
      <c r="H197" s="147">
        <v>0</v>
      </c>
      <c r="I197" s="147">
        <v>0</v>
      </c>
      <c r="J197" s="147">
        <v>0</v>
      </c>
      <c r="K197" s="147">
        <v>0</v>
      </c>
      <c r="L197" s="147">
        <v>0</v>
      </c>
      <c r="M197" s="147">
        <v>0</v>
      </c>
      <c r="N197" s="147">
        <v>0</v>
      </c>
      <c r="O197" s="147">
        <v>0</v>
      </c>
    </row>
    <row r="198" spans="1:15" ht="97.2">
      <c r="A198" s="384"/>
      <c r="B198" s="577"/>
      <c r="C198" s="181" t="s">
        <v>35</v>
      </c>
      <c r="D198" s="147">
        <v>0</v>
      </c>
      <c r="E198" s="147">
        <v>0</v>
      </c>
      <c r="F198" s="147">
        <v>0</v>
      </c>
      <c r="G198" s="147">
        <v>0</v>
      </c>
      <c r="H198" s="147">
        <v>0</v>
      </c>
      <c r="I198" s="147">
        <v>0</v>
      </c>
      <c r="J198" s="147">
        <v>0</v>
      </c>
      <c r="K198" s="147">
        <v>0</v>
      </c>
      <c r="L198" s="147">
        <v>0</v>
      </c>
      <c r="M198" s="147">
        <v>0</v>
      </c>
      <c r="N198" s="147">
        <v>0</v>
      </c>
      <c r="O198" s="147">
        <v>0</v>
      </c>
    </row>
    <row r="199" spans="1:15" ht="97.2">
      <c r="A199" s="384"/>
      <c r="B199" s="577"/>
      <c r="C199" s="181" t="s">
        <v>36</v>
      </c>
      <c r="D199" s="147">
        <v>0</v>
      </c>
      <c r="E199" s="147">
        <v>0</v>
      </c>
      <c r="F199" s="147">
        <v>0</v>
      </c>
      <c r="G199" s="147">
        <v>0</v>
      </c>
      <c r="H199" s="147">
        <v>0</v>
      </c>
      <c r="I199" s="147">
        <v>0</v>
      </c>
      <c r="J199" s="147">
        <v>0</v>
      </c>
      <c r="K199" s="147">
        <v>0</v>
      </c>
      <c r="L199" s="147">
        <v>0</v>
      </c>
      <c r="M199" s="147">
        <v>0</v>
      </c>
      <c r="N199" s="147">
        <v>0</v>
      </c>
      <c r="O199" s="147">
        <v>0</v>
      </c>
    </row>
    <row r="200" spans="1:15" ht="97.2">
      <c r="A200" s="384"/>
      <c r="B200" s="577"/>
      <c r="C200" s="181" t="s">
        <v>37</v>
      </c>
      <c r="D200" s="147">
        <v>0</v>
      </c>
      <c r="E200" s="147">
        <v>0</v>
      </c>
      <c r="F200" s="147">
        <v>0</v>
      </c>
      <c r="G200" s="147">
        <v>0</v>
      </c>
      <c r="H200" s="147">
        <v>0</v>
      </c>
      <c r="I200" s="147">
        <v>0</v>
      </c>
      <c r="J200" s="147">
        <v>0</v>
      </c>
      <c r="K200" s="147">
        <v>0</v>
      </c>
      <c r="L200" s="147">
        <v>0</v>
      </c>
      <c r="M200" s="147">
        <v>0</v>
      </c>
      <c r="N200" s="147">
        <v>0</v>
      </c>
      <c r="O200" s="147">
        <v>0</v>
      </c>
    </row>
    <row r="201" spans="1:15" ht="129.6">
      <c r="A201" s="522"/>
      <c r="B201" s="589"/>
      <c r="C201" s="267" t="s">
        <v>38</v>
      </c>
      <c r="D201" s="147">
        <v>0</v>
      </c>
      <c r="E201" s="147">
        <v>0</v>
      </c>
      <c r="F201" s="147">
        <v>0</v>
      </c>
      <c r="G201" s="147">
        <v>0</v>
      </c>
      <c r="H201" s="147">
        <v>0</v>
      </c>
      <c r="I201" s="147">
        <v>0</v>
      </c>
      <c r="J201" s="147">
        <v>0</v>
      </c>
      <c r="K201" s="147">
        <v>0</v>
      </c>
      <c r="L201" s="147">
        <v>0</v>
      </c>
      <c r="M201" s="147">
        <v>0</v>
      </c>
      <c r="N201" s="147">
        <v>0</v>
      </c>
      <c r="O201" s="147">
        <v>0</v>
      </c>
    </row>
    <row r="202" spans="1:15">
      <c r="A202" s="522"/>
      <c r="B202" s="589"/>
      <c r="C202" s="267" t="s">
        <v>24</v>
      </c>
      <c r="D202" s="147">
        <v>0</v>
      </c>
      <c r="E202" s="147">
        <v>0</v>
      </c>
      <c r="F202" s="147">
        <v>0</v>
      </c>
      <c r="G202" s="147">
        <v>0</v>
      </c>
      <c r="H202" s="147">
        <v>0</v>
      </c>
      <c r="I202" s="147">
        <v>0</v>
      </c>
      <c r="J202" s="147">
        <v>0</v>
      </c>
      <c r="K202" s="147">
        <v>0</v>
      </c>
      <c r="L202" s="147">
        <v>0</v>
      </c>
      <c r="M202" s="147">
        <v>0</v>
      </c>
      <c r="N202" s="147">
        <v>0</v>
      </c>
      <c r="O202" s="147">
        <v>0</v>
      </c>
    </row>
    <row r="203" spans="1:15">
      <c r="A203" s="523"/>
      <c r="B203" s="590"/>
      <c r="C203" s="268" t="s">
        <v>23</v>
      </c>
      <c r="D203" s="383">
        <f>D191</f>
        <v>5121</v>
      </c>
      <c r="E203" s="383">
        <v>0</v>
      </c>
      <c r="F203" s="383">
        <f>D203</f>
        <v>5121</v>
      </c>
      <c r="G203" s="383">
        <f>D203</f>
        <v>5121</v>
      </c>
      <c r="H203" s="383">
        <v>0</v>
      </c>
      <c r="I203" s="383">
        <f>G203</f>
        <v>5121</v>
      </c>
      <c r="J203" s="383">
        <f>J191</f>
        <v>5121</v>
      </c>
      <c r="K203" s="383">
        <v>0</v>
      </c>
      <c r="L203" s="383">
        <f>J203</f>
        <v>5121</v>
      </c>
      <c r="M203" s="383">
        <f>M191</f>
        <v>5120.09</v>
      </c>
      <c r="N203" s="383">
        <v>0</v>
      </c>
      <c r="O203" s="383">
        <f>M203</f>
        <v>5120.09</v>
      </c>
    </row>
    <row r="204" spans="1:15" ht="33" customHeight="1">
      <c r="A204" s="382" t="s">
        <v>142</v>
      </c>
      <c r="B204" s="576" t="s">
        <v>482</v>
      </c>
      <c r="C204" s="267" t="s">
        <v>59</v>
      </c>
      <c r="D204" s="383">
        <v>29</v>
      </c>
      <c r="E204" s="383">
        <v>0</v>
      </c>
      <c r="F204" s="383">
        <f>D204</f>
        <v>29</v>
      </c>
      <c r="G204" s="383">
        <f>D204</f>
        <v>29</v>
      </c>
      <c r="H204" s="383">
        <v>0</v>
      </c>
      <c r="I204" s="383">
        <f>G204</f>
        <v>29</v>
      </c>
      <c r="J204" s="383">
        <v>29</v>
      </c>
      <c r="K204" s="383">
        <v>0</v>
      </c>
      <c r="L204" s="383">
        <f>J204</f>
        <v>29</v>
      </c>
      <c r="M204" s="383">
        <v>26.86</v>
      </c>
      <c r="N204" s="383">
        <v>0</v>
      </c>
      <c r="O204" s="383">
        <f>M204</f>
        <v>26.86</v>
      </c>
    </row>
    <row r="205" spans="1:15" ht="64.8">
      <c r="A205" s="384"/>
      <c r="B205" s="577"/>
      <c r="C205" s="267" t="s">
        <v>26</v>
      </c>
      <c r="D205" s="147">
        <v>0</v>
      </c>
      <c r="E205" s="147">
        <v>0</v>
      </c>
      <c r="F205" s="147">
        <v>0</v>
      </c>
      <c r="G205" s="147">
        <v>0</v>
      </c>
      <c r="H205" s="147">
        <v>0</v>
      </c>
      <c r="I205" s="147">
        <v>0</v>
      </c>
      <c r="J205" s="147">
        <v>0</v>
      </c>
      <c r="K205" s="147">
        <v>0</v>
      </c>
      <c r="L205" s="147">
        <v>0</v>
      </c>
      <c r="M205" s="147">
        <v>0</v>
      </c>
      <c r="N205" s="147">
        <v>0</v>
      </c>
      <c r="O205" s="147">
        <v>0</v>
      </c>
    </row>
    <row r="206" spans="1:15">
      <c r="A206" s="384"/>
      <c r="B206" s="577"/>
      <c r="C206" s="267" t="s">
        <v>25</v>
      </c>
      <c r="D206" s="147"/>
      <c r="E206" s="147"/>
      <c r="F206" s="147"/>
      <c r="G206" s="147"/>
      <c r="H206" s="147"/>
      <c r="I206" s="147"/>
      <c r="J206" s="147"/>
      <c r="K206" s="147"/>
      <c r="L206" s="147"/>
      <c r="M206" s="147"/>
      <c r="N206" s="147"/>
      <c r="O206" s="147"/>
    </row>
    <row r="207" spans="1:15" ht="97.2">
      <c r="A207" s="384"/>
      <c r="B207" s="577"/>
      <c r="C207" s="267" t="s">
        <v>33</v>
      </c>
      <c r="D207" s="147">
        <v>0</v>
      </c>
      <c r="E207" s="147">
        <v>0</v>
      </c>
      <c r="F207" s="147">
        <v>0</v>
      </c>
      <c r="G207" s="147">
        <v>0</v>
      </c>
      <c r="H207" s="147">
        <v>0</v>
      </c>
      <c r="I207" s="147">
        <v>0</v>
      </c>
      <c r="J207" s="147">
        <v>0</v>
      </c>
      <c r="K207" s="147">
        <v>0</v>
      </c>
      <c r="L207" s="147">
        <v>0</v>
      </c>
      <c r="M207" s="147">
        <v>0</v>
      </c>
      <c r="N207" s="147">
        <v>0</v>
      </c>
      <c r="O207" s="147">
        <v>0</v>
      </c>
    </row>
    <row r="208" spans="1:15" ht="97.2">
      <c r="A208" s="384"/>
      <c r="B208" s="577"/>
      <c r="C208" s="181" t="s">
        <v>39</v>
      </c>
      <c r="D208" s="147">
        <v>0</v>
      </c>
      <c r="E208" s="147">
        <v>0</v>
      </c>
      <c r="F208" s="147">
        <v>0</v>
      </c>
      <c r="G208" s="147">
        <v>0</v>
      </c>
      <c r="H208" s="147">
        <v>0</v>
      </c>
      <c r="I208" s="147">
        <v>0</v>
      </c>
      <c r="J208" s="147">
        <v>0</v>
      </c>
      <c r="K208" s="147">
        <v>0</v>
      </c>
      <c r="L208" s="147">
        <v>0</v>
      </c>
      <c r="M208" s="147">
        <v>0</v>
      </c>
      <c r="N208" s="147">
        <v>0</v>
      </c>
      <c r="O208" s="147">
        <v>0</v>
      </c>
    </row>
    <row r="209" spans="1:15" ht="97.2">
      <c r="A209" s="384"/>
      <c r="B209" s="577"/>
      <c r="C209" s="181" t="s">
        <v>40</v>
      </c>
      <c r="D209" s="147">
        <v>0</v>
      </c>
      <c r="E209" s="147">
        <v>0</v>
      </c>
      <c r="F209" s="147">
        <v>0</v>
      </c>
      <c r="G209" s="147">
        <v>0</v>
      </c>
      <c r="H209" s="147">
        <v>0</v>
      </c>
      <c r="I209" s="147">
        <v>0</v>
      </c>
      <c r="J209" s="147">
        <v>0</v>
      </c>
      <c r="K209" s="147">
        <v>0</v>
      </c>
      <c r="L209" s="147">
        <v>0</v>
      </c>
      <c r="M209" s="147">
        <v>0</v>
      </c>
      <c r="N209" s="147">
        <v>0</v>
      </c>
      <c r="O209" s="147">
        <v>0</v>
      </c>
    </row>
    <row r="210" spans="1:15" ht="97.2">
      <c r="A210" s="384"/>
      <c r="B210" s="577"/>
      <c r="C210" s="181" t="s">
        <v>34</v>
      </c>
      <c r="D210" s="147">
        <v>0</v>
      </c>
      <c r="E210" s="147">
        <v>0</v>
      </c>
      <c r="F210" s="147">
        <v>0</v>
      </c>
      <c r="G210" s="147">
        <v>0</v>
      </c>
      <c r="H210" s="147">
        <v>0</v>
      </c>
      <c r="I210" s="147">
        <v>0</v>
      </c>
      <c r="J210" s="147">
        <v>0</v>
      </c>
      <c r="K210" s="147">
        <v>0</v>
      </c>
      <c r="L210" s="147">
        <v>0</v>
      </c>
      <c r="M210" s="147">
        <v>0</v>
      </c>
      <c r="N210" s="147">
        <v>0</v>
      </c>
      <c r="O210" s="147">
        <v>0</v>
      </c>
    </row>
    <row r="211" spans="1:15" ht="97.2">
      <c r="A211" s="384"/>
      <c r="B211" s="577"/>
      <c r="C211" s="181" t="s">
        <v>35</v>
      </c>
      <c r="D211" s="147">
        <v>0</v>
      </c>
      <c r="E211" s="147">
        <v>0</v>
      </c>
      <c r="F211" s="147">
        <v>0</v>
      </c>
      <c r="G211" s="147">
        <v>0</v>
      </c>
      <c r="H211" s="147">
        <v>0</v>
      </c>
      <c r="I211" s="147">
        <v>0</v>
      </c>
      <c r="J211" s="147">
        <v>0</v>
      </c>
      <c r="K211" s="147">
        <v>0</v>
      </c>
      <c r="L211" s="147">
        <v>0</v>
      </c>
      <c r="M211" s="147">
        <v>0</v>
      </c>
      <c r="N211" s="147">
        <v>0</v>
      </c>
      <c r="O211" s="147">
        <v>0</v>
      </c>
    </row>
    <row r="212" spans="1:15" ht="97.2">
      <c r="A212" s="384"/>
      <c r="B212" s="577"/>
      <c r="C212" s="181" t="s">
        <v>36</v>
      </c>
      <c r="D212" s="147">
        <v>0</v>
      </c>
      <c r="E212" s="147">
        <v>0</v>
      </c>
      <c r="F212" s="147">
        <v>0</v>
      </c>
      <c r="G212" s="147">
        <v>0</v>
      </c>
      <c r="H212" s="147">
        <v>0</v>
      </c>
      <c r="I212" s="147">
        <v>0</v>
      </c>
      <c r="J212" s="147">
        <v>0</v>
      </c>
      <c r="K212" s="147">
        <v>0</v>
      </c>
      <c r="L212" s="147">
        <v>0</v>
      </c>
      <c r="M212" s="147">
        <v>0</v>
      </c>
      <c r="N212" s="147">
        <v>0</v>
      </c>
      <c r="O212" s="147">
        <v>0</v>
      </c>
    </row>
    <row r="213" spans="1:15" ht="97.2">
      <c r="A213" s="384"/>
      <c r="B213" s="577"/>
      <c r="C213" s="181" t="s">
        <v>37</v>
      </c>
      <c r="D213" s="147">
        <v>0</v>
      </c>
      <c r="E213" s="147">
        <v>0</v>
      </c>
      <c r="F213" s="147">
        <v>0</v>
      </c>
      <c r="G213" s="147">
        <v>0</v>
      </c>
      <c r="H213" s="147">
        <v>0</v>
      </c>
      <c r="I213" s="147">
        <v>0</v>
      </c>
      <c r="J213" s="147">
        <v>0</v>
      </c>
      <c r="K213" s="147">
        <v>0</v>
      </c>
      <c r="L213" s="147">
        <v>0</v>
      </c>
      <c r="M213" s="147">
        <v>0</v>
      </c>
      <c r="N213" s="147">
        <v>0</v>
      </c>
      <c r="O213" s="147">
        <v>0</v>
      </c>
    </row>
    <row r="214" spans="1:15" ht="129.6">
      <c r="A214" s="522"/>
      <c r="B214" s="589"/>
      <c r="C214" s="267" t="s">
        <v>38</v>
      </c>
      <c r="D214" s="147">
        <v>0</v>
      </c>
      <c r="E214" s="147">
        <v>0</v>
      </c>
      <c r="F214" s="147">
        <v>0</v>
      </c>
      <c r="G214" s="147">
        <v>0</v>
      </c>
      <c r="H214" s="147">
        <v>0</v>
      </c>
      <c r="I214" s="147">
        <v>0</v>
      </c>
      <c r="J214" s="147">
        <v>0</v>
      </c>
      <c r="K214" s="147">
        <v>0</v>
      </c>
      <c r="L214" s="147">
        <v>0</v>
      </c>
      <c r="M214" s="147">
        <v>0</v>
      </c>
      <c r="N214" s="147">
        <v>0</v>
      </c>
      <c r="O214" s="147">
        <v>0</v>
      </c>
    </row>
    <row r="215" spans="1:15">
      <c r="A215" s="522"/>
      <c r="B215" s="589"/>
      <c r="C215" s="267" t="s">
        <v>24</v>
      </c>
      <c r="D215" s="147">
        <v>0</v>
      </c>
      <c r="E215" s="147">
        <v>0</v>
      </c>
      <c r="F215" s="147">
        <v>0</v>
      </c>
      <c r="G215" s="147">
        <v>0</v>
      </c>
      <c r="H215" s="147">
        <v>0</v>
      </c>
      <c r="I215" s="147">
        <v>0</v>
      </c>
      <c r="J215" s="147">
        <v>0</v>
      </c>
      <c r="K215" s="147">
        <v>0</v>
      </c>
      <c r="L215" s="147">
        <v>0</v>
      </c>
      <c r="M215" s="147">
        <v>0</v>
      </c>
      <c r="N215" s="147">
        <v>0</v>
      </c>
      <c r="O215" s="147">
        <v>0</v>
      </c>
    </row>
    <row r="216" spans="1:15">
      <c r="A216" s="523"/>
      <c r="B216" s="590"/>
      <c r="C216" s="268" t="s">
        <v>23</v>
      </c>
      <c r="D216" s="383">
        <f>D204</f>
        <v>29</v>
      </c>
      <c r="E216" s="383">
        <v>0</v>
      </c>
      <c r="F216" s="383">
        <f>D216</f>
        <v>29</v>
      </c>
      <c r="G216" s="383">
        <f>D216</f>
        <v>29</v>
      </c>
      <c r="H216" s="383">
        <v>0</v>
      </c>
      <c r="I216" s="383">
        <f>G216</f>
        <v>29</v>
      </c>
      <c r="J216" s="383">
        <f>J204</f>
        <v>29</v>
      </c>
      <c r="K216" s="383">
        <v>0</v>
      </c>
      <c r="L216" s="383">
        <f>J216</f>
        <v>29</v>
      </c>
      <c r="M216" s="383">
        <f>M204</f>
        <v>26.86</v>
      </c>
      <c r="N216" s="383">
        <v>0</v>
      </c>
      <c r="O216" s="383">
        <f>M216</f>
        <v>26.86</v>
      </c>
    </row>
    <row r="217" spans="1:15" ht="33" customHeight="1">
      <c r="A217" s="382" t="s">
        <v>143</v>
      </c>
      <c r="B217" s="576" t="s">
        <v>483</v>
      </c>
      <c r="C217" s="267" t="s">
        <v>59</v>
      </c>
      <c r="D217" s="383">
        <v>321</v>
      </c>
      <c r="E217" s="383">
        <v>0</v>
      </c>
      <c r="F217" s="383">
        <v>321</v>
      </c>
      <c r="G217" s="383">
        <v>321</v>
      </c>
      <c r="H217" s="143">
        <v>0</v>
      </c>
      <c r="I217" s="383">
        <v>321</v>
      </c>
      <c r="J217" s="383">
        <v>321</v>
      </c>
      <c r="K217" s="383">
        <v>0</v>
      </c>
      <c r="L217" s="383">
        <f>J217</f>
        <v>321</v>
      </c>
      <c r="M217" s="383">
        <v>0</v>
      </c>
      <c r="N217" s="383">
        <v>0</v>
      </c>
      <c r="O217" s="383">
        <v>0</v>
      </c>
    </row>
    <row r="218" spans="1:15" ht="64.8">
      <c r="A218" s="384"/>
      <c r="B218" s="577"/>
      <c r="C218" s="267" t="s">
        <v>26</v>
      </c>
      <c r="D218" s="147">
        <v>0</v>
      </c>
      <c r="E218" s="147">
        <v>0</v>
      </c>
      <c r="F218" s="147">
        <v>0</v>
      </c>
      <c r="G218" s="147">
        <v>0</v>
      </c>
      <c r="H218" s="147">
        <v>0</v>
      </c>
      <c r="I218" s="147">
        <v>0</v>
      </c>
      <c r="J218" s="147">
        <v>0</v>
      </c>
      <c r="K218" s="147">
        <v>0</v>
      </c>
      <c r="L218" s="147">
        <v>0</v>
      </c>
      <c r="M218" s="147">
        <v>0</v>
      </c>
      <c r="N218" s="147">
        <v>0</v>
      </c>
      <c r="O218" s="147">
        <v>0</v>
      </c>
    </row>
    <row r="219" spans="1:15">
      <c r="A219" s="384"/>
      <c r="B219" s="577"/>
      <c r="C219" s="267" t="s">
        <v>25</v>
      </c>
      <c r="D219" s="147"/>
      <c r="E219" s="147"/>
      <c r="F219" s="147"/>
      <c r="G219" s="147"/>
      <c r="H219" s="147"/>
      <c r="I219" s="147"/>
      <c r="J219" s="147"/>
      <c r="K219" s="147"/>
      <c r="L219" s="147"/>
      <c r="M219" s="147"/>
      <c r="N219" s="147"/>
      <c r="O219" s="147"/>
    </row>
    <row r="220" spans="1:15" ht="97.2">
      <c r="A220" s="384"/>
      <c r="B220" s="577"/>
      <c r="C220" s="267" t="s">
        <v>33</v>
      </c>
      <c r="D220" s="147">
        <v>0</v>
      </c>
      <c r="E220" s="147">
        <v>0</v>
      </c>
      <c r="F220" s="147">
        <v>0</v>
      </c>
      <c r="G220" s="147">
        <v>0</v>
      </c>
      <c r="H220" s="147">
        <v>0</v>
      </c>
      <c r="I220" s="147">
        <v>0</v>
      </c>
      <c r="J220" s="147">
        <v>0</v>
      </c>
      <c r="K220" s="147">
        <v>0</v>
      </c>
      <c r="L220" s="147">
        <v>0</v>
      </c>
      <c r="M220" s="147">
        <v>0</v>
      </c>
      <c r="N220" s="147">
        <v>0</v>
      </c>
      <c r="O220" s="147">
        <v>0</v>
      </c>
    </row>
    <row r="221" spans="1:15" ht="97.2">
      <c r="A221" s="384"/>
      <c r="B221" s="577"/>
      <c r="C221" s="181" t="s">
        <v>39</v>
      </c>
      <c r="D221" s="147">
        <v>0</v>
      </c>
      <c r="E221" s="147">
        <v>0</v>
      </c>
      <c r="F221" s="147">
        <v>0</v>
      </c>
      <c r="G221" s="147">
        <v>0</v>
      </c>
      <c r="H221" s="147">
        <v>0</v>
      </c>
      <c r="I221" s="147">
        <v>0</v>
      </c>
      <c r="J221" s="147">
        <v>0</v>
      </c>
      <c r="K221" s="147">
        <v>0</v>
      </c>
      <c r="L221" s="147">
        <v>0</v>
      </c>
      <c r="M221" s="147">
        <v>0</v>
      </c>
      <c r="N221" s="147">
        <v>0</v>
      </c>
      <c r="O221" s="147">
        <v>0</v>
      </c>
    </row>
    <row r="222" spans="1:15" ht="97.2">
      <c r="A222" s="384"/>
      <c r="B222" s="577"/>
      <c r="C222" s="181" t="s">
        <v>40</v>
      </c>
      <c r="D222" s="147">
        <v>0</v>
      </c>
      <c r="E222" s="147">
        <v>0</v>
      </c>
      <c r="F222" s="147">
        <v>0</v>
      </c>
      <c r="G222" s="147">
        <v>0</v>
      </c>
      <c r="H222" s="147">
        <v>0</v>
      </c>
      <c r="I222" s="147">
        <v>0</v>
      </c>
      <c r="J222" s="147">
        <v>0</v>
      </c>
      <c r="K222" s="147">
        <v>0</v>
      </c>
      <c r="L222" s="147">
        <v>0</v>
      </c>
      <c r="M222" s="147">
        <v>0</v>
      </c>
      <c r="N222" s="147">
        <v>0</v>
      </c>
      <c r="O222" s="147">
        <v>0</v>
      </c>
    </row>
    <row r="223" spans="1:15" ht="97.2">
      <c r="A223" s="384"/>
      <c r="B223" s="577"/>
      <c r="C223" s="181" t="s">
        <v>34</v>
      </c>
      <c r="D223" s="147">
        <v>0</v>
      </c>
      <c r="E223" s="147">
        <v>0</v>
      </c>
      <c r="F223" s="147">
        <v>0</v>
      </c>
      <c r="G223" s="147">
        <v>0</v>
      </c>
      <c r="H223" s="147">
        <v>0</v>
      </c>
      <c r="I223" s="147">
        <v>0</v>
      </c>
      <c r="J223" s="147">
        <v>0</v>
      </c>
      <c r="K223" s="147">
        <v>0</v>
      </c>
      <c r="L223" s="147">
        <v>0</v>
      </c>
      <c r="M223" s="147">
        <v>0</v>
      </c>
      <c r="N223" s="147">
        <v>0</v>
      </c>
      <c r="O223" s="147">
        <v>0</v>
      </c>
    </row>
    <row r="224" spans="1:15" ht="97.2">
      <c r="A224" s="384"/>
      <c r="B224" s="577"/>
      <c r="C224" s="181" t="s">
        <v>35</v>
      </c>
      <c r="D224" s="147">
        <v>0</v>
      </c>
      <c r="E224" s="147">
        <v>0</v>
      </c>
      <c r="F224" s="147">
        <v>0</v>
      </c>
      <c r="G224" s="147">
        <v>0</v>
      </c>
      <c r="H224" s="147">
        <v>0</v>
      </c>
      <c r="I224" s="147">
        <v>0</v>
      </c>
      <c r="J224" s="147">
        <v>0</v>
      </c>
      <c r="K224" s="147">
        <v>0</v>
      </c>
      <c r="L224" s="147">
        <v>0</v>
      </c>
      <c r="M224" s="147">
        <v>0</v>
      </c>
      <c r="N224" s="147">
        <v>0</v>
      </c>
      <c r="O224" s="147">
        <v>0</v>
      </c>
    </row>
    <row r="225" spans="1:15" ht="97.2">
      <c r="A225" s="384"/>
      <c r="B225" s="577"/>
      <c r="C225" s="181" t="s">
        <v>36</v>
      </c>
      <c r="D225" s="147">
        <v>0</v>
      </c>
      <c r="E225" s="147">
        <v>0</v>
      </c>
      <c r="F225" s="147">
        <v>0</v>
      </c>
      <c r="G225" s="147">
        <v>0</v>
      </c>
      <c r="H225" s="147">
        <v>0</v>
      </c>
      <c r="I225" s="147">
        <v>0</v>
      </c>
      <c r="J225" s="147">
        <v>0</v>
      </c>
      <c r="K225" s="147">
        <v>0</v>
      </c>
      <c r="L225" s="147">
        <v>0</v>
      </c>
      <c r="M225" s="147">
        <v>0</v>
      </c>
      <c r="N225" s="147">
        <v>0</v>
      </c>
      <c r="O225" s="147">
        <v>0</v>
      </c>
    </row>
    <row r="226" spans="1:15" ht="97.2">
      <c r="A226" s="384"/>
      <c r="B226" s="577"/>
      <c r="C226" s="181" t="s">
        <v>37</v>
      </c>
      <c r="D226" s="147">
        <v>0</v>
      </c>
      <c r="E226" s="147">
        <v>0</v>
      </c>
      <c r="F226" s="147">
        <v>0</v>
      </c>
      <c r="G226" s="147">
        <v>0</v>
      </c>
      <c r="H226" s="147">
        <v>0</v>
      </c>
      <c r="I226" s="147">
        <v>0</v>
      </c>
      <c r="J226" s="147">
        <v>0</v>
      </c>
      <c r="K226" s="147">
        <v>0</v>
      </c>
      <c r="L226" s="147">
        <v>0</v>
      </c>
      <c r="M226" s="147">
        <v>0</v>
      </c>
      <c r="N226" s="147">
        <v>0</v>
      </c>
      <c r="O226" s="147">
        <v>0</v>
      </c>
    </row>
    <row r="227" spans="1:15" ht="129.6">
      <c r="A227" s="522"/>
      <c r="B227" s="589"/>
      <c r="C227" s="267" t="s">
        <v>38</v>
      </c>
      <c r="D227" s="147">
        <v>0</v>
      </c>
      <c r="E227" s="147">
        <v>0</v>
      </c>
      <c r="F227" s="147">
        <v>0</v>
      </c>
      <c r="G227" s="147">
        <v>0</v>
      </c>
      <c r="H227" s="147">
        <v>0</v>
      </c>
      <c r="I227" s="147">
        <v>0</v>
      </c>
      <c r="J227" s="147">
        <v>0</v>
      </c>
      <c r="K227" s="147">
        <v>0</v>
      </c>
      <c r="L227" s="147">
        <v>0</v>
      </c>
      <c r="M227" s="147">
        <v>0</v>
      </c>
      <c r="N227" s="147">
        <v>0</v>
      </c>
      <c r="O227" s="147">
        <v>0</v>
      </c>
    </row>
    <row r="228" spans="1:15">
      <c r="A228" s="522"/>
      <c r="B228" s="589"/>
      <c r="C228" s="267" t="s">
        <v>24</v>
      </c>
      <c r="D228" s="147">
        <v>0</v>
      </c>
      <c r="E228" s="147">
        <v>0</v>
      </c>
      <c r="F228" s="147">
        <v>0</v>
      </c>
      <c r="G228" s="147">
        <v>0</v>
      </c>
      <c r="H228" s="147">
        <v>0</v>
      </c>
      <c r="I228" s="147">
        <v>0</v>
      </c>
      <c r="J228" s="147">
        <v>0</v>
      </c>
      <c r="K228" s="147">
        <v>0</v>
      </c>
      <c r="L228" s="147">
        <v>0</v>
      </c>
      <c r="M228" s="147">
        <v>0</v>
      </c>
      <c r="N228" s="147">
        <v>0</v>
      </c>
      <c r="O228" s="147">
        <v>0</v>
      </c>
    </row>
    <row r="229" spans="1:15">
      <c r="A229" s="523"/>
      <c r="B229" s="590"/>
      <c r="C229" s="268" t="s">
        <v>23</v>
      </c>
      <c r="D229" s="383">
        <v>321</v>
      </c>
      <c r="E229" s="147">
        <v>0</v>
      </c>
      <c r="F229" s="383">
        <v>321</v>
      </c>
      <c r="G229" s="383">
        <v>321</v>
      </c>
      <c r="H229" s="147">
        <v>0</v>
      </c>
      <c r="I229" s="383">
        <v>321</v>
      </c>
      <c r="J229" s="383">
        <f>J217</f>
        <v>321</v>
      </c>
      <c r="K229" s="147">
        <v>0</v>
      </c>
      <c r="L229" s="383">
        <f>J229</f>
        <v>321</v>
      </c>
      <c r="M229" s="383">
        <v>0</v>
      </c>
      <c r="N229" s="147">
        <v>0</v>
      </c>
      <c r="O229" s="383">
        <v>0</v>
      </c>
    </row>
    <row r="230" spans="1:15" ht="33" customHeight="1">
      <c r="A230" s="382" t="s">
        <v>144</v>
      </c>
      <c r="B230" s="576" t="s">
        <v>841</v>
      </c>
      <c r="C230" s="267" t="s">
        <v>59</v>
      </c>
      <c r="D230" s="383">
        <v>1000</v>
      </c>
      <c r="E230" s="147">
        <v>0</v>
      </c>
      <c r="F230" s="383">
        <v>1000</v>
      </c>
      <c r="G230" s="383">
        <f>J230</f>
        <v>800</v>
      </c>
      <c r="H230" s="147">
        <v>0</v>
      </c>
      <c r="I230" s="383">
        <f>G230</f>
        <v>800</v>
      </c>
      <c r="J230" s="383">
        <v>800</v>
      </c>
      <c r="K230" s="147">
        <v>0</v>
      </c>
      <c r="L230" s="383">
        <f>J230</f>
        <v>800</v>
      </c>
      <c r="M230" s="383">
        <v>800</v>
      </c>
      <c r="N230" s="147">
        <v>0</v>
      </c>
      <c r="O230" s="383">
        <f>M230</f>
        <v>800</v>
      </c>
    </row>
    <row r="231" spans="1:15" ht="64.8">
      <c r="A231" s="384"/>
      <c r="B231" s="577"/>
      <c r="C231" s="267" t="s">
        <v>26</v>
      </c>
      <c r="D231" s="147">
        <v>0</v>
      </c>
      <c r="E231" s="147">
        <v>0</v>
      </c>
      <c r="F231" s="147">
        <v>0</v>
      </c>
      <c r="G231" s="147">
        <v>0</v>
      </c>
      <c r="H231" s="147">
        <v>0</v>
      </c>
      <c r="I231" s="147">
        <v>0</v>
      </c>
      <c r="J231" s="147">
        <v>0</v>
      </c>
      <c r="K231" s="147">
        <v>0</v>
      </c>
      <c r="L231" s="147">
        <v>0</v>
      </c>
      <c r="M231" s="147">
        <v>0</v>
      </c>
      <c r="N231" s="147">
        <v>0</v>
      </c>
      <c r="O231" s="147">
        <v>0</v>
      </c>
    </row>
    <row r="232" spans="1:15">
      <c r="A232" s="384"/>
      <c r="B232" s="577"/>
      <c r="C232" s="267" t="s">
        <v>25</v>
      </c>
      <c r="D232" s="147"/>
      <c r="E232" s="147"/>
      <c r="F232" s="147"/>
      <c r="G232" s="147"/>
      <c r="H232" s="147"/>
      <c r="I232" s="147"/>
      <c r="J232" s="147"/>
      <c r="K232" s="147"/>
      <c r="L232" s="147"/>
      <c r="M232" s="147"/>
      <c r="N232" s="147"/>
      <c r="O232" s="147"/>
    </row>
    <row r="233" spans="1:15" ht="97.2">
      <c r="A233" s="384"/>
      <c r="B233" s="577"/>
      <c r="C233" s="267" t="s">
        <v>33</v>
      </c>
      <c r="D233" s="147">
        <v>0</v>
      </c>
      <c r="E233" s="147">
        <v>0</v>
      </c>
      <c r="F233" s="147">
        <v>0</v>
      </c>
      <c r="G233" s="147">
        <v>0</v>
      </c>
      <c r="H233" s="147">
        <v>0</v>
      </c>
      <c r="I233" s="147">
        <v>0</v>
      </c>
      <c r="J233" s="147">
        <v>0</v>
      </c>
      <c r="K233" s="147">
        <v>0</v>
      </c>
      <c r="L233" s="147">
        <v>0</v>
      </c>
      <c r="M233" s="147">
        <v>0</v>
      </c>
      <c r="N233" s="147">
        <v>0</v>
      </c>
      <c r="O233" s="147">
        <v>0</v>
      </c>
    </row>
    <row r="234" spans="1:15" ht="97.2">
      <c r="A234" s="384"/>
      <c r="B234" s="577"/>
      <c r="C234" s="181" t="s">
        <v>39</v>
      </c>
      <c r="D234" s="147">
        <v>0</v>
      </c>
      <c r="E234" s="147">
        <v>0</v>
      </c>
      <c r="F234" s="147">
        <v>0</v>
      </c>
      <c r="G234" s="147">
        <v>0</v>
      </c>
      <c r="H234" s="147">
        <v>0</v>
      </c>
      <c r="I234" s="147">
        <v>0</v>
      </c>
      <c r="J234" s="147">
        <v>0</v>
      </c>
      <c r="K234" s="147">
        <v>0</v>
      </c>
      <c r="L234" s="147">
        <v>0</v>
      </c>
      <c r="M234" s="147">
        <v>0</v>
      </c>
      <c r="N234" s="147">
        <v>0</v>
      </c>
      <c r="O234" s="147">
        <v>0</v>
      </c>
    </row>
    <row r="235" spans="1:15" ht="97.2">
      <c r="A235" s="384"/>
      <c r="B235" s="577"/>
      <c r="C235" s="181" t="s">
        <v>40</v>
      </c>
      <c r="D235" s="147">
        <v>0</v>
      </c>
      <c r="E235" s="147">
        <v>0</v>
      </c>
      <c r="F235" s="147">
        <v>0</v>
      </c>
      <c r="G235" s="147">
        <v>0</v>
      </c>
      <c r="H235" s="147">
        <v>0</v>
      </c>
      <c r="I235" s="147">
        <v>0</v>
      </c>
      <c r="J235" s="147">
        <v>0</v>
      </c>
      <c r="K235" s="147">
        <v>0</v>
      </c>
      <c r="L235" s="147">
        <v>0</v>
      </c>
      <c r="M235" s="147">
        <v>0</v>
      </c>
      <c r="N235" s="147">
        <v>0</v>
      </c>
      <c r="O235" s="147">
        <v>0</v>
      </c>
    </row>
    <row r="236" spans="1:15" ht="97.2">
      <c r="A236" s="384"/>
      <c r="B236" s="577"/>
      <c r="C236" s="181" t="s">
        <v>34</v>
      </c>
      <c r="D236" s="147">
        <v>0</v>
      </c>
      <c r="E236" s="147">
        <v>0</v>
      </c>
      <c r="F236" s="147">
        <v>0</v>
      </c>
      <c r="G236" s="147">
        <v>0</v>
      </c>
      <c r="H236" s="147">
        <v>0</v>
      </c>
      <c r="I236" s="147">
        <v>0</v>
      </c>
      <c r="J236" s="147">
        <v>0</v>
      </c>
      <c r="K236" s="147">
        <v>0</v>
      </c>
      <c r="L236" s="147">
        <v>0</v>
      </c>
      <c r="M236" s="147">
        <v>0</v>
      </c>
      <c r="N236" s="147">
        <v>0</v>
      </c>
      <c r="O236" s="147">
        <v>0</v>
      </c>
    </row>
    <row r="237" spans="1:15" ht="97.2">
      <c r="A237" s="384"/>
      <c r="B237" s="577"/>
      <c r="C237" s="181" t="s">
        <v>35</v>
      </c>
      <c r="D237" s="147">
        <v>0</v>
      </c>
      <c r="E237" s="147">
        <v>0</v>
      </c>
      <c r="F237" s="147">
        <v>0</v>
      </c>
      <c r="G237" s="147">
        <v>0</v>
      </c>
      <c r="H237" s="147">
        <v>0</v>
      </c>
      <c r="I237" s="147">
        <v>0</v>
      </c>
      <c r="J237" s="147">
        <v>0</v>
      </c>
      <c r="K237" s="147">
        <v>0</v>
      </c>
      <c r="L237" s="147">
        <v>0</v>
      </c>
      <c r="M237" s="147">
        <v>0</v>
      </c>
      <c r="N237" s="147">
        <v>0</v>
      </c>
      <c r="O237" s="147">
        <v>0</v>
      </c>
    </row>
    <row r="238" spans="1:15" ht="97.2">
      <c r="A238" s="384"/>
      <c r="B238" s="577"/>
      <c r="C238" s="181" t="s">
        <v>36</v>
      </c>
      <c r="D238" s="147">
        <v>0</v>
      </c>
      <c r="E238" s="147">
        <v>0</v>
      </c>
      <c r="F238" s="147">
        <v>0</v>
      </c>
      <c r="G238" s="147">
        <v>0</v>
      </c>
      <c r="H238" s="147">
        <v>0</v>
      </c>
      <c r="I238" s="147">
        <v>0</v>
      </c>
      <c r="J238" s="147">
        <v>0</v>
      </c>
      <c r="K238" s="147">
        <v>0</v>
      </c>
      <c r="L238" s="147">
        <v>0</v>
      </c>
      <c r="M238" s="147">
        <v>0</v>
      </c>
      <c r="N238" s="147">
        <v>0</v>
      </c>
      <c r="O238" s="147">
        <v>0</v>
      </c>
    </row>
    <row r="239" spans="1:15" ht="97.2">
      <c r="A239" s="384"/>
      <c r="B239" s="577"/>
      <c r="C239" s="181" t="s">
        <v>37</v>
      </c>
      <c r="D239" s="147">
        <v>0</v>
      </c>
      <c r="E239" s="147">
        <v>0</v>
      </c>
      <c r="F239" s="147">
        <v>0</v>
      </c>
      <c r="G239" s="147">
        <v>0</v>
      </c>
      <c r="H239" s="147">
        <v>0</v>
      </c>
      <c r="I239" s="147">
        <v>0</v>
      </c>
      <c r="J239" s="147">
        <v>0</v>
      </c>
      <c r="K239" s="147">
        <v>0</v>
      </c>
      <c r="L239" s="147">
        <v>0</v>
      </c>
      <c r="M239" s="147">
        <v>0</v>
      </c>
      <c r="N239" s="147">
        <v>0</v>
      </c>
      <c r="O239" s="147">
        <v>0</v>
      </c>
    </row>
    <row r="240" spans="1:15" ht="129.6">
      <c r="A240" s="522"/>
      <c r="B240" s="589"/>
      <c r="C240" s="267" t="s">
        <v>38</v>
      </c>
      <c r="D240" s="147">
        <v>0</v>
      </c>
      <c r="E240" s="147">
        <v>0</v>
      </c>
      <c r="F240" s="147">
        <v>0</v>
      </c>
      <c r="G240" s="147">
        <v>0</v>
      </c>
      <c r="H240" s="147">
        <v>0</v>
      </c>
      <c r="I240" s="147">
        <v>0</v>
      </c>
      <c r="J240" s="147">
        <v>0</v>
      </c>
      <c r="K240" s="147">
        <v>0</v>
      </c>
      <c r="L240" s="147">
        <v>0</v>
      </c>
      <c r="M240" s="147">
        <v>0</v>
      </c>
      <c r="N240" s="147">
        <v>0</v>
      </c>
      <c r="O240" s="147">
        <v>0</v>
      </c>
    </row>
    <row r="241" spans="1:15">
      <c r="A241" s="522"/>
      <c r="B241" s="589"/>
      <c r="C241" s="267" t="s">
        <v>24</v>
      </c>
      <c r="D241" s="147">
        <v>0</v>
      </c>
      <c r="E241" s="147">
        <v>0</v>
      </c>
      <c r="F241" s="147">
        <v>0</v>
      </c>
      <c r="G241" s="147">
        <v>0</v>
      </c>
      <c r="H241" s="147">
        <v>0</v>
      </c>
      <c r="I241" s="147">
        <v>0</v>
      </c>
      <c r="J241" s="147">
        <v>0</v>
      </c>
      <c r="K241" s="147">
        <v>0</v>
      </c>
      <c r="L241" s="147">
        <v>0</v>
      </c>
      <c r="M241" s="147">
        <v>0</v>
      </c>
      <c r="N241" s="147">
        <v>0</v>
      </c>
      <c r="O241" s="147">
        <v>0</v>
      </c>
    </row>
    <row r="242" spans="1:15">
      <c r="A242" s="523"/>
      <c r="B242" s="590"/>
      <c r="C242" s="268" t="s">
        <v>23</v>
      </c>
      <c r="D242" s="383">
        <v>1000</v>
      </c>
      <c r="E242" s="383"/>
      <c r="F242" s="383">
        <v>1000</v>
      </c>
      <c r="G242" s="383">
        <f>J242</f>
        <v>800</v>
      </c>
      <c r="H242" s="383"/>
      <c r="I242" s="383">
        <f>G242</f>
        <v>800</v>
      </c>
      <c r="J242" s="383">
        <v>800</v>
      </c>
      <c r="K242" s="143"/>
      <c r="L242" s="383">
        <f>J242</f>
        <v>800</v>
      </c>
      <c r="M242" s="383">
        <f>M230</f>
        <v>800</v>
      </c>
      <c r="N242" s="383"/>
      <c r="O242" s="383">
        <f>M242</f>
        <v>800</v>
      </c>
    </row>
    <row r="243" spans="1:15" ht="33" customHeight="1">
      <c r="A243" s="382" t="s">
        <v>145</v>
      </c>
      <c r="B243" s="576" t="s">
        <v>146</v>
      </c>
      <c r="C243" s="267" t="s">
        <v>59</v>
      </c>
      <c r="D243" s="147">
        <v>1272144.5</v>
      </c>
      <c r="E243" s="147">
        <v>0</v>
      </c>
      <c r="F243" s="147">
        <f>D243</f>
        <v>1272144.5</v>
      </c>
      <c r="G243" s="147">
        <f>J243</f>
        <v>1247012.5</v>
      </c>
      <c r="H243" s="147">
        <v>0</v>
      </c>
      <c r="I243" s="147">
        <f>G243</f>
        <v>1247012.5</v>
      </c>
      <c r="J243" s="147">
        <v>1247012.5</v>
      </c>
      <c r="K243" s="147">
        <v>0</v>
      </c>
      <c r="L243" s="147">
        <f>J243</f>
        <v>1247012.5</v>
      </c>
      <c r="M243" s="147">
        <v>1246646.71</v>
      </c>
      <c r="N243" s="147">
        <v>0</v>
      </c>
      <c r="O243" s="147">
        <f>M243</f>
        <v>1246646.71</v>
      </c>
    </row>
    <row r="244" spans="1:15" ht="64.8">
      <c r="A244" s="384"/>
      <c r="B244" s="577"/>
      <c r="C244" s="267" t="s">
        <v>26</v>
      </c>
      <c r="D244" s="147">
        <v>0</v>
      </c>
      <c r="E244" s="147">
        <v>0</v>
      </c>
      <c r="F244" s="147">
        <v>0</v>
      </c>
      <c r="G244" s="147">
        <v>0</v>
      </c>
      <c r="H244" s="147">
        <v>0</v>
      </c>
      <c r="I244" s="147">
        <v>0</v>
      </c>
      <c r="J244" s="147">
        <v>0</v>
      </c>
      <c r="K244" s="147">
        <v>0</v>
      </c>
      <c r="L244" s="147">
        <v>0</v>
      </c>
      <c r="M244" s="147">
        <v>0</v>
      </c>
      <c r="N244" s="147">
        <v>0</v>
      </c>
      <c r="O244" s="147">
        <v>0</v>
      </c>
    </row>
    <row r="245" spans="1:15">
      <c r="A245" s="384"/>
      <c r="B245" s="577"/>
      <c r="C245" s="267" t="s">
        <v>25</v>
      </c>
      <c r="D245" s="147"/>
      <c r="E245" s="147"/>
      <c r="F245" s="147"/>
      <c r="G245" s="147"/>
      <c r="H245" s="147"/>
      <c r="I245" s="147"/>
      <c r="J245" s="147"/>
      <c r="K245" s="147"/>
      <c r="L245" s="147"/>
      <c r="M245" s="147"/>
      <c r="N245" s="147"/>
      <c r="O245" s="147"/>
    </row>
    <row r="246" spans="1:15" ht="97.2">
      <c r="A246" s="384"/>
      <c r="B246" s="577"/>
      <c r="C246" s="267" t="s">
        <v>33</v>
      </c>
      <c r="D246" s="147">
        <v>0</v>
      </c>
      <c r="E246" s="147">
        <v>0</v>
      </c>
      <c r="F246" s="147">
        <v>0</v>
      </c>
      <c r="G246" s="147">
        <v>0</v>
      </c>
      <c r="H246" s="147">
        <v>0</v>
      </c>
      <c r="I246" s="147">
        <v>0</v>
      </c>
      <c r="J246" s="147">
        <v>0</v>
      </c>
      <c r="K246" s="147">
        <v>0</v>
      </c>
      <c r="L246" s="147">
        <v>0</v>
      </c>
      <c r="M246" s="147">
        <v>0</v>
      </c>
      <c r="N246" s="147">
        <v>0</v>
      </c>
      <c r="O246" s="147">
        <v>0</v>
      </c>
    </row>
    <row r="247" spans="1:15" ht="97.2">
      <c r="A247" s="384"/>
      <c r="B247" s="577"/>
      <c r="C247" s="181" t="s">
        <v>39</v>
      </c>
      <c r="D247" s="147">
        <v>0</v>
      </c>
      <c r="E247" s="147">
        <v>0</v>
      </c>
      <c r="F247" s="147">
        <v>0</v>
      </c>
      <c r="G247" s="147">
        <v>0</v>
      </c>
      <c r="H247" s="147">
        <v>0</v>
      </c>
      <c r="I247" s="147">
        <v>0</v>
      </c>
      <c r="J247" s="147">
        <v>0</v>
      </c>
      <c r="K247" s="147">
        <v>0</v>
      </c>
      <c r="L247" s="147">
        <v>0</v>
      </c>
      <c r="M247" s="147">
        <v>0</v>
      </c>
      <c r="N247" s="147">
        <v>0</v>
      </c>
      <c r="O247" s="147">
        <v>0</v>
      </c>
    </row>
    <row r="248" spans="1:15" ht="97.2">
      <c r="A248" s="384"/>
      <c r="B248" s="577"/>
      <c r="C248" s="181" t="s">
        <v>40</v>
      </c>
      <c r="D248" s="147">
        <v>0</v>
      </c>
      <c r="E248" s="147">
        <v>0</v>
      </c>
      <c r="F248" s="147">
        <v>0</v>
      </c>
      <c r="G248" s="147">
        <v>0</v>
      </c>
      <c r="H248" s="147">
        <v>0</v>
      </c>
      <c r="I248" s="147">
        <v>0</v>
      </c>
      <c r="J248" s="147">
        <v>0</v>
      </c>
      <c r="K248" s="147">
        <v>0</v>
      </c>
      <c r="L248" s="147">
        <v>0</v>
      </c>
      <c r="M248" s="147">
        <v>0</v>
      </c>
      <c r="N248" s="147">
        <v>0</v>
      </c>
      <c r="O248" s="147">
        <v>0</v>
      </c>
    </row>
    <row r="249" spans="1:15" ht="97.2">
      <c r="A249" s="384"/>
      <c r="B249" s="577"/>
      <c r="C249" s="181" t="s">
        <v>34</v>
      </c>
      <c r="D249" s="147">
        <v>0</v>
      </c>
      <c r="E249" s="147">
        <v>0</v>
      </c>
      <c r="F249" s="147">
        <v>0</v>
      </c>
      <c r="G249" s="147">
        <v>0</v>
      </c>
      <c r="H249" s="147">
        <v>0</v>
      </c>
      <c r="I249" s="147">
        <v>0</v>
      </c>
      <c r="J249" s="147">
        <v>0</v>
      </c>
      <c r="K249" s="147">
        <v>0</v>
      </c>
      <c r="L249" s="147">
        <v>0</v>
      </c>
      <c r="M249" s="147">
        <v>0</v>
      </c>
      <c r="N249" s="147">
        <v>0</v>
      </c>
      <c r="O249" s="147">
        <v>0</v>
      </c>
    </row>
    <row r="250" spans="1:15" ht="97.2">
      <c r="A250" s="384"/>
      <c r="B250" s="577"/>
      <c r="C250" s="181" t="s">
        <v>35</v>
      </c>
      <c r="D250" s="147">
        <v>0</v>
      </c>
      <c r="E250" s="147">
        <v>0</v>
      </c>
      <c r="F250" s="147">
        <v>0</v>
      </c>
      <c r="G250" s="147">
        <v>0</v>
      </c>
      <c r="H250" s="147">
        <v>0</v>
      </c>
      <c r="I250" s="147">
        <v>0</v>
      </c>
      <c r="J250" s="147">
        <v>0</v>
      </c>
      <c r="K250" s="147">
        <v>0</v>
      </c>
      <c r="L250" s="147">
        <v>0</v>
      </c>
      <c r="M250" s="147">
        <v>0</v>
      </c>
      <c r="N250" s="147">
        <v>0</v>
      </c>
      <c r="O250" s="147">
        <v>0</v>
      </c>
    </row>
    <row r="251" spans="1:15" ht="97.2">
      <c r="A251" s="384"/>
      <c r="B251" s="577"/>
      <c r="C251" s="181" t="s">
        <v>36</v>
      </c>
      <c r="D251" s="147">
        <v>0</v>
      </c>
      <c r="E251" s="147">
        <v>0</v>
      </c>
      <c r="F251" s="147">
        <v>0</v>
      </c>
      <c r="G251" s="147">
        <v>0</v>
      </c>
      <c r="H251" s="147">
        <v>0</v>
      </c>
      <c r="I251" s="147">
        <v>0</v>
      </c>
      <c r="J251" s="147">
        <v>0</v>
      </c>
      <c r="K251" s="147">
        <v>0</v>
      </c>
      <c r="L251" s="147">
        <v>0</v>
      </c>
      <c r="M251" s="147">
        <v>0</v>
      </c>
      <c r="N251" s="147">
        <v>0</v>
      </c>
      <c r="O251" s="147">
        <v>0</v>
      </c>
    </row>
    <row r="252" spans="1:15" ht="97.2">
      <c r="A252" s="384"/>
      <c r="B252" s="577"/>
      <c r="C252" s="181" t="s">
        <v>37</v>
      </c>
      <c r="D252" s="147">
        <v>0</v>
      </c>
      <c r="E252" s="147">
        <v>0</v>
      </c>
      <c r="F252" s="147">
        <v>0</v>
      </c>
      <c r="G252" s="147">
        <v>0</v>
      </c>
      <c r="H252" s="147">
        <v>0</v>
      </c>
      <c r="I252" s="147">
        <v>0</v>
      </c>
      <c r="J252" s="147">
        <v>0</v>
      </c>
      <c r="K252" s="147">
        <v>0</v>
      </c>
      <c r="L252" s="147">
        <v>0</v>
      </c>
      <c r="M252" s="147">
        <v>0</v>
      </c>
      <c r="N252" s="147">
        <v>0</v>
      </c>
      <c r="O252" s="147">
        <v>0</v>
      </c>
    </row>
    <row r="253" spans="1:15" ht="129.6">
      <c r="A253" s="522"/>
      <c r="B253" s="589"/>
      <c r="C253" s="267" t="s">
        <v>38</v>
      </c>
      <c r="D253" s="147">
        <v>0</v>
      </c>
      <c r="E253" s="147">
        <v>0</v>
      </c>
      <c r="F253" s="147">
        <v>0</v>
      </c>
      <c r="G253" s="147">
        <v>0</v>
      </c>
      <c r="H253" s="147">
        <v>0</v>
      </c>
      <c r="I253" s="147">
        <v>0</v>
      </c>
      <c r="J253" s="147">
        <v>0</v>
      </c>
      <c r="K253" s="147">
        <v>0</v>
      </c>
      <c r="L253" s="147">
        <v>0</v>
      </c>
      <c r="M253" s="147">
        <v>0</v>
      </c>
      <c r="N253" s="147">
        <v>0</v>
      </c>
      <c r="O253" s="147">
        <v>0</v>
      </c>
    </row>
    <row r="254" spans="1:15">
      <c r="A254" s="522"/>
      <c r="B254" s="589"/>
      <c r="C254" s="267" t="s">
        <v>24</v>
      </c>
      <c r="D254" s="147">
        <v>0</v>
      </c>
      <c r="E254" s="147">
        <v>0</v>
      </c>
      <c r="F254" s="147">
        <v>0</v>
      </c>
      <c r="G254" s="147">
        <v>0</v>
      </c>
      <c r="H254" s="147">
        <v>0</v>
      </c>
      <c r="I254" s="147">
        <v>0</v>
      </c>
      <c r="J254" s="147">
        <v>0</v>
      </c>
      <c r="K254" s="147">
        <v>0</v>
      </c>
      <c r="L254" s="147">
        <v>0</v>
      </c>
      <c r="M254" s="147">
        <v>0</v>
      </c>
      <c r="N254" s="147">
        <v>0</v>
      </c>
      <c r="O254" s="147">
        <v>0</v>
      </c>
    </row>
    <row r="255" spans="1:15">
      <c r="A255" s="523"/>
      <c r="B255" s="590"/>
      <c r="C255" s="268" t="s">
        <v>23</v>
      </c>
      <c r="D255" s="147">
        <f>D243</f>
        <v>1272144.5</v>
      </c>
      <c r="E255" s="147">
        <v>0</v>
      </c>
      <c r="F255" s="147">
        <f>D255</f>
        <v>1272144.5</v>
      </c>
      <c r="G255" s="147">
        <f>J255</f>
        <v>1247012.5</v>
      </c>
      <c r="H255" s="147">
        <v>0</v>
      </c>
      <c r="I255" s="147">
        <f>G255</f>
        <v>1247012.5</v>
      </c>
      <c r="J255" s="147">
        <f>J243</f>
        <v>1247012.5</v>
      </c>
      <c r="K255" s="147">
        <v>0</v>
      </c>
      <c r="L255" s="147">
        <f>J255</f>
        <v>1247012.5</v>
      </c>
      <c r="M255" s="147">
        <f>M243</f>
        <v>1246646.71</v>
      </c>
      <c r="N255" s="147">
        <v>0</v>
      </c>
      <c r="O255" s="147">
        <f>M255</f>
        <v>1246646.71</v>
      </c>
    </row>
    <row r="256" spans="1:15" ht="33" customHeight="1">
      <c r="A256" s="382" t="s">
        <v>147</v>
      </c>
      <c r="B256" s="576" t="s">
        <v>148</v>
      </c>
      <c r="C256" s="267" t="s">
        <v>59</v>
      </c>
      <c r="D256" s="147">
        <v>981902.4</v>
      </c>
      <c r="E256" s="147">
        <v>0</v>
      </c>
      <c r="F256" s="147">
        <f>D256</f>
        <v>981902.4</v>
      </c>
      <c r="G256" s="147">
        <f>J256</f>
        <v>989763.4</v>
      </c>
      <c r="H256" s="147">
        <v>0</v>
      </c>
      <c r="I256" s="147">
        <f>G256</f>
        <v>989763.4</v>
      </c>
      <c r="J256" s="147">
        <v>989763.4</v>
      </c>
      <c r="K256" s="147">
        <v>0</v>
      </c>
      <c r="L256" s="147">
        <f>J256</f>
        <v>989763.4</v>
      </c>
      <c r="M256" s="147">
        <v>989314.01</v>
      </c>
      <c r="N256" s="147">
        <v>0</v>
      </c>
      <c r="O256" s="147">
        <f>M256</f>
        <v>989314.01</v>
      </c>
    </row>
    <row r="257" spans="1:15" ht="64.8">
      <c r="A257" s="384"/>
      <c r="B257" s="577"/>
      <c r="C257" s="267" t="s">
        <v>26</v>
      </c>
      <c r="D257" s="147">
        <v>0</v>
      </c>
      <c r="E257" s="147">
        <v>0</v>
      </c>
      <c r="F257" s="147">
        <v>0</v>
      </c>
      <c r="G257" s="147">
        <v>0</v>
      </c>
      <c r="H257" s="147">
        <v>0</v>
      </c>
      <c r="I257" s="147">
        <v>0</v>
      </c>
      <c r="J257" s="147">
        <v>0</v>
      </c>
      <c r="K257" s="147">
        <v>0</v>
      </c>
      <c r="L257" s="147">
        <v>0</v>
      </c>
      <c r="M257" s="147">
        <v>0</v>
      </c>
      <c r="N257" s="147">
        <v>0</v>
      </c>
      <c r="O257" s="147">
        <v>0</v>
      </c>
    </row>
    <row r="258" spans="1:15">
      <c r="A258" s="384"/>
      <c r="B258" s="577"/>
      <c r="C258" s="267" t="s">
        <v>25</v>
      </c>
      <c r="D258" s="147"/>
      <c r="E258" s="147"/>
      <c r="F258" s="147"/>
      <c r="G258" s="147"/>
      <c r="H258" s="147"/>
      <c r="I258" s="147"/>
      <c r="J258" s="147"/>
      <c r="K258" s="147"/>
      <c r="L258" s="147"/>
      <c r="M258" s="147"/>
      <c r="N258" s="147"/>
      <c r="O258" s="147"/>
    </row>
    <row r="259" spans="1:15" ht="97.2">
      <c r="A259" s="384"/>
      <c r="B259" s="577"/>
      <c r="C259" s="267" t="s">
        <v>33</v>
      </c>
      <c r="D259" s="147">
        <v>0</v>
      </c>
      <c r="E259" s="147">
        <v>0</v>
      </c>
      <c r="F259" s="147">
        <v>0</v>
      </c>
      <c r="G259" s="147">
        <v>0</v>
      </c>
      <c r="H259" s="147">
        <v>0</v>
      </c>
      <c r="I259" s="147">
        <v>0</v>
      </c>
      <c r="J259" s="147">
        <v>0</v>
      </c>
      <c r="K259" s="147">
        <v>0</v>
      </c>
      <c r="L259" s="147">
        <v>0</v>
      </c>
      <c r="M259" s="147">
        <v>0</v>
      </c>
      <c r="N259" s="147">
        <v>0</v>
      </c>
      <c r="O259" s="147">
        <v>0</v>
      </c>
    </row>
    <row r="260" spans="1:15" ht="97.2">
      <c r="A260" s="384"/>
      <c r="B260" s="577"/>
      <c r="C260" s="181" t="s">
        <v>39</v>
      </c>
      <c r="D260" s="147">
        <v>0</v>
      </c>
      <c r="E260" s="147">
        <v>0</v>
      </c>
      <c r="F260" s="147">
        <v>0</v>
      </c>
      <c r="G260" s="147">
        <v>0</v>
      </c>
      <c r="H260" s="147">
        <v>0</v>
      </c>
      <c r="I260" s="147">
        <v>0</v>
      </c>
      <c r="J260" s="147">
        <v>0</v>
      </c>
      <c r="K260" s="147">
        <v>0</v>
      </c>
      <c r="L260" s="147">
        <v>0</v>
      </c>
      <c r="M260" s="147">
        <v>0</v>
      </c>
      <c r="N260" s="147">
        <v>0</v>
      </c>
      <c r="O260" s="147">
        <v>0</v>
      </c>
    </row>
    <row r="261" spans="1:15" ht="97.2">
      <c r="A261" s="384"/>
      <c r="B261" s="577"/>
      <c r="C261" s="181" t="s">
        <v>40</v>
      </c>
      <c r="D261" s="147">
        <v>0</v>
      </c>
      <c r="E261" s="147">
        <v>0</v>
      </c>
      <c r="F261" s="147">
        <v>0</v>
      </c>
      <c r="G261" s="147">
        <v>0</v>
      </c>
      <c r="H261" s="147">
        <v>0</v>
      </c>
      <c r="I261" s="147">
        <v>0</v>
      </c>
      <c r="J261" s="147">
        <v>0</v>
      </c>
      <c r="K261" s="147">
        <v>0</v>
      </c>
      <c r="L261" s="147">
        <v>0</v>
      </c>
      <c r="M261" s="147">
        <v>0</v>
      </c>
      <c r="N261" s="147">
        <v>0</v>
      </c>
      <c r="O261" s="147">
        <v>0</v>
      </c>
    </row>
    <row r="262" spans="1:15" ht="97.2">
      <c r="A262" s="384"/>
      <c r="B262" s="577"/>
      <c r="C262" s="181" t="s">
        <v>34</v>
      </c>
      <c r="D262" s="147">
        <v>0</v>
      </c>
      <c r="E262" s="147">
        <v>0</v>
      </c>
      <c r="F262" s="147">
        <v>0</v>
      </c>
      <c r="G262" s="147">
        <v>0</v>
      </c>
      <c r="H262" s="147">
        <v>0</v>
      </c>
      <c r="I262" s="147">
        <v>0</v>
      </c>
      <c r="J262" s="147">
        <v>0</v>
      </c>
      <c r="K262" s="147">
        <v>0</v>
      </c>
      <c r="L262" s="147">
        <v>0</v>
      </c>
      <c r="M262" s="147">
        <v>0</v>
      </c>
      <c r="N262" s="147">
        <v>0</v>
      </c>
      <c r="O262" s="147">
        <v>0</v>
      </c>
    </row>
    <row r="263" spans="1:15" ht="97.2">
      <c r="A263" s="384"/>
      <c r="B263" s="577"/>
      <c r="C263" s="181" t="s">
        <v>35</v>
      </c>
      <c r="D263" s="147">
        <v>0</v>
      </c>
      <c r="E263" s="147">
        <v>0</v>
      </c>
      <c r="F263" s="147">
        <v>0</v>
      </c>
      <c r="G263" s="147">
        <v>0</v>
      </c>
      <c r="H263" s="147">
        <v>0</v>
      </c>
      <c r="I263" s="147">
        <v>0</v>
      </c>
      <c r="J263" s="147">
        <v>0</v>
      </c>
      <c r="K263" s="147">
        <v>0</v>
      </c>
      <c r="L263" s="147">
        <v>0</v>
      </c>
      <c r="M263" s="147">
        <v>0</v>
      </c>
      <c r="N263" s="147">
        <v>0</v>
      </c>
      <c r="O263" s="147">
        <v>0</v>
      </c>
    </row>
    <row r="264" spans="1:15" ht="97.2">
      <c r="A264" s="384"/>
      <c r="B264" s="577"/>
      <c r="C264" s="181" t="s">
        <v>36</v>
      </c>
      <c r="D264" s="147">
        <v>0</v>
      </c>
      <c r="E264" s="147">
        <v>0</v>
      </c>
      <c r="F264" s="147">
        <v>0</v>
      </c>
      <c r="G264" s="147">
        <v>0</v>
      </c>
      <c r="H264" s="147">
        <v>0</v>
      </c>
      <c r="I264" s="147">
        <v>0</v>
      </c>
      <c r="J264" s="147">
        <v>0</v>
      </c>
      <c r="K264" s="147">
        <v>0</v>
      </c>
      <c r="L264" s="147">
        <v>0</v>
      </c>
      <c r="M264" s="147">
        <v>0</v>
      </c>
      <c r="N264" s="147">
        <v>0</v>
      </c>
      <c r="O264" s="147">
        <v>0</v>
      </c>
    </row>
    <row r="265" spans="1:15" ht="97.2">
      <c r="A265" s="384"/>
      <c r="B265" s="577"/>
      <c r="C265" s="181" t="s">
        <v>37</v>
      </c>
      <c r="D265" s="147">
        <v>0</v>
      </c>
      <c r="E265" s="147">
        <v>0</v>
      </c>
      <c r="F265" s="147">
        <v>0</v>
      </c>
      <c r="G265" s="147">
        <v>0</v>
      </c>
      <c r="H265" s="147">
        <v>0</v>
      </c>
      <c r="I265" s="147">
        <v>0</v>
      </c>
      <c r="J265" s="147">
        <v>0</v>
      </c>
      <c r="K265" s="147">
        <v>0</v>
      </c>
      <c r="L265" s="147">
        <v>0</v>
      </c>
      <c r="M265" s="147">
        <v>0</v>
      </c>
      <c r="N265" s="147">
        <v>0</v>
      </c>
      <c r="O265" s="147">
        <v>0</v>
      </c>
    </row>
    <row r="266" spans="1:15" ht="129.6">
      <c r="A266" s="522"/>
      <c r="B266" s="589"/>
      <c r="C266" s="267" t="s">
        <v>38</v>
      </c>
      <c r="D266" s="147">
        <v>0</v>
      </c>
      <c r="E266" s="147">
        <v>0</v>
      </c>
      <c r="F266" s="147">
        <v>0</v>
      </c>
      <c r="G266" s="147">
        <v>0</v>
      </c>
      <c r="H266" s="147">
        <v>0</v>
      </c>
      <c r="I266" s="147">
        <v>0</v>
      </c>
      <c r="J266" s="147">
        <v>0</v>
      </c>
      <c r="K266" s="147">
        <v>0</v>
      </c>
      <c r="L266" s="147">
        <v>0</v>
      </c>
      <c r="M266" s="147">
        <v>0</v>
      </c>
      <c r="N266" s="147">
        <v>0</v>
      </c>
      <c r="O266" s="147">
        <v>0</v>
      </c>
    </row>
    <row r="267" spans="1:15">
      <c r="A267" s="522"/>
      <c r="B267" s="589"/>
      <c r="C267" s="267" t="s">
        <v>24</v>
      </c>
      <c r="D267" s="147">
        <v>0</v>
      </c>
      <c r="E267" s="147">
        <v>0</v>
      </c>
      <c r="F267" s="147">
        <v>0</v>
      </c>
      <c r="G267" s="147">
        <v>0</v>
      </c>
      <c r="H267" s="147">
        <v>0</v>
      </c>
      <c r="I267" s="147">
        <v>0</v>
      </c>
      <c r="J267" s="147">
        <v>0</v>
      </c>
      <c r="K267" s="147">
        <v>0</v>
      </c>
      <c r="L267" s="147">
        <v>0</v>
      </c>
      <c r="M267" s="147">
        <v>0</v>
      </c>
      <c r="N267" s="147">
        <v>0</v>
      </c>
      <c r="O267" s="147">
        <v>0</v>
      </c>
    </row>
    <row r="268" spans="1:15">
      <c r="A268" s="523"/>
      <c r="B268" s="590"/>
      <c r="C268" s="268" t="s">
        <v>23</v>
      </c>
      <c r="D268" s="147">
        <f>D256</f>
        <v>981902.4</v>
      </c>
      <c r="E268" s="147">
        <v>0</v>
      </c>
      <c r="F268" s="147">
        <f>D268</f>
        <v>981902.4</v>
      </c>
      <c r="G268" s="147">
        <f>J268</f>
        <v>989763.4</v>
      </c>
      <c r="H268" s="147">
        <v>0</v>
      </c>
      <c r="I268" s="147">
        <f>G268</f>
        <v>989763.4</v>
      </c>
      <c r="J268" s="147">
        <f>J256</f>
        <v>989763.4</v>
      </c>
      <c r="K268" s="147">
        <v>0</v>
      </c>
      <c r="L268" s="147">
        <f>J268</f>
        <v>989763.4</v>
      </c>
      <c r="M268" s="147">
        <f>M256</f>
        <v>989314.01</v>
      </c>
      <c r="N268" s="147">
        <v>0</v>
      </c>
      <c r="O268" s="147">
        <f>M268</f>
        <v>989314.01</v>
      </c>
    </row>
    <row r="269" spans="1:15" ht="33" customHeight="1">
      <c r="A269" s="382" t="s">
        <v>149</v>
      </c>
      <c r="B269" s="576" t="s">
        <v>150</v>
      </c>
      <c r="C269" s="267" t="s">
        <v>59</v>
      </c>
      <c r="D269" s="147">
        <v>21637.3</v>
      </c>
      <c r="E269" s="147">
        <v>0</v>
      </c>
      <c r="F269" s="147">
        <f>D269</f>
        <v>21637.3</v>
      </c>
      <c r="G269" s="147">
        <f>J269</f>
        <v>21587.3</v>
      </c>
      <c r="H269" s="147">
        <v>0</v>
      </c>
      <c r="I269" s="147">
        <f>G269</f>
        <v>21587.3</v>
      </c>
      <c r="J269" s="147">
        <v>21587.3</v>
      </c>
      <c r="K269" s="147">
        <v>0</v>
      </c>
      <c r="L269" s="147">
        <f>J269</f>
        <v>21587.3</v>
      </c>
      <c r="M269" s="147">
        <v>21549.26</v>
      </c>
      <c r="N269" s="147">
        <v>0</v>
      </c>
      <c r="O269" s="147">
        <f>M269</f>
        <v>21549.26</v>
      </c>
    </row>
    <row r="270" spans="1:15" ht="64.8">
      <c r="A270" s="384"/>
      <c r="B270" s="577"/>
      <c r="C270" s="267" t="s">
        <v>26</v>
      </c>
      <c r="D270" s="147">
        <v>0</v>
      </c>
      <c r="E270" s="147">
        <v>0</v>
      </c>
      <c r="F270" s="147">
        <v>0</v>
      </c>
      <c r="G270" s="147">
        <v>0</v>
      </c>
      <c r="H270" s="147">
        <v>0</v>
      </c>
      <c r="I270" s="147">
        <v>0</v>
      </c>
      <c r="J270" s="147">
        <v>0</v>
      </c>
      <c r="K270" s="147">
        <v>0</v>
      </c>
      <c r="L270" s="147">
        <v>0</v>
      </c>
      <c r="M270" s="147">
        <v>0</v>
      </c>
      <c r="N270" s="147">
        <v>0</v>
      </c>
      <c r="O270" s="147">
        <v>0</v>
      </c>
    </row>
    <row r="271" spans="1:15">
      <c r="A271" s="384"/>
      <c r="B271" s="577"/>
      <c r="C271" s="267" t="s">
        <v>25</v>
      </c>
      <c r="D271" s="147"/>
      <c r="E271" s="147"/>
      <c r="F271" s="147"/>
      <c r="G271" s="147"/>
      <c r="H271" s="147"/>
      <c r="I271" s="147"/>
      <c r="J271" s="147"/>
      <c r="K271" s="147"/>
      <c r="L271" s="147"/>
      <c r="M271" s="147"/>
      <c r="N271" s="147"/>
      <c r="O271" s="147"/>
    </row>
    <row r="272" spans="1:15" ht="97.2">
      <c r="A272" s="384"/>
      <c r="B272" s="577"/>
      <c r="C272" s="267" t="s">
        <v>33</v>
      </c>
      <c r="D272" s="147">
        <v>0</v>
      </c>
      <c r="E272" s="147">
        <v>0</v>
      </c>
      <c r="F272" s="147">
        <v>0</v>
      </c>
      <c r="G272" s="147">
        <v>0</v>
      </c>
      <c r="H272" s="147">
        <v>0</v>
      </c>
      <c r="I272" s="147">
        <v>0</v>
      </c>
      <c r="J272" s="147">
        <v>0</v>
      </c>
      <c r="K272" s="147">
        <v>0</v>
      </c>
      <c r="L272" s="147">
        <v>0</v>
      </c>
      <c r="M272" s="147">
        <v>0</v>
      </c>
      <c r="N272" s="147">
        <v>0</v>
      </c>
      <c r="O272" s="147">
        <v>0</v>
      </c>
    </row>
    <row r="273" spans="1:15" ht="97.2">
      <c r="A273" s="384"/>
      <c r="B273" s="577"/>
      <c r="C273" s="181" t="s">
        <v>39</v>
      </c>
      <c r="D273" s="147">
        <v>0</v>
      </c>
      <c r="E273" s="147">
        <v>0</v>
      </c>
      <c r="F273" s="147">
        <v>0</v>
      </c>
      <c r="G273" s="147">
        <v>0</v>
      </c>
      <c r="H273" s="147">
        <v>0</v>
      </c>
      <c r="I273" s="147">
        <v>0</v>
      </c>
      <c r="J273" s="147">
        <v>0</v>
      </c>
      <c r="K273" s="147">
        <v>0</v>
      </c>
      <c r="L273" s="147">
        <v>0</v>
      </c>
      <c r="M273" s="147">
        <v>0</v>
      </c>
      <c r="N273" s="147">
        <v>0</v>
      </c>
      <c r="O273" s="147">
        <v>0</v>
      </c>
    </row>
    <row r="274" spans="1:15" ht="97.2">
      <c r="A274" s="384"/>
      <c r="B274" s="577"/>
      <c r="C274" s="181" t="s">
        <v>40</v>
      </c>
      <c r="D274" s="147">
        <v>0</v>
      </c>
      <c r="E274" s="147">
        <v>0</v>
      </c>
      <c r="F274" s="147">
        <v>0</v>
      </c>
      <c r="G274" s="147">
        <v>0</v>
      </c>
      <c r="H274" s="147">
        <v>0</v>
      </c>
      <c r="I274" s="147">
        <v>0</v>
      </c>
      <c r="J274" s="147">
        <v>0</v>
      </c>
      <c r="K274" s="147">
        <v>0</v>
      </c>
      <c r="L274" s="147">
        <v>0</v>
      </c>
      <c r="M274" s="147">
        <v>0</v>
      </c>
      <c r="N274" s="147">
        <v>0</v>
      </c>
      <c r="O274" s="147">
        <v>0</v>
      </c>
    </row>
    <row r="275" spans="1:15" ht="97.2">
      <c r="A275" s="384"/>
      <c r="B275" s="577"/>
      <c r="C275" s="181" t="s">
        <v>34</v>
      </c>
      <c r="D275" s="147">
        <v>0</v>
      </c>
      <c r="E275" s="147">
        <v>0</v>
      </c>
      <c r="F275" s="147">
        <v>0</v>
      </c>
      <c r="G275" s="147">
        <v>0</v>
      </c>
      <c r="H275" s="147">
        <v>0</v>
      </c>
      <c r="I275" s="147">
        <v>0</v>
      </c>
      <c r="J275" s="147">
        <v>0</v>
      </c>
      <c r="K275" s="147">
        <v>0</v>
      </c>
      <c r="L275" s="147">
        <v>0</v>
      </c>
      <c r="M275" s="147">
        <v>0</v>
      </c>
      <c r="N275" s="147">
        <v>0</v>
      </c>
      <c r="O275" s="147">
        <v>0</v>
      </c>
    </row>
    <row r="276" spans="1:15" ht="97.2">
      <c r="A276" s="384"/>
      <c r="B276" s="577"/>
      <c r="C276" s="181" t="s">
        <v>35</v>
      </c>
      <c r="D276" s="147">
        <v>0</v>
      </c>
      <c r="E276" s="147">
        <v>0</v>
      </c>
      <c r="F276" s="147">
        <v>0</v>
      </c>
      <c r="G276" s="147">
        <v>0</v>
      </c>
      <c r="H276" s="147">
        <v>0</v>
      </c>
      <c r="I276" s="147">
        <v>0</v>
      </c>
      <c r="J276" s="147">
        <v>0</v>
      </c>
      <c r="K276" s="147">
        <v>0</v>
      </c>
      <c r="L276" s="147">
        <v>0</v>
      </c>
      <c r="M276" s="147">
        <v>0</v>
      </c>
      <c r="N276" s="147">
        <v>0</v>
      </c>
      <c r="O276" s="147">
        <v>0</v>
      </c>
    </row>
    <row r="277" spans="1:15" ht="97.2">
      <c r="A277" s="384"/>
      <c r="B277" s="577"/>
      <c r="C277" s="181" t="s">
        <v>36</v>
      </c>
      <c r="D277" s="147">
        <v>0</v>
      </c>
      <c r="E277" s="147">
        <v>0</v>
      </c>
      <c r="F277" s="147">
        <v>0</v>
      </c>
      <c r="G277" s="147">
        <v>0</v>
      </c>
      <c r="H277" s="147">
        <v>0</v>
      </c>
      <c r="I277" s="147">
        <v>0</v>
      </c>
      <c r="J277" s="147">
        <v>0</v>
      </c>
      <c r="K277" s="147">
        <v>0</v>
      </c>
      <c r="L277" s="147">
        <v>0</v>
      </c>
      <c r="M277" s="147">
        <v>0</v>
      </c>
      <c r="N277" s="147">
        <v>0</v>
      </c>
      <c r="O277" s="147">
        <v>0</v>
      </c>
    </row>
    <row r="278" spans="1:15" ht="97.2">
      <c r="A278" s="384"/>
      <c r="B278" s="577"/>
      <c r="C278" s="181" t="s">
        <v>37</v>
      </c>
      <c r="D278" s="147">
        <v>0</v>
      </c>
      <c r="E278" s="147">
        <v>0</v>
      </c>
      <c r="F278" s="147">
        <v>0</v>
      </c>
      <c r="G278" s="147">
        <v>0</v>
      </c>
      <c r="H278" s="147">
        <v>0</v>
      </c>
      <c r="I278" s="147">
        <v>0</v>
      </c>
      <c r="J278" s="147">
        <v>0</v>
      </c>
      <c r="K278" s="147">
        <v>0</v>
      </c>
      <c r="L278" s="147">
        <v>0</v>
      </c>
      <c r="M278" s="147">
        <v>0</v>
      </c>
      <c r="N278" s="147">
        <v>0</v>
      </c>
      <c r="O278" s="147">
        <v>0</v>
      </c>
    </row>
    <row r="279" spans="1:15" ht="129.6">
      <c r="A279" s="522"/>
      <c r="B279" s="589"/>
      <c r="C279" s="267" t="s">
        <v>38</v>
      </c>
      <c r="D279" s="147">
        <v>0</v>
      </c>
      <c r="E279" s="147">
        <v>0</v>
      </c>
      <c r="F279" s="147">
        <v>0</v>
      </c>
      <c r="G279" s="147">
        <v>0</v>
      </c>
      <c r="H279" s="147">
        <v>0</v>
      </c>
      <c r="I279" s="147">
        <v>0</v>
      </c>
      <c r="J279" s="147">
        <v>0</v>
      </c>
      <c r="K279" s="147">
        <v>0</v>
      </c>
      <c r="L279" s="147">
        <v>0</v>
      </c>
      <c r="M279" s="147">
        <v>0</v>
      </c>
      <c r="N279" s="147">
        <v>0</v>
      </c>
      <c r="O279" s="147">
        <v>0</v>
      </c>
    </row>
    <row r="280" spans="1:15">
      <c r="A280" s="522"/>
      <c r="B280" s="589"/>
      <c r="C280" s="267" t="s">
        <v>24</v>
      </c>
      <c r="D280" s="147">
        <v>0</v>
      </c>
      <c r="E280" s="147">
        <v>0</v>
      </c>
      <c r="F280" s="147">
        <v>0</v>
      </c>
      <c r="G280" s="147">
        <v>0</v>
      </c>
      <c r="H280" s="147">
        <v>0</v>
      </c>
      <c r="I280" s="147">
        <v>0</v>
      </c>
      <c r="J280" s="147">
        <v>0</v>
      </c>
      <c r="K280" s="147">
        <v>0</v>
      </c>
      <c r="L280" s="147">
        <v>0</v>
      </c>
      <c r="M280" s="147">
        <v>0</v>
      </c>
      <c r="N280" s="147">
        <v>0</v>
      </c>
      <c r="O280" s="147">
        <v>0</v>
      </c>
    </row>
    <row r="281" spans="1:15">
      <c r="A281" s="523"/>
      <c r="B281" s="590"/>
      <c r="C281" s="268" t="s">
        <v>23</v>
      </c>
      <c r="D281" s="147">
        <f>D269</f>
        <v>21637.3</v>
      </c>
      <c r="E281" s="147">
        <v>0</v>
      </c>
      <c r="F281" s="147">
        <f>D281</f>
        <v>21637.3</v>
      </c>
      <c r="G281" s="147">
        <f>J281</f>
        <v>21587.3</v>
      </c>
      <c r="H281" s="147">
        <v>0</v>
      </c>
      <c r="I281" s="147">
        <f>G281</f>
        <v>21587.3</v>
      </c>
      <c r="J281" s="147">
        <f>J269</f>
        <v>21587.3</v>
      </c>
      <c r="K281" s="147">
        <v>0</v>
      </c>
      <c r="L281" s="147">
        <f>J281</f>
        <v>21587.3</v>
      </c>
      <c r="M281" s="147">
        <f>M269</f>
        <v>21549.26</v>
      </c>
      <c r="N281" s="147">
        <v>0</v>
      </c>
      <c r="O281" s="147">
        <f>M281</f>
        <v>21549.26</v>
      </c>
    </row>
    <row r="282" spans="1:15" ht="33" customHeight="1">
      <c r="A282" s="382" t="s">
        <v>151</v>
      </c>
      <c r="B282" s="576" t="s">
        <v>152</v>
      </c>
      <c r="C282" s="267" t="s">
        <v>59</v>
      </c>
      <c r="D282" s="147">
        <v>658566</v>
      </c>
      <c r="E282" s="147">
        <v>0</v>
      </c>
      <c r="F282" s="147">
        <f>D282</f>
        <v>658566</v>
      </c>
      <c r="G282" s="147">
        <f>J282</f>
        <v>662916</v>
      </c>
      <c r="H282" s="147">
        <v>0</v>
      </c>
      <c r="I282" s="147">
        <f>G282</f>
        <v>662916</v>
      </c>
      <c r="J282" s="147">
        <v>662916</v>
      </c>
      <c r="K282" s="147">
        <v>0</v>
      </c>
      <c r="L282" s="147">
        <f>J282</f>
        <v>662916</v>
      </c>
      <c r="M282" s="147">
        <v>662750.31999999995</v>
      </c>
      <c r="N282" s="147">
        <v>0</v>
      </c>
      <c r="O282" s="147">
        <f>M282</f>
        <v>662750.31999999995</v>
      </c>
    </row>
    <row r="283" spans="1:15" ht="64.8">
      <c r="A283" s="384"/>
      <c r="B283" s="577"/>
      <c r="C283" s="267" t="s">
        <v>26</v>
      </c>
      <c r="D283" s="147">
        <v>0</v>
      </c>
      <c r="E283" s="147">
        <v>0</v>
      </c>
      <c r="F283" s="147">
        <v>0</v>
      </c>
      <c r="G283" s="147">
        <v>0</v>
      </c>
      <c r="H283" s="147">
        <v>0</v>
      </c>
      <c r="I283" s="147">
        <v>0</v>
      </c>
      <c r="J283" s="147">
        <v>0</v>
      </c>
      <c r="K283" s="147">
        <v>0</v>
      </c>
      <c r="L283" s="147">
        <v>0</v>
      </c>
      <c r="M283" s="147">
        <v>0</v>
      </c>
      <c r="N283" s="147">
        <v>0</v>
      </c>
      <c r="O283" s="147">
        <v>0</v>
      </c>
    </row>
    <row r="284" spans="1:15">
      <c r="A284" s="384"/>
      <c r="B284" s="577"/>
      <c r="C284" s="267" t="s">
        <v>25</v>
      </c>
      <c r="D284" s="147"/>
      <c r="E284" s="147"/>
      <c r="F284" s="147"/>
      <c r="G284" s="147"/>
      <c r="H284" s="147"/>
      <c r="I284" s="147"/>
      <c r="J284" s="147"/>
      <c r="K284" s="147"/>
      <c r="L284" s="147"/>
      <c r="M284" s="147"/>
      <c r="N284" s="147"/>
      <c r="O284" s="147"/>
    </row>
    <row r="285" spans="1:15" ht="97.2">
      <c r="A285" s="384"/>
      <c r="B285" s="577"/>
      <c r="C285" s="267" t="s">
        <v>33</v>
      </c>
      <c r="D285" s="147">
        <v>0</v>
      </c>
      <c r="E285" s="147">
        <v>0</v>
      </c>
      <c r="F285" s="147">
        <v>0</v>
      </c>
      <c r="G285" s="147">
        <v>0</v>
      </c>
      <c r="H285" s="147">
        <v>0</v>
      </c>
      <c r="I285" s="147">
        <v>0</v>
      </c>
      <c r="J285" s="147">
        <v>0</v>
      </c>
      <c r="K285" s="147">
        <v>0</v>
      </c>
      <c r="L285" s="147">
        <v>0</v>
      </c>
      <c r="M285" s="147">
        <v>0</v>
      </c>
      <c r="N285" s="147">
        <v>0</v>
      </c>
      <c r="O285" s="147">
        <v>0</v>
      </c>
    </row>
    <row r="286" spans="1:15" ht="97.2">
      <c r="A286" s="384"/>
      <c r="B286" s="577"/>
      <c r="C286" s="181" t="s">
        <v>39</v>
      </c>
      <c r="D286" s="147">
        <v>0</v>
      </c>
      <c r="E286" s="147">
        <v>0</v>
      </c>
      <c r="F286" s="147">
        <v>0</v>
      </c>
      <c r="G286" s="147">
        <v>0</v>
      </c>
      <c r="H286" s="147">
        <v>0</v>
      </c>
      <c r="I286" s="147">
        <v>0</v>
      </c>
      <c r="J286" s="147">
        <v>0</v>
      </c>
      <c r="K286" s="147">
        <v>0</v>
      </c>
      <c r="L286" s="147">
        <v>0</v>
      </c>
      <c r="M286" s="147">
        <v>0</v>
      </c>
      <c r="N286" s="147">
        <v>0</v>
      </c>
      <c r="O286" s="147">
        <v>0</v>
      </c>
    </row>
    <row r="287" spans="1:15" ht="97.2">
      <c r="A287" s="384"/>
      <c r="B287" s="577"/>
      <c r="C287" s="181" t="s">
        <v>40</v>
      </c>
      <c r="D287" s="147">
        <v>0</v>
      </c>
      <c r="E287" s="147">
        <v>0</v>
      </c>
      <c r="F287" s="147">
        <v>0</v>
      </c>
      <c r="G287" s="147">
        <v>0</v>
      </c>
      <c r="H287" s="147">
        <v>0</v>
      </c>
      <c r="I287" s="147">
        <v>0</v>
      </c>
      <c r="J287" s="147">
        <v>0</v>
      </c>
      <c r="K287" s="147">
        <v>0</v>
      </c>
      <c r="L287" s="147">
        <v>0</v>
      </c>
      <c r="M287" s="147">
        <v>0</v>
      </c>
      <c r="N287" s="147">
        <v>0</v>
      </c>
      <c r="O287" s="147">
        <v>0</v>
      </c>
    </row>
    <row r="288" spans="1:15" ht="97.2">
      <c r="A288" s="384"/>
      <c r="B288" s="577"/>
      <c r="C288" s="181" t="s">
        <v>34</v>
      </c>
      <c r="D288" s="147">
        <v>0</v>
      </c>
      <c r="E288" s="147">
        <v>0</v>
      </c>
      <c r="F288" s="147">
        <v>0</v>
      </c>
      <c r="G288" s="147">
        <v>0</v>
      </c>
      <c r="H288" s="147">
        <v>0</v>
      </c>
      <c r="I288" s="147">
        <v>0</v>
      </c>
      <c r="J288" s="147">
        <v>0</v>
      </c>
      <c r="K288" s="147">
        <v>0</v>
      </c>
      <c r="L288" s="147">
        <v>0</v>
      </c>
      <c r="M288" s="147">
        <v>0</v>
      </c>
      <c r="N288" s="147">
        <v>0</v>
      </c>
      <c r="O288" s="147">
        <v>0</v>
      </c>
    </row>
    <row r="289" spans="1:15" ht="97.2">
      <c r="A289" s="384"/>
      <c r="B289" s="577"/>
      <c r="C289" s="181" t="s">
        <v>35</v>
      </c>
      <c r="D289" s="147">
        <v>0</v>
      </c>
      <c r="E289" s="147">
        <v>0</v>
      </c>
      <c r="F289" s="147">
        <v>0</v>
      </c>
      <c r="G289" s="147">
        <v>0</v>
      </c>
      <c r="H289" s="147">
        <v>0</v>
      </c>
      <c r="I289" s="147">
        <v>0</v>
      </c>
      <c r="J289" s="147">
        <v>0</v>
      </c>
      <c r="K289" s="147">
        <v>0</v>
      </c>
      <c r="L289" s="147">
        <v>0</v>
      </c>
      <c r="M289" s="147">
        <v>0</v>
      </c>
      <c r="N289" s="147">
        <v>0</v>
      </c>
      <c r="O289" s="147">
        <v>0</v>
      </c>
    </row>
    <row r="290" spans="1:15" ht="97.2">
      <c r="A290" s="384"/>
      <c r="B290" s="577"/>
      <c r="C290" s="181" t="s">
        <v>36</v>
      </c>
      <c r="D290" s="147">
        <v>0</v>
      </c>
      <c r="E290" s="147">
        <v>0</v>
      </c>
      <c r="F290" s="147">
        <v>0</v>
      </c>
      <c r="G290" s="147">
        <v>0</v>
      </c>
      <c r="H290" s="147">
        <v>0</v>
      </c>
      <c r="I290" s="147">
        <v>0</v>
      </c>
      <c r="J290" s="147">
        <v>0</v>
      </c>
      <c r="K290" s="147">
        <v>0</v>
      </c>
      <c r="L290" s="147">
        <v>0</v>
      </c>
      <c r="M290" s="147">
        <v>0</v>
      </c>
      <c r="N290" s="147">
        <v>0</v>
      </c>
      <c r="O290" s="147">
        <v>0</v>
      </c>
    </row>
    <row r="291" spans="1:15" ht="97.2">
      <c r="A291" s="384"/>
      <c r="B291" s="577"/>
      <c r="C291" s="181" t="s">
        <v>37</v>
      </c>
      <c r="D291" s="147">
        <v>0</v>
      </c>
      <c r="E291" s="147">
        <v>0</v>
      </c>
      <c r="F291" s="147">
        <v>0</v>
      </c>
      <c r="G291" s="147">
        <v>0</v>
      </c>
      <c r="H291" s="147">
        <v>0</v>
      </c>
      <c r="I291" s="147">
        <v>0</v>
      </c>
      <c r="J291" s="147">
        <v>0</v>
      </c>
      <c r="K291" s="147">
        <v>0</v>
      </c>
      <c r="L291" s="147">
        <v>0</v>
      </c>
      <c r="M291" s="147">
        <v>0</v>
      </c>
      <c r="N291" s="147">
        <v>0</v>
      </c>
      <c r="O291" s="147">
        <v>0</v>
      </c>
    </row>
    <row r="292" spans="1:15" ht="129.6">
      <c r="A292" s="522"/>
      <c r="B292" s="589"/>
      <c r="C292" s="267" t="s">
        <v>38</v>
      </c>
      <c r="D292" s="147">
        <v>0</v>
      </c>
      <c r="E292" s="147">
        <v>0</v>
      </c>
      <c r="F292" s="147">
        <v>0</v>
      </c>
      <c r="G292" s="147">
        <v>0</v>
      </c>
      <c r="H292" s="147">
        <v>0</v>
      </c>
      <c r="I292" s="147">
        <v>0</v>
      </c>
      <c r="J292" s="147">
        <v>0</v>
      </c>
      <c r="K292" s="147">
        <v>0</v>
      </c>
      <c r="L292" s="147">
        <v>0</v>
      </c>
      <c r="M292" s="147">
        <v>0</v>
      </c>
      <c r="N292" s="147">
        <v>0</v>
      </c>
      <c r="O292" s="147">
        <v>0</v>
      </c>
    </row>
    <row r="293" spans="1:15">
      <c r="A293" s="522"/>
      <c r="B293" s="589"/>
      <c r="C293" s="267" t="s">
        <v>24</v>
      </c>
      <c r="D293" s="147">
        <v>0</v>
      </c>
      <c r="E293" s="147">
        <v>0</v>
      </c>
      <c r="F293" s="147">
        <v>0</v>
      </c>
      <c r="G293" s="147">
        <v>0</v>
      </c>
      <c r="H293" s="147">
        <v>0</v>
      </c>
      <c r="I293" s="147">
        <v>0</v>
      </c>
      <c r="J293" s="147">
        <v>0</v>
      </c>
      <c r="K293" s="147">
        <v>0</v>
      </c>
      <c r="L293" s="147">
        <v>0</v>
      </c>
      <c r="M293" s="147">
        <v>0</v>
      </c>
      <c r="N293" s="147">
        <v>0</v>
      </c>
      <c r="O293" s="147">
        <v>0</v>
      </c>
    </row>
    <row r="294" spans="1:15">
      <c r="A294" s="523"/>
      <c r="B294" s="590"/>
      <c r="C294" s="268" t="s">
        <v>23</v>
      </c>
      <c r="D294" s="147">
        <f>D282</f>
        <v>658566</v>
      </c>
      <c r="E294" s="147">
        <v>0</v>
      </c>
      <c r="F294" s="147">
        <f>D294</f>
        <v>658566</v>
      </c>
      <c r="G294" s="147">
        <f>J294</f>
        <v>662916</v>
      </c>
      <c r="H294" s="147">
        <v>0</v>
      </c>
      <c r="I294" s="147">
        <f>G294</f>
        <v>662916</v>
      </c>
      <c r="J294" s="147">
        <f>J282</f>
        <v>662916</v>
      </c>
      <c r="K294" s="147">
        <v>0</v>
      </c>
      <c r="L294" s="147">
        <f>J294</f>
        <v>662916</v>
      </c>
      <c r="M294" s="147">
        <f>M282</f>
        <v>662750.31999999995</v>
      </c>
      <c r="N294" s="147">
        <v>0</v>
      </c>
      <c r="O294" s="147">
        <f>M294</f>
        <v>662750.31999999995</v>
      </c>
    </row>
    <row r="295" spans="1:15" ht="33" customHeight="1">
      <c r="A295" s="382" t="s">
        <v>153</v>
      </c>
      <c r="B295" s="576" t="s">
        <v>154</v>
      </c>
      <c r="C295" s="267" t="s">
        <v>59</v>
      </c>
      <c r="D295" s="147">
        <v>8616</v>
      </c>
      <c r="E295" s="147">
        <v>0</v>
      </c>
      <c r="F295" s="147">
        <f>D295</f>
        <v>8616</v>
      </c>
      <c r="G295" s="147">
        <f>D295</f>
        <v>8616</v>
      </c>
      <c r="H295" s="147">
        <v>0</v>
      </c>
      <c r="I295" s="147">
        <f>G295</f>
        <v>8616</v>
      </c>
      <c r="J295" s="147">
        <v>8616</v>
      </c>
      <c r="K295" s="147">
        <v>0</v>
      </c>
      <c r="L295" s="147">
        <f>J295</f>
        <v>8616</v>
      </c>
      <c r="M295" s="147">
        <v>8605.4500000000007</v>
      </c>
      <c r="N295" s="147">
        <v>0</v>
      </c>
      <c r="O295" s="147">
        <f>M295</f>
        <v>8605.4500000000007</v>
      </c>
    </row>
    <row r="296" spans="1:15" ht="64.8">
      <c r="A296" s="384"/>
      <c r="B296" s="577"/>
      <c r="C296" s="267" t="s">
        <v>26</v>
      </c>
      <c r="D296" s="147">
        <v>0</v>
      </c>
      <c r="E296" s="147">
        <v>0</v>
      </c>
      <c r="F296" s="147">
        <v>0</v>
      </c>
      <c r="G296" s="147">
        <v>0</v>
      </c>
      <c r="H296" s="147">
        <v>0</v>
      </c>
      <c r="I296" s="147">
        <v>0</v>
      </c>
      <c r="J296" s="147">
        <v>0</v>
      </c>
      <c r="K296" s="147">
        <v>0</v>
      </c>
      <c r="L296" s="147">
        <v>0</v>
      </c>
      <c r="M296" s="147">
        <v>0</v>
      </c>
      <c r="N296" s="147">
        <v>0</v>
      </c>
      <c r="O296" s="147">
        <v>0</v>
      </c>
    </row>
    <row r="297" spans="1:15">
      <c r="A297" s="384"/>
      <c r="B297" s="577"/>
      <c r="C297" s="267" t="s">
        <v>25</v>
      </c>
      <c r="D297" s="147"/>
      <c r="E297" s="147"/>
      <c r="F297" s="147"/>
      <c r="G297" s="147"/>
      <c r="H297" s="147"/>
      <c r="I297" s="147"/>
      <c r="J297" s="147"/>
      <c r="K297" s="147"/>
      <c r="L297" s="147"/>
      <c r="M297" s="147"/>
      <c r="N297" s="147"/>
      <c r="O297" s="147"/>
    </row>
    <row r="298" spans="1:15" ht="97.2">
      <c r="A298" s="384"/>
      <c r="B298" s="577"/>
      <c r="C298" s="267" t="s">
        <v>33</v>
      </c>
      <c r="D298" s="147">
        <v>0</v>
      </c>
      <c r="E298" s="147">
        <v>0</v>
      </c>
      <c r="F298" s="147">
        <v>0</v>
      </c>
      <c r="G298" s="147">
        <v>0</v>
      </c>
      <c r="H298" s="147">
        <v>0</v>
      </c>
      <c r="I298" s="147">
        <v>0</v>
      </c>
      <c r="J298" s="147">
        <v>0</v>
      </c>
      <c r="K298" s="147">
        <v>0</v>
      </c>
      <c r="L298" s="147">
        <v>0</v>
      </c>
      <c r="M298" s="147">
        <v>0</v>
      </c>
      <c r="N298" s="147">
        <v>0</v>
      </c>
      <c r="O298" s="147">
        <v>0</v>
      </c>
    </row>
    <row r="299" spans="1:15" ht="97.2">
      <c r="A299" s="384"/>
      <c r="B299" s="577"/>
      <c r="C299" s="181" t="s">
        <v>39</v>
      </c>
      <c r="D299" s="147">
        <v>0</v>
      </c>
      <c r="E299" s="147">
        <v>0</v>
      </c>
      <c r="F299" s="147">
        <v>0</v>
      </c>
      <c r="G299" s="147">
        <v>0</v>
      </c>
      <c r="H299" s="147">
        <v>0</v>
      </c>
      <c r="I299" s="147">
        <v>0</v>
      </c>
      <c r="J299" s="147">
        <v>0</v>
      </c>
      <c r="K299" s="147">
        <v>0</v>
      </c>
      <c r="L299" s="147">
        <v>0</v>
      </c>
      <c r="M299" s="147">
        <v>0</v>
      </c>
      <c r="N299" s="147">
        <v>0</v>
      </c>
      <c r="O299" s="147">
        <v>0</v>
      </c>
    </row>
    <row r="300" spans="1:15" ht="97.2">
      <c r="A300" s="384"/>
      <c r="B300" s="577"/>
      <c r="C300" s="181" t="s">
        <v>40</v>
      </c>
      <c r="D300" s="147">
        <v>0</v>
      </c>
      <c r="E300" s="147">
        <v>0</v>
      </c>
      <c r="F300" s="147">
        <v>0</v>
      </c>
      <c r="G300" s="147">
        <v>0</v>
      </c>
      <c r="H300" s="147">
        <v>0</v>
      </c>
      <c r="I300" s="147">
        <v>0</v>
      </c>
      <c r="J300" s="147">
        <v>0</v>
      </c>
      <c r="K300" s="147">
        <v>0</v>
      </c>
      <c r="L300" s="147">
        <v>0</v>
      </c>
      <c r="M300" s="147">
        <v>0</v>
      </c>
      <c r="N300" s="147">
        <v>0</v>
      </c>
      <c r="O300" s="147">
        <v>0</v>
      </c>
    </row>
    <row r="301" spans="1:15" ht="97.2">
      <c r="A301" s="384"/>
      <c r="B301" s="577"/>
      <c r="C301" s="181" t="s">
        <v>34</v>
      </c>
      <c r="D301" s="147">
        <v>0</v>
      </c>
      <c r="E301" s="147">
        <v>0</v>
      </c>
      <c r="F301" s="147">
        <v>0</v>
      </c>
      <c r="G301" s="147">
        <v>0</v>
      </c>
      <c r="H301" s="147">
        <v>0</v>
      </c>
      <c r="I301" s="147">
        <v>0</v>
      </c>
      <c r="J301" s="147">
        <v>0</v>
      </c>
      <c r="K301" s="147">
        <v>0</v>
      </c>
      <c r="L301" s="147">
        <v>0</v>
      </c>
      <c r="M301" s="147">
        <v>0</v>
      </c>
      <c r="N301" s="147">
        <v>0</v>
      </c>
      <c r="O301" s="147">
        <v>0</v>
      </c>
    </row>
    <row r="302" spans="1:15" ht="97.2">
      <c r="A302" s="384"/>
      <c r="B302" s="577"/>
      <c r="C302" s="181" t="s">
        <v>35</v>
      </c>
      <c r="D302" s="147">
        <v>0</v>
      </c>
      <c r="E302" s="147">
        <v>0</v>
      </c>
      <c r="F302" s="147">
        <v>0</v>
      </c>
      <c r="G302" s="147">
        <v>0</v>
      </c>
      <c r="H302" s="147">
        <v>0</v>
      </c>
      <c r="I302" s="147">
        <v>0</v>
      </c>
      <c r="J302" s="147">
        <v>0</v>
      </c>
      <c r="K302" s="147">
        <v>0</v>
      </c>
      <c r="L302" s="147">
        <v>0</v>
      </c>
      <c r="M302" s="147">
        <v>0</v>
      </c>
      <c r="N302" s="147">
        <v>0</v>
      </c>
      <c r="O302" s="147">
        <v>0</v>
      </c>
    </row>
    <row r="303" spans="1:15" ht="97.2">
      <c r="A303" s="384"/>
      <c r="B303" s="577"/>
      <c r="C303" s="181" t="s">
        <v>36</v>
      </c>
      <c r="D303" s="147">
        <v>0</v>
      </c>
      <c r="E303" s="147">
        <v>0</v>
      </c>
      <c r="F303" s="147">
        <v>0</v>
      </c>
      <c r="G303" s="147">
        <v>0</v>
      </c>
      <c r="H303" s="147">
        <v>0</v>
      </c>
      <c r="I303" s="147">
        <v>0</v>
      </c>
      <c r="J303" s="147">
        <v>0</v>
      </c>
      <c r="K303" s="147">
        <v>0</v>
      </c>
      <c r="L303" s="147">
        <v>0</v>
      </c>
      <c r="M303" s="147">
        <v>0</v>
      </c>
      <c r="N303" s="147">
        <v>0</v>
      </c>
      <c r="O303" s="147">
        <v>0</v>
      </c>
    </row>
    <row r="304" spans="1:15" ht="97.2">
      <c r="A304" s="384"/>
      <c r="B304" s="577"/>
      <c r="C304" s="181" t="s">
        <v>37</v>
      </c>
      <c r="D304" s="147">
        <v>0</v>
      </c>
      <c r="E304" s="147">
        <v>0</v>
      </c>
      <c r="F304" s="147">
        <v>0</v>
      </c>
      <c r="G304" s="147">
        <v>0</v>
      </c>
      <c r="H304" s="147">
        <v>0</v>
      </c>
      <c r="I304" s="147">
        <v>0</v>
      </c>
      <c r="J304" s="147">
        <v>0</v>
      </c>
      <c r="K304" s="147">
        <v>0</v>
      </c>
      <c r="L304" s="147">
        <v>0</v>
      </c>
      <c r="M304" s="147">
        <v>0</v>
      </c>
      <c r="N304" s="147">
        <v>0</v>
      </c>
      <c r="O304" s="147">
        <v>0</v>
      </c>
    </row>
    <row r="305" spans="1:15" ht="129.6">
      <c r="A305" s="522"/>
      <c r="B305" s="589"/>
      <c r="C305" s="267" t="s">
        <v>38</v>
      </c>
      <c r="D305" s="147">
        <v>0</v>
      </c>
      <c r="E305" s="147">
        <v>0</v>
      </c>
      <c r="F305" s="147">
        <v>0</v>
      </c>
      <c r="G305" s="147">
        <v>0</v>
      </c>
      <c r="H305" s="147">
        <v>0</v>
      </c>
      <c r="I305" s="147">
        <v>0</v>
      </c>
      <c r="J305" s="147">
        <v>0</v>
      </c>
      <c r="K305" s="147">
        <v>0</v>
      </c>
      <c r="L305" s="147">
        <v>0</v>
      </c>
      <c r="M305" s="147">
        <v>0</v>
      </c>
      <c r="N305" s="147">
        <v>0</v>
      </c>
      <c r="O305" s="147">
        <v>0</v>
      </c>
    </row>
    <row r="306" spans="1:15">
      <c r="A306" s="522"/>
      <c r="B306" s="589"/>
      <c r="C306" s="267" t="s">
        <v>24</v>
      </c>
      <c r="D306" s="147">
        <v>0</v>
      </c>
      <c r="E306" s="147">
        <v>0</v>
      </c>
      <c r="F306" s="147">
        <v>0</v>
      </c>
      <c r="G306" s="147">
        <v>0</v>
      </c>
      <c r="H306" s="147">
        <v>0</v>
      </c>
      <c r="I306" s="147">
        <v>0</v>
      </c>
      <c r="J306" s="147">
        <v>0</v>
      </c>
      <c r="K306" s="147">
        <v>0</v>
      </c>
      <c r="L306" s="147">
        <v>0</v>
      </c>
      <c r="M306" s="147">
        <v>0</v>
      </c>
      <c r="N306" s="147">
        <v>0</v>
      </c>
      <c r="O306" s="147">
        <v>0</v>
      </c>
    </row>
    <row r="307" spans="1:15">
      <c r="A307" s="523"/>
      <c r="B307" s="590"/>
      <c r="C307" s="268" t="s">
        <v>23</v>
      </c>
      <c r="D307" s="147">
        <f>D295</f>
        <v>8616</v>
      </c>
      <c r="E307" s="147">
        <v>0</v>
      </c>
      <c r="F307" s="147">
        <f>D307</f>
        <v>8616</v>
      </c>
      <c r="G307" s="147">
        <f>D307</f>
        <v>8616</v>
      </c>
      <c r="H307" s="147">
        <v>0</v>
      </c>
      <c r="I307" s="147">
        <f>G307</f>
        <v>8616</v>
      </c>
      <c r="J307" s="147">
        <f>J295</f>
        <v>8616</v>
      </c>
      <c r="K307" s="147">
        <v>0</v>
      </c>
      <c r="L307" s="147">
        <f>J307</f>
        <v>8616</v>
      </c>
      <c r="M307" s="147">
        <f>M295</f>
        <v>8605.4500000000007</v>
      </c>
      <c r="N307" s="147">
        <v>0</v>
      </c>
      <c r="O307" s="147">
        <f>M307</f>
        <v>8605.4500000000007</v>
      </c>
    </row>
    <row r="308" spans="1:15" ht="33" customHeight="1">
      <c r="A308" s="382" t="s">
        <v>155</v>
      </c>
      <c r="B308" s="576" t="s">
        <v>156</v>
      </c>
      <c r="C308" s="267" t="s">
        <v>59</v>
      </c>
      <c r="D308" s="147">
        <v>3646</v>
      </c>
      <c r="E308" s="147">
        <v>0</v>
      </c>
      <c r="F308" s="147">
        <f>D308</f>
        <v>3646</v>
      </c>
      <c r="G308" s="147">
        <f>D308</f>
        <v>3646</v>
      </c>
      <c r="H308" s="147">
        <v>0</v>
      </c>
      <c r="I308" s="147">
        <f>G308</f>
        <v>3646</v>
      </c>
      <c r="J308" s="147">
        <v>3646</v>
      </c>
      <c r="K308" s="147">
        <v>0</v>
      </c>
      <c r="L308" s="147">
        <f>J308</f>
        <v>3646</v>
      </c>
      <c r="M308" s="147">
        <v>3572.71</v>
      </c>
      <c r="N308" s="147">
        <v>0</v>
      </c>
      <c r="O308" s="147">
        <f>M308</f>
        <v>3572.71</v>
      </c>
    </row>
    <row r="309" spans="1:15" ht="64.8">
      <c r="A309" s="384"/>
      <c r="B309" s="577"/>
      <c r="C309" s="267" t="s">
        <v>26</v>
      </c>
      <c r="D309" s="147">
        <v>0</v>
      </c>
      <c r="E309" s="147">
        <v>0</v>
      </c>
      <c r="F309" s="147">
        <v>0</v>
      </c>
      <c r="G309" s="147">
        <v>0</v>
      </c>
      <c r="H309" s="147">
        <v>0</v>
      </c>
      <c r="I309" s="147">
        <v>0</v>
      </c>
      <c r="J309" s="147">
        <v>0</v>
      </c>
      <c r="K309" s="147">
        <v>0</v>
      </c>
      <c r="L309" s="147">
        <v>0</v>
      </c>
      <c r="M309" s="147">
        <v>0</v>
      </c>
      <c r="N309" s="147">
        <v>0</v>
      </c>
      <c r="O309" s="147">
        <v>0</v>
      </c>
    </row>
    <row r="310" spans="1:15">
      <c r="A310" s="384"/>
      <c r="B310" s="577"/>
      <c r="C310" s="267" t="s">
        <v>25</v>
      </c>
      <c r="D310" s="147"/>
      <c r="E310" s="147"/>
      <c r="F310" s="147"/>
      <c r="G310" s="147"/>
      <c r="H310" s="147"/>
      <c r="I310" s="147"/>
      <c r="J310" s="147"/>
      <c r="K310" s="147"/>
      <c r="L310" s="147"/>
      <c r="M310" s="147"/>
      <c r="N310" s="147"/>
      <c r="O310" s="147"/>
    </row>
    <row r="311" spans="1:15" ht="97.2">
      <c r="A311" s="384"/>
      <c r="B311" s="577"/>
      <c r="C311" s="267" t="s">
        <v>33</v>
      </c>
      <c r="D311" s="147">
        <v>0</v>
      </c>
      <c r="E311" s="147">
        <v>0</v>
      </c>
      <c r="F311" s="147">
        <v>0</v>
      </c>
      <c r="G311" s="147">
        <v>0</v>
      </c>
      <c r="H311" s="147">
        <v>0</v>
      </c>
      <c r="I311" s="147">
        <v>0</v>
      </c>
      <c r="J311" s="147">
        <v>0</v>
      </c>
      <c r="K311" s="147">
        <v>0</v>
      </c>
      <c r="L311" s="147">
        <v>0</v>
      </c>
      <c r="M311" s="147">
        <v>0</v>
      </c>
      <c r="N311" s="147">
        <v>0</v>
      </c>
      <c r="O311" s="147">
        <v>0</v>
      </c>
    </row>
    <row r="312" spans="1:15" ht="97.2">
      <c r="A312" s="384"/>
      <c r="B312" s="577"/>
      <c r="C312" s="181" t="s">
        <v>39</v>
      </c>
      <c r="D312" s="147">
        <v>0</v>
      </c>
      <c r="E312" s="147">
        <v>0</v>
      </c>
      <c r="F312" s="147">
        <v>0</v>
      </c>
      <c r="G312" s="147">
        <v>0</v>
      </c>
      <c r="H312" s="147">
        <v>0</v>
      </c>
      <c r="I312" s="147">
        <v>0</v>
      </c>
      <c r="J312" s="147">
        <v>0</v>
      </c>
      <c r="K312" s="147">
        <v>0</v>
      </c>
      <c r="L312" s="147">
        <v>0</v>
      </c>
      <c r="M312" s="147">
        <v>0</v>
      </c>
      <c r="N312" s="147">
        <v>0</v>
      </c>
      <c r="O312" s="147">
        <v>0</v>
      </c>
    </row>
    <row r="313" spans="1:15" ht="97.2">
      <c r="A313" s="384"/>
      <c r="B313" s="577"/>
      <c r="C313" s="181" t="s">
        <v>40</v>
      </c>
      <c r="D313" s="147">
        <v>0</v>
      </c>
      <c r="E313" s="147">
        <v>0</v>
      </c>
      <c r="F313" s="147">
        <v>0</v>
      </c>
      <c r="G313" s="147">
        <v>0</v>
      </c>
      <c r="H313" s="147">
        <v>0</v>
      </c>
      <c r="I313" s="147">
        <v>0</v>
      </c>
      <c r="J313" s="147">
        <v>0</v>
      </c>
      <c r="K313" s="147">
        <v>0</v>
      </c>
      <c r="L313" s="147">
        <v>0</v>
      </c>
      <c r="M313" s="147">
        <v>0</v>
      </c>
      <c r="N313" s="147">
        <v>0</v>
      </c>
      <c r="O313" s="147">
        <v>0</v>
      </c>
    </row>
    <row r="314" spans="1:15" ht="97.2">
      <c r="A314" s="384"/>
      <c r="B314" s="577"/>
      <c r="C314" s="181" t="s">
        <v>34</v>
      </c>
      <c r="D314" s="147">
        <v>0</v>
      </c>
      <c r="E314" s="147">
        <v>0</v>
      </c>
      <c r="F314" s="147">
        <v>0</v>
      </c>
      <c r="G314" s="147">
        <v>0</v>
      </c>
      <c r="H314" s="147">
        <v>0</v>
      </c>
      <c r="I314" s="147">
        <v>0</v>
      </c>
      <c r="J314" s="147">
        <v>0</v>
      </c>
      <c r="K314" s="147">
        <v>0</v>
      </c>
      <c r="L314" s="147">
        <v>0</v>
      </c>
      <c r="M314" s="147">
        <v>0</v>
      </c>
      <c r="N314" s="147">
        <v>0</v>
      </c>
      <c r="O314" s="147">
        <v>0</v>
      </c>
    </row>
    <row r="315" spans="1:15" ht="97.2">
      <c r="A315" s="384"/>
      <c r="B315" s="577"/>
      <c r="C315" s="181" t="s">
        <v>35</v>
      </c>
      <c r="D315" s="147">
        <v>0</v>
      </c>
      <c r="E315" s="147">
        <v>0</v>
      </c>
      <c r="F315" s="147">
        <v>0</v>
      </c>
      <c r="G315" s="147">
        <v>0</v>
      </c>
      <c r="H315" s="147">
        <v>0</v>
      </c>
      <c r="I315" s="147">
        <v>0</v>
      </c>
      <c r="J315" s="147">
        <v>0</v>
      </c>
      <c r="K315" s="147">
        <v>0</v>
      </c>
      <c r="L315" s="147">
        <v>0</v>
      </c>
      <c r="M315" s="147">
        <v>0</v>
      </c>
      <c r="N315" s="147">
        <v>0</v>
      </c>
      <c r="O315" s="147">
        <v>0</v>
      </c>
    </row>
    <row r="316" spans="1:15" ht="97.2">
      <c r="A316" s="384"/>
      <c r="B316" s="577"/>
      <c r="C316" s="181" t="s">
        <v>36</v>
      </c>
      <c r="D316" s="147">
        <v>0</v>
      </c>
      <c r="E316" s="147">
        <v>0</v>
      </c>
      <c r="F316" s="147">
        <v>0</v>
      </c>
      <c r="G316" s="147">
        <v>0</v>
      </c>
      <c r="H316" s="147">
        <v>0</v>
      </c>
      <c r="I316" s="147">
        <v>0</v>
      </c>
      <c r="J316" s="147">
        <v>0</v>
      </c>
      <c r="K316" s="147">
        <v>0</v>
      </c>
      <c r="L316" s="147">
        <v>0</v>
      </c>
      <c r="M316" s="147">
        <v>0</v>
      </c>
      <c r="N316" s="147">
        <v>0</v>
      </c>
      <c r="O316" s="147">
        <v>0</v>
      </c>
    </row>
    <row r="317" spans="1:15" ht="97.2">
      <c r="A317" s="384"/>
      <c r="B317" s="577"/>
      <c r="C317" s="181" t="s">
        <v>37</v>
      </c>
      <c r="D317" s="147">
        <v>0</v>
      </c>
      <c r="E317" s="147">
        <v>0</v>
      </c>
      <c r="F317" s="147">
        <v>0</v>
      </c>
      <c r="G317" s="147">
        <v>0</v>
      </c>
      <c r="H317" s="147">
        <v>0</v>
      </c>
      <c r="I317" s="147">
        <v>0</v>
      </c>
      <c r="J317" s="147">
        <v>0</v>
      </c>
      <c r="K317" s="147">
        <v>0</v>
      </c>
      <c r="L317" s="147">
        <v>0</v>
      </c>
      <c r="M317" s="147">
        <v>0</v>
      </c>
      <c r="N317" s="147">
        <v>0</v>
      </c>
      <c r="O317" s="147">
        <v>0</v>
      </c>
    </row>
    <row r="318" spans="1:15" ht="129.6">
      <c r="A318" s="384"/>
      <c r="B318" s="577"/>
      <c r="C318" s="267" t="s">
        <v>38</v>
      </c>
      <c r="D318" s="147">
        <v>0</v>
      </c>
      <c r="E318" s="147">
        <v>0</v>
      </c>
      <c r="F318" s="147">
        <v>0</v>
      </c>
      <c r="G318" s="147">
        <v>0</v>
      </c>
      <c r="H318" s="147">
        <v>0</v>
      </c>
      <c r="I318" s="147">
        <v>0</v>
      </c>
      <c r="J318" s="147">
        <v>0</v>
      </c>
      <c r="K318" s="147">
        <v>0</v>
      </c>
      <c r="L318" s="147">
        <v>0</v>
      </c>
      <c r="M318" s="147">
        <v>0</v>
      </c>
      <c r="N318" s="147">
        <v>0</v>
      </c>
      <c r="O318" s="147">
        <v>0</v>
      </c>
    </row>
    <row r="319" spans="1:15">
      <c r="A319" s="522"/>
      <c r="B319" s="589"/>
      <c r="C319" s="267" t="s">
        <v>24</v>
      </c>
      <c r="D319" s="147">
        <v>0</v>
      </c>
      <c r="E319" s="147">
        <v>0</v>
      </c>
      <c r="F319" s="147">
        <v>0</v>
      </c>
      <c r="G319" s="147">
        <v>0</v>
      </c>
      <c r="H319" s="147">
        <v>0</v>
      </c>
      <c r="I319" s="147">
        <v>0</v>
      </c>
      <c r="J319" s="147">
        <v>0</v>
      </c>
      <c r="K319" s="147">
        <v>0</v>
      </c>
      <c r="L319" s="147">
        <v>0</v>
      </c>
      <c r="M319" s="147">
        <v>0</v>
      </c>
      <c r="N319" s="147">
        <v>0</v>
      </c>
      <c r="O319" s="147">
        <v>0</v>
      </c>
    </row>
    <row r="320" spans="1:15">
      <c r="A320" s="523"/>
      <c r="B320" s="590"/>
      <c r="C320" s="268" t="s">
        <v>23</v>
      </c>
      <c r="D320" s="147">
        <f>D308</f>
        <v>3646</v>
      </c>
      <c r="E320" s="147">
        <v>0</v>
      </c>
      <c r="F320" s="147">
        <f>D320</f>
        <v>3646</v>
      </c>
      <c r="G320" s="147">
        <f>D320</f>
        <v>3646</v>
      </c>
      <c r="H320" s="147">
        <v>0</v>
      </c>
      <c r="I320" s="147">
        <f>G320</f>
        <v>3646</v>
      </c>
      <c r="J320" s="147">
        <f>J308</f>
        <v>3646</v>
      </c>
      <c r="K320" s="147">
        <v>0</v>
      </c>
      <c r="L320" s="147">
        <f>J320</f>
        <v>3646</v>
      </c>
      <c r="M320" s="147">
        <f>M308</f>
        <v>3572.71</v>
      </c>
      <c r="N320" s="147">
        <v>0</v>
      </c>
      <c r="O320" s="147">
        <f>M320</f>
        <v>3572.71</v>
      </c>
    </row>
    <row r="321" spans="1:15" ht="33" customHeight="1">
      <c r="A321" s="382" t="s">
        <v>157</v>
      </c>
      <c r="B321" s="576" t="s">
        <v>158</v>
      </c>
      <c r="C321" s="267" t="s">
        <v>59</v>
      </c>
      <c r="D321" s="147">
        <v>1415229.6</v>
      </c>
      <c r="E321" s="147">
        <f>D321</f>
        <v>1415229.6</v>
      </c>
      <c r="F321" s="147">
        <v>0</v>
      </c>
      <c r="G321" s="147">
        <f>D321</f>
        <v>1415229.6</v>
      </c>
      <c r="H321" s="147">
        <f>G321</f>
        <v>1415229.6</v>
      </c>
      <c r="I321" s="147">
        <v>0</v>
      </c>
      <c r="J321" s="147">
        <v>1415229.6</v>
      </c>
      <c r="K321" s="147">
        <f>J321</f>
        <v>1415229.6</v>
      </c>
      <c r="L321" s="147">
        <v>0</v>
      </c>
      <c r="M321" s="147">
        <v>1368113.39</v>
      </c>
      <c r="N321" s="147">
        <f>M321</f>
        <v>1368113.39</v>
      </c>
      <c r="O321" s="147">
        <v>0</v>
      </c>
    </row>
    <row r="322" spans="1:15" ht="64.8">
      <c r="A322" s="384"/>
      <c r="B322" s="577"/>
      <c r="C322" s="267" t="s">
        <v>26</v>
      </c>
      <c r="D322" s="147">
        <v>0</v>
      </c>
      <c r="E322" s="147">
        <v>0</v>
      </c>
      <c r="F322" s="147">
        <v>0</v>
      </c>
      <c r="G322" s="147">
        <v>0</v>
      </c>
      <c r="H322" s="147">
        <v>0</v>
      </c>
      <c r="I322" s="147">
        <v>0</v>
      </c>
      <c r="J322" s="147">
        <v>0</v>
      </c>
      <c r="K322" s="147">
        <v>0</v>
      </c>
      <c r="L322" s="147">
        <v>0</v>
      </c>
      <c r="M322" s="147">
        <v>0</v>
      </c>
      <c r="N322" s="147">
        <v>0</v>
      </c>
      <c r="O322" s="147">
        <v>0</v>
      </c>
    </row>
    <row r="323" spans="1:15">
      <c r="A323" s="384"/>
      <c r="B323" s="577"/>
      <c r="C323" s="267" t="s">
        <v>25</v>
      </c>
      <c r="D323" s="147"/>
      <c r="E323" s="147"/>
      <c r="F323" s="147"/>
      <c r="G323" s="147"/>
      <c r="H323" s="147"/>
      <c r="I323" s="147"/>
      <c r="J323" s="147"/>
      <c r="K323" s="147"/>
      <c r="L323" s="147"/>
      <c r="M323" s="147"/>
      <c r="N323" s="147"/>
      <c r="O323" s="147"/>
    </row>
    <row r="324" spans="1:15" ht="97.2">
      <c r="A324" s="384"/>
      <c r="B324" s="577"/>
      <c r="C324" s="267" t="s">
        <v>33</v>
      </c>
      <c r="D324" s="147">
        <v>0</v>
      </c>
      <c r="E324" s="147">
        <v>0</v>
      </c>
      <c r="F324" s="147">
        <v>0</v>
      </c>
      <c r="G324" s="147">
        <v>0</v>
      </c>
      <c r="H324" s="147">
        <v>0</v>
      </c>
      <c r="I324" s="147">
        <v>0</v>
      </c>
      <c r="J324" s="147">
        <v>0</v>
      </c>
      <c r="K324" s="147">
        <v>0</v>
      </c>
      <c r="L324" s="147">
        <v>0</v>
      </c>
      <c r="M324" s="147">
        <v>0</v>
      </c>
      <c r="N324" s="147">
        <v>0</v>
      </c>
      <c r="O324" s="147">
        <v>0</v>
      </c>
    </row>
    <row r="325" spans="1:15" ht="97.2">
      <c r="A325" s="384"/>
      <c r="B325" s="577"/>
      <c r="C325" s="181" t="s">
        <v>39</v>
      </c>
      <c r="D325" s="147">
        <v>0</v>
      </c>
      <c r="E325" s="147">
        <v>0</v>
      </c>
      <c r="F325" s="147">
        <v>0</v>
      </c>
      <c r="G325" s="147">
        <v>0</v>
      </c>
      <c r="H325" s="147">
        <v>0</v>
      </c>
      <c r="I325" s="147">
        <v>0</v>
      </c>
      <c r="J325" s="147">
        <v>0</v>
      </c>
      <c r="K325" s="147">
        <v>0</v>
      </c>
      <c r="L325" s="147">
        <v>0</v>
      </c>
      <c r="M325" s="147">
        <v>0</v>
      </c>
      <c r="N325" s="147">
        <v>0</v>
      </c>
      <c r="O325" s="147">
        <v>0</v>
      </c>
    </row>
    <row r="326" spans="1:15" ht="97.2">
      <c r="A326" s="384"/>
      <c r="B326" s="577"/>
      <c r="C326" s="181" t="s">
        <v>40</v>
      </c>
      <c r="D326" s="147">
        <v>0</v>
      </c>
      <c r="E326" s="147">
        <v>0</v>
      </c>
      <c r="F326" s="147">
        <v>0</v>
      </c>
      <c r="G326" s="147">
        <v>0</v>
      </c>
      <c r="H326" s="147">
        <v>0</v>
      </c>
      <c r="I326" s="147">
        <v>0</v>
      </c>
      <c r="J326" s="147">
        <v>0</v>
      </c>
      <c r="K326" s="147">
        <v>0</v>
      </c>
      <c r="L326" s="147">
        <v>0</v>
      </c>
      <c r="M326" s="147">
        <v>0</v>
      </c>
      <c r="N326" s="147">
        <v>0</v>
      </c>
      <c r="O326" s="147">
        <v>0</v>
      </c>
    </row>
    <row r="327" spans="1:15" ht="97.2">
      <c r="A327" s="384"/>
      <c r="B327" s="577"/>
      <c r="C327" s="181" t="s">
        <v>34</v>
      </c>
      <c r="D327" s="147">
        <v>0</v>
      </c>
      <c r="E327" s="147">
        <v>0</v>
      </c>
      <c r="F327" s="147">
        <v>0</v>
      </c>
      <c r="G327" s="147">
        <v>0</v>
      </c>
      <c r="H327" s="147">
        <v>0</v>
      </c>
      <c r="I327" s="147">
        <v>0</v>
      </c>
      <c r="J327" s="147">
        <v>0</v>
      </c>
      <c r="K327" s="147">
        <v>0</v>
      </c>
      <c r="L327" s="147">
        <v>0</v>
      </c>
      <c r="M327" s="147">
        <v>0</v>
      </c>
      <c r="N327" s="147">
        <v>0</v>
      </c>
      <c r="O327" s="147">
        <v>0</v>
      </c>
    </row>
    <row r="328" spans="1:15" ht="97.2">
      <c r="A328" s="384"/>
      <c r="B328" s="577"/>
      <c r="C328" s="181" t="s">
        <v>35</v>
      </c>
      <c r="D328" s="147">
        <v>0</v>
      </c>
      <c r="E328" s="147">
        <v>0</v>
      </c>
      <c r="F328" s="147">
        <v>0</v>
      </c>
      <c r="G328" s="147">
        <v>0</v>
      </c>
      <c r="H328" s="147">
        <v>0</v>
      </c>
      <c r="I328" s="147">
        <v>0</v>
      </c>
      <c r="J328" s="147">
        <v>0</v>
      </c>
      <c r="K328" s="147">
        <v>0</v>
      </c>
      <c r="L328" s="147">
        <v>0</v>
      </c>
      <c r="M328" s="147">
        <v>0</v>
      </c>
      <c r="N328" s="147">
        <v>0</v>
      </c>
      <c r="O328" s="147">
        <v>0</v>
      </c>
    </row>
    <row r="329" spans="1:15" ht="97.2">
      <c r="A329" s="384"/>
      <c r="B329" s="577"/>
      <c r="C329" s="181" t="s">
        <v>36</v>
      </c>
      <c r="D329" s="147">
        <v>0</v>
      </c>
      <c r="E329" s="147">
        <v>0</v>
      </c>
      <c r="F329" s="147">
        <v>0</v>
      </c>
      <c r="G329" s="147">
        <v>0</v>
      </c>
      <c r="H329" s="147">
        <v>0</v>
      </c>
      <c r="I329" s="147">
        <v>0</v>
      </c>
      <c r="J329" s="147">
        <v>0</v>
      </c>
      <c r="K329" s="147">
        <v>0</v>
      </c>
      <c r="L329" s="147">
        <v>0</v>
      </c>
      <c r="M329" s="147">
        <v>0</v>
      </c>
      <c r="N329" s="147">
        <v>0</v>
      </c>
      <c r="O329" s="147">
        <v>0</v>
      </c>
    </row>
    <row r="330" spans="1:15" ht="97.2">
      <c r="A330" s="384"/>
      <c r="B330" s="577"/>
      <c r="C330" s="181" t="s">
        <v>37</v>
      </c>
      <c r="D330" s="147">
        <v>0</v>
      </c>
      <c r="E330" s="147">
        <v>0</v>
      </c>
      <c r="F330" s="147">
        <v>0</v>
      </c>
      <c r="G330" s="147">
        <v>0</v>
      </c>
      <c r="H330" s="147">
        <v>0</v>
      </c>
      <c r="I330" s="147">
        <v>0</v>
      </c>
      <c r="J330" s="147">
        <v>0</v>
      </c>
      <c r="K330" s="147">
        <v>0</v>
      </c>
      <c r="L330" s="147">
        <v>0</v>
      </c>
      <c r="M330" s="147">
        <v>0</v>
      </c>
      <c r="N330" s="147">
        <v>0</v>
      </c>
      <c r="O330" s="147">
        <v>0</v>
      </c>
    </row>
    <row r="331" spans="1:15" ht="129.6">
      <c r="A331" s="522"/>
      <c r="B331" s="589"/>
      <c r="C331" s="267" t="s">
        <v>38</v>
      </c>
      <c r="D331" s="147">
        <v>0</v>
      </c>
      <c r="E331" s="147">
        <v>0</v>
      </c>
      <c r="F331" s="147">
        <v>0</v>
      </c>
      <c r="G331" s="147">
        <v>0</v>
      </c>
      <c r="H331" s="147">
        <v>0</v>
      </c>
      <c r="I331" s="147">
        <v>0</v>
      </c>
      <c r="J331" s="147">
        <v>0</v>
      </c>
      <c r="K331" s="147">
        <v>0</v>
      </c>
      <c r="L331" s="147">
        <v>0</v>
      </c>
      <c r="M331" s="147">
        <v>0</v>
      </c>
      <c r="N331" s="147">
        <v>0</v>
      </c>
      <c r="O331" s="147">
        <v>0</v>
      </c>
    </row>
    <row r="332" spans="1:15">
      <c r="A332" s="522"/>
      <c r="B332" s="589"/>
      <c r="C332" s="267" t="s">
        <v>24</v>
      </c>
      <c r="D332" s="147">
        <v>0</v>
      </c>
      <c r="E332" s="147">
        <v>0</v>
      </c>
      <c r="F332" s="147">
        <v>0</v>
      </c>
      <c r="G332" s="147">
        <v>0</v>
      </c>
      <c r="H332" s="147">
        <v>0</v>
      </c>
      <c r="I332" s="147">
        <v>0</v>
      </c>
      <c r="J332" s="147">
        <v>0</v>
      </c>
      <c r="K332" s="147">
        <v>0</v>
      </c>
      <c r="L332" s="147">
        <v>0</v>
      </c>
      <c r="M332" s="147">
        <v>0</v>
      </c>
      <c r="N332" s="147">
        <v>0</v>
      </c>
      <c r="O332" s="147">
        <v>0</v>
      </c>
    </row>
    <row r="333" spans="1:15">
      <c r="A333" s="523"/>
      <c r="B333" s="590"/>
      <c r="C333" s="268" t="s">
        <v>23</v>
      </c>
      <c r="D333" s="147">
        <f>D321</f>
        <v>1415229.6</v>
      </c>
      <c r="E333" s="147">
        <f>D333</f>
        <v>1415229.6</v>
      </c>
      <c r="F333" s="147">
        <v>0</v>
      </c>
      <c r="G333" s="147">
        <f>D333</f>
        <v>1415229.6</v>
      </c>
      <c r="H333" s="147">
        <f>G333</f>
        <v>1415229.6</v>
      </c>
      <c r="I333" s="147">
        <v>0</v>
      </c>
      <c r="J333" s="147">
        <f>J321</f>
        <v>1415229.6</v>
      </c>
      <c r="K333" s="147">
        <f>J333</f>
        <v>1415229.6</v>
      </c>
      <c r="L333" s="147">
        <v>0</v>
      </c>
      <c r="M333" s="147">
        <f>M321</f>
        <v>1368113.39</v>
      </c>
      <c r="N333" s="147">
        <f>M333</f>
        <v>1368113.39</v>
      </c>
      <c r="O333" s="147">
        <v>0</v>
      </c>
    </row>
    <row r="334" spans="1:15" ht="33" customHeight="1">
      <c r="A334" s="382" t="s">
        <v>602</v>
      </c>
      <c r="B334" s="576" t="s">
        <v>842</v>
      </c>
      <c r="C334" s="267" t="s">
        <v>59</v>
      </c>
      <c r="D334" s="147">
        <v>0</v>
      </c>
      <c r="E334" s="147">
        <v>0</v>
      </c>
      <c r="F334" s="147">
        <v>0</v>
      </c>
      <c r="G334" s="147">
        <v>0</v>
      </c>
      <c r="H334" s="147">
        <v>0</v>
      </c>
      <c r="I334" s="147">
        <v>0</v>
      </c>
      <c r="J334" s="147">
        <v>0</v>
      </c>
      <c r="K334" s="147">
        <v>0</v>
      </c>
      <c r="L334" s="147">
        <v>0</v>
      </c>
      <c r="M334" s="147">
        <v>0</v>
      </c>
      <c r="N334" s="147">
        <v>0</v>
      </c>
      <c r="O334" s="147">
        <v>0</v>
      </c>
    </row>
    <row r="335" spans="1:15" ht="64.8">
      <c r="A335" s="384"/>
      <c r="B335" s="577"/>
      <c r="C335" s="267" t="s">
        <v>26</v>
      </c>
      <c r="D335" s="147">
        <v>0</v>
      </c>
      <c r="E335" s="147">
        <v>0</v>
      </c>
      <c r="F335" s="147">
        <v>0</v>
      </c>
      <c r="G335" s="147">
        <v>0</v>
      </c>
      <c r="H335" s="147">
        <v>0</v>
      </c>
      <c r="I335" s="147">
        <v>0</v>
      </c>
      <c r="J335" s="147">
        <v>0</v>
      </c>
      <c r="K335" s="147">
        <v>0</v>
      </c>
      <c r="L335" s="147">
        <v>0</v>
      </c>
      <c r="M335" s="147">
        <v>0</v>
      </c>
      <c r="N335" s="147">
        <v>0</v>
      </c>
      <c r="O335" s="147">
        <v>0</v>
      </c>
    </row>
    <row r="336" spans="1:15">
      <c r="A336" s="384"/>
      <c r="B336" s="577"/>
      <c r="C336" s="267" t="s">
        <v>25</v>
      </c>
      <c r="D336" s="147"/>
      <c r="E336" s="147"/>
      <c r="F336" s="147"/>
      <c r="G336" s="147"/>
      <c r="H336" s="147"/>
      <c r="I336" s="147"/>
      <c r="J336" s="147"/>
      <c r="K336" s="147"/>
      <c r="L336" s="147"/>
      <c r="M336" s="147"/>
      <c r="N336" s="147"/>
      <c r="O336" s="147"/>
    </row>
    <row r="337" spans="1:15" ht="97.2">
      <c r="A337" s="384"/>
      <c r="B337" s="577"/>
      <c r="C337" s="267" t="s">
        <v>33</v>
      </c>
      <c r="D337" s="147">
        <v>0</v>
      </c>
      <c r="E337" s="147">
        <v>0</v>
      </c>
      <c r="F337" s="147">
        <v>0</v>
      </c>
      <c r="G337" s="147">
        <v>0</v>
      </c>
      <c r="H337" s="147">
        <v>0</v>
      </c>
      <c r="I337" s="147">
        <v>0</v>
      </c>
      <c r="J337" s="147">
        <v>0</v>
      </c>
      <c r="K337" s="147">
        <v>0</v>
      </c>
      <c r="L337" s="147">
        <v>0</v>
      </c>
      <c r="M337" s="147">
        <v>0</v>
      </c>
      <c r="N337" s="147">
        <v>0</v>
      </c>
      <c r="O337" s="147">
        <v>0</v>
      </c>
    </row>
    <row r="338" spans="1:15" ht="97.2">
      <c r="A338" s="384"/>
      <c r="B338" s="577"/>
      <c r="C338" s="181" t="s">
        <v>39</v>
      </c>
      <c r="D338" s="147">
        <v>0</v>
      </c>
      <c r="E338" s="147">
        <v>0</v>
      </c>
      <c r="F338" s="147">
        <v>0</v>
      </c>
      <c r="G338" s="147">
        <v>0</v>
      </c>
      <c r="H338" s="147">
        <v>0</v>
      </c>
      <c r="I338" s="147">
        <v>0</v>
      </c>
      <c r="J338" s="147">
        <v>0</v>
      </c>
      <c r="K338" s="147">
        <v>0</v>
      </c>
      <c r="L338" s="147">
        <v>0</v>
      </c>
      <c r="M338" s="147">
        <v>0</v>
      </c>
      <c r="N338" s="147">
        <v>0</v>
      </c>
      <c r="O338" s="147">
        <v>0</v>
      </c>
    </row>
    <row r="339" spans="1:15" ht="97.2">
      <c r="A339" s="384"/>
      <c r="B339" s="577"/>
      <c r="C339" s="181" t="s">
        <v>40</v>
      </c>
      <c r="D339" s="147">
        <v>0</v>
      </c>
      <c r="E339" s="147">
        <v>0</v>
      </c>
      <c r="F339" s="147">
        <v>0</v>
      </c>
      <c r="G339" s="147">
        <v>0</v>
      </c>
      <c r="H339" s="147">
        <v>0</v>
      </c>
      <c r="I339" s="147">
        <v>0</v>
      </c>
      <c r="J339" s="147">
        <v>0</v>
      </c>
      <c r="K339" s="147">
        <v>0</v>
      </c>
      <c r="L339" s="147">
        <v>0</v>
      </c>
      <c r="M339" s="147">
        <v>0</v>
      </c>
      <c r="N339" s="147">
        <v>0</v>
      </c>
      <c r="O339" s="147">
        <v>0</v>
      </c>
    </row>
    <row r="340" spans="1:15" ht="97.2">
      <c r="A340" s="384"/>
      <c r="B340" s="577"/>
      <c r="C340" s="181" t="s">
        <v>34</v>
      </c>
      <c r="D340" s="147">
        <v>0</v>
      </c>
      <c r="E340" s="147">
        <v>0</v>
      </c>
      <c r="F340" s="147">
        <v>0</v>
      </c>
      <c r="G340" s="147">
        <v>0</v>
      </c>
      <c r="H340" s="147">
        <v>0</v>
      </c>
      <c r="I340" s="147">
        <v>0</v>
      </c>
      <c r="J340" s="147">
        <v>0</v>
      </c>
      <c r="K340" s="147">
        <v>0</v>
      </c>
      <c r="L340" s="147">
        <v>0</v>
      </c>
      <c r="M340" s="147">
        <v>0</v>
      </c>
      <c r="N340" s="147">
        <v>0</v>
      </c>
      <c r="O340" s="147">
        <v>0</v>
      </c>
    </row>
    <row r="341" spans="1:15" ht="97.2">
      <c r="A341" s="384"/>
      <c r="B341" s="577"/>
      <c r="C341" s="181" t="s">
        <v>35</v>
      </c>
      <c r="D341" s="147">
        <v>0</v>
      </c>
      <c r="E341" s="147">
        <v>0</v>
      </c>
      <c r="F341" s="147">
        <v>0</v>
      </c>
      <c r="G341" s="147">
        <v>0</v>
      </c>
      <c r="H341" s="147">
        <v>0</v>
      </c>
      <c r="I341" s="147">
        <v>0</v>
      </c>
      <c r="J341" s="147">
        <v>0</v>
      </c>
      <c r="K341" s="147">
        <v>0</v>
      </c>
      <c r="L341" s="147">
        <v>0</v>
      </c>
      <c r="M341" s="147">
        <v>0</v>
      </c>
      <c r="N341" s="147">
        <v>0</v>
      </c>
      <c r="O341" s="147">
        <v>0</v>
      </c>
    </row>
    <row r="342" spans="1:15" ht="97.2">
      <c r="A342" s="384"/>
      <c r="B342" s="577"/>
      <c r="C342" s="181" t="s">
        <v>36</v>
      </c>
      <c r="D342" s="147">
        <v>0</v>
      </c>
      <c r="E342" s="147">
        <v>0</v>
      </c>
      <c r="F342" s="147">
        <v>0</v>
      </c>
      <c r="G342" s="147">
        <v>0</v>
      </c>
      <c r="H342" s="147">
        <v>0</v>
      </c>
      <c r="I342" s="147">
        <v>0</v>
      </c>
      <c r="J342" s="147">
        <v>0</v>
      </c>
      <c r="K342" s="147">
        <v>0</v>
      </c>
      <c r="L342" s="147">
        <v>0</v>
      </c>
      <c r="M342" s="147">
        <v>0</v>
      </c>
      <c r="N342" s="147">
        <v>0</v>
      </c>
      <c r="O342" s="147">
        <v>0</v>
      </c>
    </row>
    <row r="343" spans="1:15" ht="97.2">
      <c r="A343" s="384"/>
      <c r="B343" s="577"/>
      <c r="C343" s="181" t="s">
        <v>37</v>
      </c>
      <c r="D343" s="147">
        <v>0</v>
      </c>
      <c r="E343" s="147">
        <v>0</v>
      </c>
      <c r="F343" s="147">
        <v>0</v>
      </c>
      <c r="G343" s="147">
        <v>0</v>
      </c>
      <c r="H343" s="147">
        <v>0</v>
      </c>
      <c r="I343" s="147">
        <v>0</v>
      </c>
      <c r="J343" s="147">
        <v>0</v>
      </c>
      <c r="K343" s="147">
        <v>0</v>
      </c>
      <c r="L343" s="147">
        <v>0</v>
      </c>
      <c r="M343" s="147">
        <v>0</v>
      </c>
      <c r="N343" s="147">
        <v>0</v>
      </c>
      <c r="O343" s="147">
        <v>0</v>
      </c>
    </row>
    <row r="344" spans="1:15" ht="129.6">
      <c r="A344" s="522"/>
      <c r="B344" s="589"/>
      <c r="C344" s="267" t="s">
        <v>38</v>
      </c>
      <c r="D344" s="147">
        <v>0</v>
      </c>
      <c r="E344" s="147">
        <v>0</v>
      </c>
      <c r="F344" s="147">
        <v>0</v>
      </c>
      <c r="G344" s="147">
        <v>0</v>
      </c>
      <c r="H344" s="147">
        <v>0</v>
      </c>
      <c r="I344" s="147">
        <v>0</v>
      </c>
      <c r="J344" s="147">
        <v>0</v>
      </c>
      <c r="K344" s="147">
        <v>0</v>
      </c>
      <c r="L344" s="147">
        <v>0</v>
      </c>
      <c r="M344" s="147">
        <v>0</v>
      </c>
      <c r="N344" s="147">
        <v>0</v>
      </c>
      <c r="O344" s="147">
        <v>0</v>
      </c>
    </row>
    <row r="345" spans="1:15">
      <c r="A345" s="522"/>
      <c r="B345" s="589"/>
      <c r="C345" s="267" t="s">
        <v>24</v>
      </c>
      <c r="D345" s="147">
        <v>0</v>
      </c>
      <c r="E345" s="147">
        <v>0</v>
      </c>
      <c r="F345" s="147">
        <v>0</v>
      </c>
      <c r="G345" s="147">
        <v>0</v>
      </c>
      <c r="H345" s="147">
        <v>0</v>
      </c>
      <c r="I345" s="147">
        <v>0</v>
      </c>
      <c r="J345" s="147">
        <v>0</v>
      </c>
      <c r="K345" s="147">
        <v>0</v>
      </c>
      <c r="L345" s="147">
        <v>0</v>
      </c>
      <c r="M345" s="147">
        <v>0</v>
      </c>
      <c r="N345" s="147">
        <v>0</v>
      </c>
      <c r="O345" s="147">
        <v>0</v>
      </c>
    </row>
    <row r="346" spans="1:15">
      <c r="A346" s="523"/>
      <c r="B346" s="590"/>
      <c r="C346" s="268" t="s">
        <v>23</v>
      </c>
      <c r="D346" s="147">
        <v>0</v>
      </c>
      <c r="E346" s="147">
        <v>0</v>
      </c>
      <c r="F346" s="147">
        <v>0</v>
      </c>
      <c r="G346" s="147">
        <v>0</v>
      </c>
      <c r="H346" s="147">
        <v>0</v>
      </c>
      <c r="I346" s="147">
        <v>0</v>
      </c>
      <c r="J346" s="147">
        <v>0</v>
      </c>
      <c r="K346" s="147">
        <v>0</v>
      </c>
      <c r="L346" s="147">
        <v>0</v>
      </c>
      <c r="M346" s="147">
        <v>0</v>
      </c>
      <c r="N346" s="147">
        <v>0</v>
      </c>
      <c r="O346" s="147">
        <v>0</v>
      </c>
    </row>
    <row r="347" spans="1:15" ht="33" customHeight="1">
      <c r="A347" s="382" t="s">
        <v>159</v>
      </c>
      <c r="B347" s="576" t="s">
        <v>160</v>
      </c>
      <c r="C347" s="267" t="s">
        <v>59</v>
      </c>
      <c r="D347" s="147">
        <v>15654</v>
      </c>
      <c r="E347" s="147">
        <v>0</v>
      </c>
      <c r="F347" s="147">
        <f>D347</f>
        <v>15654</v>
      </c>
      <c r="G347" s="147">
        <f>J347</f>
        <v>14822</v>
      </c>
      <c r="H347" s="147">
        <v>0</v>
      </c>
      <c r="I347" s="147">
        <f>G347</f>
        <v>14822</v>
      </c>
      <c r="J347" s="147">
        <v>14822</v>
      </c>
      <c r="K347" s="147">
        <v>0</v>
      </c>
      <c r="L347" s="147">
        <f>J347</f>
        <v>14822</v>
      </c>
      <c r="M347" s="147">
        <v>14811.53</v>
      </c>
      <c r="N347" s="147">
        <v>0</v>
      </c>
      <c r="O347" s="147">
        <f>M347</f>
        <v>14811.53</v>
      </c>
    </row>
    <row r="348" spans="1:15" ht="64.8">
      <c r="A348" s="384"/>
      <c r="B348" s="577"/>
      <c r="C348" s="267" t="s">
        <v>26</v>
      </c>
      <c r="D348" s="147">
        <v>0</v>
      </c>
      <c r="E348" s="147">
        <v>0</v>
      </c>
      <c r="F348" s="147">
        <v>0</v>
      </c>
      <c r="G348" s="147">
        <v>0</v>
      </c>
      <c r="H348" s="147">
        <v>0</v>
      </c>
      <c r="I348" s="147">
        <v>0</v>
      </c>
      <c r="J348" s="147">
        <v>0</v>
      </c>
      <c r="K348" s="147">
        <v>0</v>
      </c>
      <c r="L348" s="147">
        <v>0</v>
      </c>
      <c r="M348" s="147">
        <v>0</v>
      </c>
      <c r="N348" s="147">
        <v>0</v>
      </c>
      <c r="O348" s="147">
        <v>0</v>
      </c>
    </row>
    <row r="349" spans="1:15">
      <c r="A349" s="384"/>
      <c r="B349" s="577"/>
      <c r="C349" s="267" t="s">
        <v>25</v>
      </c>
      <c r="D349" s="147"/>
      <c r="E349" s="147"/>
      <c r="F349" s="147"/>
      <c r="G349" s="147"/>
      <c r="H349" s="147"/>
      <c r="I349" s="147"/>
      <c r="J349" s="147"/>
      <c r="K349" s="147"/>
      <c r="L349" s="147"/>
      <c r="M349" s="147"/>
      <c r="N349" s="147"/>
      <c r="O349" s="147"/>
    </row>
    <row r="350" spans="1:15" ht="97.2">
      <c r="A350" s="384"/>
      <c r="B350" s="577"/>
      <c r="C350" s="267" t="s">
        <v>33</v>
      </c>
      <c r="D350" s="147">
        <v>0</v>
      </c>
      <c r="E350" s="147">
        <v>0</v>
      </c>
      <c r="F350" s="147">
        <v>0</v>
      </c>
      <c r="G350" s="147">
        <v>0</v>
      </c>
      <c r="H350" s="147">
        <v>0</v>
      </c>
      <c r="I350" s="147">
        <v>0</v>
      </c>
      <c r="J350" s="147">
        <v>0</v>
      </c>
      <c r="K350" s="147">
        <v>0</v>
      </c>
      <c r="L350" s="147">
        <v>0</v>
      </c>
      <c r="M350" s="147">
        <v>0</v>
      </c>
      <c r="N350" s="147">
        <v>0</v>
      </c>
      <c r="O350" s="147">
        <v>0</v>
      </c>
    </row>
    <row r="351" spans="1:15" ht="97.2">
      <c r="A351" s="384"/>
      <c r="B351" s="577"/>
      <c r="C351" s="181" t="s">
        <v>39</v>
      </c>
      <c r="D351" s="147">
        <v>0</v>
      </c>
      <c r="E351" s="147">
        <v>0</v>
      </c>
      <c r="F351" s="147">
        <v>0</v>
      </c>
      <c r="G351" s="147">
        <v>0</v>
      </c>
      <c r="H351" s="147">
        <v>0</v>
      </c>
      <c r="I351" s="147">
        <v>0</v>
      </c>
      <c r="J351" s="147">
        <v>0</v>
      </c>
      <c r="K351" s="147">
        <v>0</v>
      </c>
      <c r="L351" s="147">
        <v>0</v>
      </c>
      <c r="M351" s="147">
        <v>0</v>
      </c>
      <c r="N351" s="147">
        <v>0</v>
      </c>
      <c r="O351" s="147">
        <v>0</v>
      </c>
    </row>
    <row r="352" spans="1:15" ht="97.2">
      <c r="A352" s="384"/>
      <c r="B352" s="577"/>
      <c r="C352" s="181" t="s">
        <v>40</v>
      </c>
      <c r="D352" s="147">
        <v>0</v>
      </c>
      <c r="E352" s="147">
        <v>0</v>
      </c>
      <c r="F352" s="147">
        <v>0</v>
      </c>
      <c r="G352" s="147">
        <v>0</v>
      </c>
      <c r="H352" s="147">
        <v>0</v>
      </c>
      <c r="I352" s="147">
        <v>0</v>
      </c>
      <c r="J352" s="147">
        <v>0</v>
      </c>
      <c r="K352" s="147">
        <v>0</v>
      </c>
      <c r="L352" s="147">
        <v>0</v>
      </c>
      <c r="M352" s="147">
        <v>0</v>
      </c>
      <c r="N352" s="147">
        <v>0</v>
      </c>
      <c r="O352" s="147">
        <v>0</v>
      </c>
    </row>
    <row r="353" spans="1:15" ht="97.2">
      <c r="A353" s="384"/>
      <c r="B353" s="577"/>
      <c r="C353" s="181" t="s">
        <v>34</v>
      </c>
      <c r="D353" s="147">
        <v>0</v>
      </c>
      <c r="E353" s="147">
        <v>0</v>
      </c>
      <c r="F353" s="147">
        <v>0</v>
      </c>
      <c r="G353" s="147">
        <v>0</v>
      </c>
      <c r="H353" s="147">
        <v>0</v>
      </c>
      <c r="I353" s="147">
        <v>0</v>
      </c>
      <c r="J353" s="147">
        <v>0</v>
      </c>
      <c r="K353" s="147">
        <v>0</v>
      </c>
      <c r="L353" s="147">
        <v>0</v>
      </c>
      <c r="M353" s="147">
        <v>0</v>
      </c>
      <c r="N353" s="147">
        <v>0</v>
      </c>
      <c r="O353" s="147">
        <v>0</v>
      </c>
    </row>
    <row r="354" spans="1:15" ht="97.2">
      <c r="A354" s="384"/>
      <c r="B354" s="577"/>
      <c r="C354" s="181" t="s">
        <v>35</v>
      </c>
      <c r="D354" s="147">
        <v>0</v>
      </c>
      <c r="E354" s="147">
        <v>0</v>
      </c>
      <c r="F354" s="147">
        <v>0</v>
      </c>
      <c r="G354" s="147">
        <v>0</v>
      </c>
      <c r="H354" s="147">
        <v>0</v>
      </c>
      <c r="I354" s="147">
        <v>0</v>
      </c>
      <c r="J354" s="147">
        <v>0</v>
      </c>
      <c r="K354" s="147">
        <v>0</v>
      </c>
      <c r="L354" s="147">
        <v>0</v>
      </c>
      <c r="M354" s="147">
        <v>0</v>
      </c>
      <c r="N354" s="147">
        <v>0</v>
      </c>
      <c r="O354" s="147">
        <v>0</v>
      </c>
    </row>
    <row r="355" spans="1:15" ht="97.2">
      <c r="A355" s="384"/>
      <c r="B355" s="577"/>
      <c r="C355" s="181" t="s">
        <v>36</v>
      </c>
      <c r="D355" s="147">
        <v>0</v>
      </c>
      <c r="E355" s="147">
        <v>0</v>
      </c>
      <c r="F355" s="147">
        <v>0</v>
      </c>
      <c r="G355" s="147">
        <v>0</v>
      </c>
      <c r="H355" s="147">
        <v>0</v>
      </c>
      <c r="I355" s="147">
        <v>0</v>
      </c>
      <c r="J355" s="147">
        <v>0</v>
      </c>
      <c r="K355" s="147">
        <v>0</v>
      </c>
      <c r="L355" s="147">
        <v>0</v>
      </c>
      <c r="M355" s="147">
        <v>0</v>
      </c>
      <c r="N355" s="147">
        <v>0</v>
      </c>
      <c r="O355" s="147">
        <v>0</v>
      </c>
    </row>
    <row r="356" spans="1:15" ht="97.2">
      <c r="A356" s="384"/>
      <c r="B356" s="577"/>
      <c r="C356" s="181" t="s">
        <v>37</v>
      </c>
      <c r="D356" s="147">
        <v>0</v>
      </c>
      <c r="E356" s="147">
        <v>0</v>
      </c>
      <c r="F356" s="147">
        <v>0</v>
      </c>
      <c r="G356" s="147">
        <v>0</v>
      </c>
      <c r="H356" s="147">
        <v>0</v>
      </c>
      <c r="I356" s="147">
        <v>0</v>
      </c>
      <c r="J356" s="147">
        <v>0</v>
      </c>
      <c r="K356" s="147">
        <v>0</v>
      </c>
      <c r="L356" s="147">
        <v>0</v>
      </c>
      <c r="M356" s="147">
        <v>0</v>
      </c>
      <c r="N356" s="147">
        <v>0</v>
      </c>
      <c r="O356" s="147">
        <v>0</v>
      </c>
    </row>
    <row r="357" spans="1:15" ht="129.6">
      <c r="A357" s="522"/>
      <c r="B357" s="589"/>
      <c r="C357" s="267" t="s">
        <v>38</v>
      </c>
      <c r="D357" s="147">
        <v>0</v>
      </c>
      <c r="E357" s="147">
        <v>0</v>
      </c>
      <c r="F357" s="147">
        <v>0</v>
      </c>
      <c r="G357" s="147">
        <v>0</v>
      </c>
      <c r="H357" s="147">
        <v>0</v>
      </c>
      <c r="I357" s="147">
        <v>0</v>
      </c>
      <c r="J357" s="147">
        <v>0</v>
      </c>
      <c r="K357" s="147">
        <v>0</v>
      </c>
      <c r="L357" s="147">
        <v>0</v>
      </c>
      <c r="M357" s="147">
        <v>0</v>
      </c>
      <c r="N357" s="147">
        <v>0</v>
      </c>
      <c r="O357" s="147">
        <v>0</v>
      </c>
    </row>
    <row r="358" spans="1:15">
      <c r="A358" s="522"/>
      <c r="B358" s="589"/>
      <c r="C358" s="267" t="s">
        <v>24</v>
      </c>
      <c r="D358" s="147">
        <v>0</v>
      </c>
      <c r="E358" s="147">
        <v>0</v>
      </c>
      <c r="F358" s="147">
        <v>0</v>
      </c>
      <c r="G358" s="147">
        <v>0</v>
      </c>
      <c r="H358" s="147">
        <v>0</v>
      </c>
      <c r="I358" s="147">
        <v>0</v>
      </c>
      <c r="J358" s="147">
        <v>0</v>
      </c>
      <c r="K358" s="147">
        <v>0</v>
      </c>
      <c r="L358" s="147">
        <v>0</v>
      </c>
      <c r="M358" s="147">
        <v>0</v>
      </c>
      <c r="N358" s="147">
        <v>0</v>
      </c>
      <c r="O358" s="147">
        <v>0</v>
      </c>
    </row>
    <row r="359" spans="1:15">
      <c r="A359" s="523"/>
      <c r="B359" s="590"/>
      <c r="C359" s="268" t="s">
        <v>23</v>
      </c>
      <c r="D359" s="147">
        <f>D347</f>
        <v>15654</v>
      </c>
      <c r="E359" s="147">
        <v>0</v>
      </c>
      <c r="F359" s="147">
        <f>D359</f>
        <v>15654</v>
      </c>
      <c r="G359" s="147">
        <f>J359</f>
        <v>14822</v>
      </c>
      <c r="H359" s="147">
        <v>0</v>
      </c>
      <c r="I359" s="147">
        <f>G359</f>
        <v>14822</v>
      </c>
      <c r="J359" s="147">
        <f>J347</f>
        <v>14822</v>
      </c>
      <c r="K359" s="147">
        <v>0</v>
      </c>
      <c r="L359" s="147">
        <f>J359</f>
        <v>14822</v>
      </c>
      <c r="M359" s="147">
        <f>M347</f>
        <v>14811.53</v>
      </c>
      <c r="N359" s="147">
        <v>0</v>
      </c>
      <c r="O359" s="147">
        <f>M359</f>
        <v>14811.53</v>
      </c>
    </row>
    <row r="360" spans="1:15" ht="33" customHeight="1">
      <c r="A360" s="382" t="s">
        <v>161</v>
      </c>
      <c r="B360" s="576" t="s">
        <v>162</v>
      </c>
      <c r="C360" s="267" t="s">
        <v>59</v>
      </c>
      <c r="D360" s="147">
        <v>3089</v>
      </c>
      <c r="E360" s="147">
        <v>0</v>
      </c>
      <c r="F360" s="147">
        <f>D360</f>
        <v>3089</v>
      </c>
      <c r="G360" s="147">
        <f>D360</f>
        <v>3089</v>
      </c>
      <c r="H360" s="147">
        <v>0</v>
      </c>
      <c r="I360" s="147">
        <f>G360</f>
        <v>3089</v>
      </c>
      <c r="J360" s="147">
        <v>3089</v>
      </c>
      <c r="K360" s="147">
        <v>0</v>
      </c>
      <c r="L360" s="147">
        <f>J360</f>
        <v>3089</v>
      </c>
      <c r="M360" s="147">
        <v>3087.34</v>
      </c>
      <c r="N360" s="147">
        <v>0</v>
      </c>
      <c r="O360" s="147">
        <f>M360</f>
        <v>3087.34</v>
      </c>
    </row>
    <row r="361" spans="1:15" ht="64.8">
      <c r="A361" s="384"/>
      <c r="B361" s="577"/>
      <c r="C361" s="267" t="s">
        <v>26</v>
      </c>
      <c r="D361" s="147">
        <v>0</v>
      </c>
      <c r="E361" s="147">
        <v>0</v>
      </c>
      <c r="F361" s="147">
        <v>0</v>
      </c>
      <c r="G361" s="147">
        <v>0</v>
      </c>
      <c r="H361" s="147">
        <v>0</v>
      </c>
      <c r="I361" s="147">
        <v>0</v>
      </c>
      <c r="J361" s="147">
        <v>0</v>
      </c>
      <c r="K361" s="147">
        <v>0</v>
      </c>
      <c r="L361" s="147">
        <v>0</v>
      </c>
      <c r="M361" s="147">
        <v>0</v>
      </c>
      <c r="N361" s="147">
        <v>0</v>
      </c>
      <c r="O361" s="147">
        <v>0</v>
      </c>
    </row>
    <row r="362" spans="1:15">
      <c r="A362" s="384"/>
      <c r="B362" s="577"/>
      <c r="C362" s="267" t="s">
        <v>25</v>
      </c>
      <c r="D362" s="147"/>
      <c r="E362" s="147"/>
      <c r="F362" s="147"/>
      <c r="G362" s="147"/>
      <c r="H362" s="147"/>
      <c r="I362" s="147"/>
      <c r="J362" s="147"/>
      <c r="K362" s="147"/>
      <c r="L362" s="147"/>
      <c r="M362" s="147"/>
      <c r="N362" s="147"/>
      <c r="O362" s="147"/>
    </row>
    <row r="363" spans="1:15" ht="97.2">
      <c r="A363" s="384"/>
      <c r="B363" s="577"/>
      <c r="C363" s="267" t="s">
        <v>33</v>
      </c>
      <c r="D363" s="147">
        <v>0</v>
      </c>
      <c r="E363" s="147">
        <v>0</v>
      </c>
      <c r="F363" s="147">
        <v>0</v>
      </c>
      <c r="G363" s="147">
        <v>0</v>
      </c>
      <c r="H363" s="147">
        <v>0</v>
      </c>
      <c r="I363" s="147">
        <v>0</v>
      </c>
      <c r="J363" s="147">
        <v>0</v>
      </c>
      <c r="K363" s="147">
        <v>0</v>
      </c>
      <c r="L363" s="147">
        <v>0</v>
      </c>
      <c r="M363" s="147">
        <v>0</v>
      </c>
      <c r="N363" s="147">
        <v>0</v>
      </c>
      <c r="O363" s="147">
        <v>0</v>
      </c>
    </row>
    <row r="364" spans="1:15" ht="97.2">
      <c r="A364" s="384"/>
      <c r="B364" s="577"/>
      <c r="C364" s="181" t="s">
        <v>39</v>
      </c>
      <c r="D364" s="147">
        <v>0</v>
      </c>
      <c r="E364" s="147">
        <v>0</v>
      </c>
      <c r="F364" s="147">
        <v>0</v>
      </c>
      <c r="G364" s="147">
        <v>0</v>
      </c>
      <c r="H364" s="147">
        <v>0</v>
      </c>
      <c r="I364" s="147">
        <v>0</v>
      </c>
      <c r="J364" s="147">
        <v>0</v>
      </c>
      <c r="K364" s="147">
        <v>0</v>
      </c>
      <c r="L364" s="147">
        <v>0</v>
      </c>
      <c r="M364" s="147">
        <v>0</v>
      </c>
      <c r="N364" s="147">
        <v>0</v>
      </c>
      <c r="O364" s="147">
        <v>0</v>
      </c>
    </row>
    <row r="365" spans="1:15" ht="97.2">
      <c r="A365" s="384"/>
      <c r="B365" s="577"/>
      <c r="C365" s="181" t="s">
        <v>40</v>
      </c>
      <c r="D365" s="147">
        <v>0</v>
      </c>
      <c r="E365" s="147">
        <v>0</v>
      </c>
      <c r="F365" s="147">
        <v>0</v>
      </c>
      <c r="G365" s="147">
        <v>0</v>
      </c>
      <c r="H365" s="147">
        <v>0</v>
      </c>
      <c r="I365" s="147">
        <v>0</v>
      </c>
      <c r="J365" s="147">
        <v>0</v>
      </c>
      <c r="K365" s="147">
        <v>0</v>
      </c>
      <c r="L365" s="147">
        <v>0</v>
      </c>
      <c r="M365" s="147">
        <v>0</v>
      </c>
      <c r="N365" s="147">
        <v>0</v>
      </c>
      <c r="O365" s="147">
        <v>0</v>
      </c>
    </row>
    <row r="366" spans="1:15" ht="97.2">
      <c r="A366" s="384"/>
      <c r="B366" s="577"/>
      <c r="C366" s="181" t="s">
        <v>34</v>
      </c>
      <c r="D366" s="147">
        <v>0</v>
      </c>
      <c r="E366" s="147">
        <v>0</v>
      </c>
      <c r="F366" s="147">
        <v>0</v>
      </c>
      <c r="G366" s="147">
        <v>0</v>
      </c>
      <c r="H366" s="147">
        <v>0</v>
      </c>
      <c r="I366" s="147">
        <v>0</v>
      </c>
      <c r="J366" s="147">
        <v>0</v>
      </c>
      <c r="K366" s="147">
        <v>0</v>
      </c>
      <c r="L366" s="147">
        <v>0</v>
      </c>
      <c r="M366" s="147">
        <v>0</v>
      </c>
      <c r="N366" s="147">
        <v>0</v>
      </c>
      <c r="O366" s="147">
        <v>0</v>
      </c>
    </row>
    <row r="367" spans="1:15" ht="97.2">
      <c r="A367" s="384"/>
      <c r="B367" s="577"/>
      <c r="C367" s="181" t="s">
        <v>35</v>
      </c>
      <c r="D367" s="147">
        <v>0</v>
      </c>
      <c r="E367" s="147">
        <v>0</v>
      </c>
      <c r="F367" s="147">
        <v>0</v>
      </c>
      <c r="G367" s="147">
        <v>0</v>
      </c>
      <c r="H367" s="147">
        <v>0</v>
      </c>
      <c r="I367" s="147">
        <v>0</v>
      </c>
      <c r="J367" s="147">
        <v>0</v>
      </c>
      <c r="K367" s="147">
        <v>0</v>
      </c>
      <c r="L367" s="147">
        <v>0</v>
      </c>
      <c r="M367" s="147">
        <v>0</v>
      </c>
      <c r="N367" s="147">
        <v>0</v>
      </c>
      <c r="O367" s="147">
        <v>0</v>
      </c>
    </row>
    <row r="368" spans="1:15" ht="97.2">
      <c r="A368" s="384"/>
      <c r="B368" s="577"/>
      <c r="C368" s="181" t="s">
        <v>36</v>
      </c>
      <c r="D368" s="147">
        <v>0</v>
      </c>
      <c r="E368" s="147">
        <v>0</v>
      </c>
      <c r="F368" s="147">
        <v>0</v>
      </c>
      <c r="G368" s="147">
        <v>0</v>
      </c>
      <c r="H368" s="147">
        <v>0</v>
      </c>
      <c r="I368" s="147">
        <v>0</v>
      </c>
      <c r="J368" s="147">
        <v>0</v>
      </c>
      <c r="K368" s="147">
        <v>0</v>
      </c>
      <c r="L368" s="147">
        <v>0</v>
      </c>
      <c r="M368" s="147">
        <v>0</v>
      </c>
      <c r="N368" s="147">
        <v>0</v>
      </c>
      <c r="O368" s="147">
        <v>0</v>
      </c>
    </row>
    <row r="369" spans="1:15" ht="97.2">
      <c r="A369" s="384"/>
      <c r="B369" s="577"/>
      <c r="C369" s="181" t="s">
        <v>37</v>
      </c>
      <c r="D369" s="147">
        <v>0</v>
      </c>
      <c r="E369" s="147">
        <v>0</v>
      </c>
      <c r="F369" s="147">
        <v>0</v>
      </c>
      <c r="G369" s="147">
        <v>0</v>
      </c>
      <c r="H369" s="147">
        <v>0</v>
      </c>
      <c r="I369" s="147">
        <v>0</v>
      </c>
      <c r="J369" s="147">
        <v>0</v>
      </c>
      <c r="K369" s="147">
        <v>0</v>
      </c>
      <c r="L369" s="147">
        <v>0</v>
      </c>
      <c r="M369" s="147">
        <v>0</v>
      </c>
      <c r="N369" s="147">
        <v>0</v>
      </c>
      <c r="O369" s="147">
        <v>0</v>
      </c>
    </row>
    <row r="370" spans="1:15" ht="129.6">
      <c r="A370" s="522"/>
      <c r="B370" s="589"/>
      <c r="C370" s="267" t="s">
        <v>38</v>
      </c>
      <c r="D370" s="147">
        <v>0</v>
      </c>
      <c r="E370" s="147">
        <v>0</v>
      </c>
      <c r="F370" s="147">
        <v>0</v>
      </c>
      <c r="G370" s="147">
        <v>0</v>
      </c>
      <c r="H370" s="147">
        <v>0</v>
      </c>
      <c r="I370" s="147">
        <v>0</v>
      </c>
      <c r="J370" s="147">
        <v>0</v>
      </c>
      <c r="K370" s="147">
        <v>0</v>
      </c>
      <c r="L370" s="147">
        <v>0</v>
      </c>
      <c r="M370" s="147">
        <v>0</v>
      </c>
      <c r="N370" s="147">
        <v>0</v>
      </c>
      <c r="O370" s="147">
        <v>0</v>
      </c>
    </row>
    <row r="371" spans="1:15">
      <c r="A371" s="522"/>
      <c r="B371" s="589"/>
      <c r="C371" s="267" t="s">
        <v>24</v>
      </c>
      <c r="D371" s="147">
        <v>0</v>
      </c>
      <c r="E371" s="147">
        <v>0</v>
      </c>
      <c r="F371" s="147">
        <v>0</v>
      </c>
      <c r="G371" s="147">
        <v>0</v>
      </c>
      <c r="H371" s="147">
        <v>0</v>
      </c>
      <c r="I371" s="147">
        <v>0</v>
      </c>
      <c r="J371" s="147">
        <v>0</v>
      </c>
      <c r="K371" s="147">
        <v>0</v>
      </c>
      <c r="L371" s="147">
        <v>0</v>
      </c>
      <c r="M371" s="147">
        <v>0</v>
      </c>
      <c r="N371" s="147">
        <v>0</v>
      </c>
      <c r="O371" s="147">
        <v>0</v>
      </c>
    </row>
    <row r="372" spans="1:15">
      <c r="A372" s="523"/>
      <c r="B372" s="590"/>
      <c r="C372" s="268" t="s">
        <v>23</v>
      </c>
      <c r="D372" s="147">
        <f>D360</f>
        <v>3089</v>
      </c>
      <c r="E372" s="147">
        <v>0</v>
      </c>
      <c r="F372" s="147">
        <f>D372</f>
        <v>3089</v>
      </c>
      <c r="G372" s="147">
        <f>D372</f>
        <v>3089</v>
      </c>
      <c r="H372" s="147">
        <v>0</v>
      </c>
      <c r="I372" s="147">
        <f>G372</f>
        <v>3089</v>
      </c>
      <c r="J372" s="147">
        <f>J360</f>
        <v>3089</v>
      </c>
      <c r="K372" s="147">
        <v>0</v>
      </c>
      <c r="L372" s="147">
        <f>J372</f>
        <v>3089</v>
      </c>
      <c r="M372" s="147">
        <f>M360</f>
        <v>3087.34</v>
      </c>
      <c r="N372" s="147">
        <v>0</v>
      </c>
      <c r="O372" s="147">
        <f>M372</f>
        <v>3087.34</v>
      </c>
    </row>
    <row r="373" spans="1:15" ht="33" customHeight="1">
      <c r="A373" s="382" t="s">
        <v>163</v>
      </c>
      <c r="B373" s="521" t="s">
        <v>164</v>
      </c>
      <c r="C373" s="267" t="s">
        <v>59</v>
      </c>
      <c r="D373" s="147">
        <v>104696</v>
      </c>
      <c r="E373" s="147">
        <v>0</v>
      </c>
      <c r="F373" s="147">
        <f>D373</f>
        <v>104696</v>
      </c>
      <c r="G373" s="147">
        <f>D373</f>
        <v>104696</v>
      </c>
      <c r="H373" s="147">
        <v>0</v>
      </c>
      <c r="I373" s="147">
        <f>G373</f>
        <v>104696</v>
      </c>
      <c r="J373" s="147">
        <v>104696</v>
      </c>
      <c r="K373" s="147">
        <v>0</v>
      </c>
      <c r="L373" s="147">
        <f>J373</f>
        <v>104696</v>
      </c>
      <c r="M373" s="147">
        <v>104283.12</v>
      </c>
      <c r="N373" s="147">
        <v>0</v>
      </c>
      <c r="O373" s="147">
        <f>M373</f>
        <v>104283.12</v>
      </c>
    </row>
    <row r="374" spans="1:15" ht="64.8">
      <c r="A374" s="384"/>
      <c r="B374" s="522"/>
      <c r="C374" s="267" t="s">
        <v>26</v>
      </c>
      <c r="D374" s="147">
        <v>0</v>
      </c>
      <c r="E374" s="147">
        <v>0</v>
      </c>
      <c r="F374" s="147">
        <v>0</v>
      </c>
      <c r="G374" s="147">
        <v>0</v>
      </c>
      <c r="H374" s="147">
        <v>0</v>
      </c>
      <c r="I374" s="147">
        <v>0</v>
      </c>
      <c r="J374" s="147">
        <v>0</v>
      </c>
      <c r="K374" s="147">
        <v>0</v>
      </c>
      <c r="L374" s="147">
        <v>0</v>
      </c>
      <c r="M374" s="147">
        <v>0</v>
      </c>
      <c r="N374" s="147">
        <v>0</v>
      </c>
      <c r="O374" s="147">
        <v>0</v>
      </c>
    </row>
    <row r="375" spans="1:15">
      <c r="A375" s="384"/>
      <c r="B375" s="522"/>
      <c r="C375" s="267" t="s">
        <v>25</v>
      </c>
      <c r="D375" s="147"/>
      <c r="E375" s="147"/>
      <c r="F375" s="147"/>
      <c r="G375" s="147"/>
      <c r="H375" s="147"/>
      <c r="I375" s="147"/>
      <c r="J375" s="147"/>
      <c r="K375" s="147"/>
      <c r="L375" s="147"/>
      <c r="M375" s="147"/>
      <c r="N375" s="147"/>
      <c r="O375" s="147"/>
    </row>
    <row r="376" spans="1:15" ht="97.2">
      <c r="A376" s="384"/>
      <c r="B376" s="522"/>
      <c r="C376" s="267" t="s">
        <v>33</v>
      </c>
      <c r="D376" s="147">
        <v>0</v>
      </c>
      <c r="E376" s="147">
        <v>0</v>
      </c>
      <c r="F376" s="147">
        <v>0</v>
      </c>
      <c r="G376" s="147">
        <v>0</v>
      </c>
      <c r="H376" s="147">
        <v>0</v>
      </c>
      <c r="I376" s="147">
        <v>0</v>
      </c>
      <c r="J376" s="147">
        <v>0</v>
      </c>
      <c r="K376" s="147">
        <v>0</v>
      </c>
      <c r="L376" s="147">
        <v>0</v>
      </c>
      <c r="M376" s="147">
        <v>0</v>
      </c>
      <c r="N376" s="147">
        <v>0</v>
      </c>
      <c r="O376" s="147">
        <v>0</v>
      </c>
    </row>
    <row r="377" spans="1:15" ht="97.2">
      <c r="A377" s="384"/>
      <c r="B377" s="522"/>
      <c r="C377" s="181" t="s">
        <v>39</v>
      </c>
      <c r="D377" s="147">
        <v>0</v>
      </c>
      <c r="E377" s="147">
        <v>0</v>
      </c>
      <c r="F377" s="147">
        <v>0</v>
      </c>
      <c r="G377" s="147">
        <v>0</v>
      </c>
      <c r="H377" s="147">
        <v>0</v>
      </c>
      <c r="I377" s="147">
        <v>0</v>
      </c>
      <c r="J377" s="147">
        <v>0</v>
      </c>
      <c r="K377" s="147">
        <v>0</v>
      </c>
      <c r="L377" s="147">
        <v>0</v>
      </c>
      <c r="M377" s="147">
        <v>0</v>
      </c>
      <c r="N377" s="147">
        <v>0</v>
      </c>
      <c r="O377" s="147">
        <v>0</v>
      </c>
    </row>
    <row r="378" spans="1:15" ht="97.2">
      <c r="A378" s="384"/>
      <c r="B378" s="522"/>
      <c r="C378" s="181" t="s">
        <v>40</v>
      </c>
      <c r="D378" s="147">
        <v>0</v>
      </c>
      <c r="E378" s="147">
        <v>0</v>
      </c>
      <c r="F378" s="147">
        <v>0</v>
      </c>
      <c r="G378" s="147">
        <v>0</v>
      </c>
      <c r="H378" s="147">
        <v>0</v>
      </c>
      <c r="I378" s="147">
        <v>0</v>
      </c>
      <c r="J378" s="147">
        <v>0</v>
      </c>
      <c r="K378" s="147">
        <v>0</v>
      </c>
      <c r="L378" s="147">
        <v>0</v>
      </c>
      <c r="M378" s="147">
        <v>0</v>
      </c>
      <c r="N378" s="147">
        <v>0</v>
      </c>
      <c r="O378" s="147">
        <v>0</v>
      </c>
    </row>
    <row r="379" spans="1:15" ht="97.2">
      <c r="A379" s="384"/>
      <c r="B379" s="522"/>
      <c r="C379" s="181" t="s">
        <v>34</v>
      </c>
      <c r="D379" s="147">
        <v>0</v>
      </c>
      <c r="E379" s="147">
        <v>0</v>
      </c>
      <c r="F379" s="147">
        <v>0</v>
      </c>
      <c r="G379" s="147">
        <v>0</v>
      </c>
      <c r="H379" s="147">
        <v>0</v>
      </c>
      <c r="I379" s="147">
        <v>0</v>
      </c>
      <c r="J379" s="147">
        <v>0</v>
      </c>
      <c r="K379" s="147">
        <v>0</v>
      </c>
      <c r="L379" s="147">
        <v>0</v>
      </c>
      <c r="M379" s="147">
        <v>0</v>
      </c>
      <c r="N379" s="147">
        <v>0</v>
      </c>
      <c r="O379" s="147">
        <v>0</v>
      </c>
    </row>
    <row r="380" spans="1:15" ht="97.2">
      <c r="A380" s="384"/>
      <c r="B380" s="522"/>
      <c r="C380" s="181" t="s">
        <v>35</v>
      </c>
      <c r="D380" s="147">
        <v>0</v>
      </c>
      <c r="E380" s="147">
        <v>0</v>
      </c>
      <c r="F380" s="147">
        <v>0</v>
      </c>
      <c r="G380" s="147">
        <v>0</v>
      </c>
      <c r="H380" s="147">
        <v>0</v>
      </c>
      <c r="I380" s="147">
        <v>0</v>
      </c>
      <c r="J380" s="147">
        <v>0</v>
      </c>
      <c r="K380" s="147">
        <v>0</v>
      </c>
      <c r="L380" s="147">
        <v>0</v>
      </c>
      <c r="M380" s="147">
        <v>0</v>
      </c>
      <c r="N380" s="147">
        <v>0</v>
      </c>
      <c r="O380" s="147">
        <v>0</v>
      </c>
    </row>
    <row r="381" spans="1:15" ht="97.2">
      <c r="A381" s="384"/>
      <c r="B381" s="522"/>
      <c r="C381" s="181" t="s">
        <v>36</v>
      </c>
      <c r="D381" s="147">
        <v>0</v>
      </c>
      <c r="E381" s="147">
        <v>0</v>
      </c>
      <c r="F381" s="147">
        <v>0</v>
      </c>
      <c r="G381" s="147">
        <v>0</v>
      </c>
      <c r="H381" s="147">
        <v>0</v>
      </c>
      <c r="I381" s="147">
        <v>0</v>
      </c>
      <c r="J381" s="147">
        <v>0</v>
      </c>
      <c r="K381" s="147">
        <v>0</v>
      </c>
      <c r="L381" s="147">
        <v>0</v>
      </c>
      <c r="M381" s="147">
        <v>0</v>
      </c>
      <c r="N381" s="147">
        <v>0</v>
      </c>
      <c r="O381" s="147">
        <v>0</v>
      </c>
    </row>
    <row r="382" spans="1:15" ht="97.2">
      <c r="A382" s="384"/>
      <c r="B382" s="522"/>
      <c r="C382" s="181" t="s">
        <v>37</v>
      </c>
      <c r="D382" s="147">
        <v>0</v>
      </c>
      <c r="E382" s="147">
        <v>0</v>
      </c>
      <c r="F382" s="147">
        <v>0</v>
      </c>
      <c r="G382" s="147">
        <v>0</v>
      </c>
      <c r="H382" s="147">
        <v>0</v>
      </c>
      <c r="I382" s="147">
        <v>0</v>
      </c>
      <c r="J382" s="147">
        <v>0</v>
      </c>
      <c r="K382" s="147">
        <v>0</v>
      </c>
      <c r="L382" s="147">
        <v>0</v>
      </c>
      <c r="M382" s="147">
        <v>0</v>
      </c>
      <c r="N382" s="147">
        <v>0</v>
      </c>
      <c r="O382" s="147">
        <v>0</v>
      </c>
    </row>
    <row r="383" spans="1:15" ht="129.6">
      <c r="A383" s="522"/>
      <c r="B383" s="595"/>
      <c r="C383" s="267" t="s">
        <v>38</v>
      </c>
      <c r="D383" s="147">
        <v>0</v>
      </c>
      <c r="E383" s="147">
        <v>0</v>
      </c>
      <c r="F383" s="147">
        <v>0</v>
      </c>
      <c r="G383" s="147">
        <v>0</v>
      </c>
      <c r="H383" s="147">
        <v>0</v>
      </c>
      <c r="I383" s="147">
        <v>0</v>
      </c>
      <c r="J383" s="147">
        <v>0</v>
      </c>
      <c r="K383" s="147">
        <v>0</v>
      </c>
      <c r="L383" s="147">
        <v>0</v>
      </c>
      <c r="M383" s="147">
        <v>0</v>
      </c>
      <c r="N383" s="147">
        <v>0</v>
      </c>
      <c r="O383" s="147">
        <v>0</v>
      </c>
    </row>
    <row r="384" spans="1:15">
      <c r="A384" s="522"/>
      <c r="B384" s="595"/>
      <c r="C384" s="267" t="s">
        <v>24</v>
      </c>
      <c r="D384" s="147">
        <v>0</v>
      </c>
      <c r="E384" s="147">
        <v>0</v>
      </c>
      <c r="F384" s="147">
        <v>0</v>
      </c>
      <c r="G384" s="147">
        <v>0</v>
      </c>
      <c r="H384" s="147">
        <v>0</v>
      </c>
      <c r="I384" s="147">
        <v>0</v>
      </c>
      <c r="J384" s="147">
        <v>0</v>
      </c>
      <c r="K384" s="147">
        <v>0</v>
      </c>
      <c r="L384" s="147">
        <v>0</v>
      </c>
      <c r="M384" s="147">
        <v>0</v>
      </c>
      <c r="N384" s="147">
        <v>0</v>
      </c>
      <c r="O384" s="147">
        <v>0</v>
      </c>
    </row>
    <row r="385" spans="1:15">
      <c r="A385" s="523"/>
      <c r="B385" s="596"/>
      <c r="C385" s="268" t="s">
        <v>23</v>
      </c>
      <c r="D385" s="147">
        <f>D373</f>
        <v>104696</v>
      </c>
      <c r="E385" s="147">
        <v>0</v>
      </c>
      <c r="F385" s="147">
        <f>D385</f>
        <v>104696</v>
      </c>
      <c r="G385" s="147">
        <f>G373</f>
        <v>104696</v>
      </c>
      <c r="H385" s="147">
        <v>0</v>
      </c>
      <c r="I385" s="147">
        <f>G385</f>
        <v>104696</v>
      </c>
      <c r="J385" s="147">
        <f>J373</f>
        <v>104696</v>
      </c>
      <c r="K385" s="147">
        <v>0</v>
      </c>
      <c r="L385" s="147">
        <f>J385</f>
        <v>104696</v>
      </c>
      <c r="M385" s="147">
        <f>M373</f>
        <v>104283.12</v>
      </c>
      <c r="N385" s="147">
        <v>0</v>
      </c>
      <c r="O385" s="147">
        <f>M385</f>
        <v>104283.12</v>
      </c>
    </row>
    <row r="386" spans="1:15" ht="33" customHeight="1">
      <c r="A386" s="382" t="s">
        <v>165</v>
      </c>
      <c r="B386" s="521" t="s">
        <v>166</v>
      </c>
      <c r="C386" s="267" t="s">
        <v>59</v>
      </c>
      <c r="D386" s="147">
        <v>0</v>
      </c>
      <c r="E386" s="147">
        <v>0</v>
      </c>
      <c r="F386" s="147">
        <v>0</v>
      </c>
      <c r="G386" s="147">
        <v>0</v>
      </c>
      <c r="H386" s="147">
        <v>0</v>
      </c>
      <c r="I386" s="147">
        <v>0</v>
      </c>
      <c r="J386" s="147">
        <v>0</v>
      </c>
      <c r="K386" s="147">
        <v>0</v>
      </c>
      <c r="L386" s="147">
        <v>0</v>
      </c>
      <c r="M386" s="147">
        <v>0</v>
      </c>
      <c r="N386" s="147">
        <v>0</v>
      </c>
      <c r="O386" s="147">
        <v>0</v>
      </c>
    </row>
    <row r="387" spans="1:15" ht="64.8">
      <c r="A387" s="384"/>
      <c r="B387" s="522"/>
      <c r="C387" s="267" t="s">
        <v>26</v>
      </c>
      <c r="D387" s="147">
        <v>0</v>
      </c>
      <c r="E387" s="147">
        <v>0</v>
      </c>
      <c r="F387" s="147">
        <v>0</v>
      </c>
      <c r="G387" s="147">
        <v>0</v>
      </c>
      <c r="H387" s="147">
        <v>0</v>
      </c>
      <c r="I387" s="147">
        <v>0</v>
      </c>
      <c r="J387" s="147">
        <v>0</v>
      </c>
      <c r="K387" s="147">
        <v>0</v>
      </c>
      <c r="L387" s="147">
        <v>0</v>
      </c>
      <c r="M387" s="147">
        <v>0</v>
      </c>
      <c r="N387" s="147">
        <v>0</v>
      </c>
      <c r="O387" s="147">
        <v>0</v>
      </c>
    </row>
    <row r="388" spans="1:15">
      <c r="A388" s="384"/>
      <c r="B388" s="522"/>
      <c r="C388" s="267" t="s">
        <v>25</v>
      </c>
      <c r="D388" s="147"/>
      <c r="E388" s="147"/>
      <c r="F388" s="147"/>
      <c r="G388" s="147"/>
      <c r="H388" s="147"/>
      <c r="I388" s="147"/>
      <c r="J388" s="147"/>
      <c r="K388" s="147"/>
      <c r="L388" s="147"/>
      <c r="M388" s="147"/>
      <c r="N388" s="147"/>
      <c r="O388" s="147"/>
    </row>
    <row r="389" spans="1:15" ht="97.2">
      <c r="A389" s="384"/>
      <c r="B389" s="522"/>
      <c r="C389" s="267" t="s">
        <v>33</v>
      </c>
      <c r="D389" s="147">
        <v>0</v>
      </c>
      <c r="E389" s="147">
        <v>0</v>
      </c>
      <c r="F389" s="147">
        <v>0</v>
      </c>
      <c r="G389" s="147">
        <v>0</v>
      </c>
      <c r="H389" s="147">
        <v>0</v>
      </c>
      <c r="I389" s="147">
        <v>0</v>
      </c>
      <c r="J389" s="147">
        <v>0</v>
      </c>
      <c r="K389" s="147">
        <v>0</v>
      </c>
      <c r="L389" s="147">
        <v>0</v>
      </c>
      <c r="M389" s="147">
        <v>0</v>
      </c>
      <c r="N389" s="147">
        <v>0</v>
      </c>
      <c r="O389" s="147">
        <v>0</v>
      </c>
    </row>
    <row r="390" spans="1:15" ht="97.2">
      <c r="A390" s="384"/>
      <c r="B390" s="522"/>
      <c r="C390" s="181" t="s">
        <v>39</v>
      </c>
      <c r="D390" s="147">
        <v>0</v>
      </c>
      <c r="E390" s="147">
        <v>0</v>
      </c>
      <c r="F390" s="147">
        <v>0</v>
      </c>
      <c r="G390" s="147">
        <v>0</v>
      </c>
      <c r="H390" s="147">
        <v>0</v>
      </c>
      <c r="I390" s="147">
        <v>0</v>
      </c>
      <c r="J390" s="147">
        <v>0</v>
      </c>
      <c r="K390" s="147">
        <v>0</v>
      </c>
      <c r="L390" s="147">
        <v>0</v>
      </c>
      <c r="M390" s="147">
        <v>0</v>
      </c>
      <c r="N390" s="147">
        <v>0</v>
      </c>
      <c r="O390" s="147">
        <v>0</v>
      </c>
    </row>
    <row r="391" spans="1:15" ht="97.2">
      <c r="A391" s="384"/>
      <c r="B391" s="522"/>
      <c r="C391" s="181" t="s">
        <v>40</v>
      </c>
      <c r="D391" s="147">
        <v>0</v>
      </c>
      <c r="E391" s="147">
        <v>0</v>
      </c>
      <c r="F391" s="147">
        <v>0</v>
      </c>
      <c r="G391" s="147">
        <v>0</v>
      </c>
      <c r="H391" s="147">
        <v>0</v>
      </c>
      <c r="I391" s="147">
        <v>0</v>
      </c>
      <c r="J391" s="147">
        <v>0</v>
      </c>
      <c r="K391" s="147">
        <v>0</v>
      </c>
      <c r="L391" s="147">
        <v>0</v>
      </c>
      <c r="M391" s="147">
        <v>0</v>
      </c>
      <c r="N391" s="147">
        <v>0</v>
      </c>
      <c r="O391" s="147">
        <v>0</v>
      </c>
    </row>
    <row r="392" spans="1:15" ht="97.2">
      <c r="A392" s="384"/>
      <c r="B392" s="522"/>
      <c r="C392" s="181" t="s">
        <v>34</v>
      </c>
      <c r="D392" s="147">
        <v>0</v>
      </c>
      <c r="E392" s="147">
        <v>0</v>
      </c>
      <c r="F392" s="147">
        <v>0</v>
      </c>
      <c r="G392" s="147">
        <v>0</v>
      </c>
      <c r="H392" s="147">
        <v>0</v>
      </c>
      <c r="I392" s="147">
        <v>0</v>
      </c>
      <c r="J392" s="147">
        <v>0</v>
      </c>
      <c r="K392" s="147">
        <v>0</v>
      </c>
      <c r="L392" s="147">
        <v>0</v>
      </c>
      <c r="M392" s="147">
        <v>0</v>
      </c>
      <c r="N392" s="147">
        <v>0</v>
      </c>
      <c r="O392" s="147">
        <v>0</v>
      </c>
    </row>
    <row r="393" spans="1:15" ht="97.2">
      <c r="A393" s="384"/>
      <c r="B393" s="522"/>
      <c r="C393" s="181" t="s">
        <v>35</v>
      </c>
      <c r="D393" s="147">
        <v>0</v>
      </c>
      <c r="E393" s="147">
        <v>0</v>
      </c>
      <c r="F393" s="147">
        <v>0</v>
      </c>
      <c r="G393" s="147">
        <v>0</v>
      </c>
      <c r="H393" s="147">
        <v>0</v>
      </c>
      <c r="I393" s="147">
        <v>0</v>
      </c>
      <c r="J393" s="147">
        <v>0</v>
      </c>
      <c r="K393" s="147">
        <v>0</v>
      </c>
      <c r="L393" s="147">
        <v>0</v>
      </c>
      <c r="M393" s="147">
        <v>0</v>
      </c>
      <c r="N393" s="147">
        <v>0</v>
      </c>
      <c r="O393" s="147">
        <v>0</v>
      </c>
    </row>
    <row r="394" spans="1:15" ht="97.2">
      <c r="A394" s="384"/>
      <c r="B394" s="522"/>
      <c r="C394" s="181" t="s">
        <v>36</v>
      </c>
      <c r="D394" s="147">
        <v>0</v>
      </c>
      <c r="E394" s="147">
        <v>0</v>
      </c>
      <c r="F394" s="147">
        <v>0</v>
      </c>
      <c r="G394" s="147">
        <v>0</v>
      </c>
      <c r="H394" s="147">
        <v>0</v>
      </c>
      <c r="I394" s="147">
        <v>0</v>
      </c>
      <c r="J394" s="147">
        <v>0</v>
      </c>
      <c r="K394" s="147">
        <v>0</v>
      </c>
      <c r="L394" s="147">
        <v>0</v>
      </c>
      <c r="M394" s="147">
        <v>0</v>
      </c>
      <c r="N394" s="147">
        <v>0</v>
      </c>
      <c r="O394" s="147">
        <v>0</v>
      </c>
    </row>
    <row r="395" spans="1:15" ht="97.2">
      <c r="A395" s="384"/>
      <c r="B395" s="522"/>
      <c r="C395" s="181" t="s">
        <v>37</v>
      </c>
      <c r="D395" s="147">
        <v>0</v>
      </c>
      <c r="E395" s="147">
        <v>0</v>
      </c>
      <c r="F395" s="147">
        <v>0</v>
      </c>
      <c r="G395" s="147">
        <v>0</v>
      </c>
      <c r="H395" s="147">
        <v>0</v>
      </c>
      <c r="I395" s="147">
        <v>0</v>
      </c>
      <c r="J395" s="147">
        <v>0</v>
      </c>
      <c r="K395" s="147">
        <v>0</v>
      </c>
      <c r="L395" s="147">
        <v>0</v>
      </c>
      <c r="M395" s="147">
        <v>0</v>
      </c>
      <c r="N395" s="147">
        <v>0</v>
      </c>
      <c r="O395" s="147">
        <v>0</v>
      </c>
    </row>
    <row r="396" spans="1:15" ht="129.6">
      <c r="A396" s="522"/>
      <c r="B396" s="595"/>
      <c r="C396" s="267" t="s">
        <v>38</v>
      </c>
      <c r="D396" s="147">
        <v>0</v>
      </c>
      <c r="E396" s="147">
        <v>0</v>
      </c>
      <c r="F396" s="147">
        <v>0</v>
      </c>
      <c r="G396" s="147">
        <v>0</v>
      </c>
      <c r="H396" s="147">
        <v>0</v>
      </c>
      <c r="I396" s="147">
        <v>0</v>
      </c>
      <c r="J396" s="147">
        <v>0</v>
      </c>
      <c r="K396" s="147">
        <v>0</v>
      </c>
      <c r="L396" s="147">
        <v>0</v>
      </c>
      <c r="M396" s="147">
        <v>0</v>
      </c>
      <c r="N396" s="147">
        <v>0</v>
      </c>
      <c r="O396" s="147">
        <v>0</v>
      </c>
    </row>
    <row r="397" spans="1:15">
      <c r="A397" s="522"/>
      <c r="B397" s="595"/>
      <c r="C397" s="267" t="s">
        <v>24</v>
      </c>
      <c r="D397" s="147">
        <v>0</v>
      </c>
      <c r="E397" s="147">
        <v>0</v>
      </c>
      <c r="F397" s="147">
        <v>0</v>
      </c>
      <c r="G397" s="147">
        <v>0</v>
      </c>
      <c r="H397" s="147">
        <v>0</v>
      </c>
      <c r="I397" s="147">
        <v>0</v>
      </c>
      <c r="J397" s="147">
        <v>0</v>
      </c>
      <c r="K397" s="147">
        <v>0</v>
      </c>
      <c r="L397" s="147">
        <v>0</v>
      </c>
      <c r="M397" s="147">
        <v>0</v>
      </c>
      <c r="N397" s="147">
        <v>0</v>
      </c>
      <c r="O397" s="147">
        <v>0</v>
      </c>
    </row>
    <row r="398" spans="1:15">
      <c r="A398" s="523"/>
      <c r="B398" s="596"/>
      <c r="C398" s="268" t="s">
        <v>23</v>
      </c>
      <c r="D398" s="147">
        <v>0</v>
      </c>
      <c r="E398" s="147">
        <v>0</v>
      </c>
      <c r="F398" s="147">
        <v>0</v>
      </c>
      <c r="G398" s="147">
        <v>0</v>
      </c>
      <c r="H398" s="147">
        <v>0</v>
      </c>
      <c r="I398" s="147">
        <v>0</v>
      </c>
      <c r="J398" s="147">
        <f>J386</f>
        <v>0</v>
      </c>
      <c r="K398" s="147">
        <v>0</v>
      </c>
      <c r="L398" s="147">
        <f>L386</f>
        <v>0</v>
      </c>
      <c r="M398" s="147">
        <f>M386</f>
        <v>0</v>
      </c>
      <c r="N398" s="147">
        <v>0</v>
      </c>
      <c r="O398" s="147">
        <f>O386</f>
        <v>0</v>
      </c>
    </row>
    <row r="399" spans="1:15" ht="33" customHeight="1">
      <c r="A399" s="382" t="s">
        <v>167</v>
      </c>
      <c r="B399" s="576" t="s">
        <v>168</v>
      </c>
      <c r="C399" s="267" t="s">
        <v>59</v>
      </c>
      <c r="D399" s="147">
        <v>1200</v>
      </c>
      <c r="E399" s="147">
        <v>0</v>
      </c>
      <c r="F399" s="147">
        <f>D399</f>
        <v>1200</v>
      </c>
      <c r="G399" s="147">
        <f>D399</f>
        <v>1200</v>
      </c>
      <c r="H399" s="147">
        <v>0</v>
      </c>
      <c r="I399" s="147">
        <f>G399</f>
        <v>1200</v>
      </c>
      <c r="J399" s="147">
        <v>1200</v>
      </c>
      <c r="K399" s="147">
        <v>0</v>
      </c>
      <c r="L399" s="147">
        <f>J399</f>
        <v>1200</v>
      </c>
      <c r="M399" s="147">
        <v>1040.8</v>
      </c>
      <c r="N399" s="147">
        <v>0</v>
      </c>
      <c r="O399" s="147">
        <f>M399</f>
        <v>1040.8</v>
      </c>
    </row>
    <row r="400" spans="1:15" ht="64.8">
      <c r="A400" s="384"/>
      <c r="B400" s="577"/>
      <c r="C400" s="267" t="s">
        <v>26</v>
      </c>
      <c r="D400" s="147">
        <v>0</v>
      </c>
      <c r="E400" s="147">
        <v>0</v>
      </c>
      <c r="F400" s="147">
        <v>0</v>
      </c>
      <c r="G400" s="147">
        <v>0</v>
      </c>
      <c r="H400" s="147">
        <v>0</v>
      </c>
      <c r="I400" s="147">
        <v>0</v>
      </c>
      <c r="J400" s="147">
        <v>0</v>
      </c>
      <c r="K400" s="147">
        <v>0</v>
      </c>
      <c r="L400" s="147">
        <v>0</v>
      </c>
      <c r="M400" s="147">
        <v>0</v>
      </c>
      <c r="N400" s="147">
        <v>0</v>
      </c>
      <c r="O400" s="147">
        <v>0</v>
      </c>
    </row>
    <row r="401" spans="1:15">
      <c r="A401" s="384"/>
      <c r="B401" s="577"/>
      <c r="C401" s="267" t="s">
        <v>25</v>
      </c>
      <c r="D401" s="147"/>
      <c r="E401" s="147"/>
      <c r="F401" s="147"/>
      <c r="G401" s="147"/>
      <c r="H401" s="147"/>
      <c r="I401" s="147"/>
      <c r="J401" s="147"/>
      <c r="K401" s="147"/>
      <c r="L401" s="147"/>
      <c r="M401" s="147"/>
      <c r="N401" s="147"/>
      <c r="O401" s="147"/>
    </row>
    <row r="402" spans="1:15" ht="97.2">
      <c r="A402" s="384"/>
      <c r="B402" s="577"/>
      <c r="C402" s="267" t="s">
        <v>33</v>
      </c>
      <c r="D402" s="147">
        <v>0</v>
      </c>
      <c r="E402" s="147">
        <v>0</v>
      </c>
      <c r="F402" s="147">
        <v>0</v>
      </c>
      <c r="G402" s="147">
        <v>0</v>
      </c>
      <c r="H402" s="147">
        <v>0</v>
      </c>
      <c r="I402" s="147">
        <v>0</v>
      </c>
      <c r="J402" s="147">
        <v>0</v>
      </c>
      <c r="K402" s="147">
        <v>0</v>
      </c>
      <c r="L402" s="147">
        <v>0</v>
      </c>
      <c r="M402" s="147">
        <v>0</v>
      </c>
      <c r="N402" s="147">
        <v>0</v>
      </c>
      <c r="O402" s="147">
        <v>0</v>
      </c>
    </row>
    <row r="403" spans="1:15" ht="97.2">
      <c r="A403" s="384"/>
      <c r="B403" s="577"/>
      <c r="C403" s="181" t="s">
        <v>39</v>
      </c>
      <c r="D403" s="147">
        <v>0</v>
      </c>
      <c r="E403" s="147">
        <v>0</v>
      </c>
      <c r="F403" s="147">
        <v>0</v>
      </c>
      <c r="G403" s="147">
        <v>0</v>
      </c>
      <c r="H403" s="147">
        <v>0</v>
      </c>
      <c r="I403" s="147">
        <v>0</v>
      </c>
      <c r="J403" s="147">
        <v>0</v>
      </c>
      <c r="K403" s="147">
        <v>0</v>
      </c>
      <c r="L403" s="147">
        <v>0</v>
      </c>
      <c r="M403" s="147">
        <v>0</v>
      </c>
      <c r="N403" s="147">
        <v>0</v>
      </c>
      <c r="O403" s="147">
        <v>0</v>
      </c>
    </row>
    <row r="404" spans="1:15" ht="97.2">
      <c r="A404" s="384"/>
      <c r="B404" s="577"/>
      <c r="C404" s="181" t="s">
        <v>40</v>
      </c>
      <c r="D404" s="147">
        <v>0</v>
      </c>
      <c r="E404" s="147">
        <v>0</v>
      </c>
      <c r="F404" s="147">
        <v>0</v>
      </c>
      <c r="G404" s="147">
        <v>0</v>
      </c>
      <c r="H404" s="147">
        <v>0</v>
      </c>
      <c r="I404" s="147">
        <v>0</v>
      </c>
      <c r="J404" s="147">
        <v>0</v>
      </c>
      <c r="K404" s="147">
        <v>0</v>
      </c>
      <c r="L404" s="147">
        <v>0</v>
      </c>
      <c r="M404" s="147">
        <v>0</v>
      </c>
      <c r="N404" s="147">
        <v>0</v>
      </c>
      <c r="O404" s="147">
        <v>0</v>
      </c>
    </row>
    <row r="405" spans="1:15" ht="97.2">
      <c r="A405" s="384"/>
      <c r="B405" s="577"/>
      <c r="C405" s="181" t="s">
        <v>34</v>
      </c>
      <c r="D405" s="147">
        <v>0</v>
      </c>
      <c r="E405" s="147">
        <v>0</v>
      </c>
      <c r="F405" s="147">
        <v>0</v>
      </c>
      <c r="G405" s="147">
        <v>0</v>
      </c>
      <c r="H405" s="147">
        <v>0</v>
      </c>
      <c r="I405" s="147">
        <v>0</v>
      </c>
      <c r="J405" s="147">
        <v>0</v>
      </c>
      <c r="K405" s="147">
        <v>0</v>
      </c>
      <c r="L405" s="147">
        <v>0</v>
      </c>
      <c r="M405" s="147">
        <v>0</v>
      </c>
      <c r="N405" s="147">
        <v>0</v>
      </c>
      <c r="O405" s="147">
        <v>0</v>
      </c>
    </row>
    <row r="406" spans="1:15" ht="97.2">
      <c r="A406" s="384"/>
      <c r="B406" s="577"/>
      <c r="C406" s="181" t="s">
        <v>35</v>
      </c>
      <c r="D406" s="147">
        <v>0</v>
      </c>
      <c r="E406" s="147">
        <v>0</v>
      </c>
      <c r="F406" s="147">
        <v>0</v>
      </c>
      <c r="G406" s="147">
        <v>0</v>
      </c>
      <c r="H406" s="147">
        <v>0</v>
      </c>
      <c r="I406" s="147">
        <v>0</v>
      </c>
      <c r="J406" s="147">
        <v>0</v>
      </c>
      <c r="K406" s="147">
        <v>0</v>
      </c>
      <c r="L406" s="147">
        <v>0</v>
      </c>
      <c r="M406" s="147">
        <v>0</v>
      </c>
      <c r="N406" s="147">
        <v>0</v>
      </c>
      <c r="O406" s="147">
        <v>0</v>
      </c>
    </row>
    <row r="407" spans="1:15" ht="97.2">
      <c r="A407" s="384"/>
      <c r="B407" s="577"/>
      <c r="C407" s="181" t="s">
        <v>36</v>
      </c>
      <c r="D407" s="147">
        <v>0</v>
      </c>
      <c r="E407" s="147">
        <v>0</v>
      </c>
      <c r="F407" s="147">
        <v>0</v>
      </c>
      <c r="G407" s="147">
        <v>0</v>
      </c>
      <c r="H407" s="147">
        <v>0</v>
      </c>
      <c r="I407" s="147">
        <v>0</v>
      </c>
      <c r="J407" s="147">
        <v>0</v>
      </c>
      <c r="K407" s="147">
        <v>0</v>
      </c>
      <c r="L407" s="147">
        <v>0</v>
      </c>
      <c r="M407" s="147">
        <v>0</v>
      </c>
      <c r="N407" s="147">
        <v>0</v>
      </c>
      <c r="O407" s="147">
        <v>0</v>
      </c>
    </row>
    <row r="408" spans="1:15" ht="97.2">
      <c r="A408" s="384"/>
      <c r="B408" s="577"/>
      <c r="C408" s="181" t="s">
        <v>37</v>
      </c>
      <c r="D408" s="147">
        <v>0</v>
      </c>
      <c r="E408" s="147">
        <v>0</v>
      </c>
      <c r="F408" s="147">
        <v>0</v>
      </c>
      <c r="G408" s="147">
        <v>0</v>
      </c>
      <c r="H408" s="147">
        <v>0</v>
      </c>
      <c r="I408" s="147">
        <v>0</v>
      </c>
      <c r="J408" s="147">
        <v>0</v>
      </c>
      <c r="K408" s="147">
        <v>0</v>
      </c>
      <c r="L408" s="147">
        <v>0</v>
      </c>
      <c r="M408" s="147">
        <v>0</v>
      </c>
      <c r="N408" s="147">
        <v>0</v>
      </c>
      <c r="O408" s="147">
        <v>0</v>
      </c>
    </row>
    <row r="409" spans="1:15" ht="129.6">
      <c r="A409" s="522"/>
      <c r="B409" s="589"/>
      <c r="C409" s="267" t="s">
        <v>38</v>
      </c>
      <c r="D409" s="147">
        <v>0</v>
      </c>
      <c r="E409" s="147">
        <v>0</v>
      </c>
      <c r="F409" s="147">
        <v>0</v>
      </c>
      <c r="G409" s="147">
        <v>0</v>
      </c>
      <c r="H409" s="147">
        <v>0</v>
      </c>
      <c r="I409" s="147">
        <v>0</v>
      </c>
      <c r="J409" s="147">
        <v>0</v>
      </c>
      <c r="K409" s="147">
        <v>0</v>
      </c>
      <c r="L409" s="147">
        <v>0</v>
      </c>
      <c r="M409" s="147">
        <v>0</v>
      </c>
      <c r="N409" s="147">
        <v>0</v>
      </c>
      <c r="O409" s="147">
        <v>0</v>
      </c>
    </row>
    <row r="410" spans="1:15">
      <c r="A410" s="522"/>
      <c r="B410" s="589"/>
      <c r="C410" s="267" t="s">
        <v>24</v>
      </c>
      <c r="D410" s="147">
        <v>0</v>
      </c>
      <c r="E410" s="147">
        <v>0</v>
      </c>
      <c r="F410" s="147">
        <v>0</v>
      </c>
      <c r="G410" s="147">
        <v>0</v>
      </c>
      <c r="H410" s="147">
        <v>0</v>
      </c>
      <c r="I410" s="147">
        <v>0</v>
      </c>
      <c r="J410" s="147">
        <v>0</v>
      </c>
      <c r="K410" s="147">
        <v>0</v>
      </c>
      <c r="L410" s="147">
        <v>0</v>
      </c>
      <c r="M410" s="147">
        <v>0</v>
      </c>
      <c r="N410" s="147">
        <v>0</v>
      </c>
      <c r="O410" s="147">
        <v>0</v>
      </c>
    </row>
    <row r="411" spans="1:15">
      <c r="A411" s="523"/>
      <c r="B411" s="590"/>
      <c r="C411" s="268" t="s">
        <v>23</v>
      </c>
      <c r="D411" s="147">
        <f>D399</f>
        <v>1200</v>
      </c>
      <c r="E411" s="147">
        <v>0</v>
      </c>
      <c r="F411" s="147">
        <f>D411</f>
        <v>1200</v>
      </c>
      <c r="G411" s="147">
        <f>G399</f>
        <v>1200</v>
      </c>
      <c r="H411" s="147">
        <v>0</v>
      </c>
      <c r="I411" s="147">
        <f>G411</f>
        <v>1200</v>
      </c>
      <c r="J411" s="147">
        <f>J399</f>
        <v>1200</v>
      </c>
      <c r="K411" s="147">
        <v>0</v>
      </c>
      <c r="L411" s="147">
        <f>J411</f>
        <v>1200</v>
      </c>
      <c r="M411" s="147">
        <f>M399</f>
        <v>1040.8</v>
      </c>
      <c r="N411" s="147">
        <v>0</v>
      </c>
      <c r="O411" s="147">
        <f>M411</f>
        <v>1040.8</v>
      </c>
    </row>
    <row r="412" spans="1:15" ht="33" customHeight="1">
      <c r="A412" s="382" t="s">
        <v>169</v>
      </c>
      <c r="B412" s="576" t="s">
        <v>485</v>
      </c>
      <c r="C412" s="267" t="s">
        <v>59</v>
      </c>
      <c r="D412" s="147">
        <v>16481</v>
      </c>
      <c r="E412" s="147">
        <v>0</v>
      </c>
      <c r="F412" s="147">
        <f>D412</f>
        <v>16481</v>
      </c>
      <c r="G412" s="147">
        <f>J412</f>
        <v>16537</v>
      </c>
      <c r="H412" s="147">
        <v>0</v>
      </c>
      <c r="I412" s="147">
        <f>G412</f>
        <v>16537</v>
      </c>
      <c r="J412" s="147">
        <v>16537</v>
      </c>
      <c r="K412" s="147">
        <v>0</v>
      </c>
      <c r="L412" s="147">
        <f>J412</f>
        <v>16537</v>
      </c>
      <c r="M412" s="147">
        <v>16535.75</v>
      </c>
      <c r="N412" s="147">
        <v>0</v>
      </c>
      <c r="O412" s="147">
        <f>M412</f>
        <v>16535.75</v>
      </c>
    </row>
    <row r="413" spans="1:15" ht="64.8">
      <c r="A413" s="384"/>
      <c r="B413" s="577"/>
      <c r="C413" s="267" t="s">
        <v>26</v>
      </c>
      <c r="D413" s="147">
        <v>0</v>
      </c>
      <c r="E413" s="147">
        <v>0</v>
      </c>
      <c r="F413" s="147">
        <v>0</v>
      </c>
      <c r="G413" s="147">
        <v>0</v>
      </c>
      <c r="H413" s="147">
        <v>0</v>
      </c>
      <c r="I413" s="147">
        <v>0</v>
      </c>
      <c r="J413" s="147">
        <v>0</v>
      </c>
      <c r="K413" s="147">
        <v>0</v>
      </c>
      <c r="L413" s="147">
        <v>0</v>
      </c>
      <c r="M413" s="147">
        <v>0</v>
      </c>
      <c r="N413" s="147">
        <v>0</v>
      </c>
      <c r="O413" s="147">
        <v>0</v>
      </c>
    </row>
    <row r="414" spans="1:15">
      <c r="A414" s="384"/>
      <c r="B414" s="577"/>
      <c r="C414" s="267" t="s">
        <v>25</v>
      </c>
      <c r="D414" s="147"/>
      <c r="E414" s="147"/>
      <c r="F414" s="147"/>
      <c r="G414" s="147"/>
      <c r="H414" s="147"/>
      <c r="I414" s="147"/>
      <c r="J414" s="147"/>
      <c r="K414" s="147"/>
      <c r="L414" s="147"/>
      <c r="M414" s="147"/>
      <c r="N414" s="147"/>
      <c r="O414" s="147"/>
    </row>
    <row r="415" spans="1:15" ht="97.2">
      <c r="A415" s="384"/>
      <c r="B415" s="577"/>
      <c r="C415" s="267" t="s">
        <v>33</v>
      </c>
      <c r="D415" s="147">
        <v>0</v>
      </c>
      <c r="E415" s="147">
        <v>0</v>
      </c>
      <c r="F415" s="147">
        <v>0</v>
      </c>
      <c r="G415" s="147">
        <v>0</v>
      </c>
      <c r="H415" s="147">
        <v>0</v>
      </c>
      <c r="I415" s="147">
        <v>0</v>
      </c>
      <c r="J415" s="147">
        <v>0</v>
      </c>
      <c r="K415" s="147">
        <v>0</v>
      </c>
      <c r="L415" s="147">
        <v>0</v>
      </c>
      <c r="M415" s="147">
        <v>0</v>
      </c>
      <c r="N415" s="147">
        <v>0</v>
      </c>
      <c r="O415" s="147">
        <v>0</v>
      </c>
    </row>
    <row r="416" spans="1:15" ht="97.2">
      <c r="A416" s="384"/>
      <c r="B416" s="577"/>
      <c r="C416" s="181" t="s">
        <v>39</v>
      </c>
      <c r="D416" s="147">
        <v>0</v>
      </c>
      <c r="E416" s="147">
        <v>0</v>
      </c>
      <c r="F416" s="147">
        <v>0</v>
      </c>
      <c r="G416" s="147">
        <v>0</v>
      </c>
      <c r="H416" s="147">
        <v>0</v>
      </c>
      <c r="I416" s="147">
        <v>0</v>
      </c>
      <c r="J416" s="147">
        <v>0</v>
      </c>
      <c r="K416" s="147">
        <v>0</v>
      </c>
      <c r="L416" s="147">
        <v>0</v>
      </c>
      <c r="M416" s="147">
        <v>0</v>
      </c>
      <c r="N416" s="147">
        <v>0</v>
      </c>
      <c r="O416" s="147">
        <v>0</v>
      </c>
    </row>
    <row r="417" spans="1:15" ht="97.2">
      <c r="A417" s="384"/>
      <c r="B417" s="577"/>
      <c r="C417" s="181" t="s">
        <v>40</v>
      </c>
      <c r="D417" s="147">
        <v>0</v>
      </c>
      <c r="E417" s="147">
        <v>0</v>
      </c>
      <c r="F417" s="147">
        <v>0</v>
      </c>
      <c r="G417" s="147">
        <v>0</v>
      </c>
      <c r="H417" s="147">
        <v>0</v>
      </c>
      <c r="I417" s="147">
        <v>0</v>
      </c>
      <c r="J417" s="147">
        <v>0</v>
      </c>
      <c r="K417" s="147">
        <v>0</v>
      </c>
      <c r="L417" s="147">
        <v>0</v>
      </c>
      <c r="M417" s="147">
        <v>0</v>
      </c>
      <c r="N417" s="147">
        <v>0</v>
      </c>
      <c r="O417" s="147">
        <v>0</v>
      </c>
    </row>
    <row r="418" spans="1:15" ht="97.2">
      <c r="A418" s="384"/>
      <c r="B418" s="577"/>
      <c r="C418" s="181" t="s">
        <v>34</v>
      </c>
      <c r="D418" s="147">
        <v>0</v>
      </c>
      <c r="E418" s="147">
        <v>0</v>
      </c>
      <c r="F418" s="147">
        <v>0</v>
      </c>
      <c r="G418" s="147">
        <v>0</v>
      </c>
      <c r="H418" s="147">
        <v>0</v>
      </c>
      <c r="I418" s="147">
        <v>0</v>
      </c>
      <c r="J418" s="147">
        <v>0</v>
      </c>
      <c r="K418" s="147">
        <v>0</v>
      </c>
      <c r="L418" s="147">
        <v>0</v>
      </c>
      <c r="M418" s="147">
        <v>0</v>
      </c>
      <c r="N418" s="147">
        <v>0</v>
      </c>
      <c r="O418" s="147">
        <v>0</v>
      </c>
    </row>
    <row r="419" spans="1:15" ht="97.2">
      <c r="A419" s="384"/>
      <c r="B419" s="577"/>
      <c r="C419" s="181" t="s">
        <v>35</v>
      </c>
      <c r="D419" s="147">
        <v>0</v>
      </c>
      <c r="E419" s="147">
        <v>0</v>
      </c>
      <c r="F419" s="147">
        <v>0</v>
      </c>
      <c r="G419" s="147">
        <v>0</v>
      </c>
      <c r="H419" s="147">
        <v>0</v>
      </c>
      <c r="I419" s="147">
        <v>0</v>
      </c>
      <c r="J419" s="147">
        <v>0</v>
      </c>
      <c r="K419" s="147">
        <v>0</v>
      </c>
      <c r="L419" s="147">
        <v>0</v>
      </c>
      <c r="M419" s="147">
        <v>0</v>
      </c>
      <c r="N419" s="147">
        <v>0</v>
      </c>
      <c r="O419" s="147">
        <v>0</v>
      </c>
    </row>
    <row r="420" spans="1:15" ht="97.2">
      <c r="A420" s="384"/>
      <c r="B420" s="577"/>
      <c r="C420" s="181" t="s">
        <v>36</v>
      </c>
      <c r="D420" s="147">
        <v>0</v>
      </c>
      <c r="E420" s="147">
        <v>0</v>
      </c>
      <c r="F420" s="147">
        <v>0</v>
      </c>
      <c r="G420" s="147">
        <v>0</v>
      </c>
      <c r="H420" s="147">
        <v>0</v>
      </c>
      <c r="I420" s="147">
        <v>0</v>
      </c>
      <c r="J420" s="147">
        <v>0</v>
      </c>
      <c r="K420" s="147">
        <v>0</v>
      </c>
      <c r="L420" s="147">
        <v>0</v>
      </c>
      <c r="M420" s="147">
        <v>0</v>
      </c>
      <c r="N420" s="147">
        <v>0</v>
      </c>
      <c r="O420" s="147">
        <v>0</v>
      </c>
    </row>
    <row r="421" spans="1:15" ht="97.2">
      <c r="A421" s="384"/>
      <c r="B421" s="577"/>
      <c r="C421" s="181" t="s">
        <v>37</v>
      </c>
      <c r="D421" s="147">
        <v>0</v>
      </c>
      <c r="E421" s="147">
        <v>0</v>
      </c>
      <c r="F421" s="147">
        <v>0</v>
      </c>
      <c r="G421" s="147">
        <v>0</v>
      </c>
      <c r="H421" s="147">
        <v>0</v>
      </c>
      <c r="I421" s="147">
        <v>0</v>
      </c>
      <c r="J421" s="147">
        <v>0</v>
      </c>
      <c r="K421" s="147">
        <v>0</v>
      </c>
      <c r="L421" s="147">
        <v>0</v>
      </c>
      <c r="M421" s="147">
        <v>0</v>
      </c>
      <c r="N421" s="147">
        <v>0</v>
      </c>
      <c r="O421" s="147">
        <v>0</v>
      </c>
    </row>
    <row r="422" spans="1:15" ht="129.6">
      <c r="A422" s="522"/>
      <c r="B422" s="589"/>
      <c r="C422" s="267" t="s">
        <v>38</v>
      </c>
      <c r="D422" s="147">
        <v>0</v>
      </c>
      <c r="E422" s="147">
        <v>0</v>
      </c>
      <c r="F422" s="147">
        <v>0</v>
      </c>
      <c r="G422" s="147">
        <v>0</v>
      </c>
      <c r="H422" s="147">
        <v>0</v>
      </c>
      <c r="I422" s="147">
        <v>0</v>
      </c>
      <c r="J422" s="147">
        <v>0</v>
      </c>
      <c r="K422" s="147">
        <v>0</v>
      </c>
      <c r="L422" s="147">
        <v>0</v>
      </c>
      <c r="M422" s="147">
        <v>0</v>
      </c>
      <c r="N422" s="147">
        <v>0</v>
      </c>
      <c r="O422" s="147">
        <v>0</v>
      </c>
    </row>
    <row r="423" spans="1:15">
      <c r="A423" s="522"/>
      <c r="B423" s="589"/>
      <c r="C423" s="267" t="s">
        <v>24</v>
      </c>
      <c r="D423" s="147">
        <v>0</v>
      </c>
      <c r="E423" s="147">
        <v>0</v>
      </c>
      <c r="F423" s="147">
        <v>0</v>
      </c>
      <c r="G423" s="147">
        <v>0</v>
      </c>
      <c r="H423" s="147">
        <v>0</v>
      </c>
      <c r="I423" s="147">
        <v>0</v>
      </c>
      <c r="J423" s="147">
        <v>0</v>
      </c>
      <c r="K423" s="147">
        <v>0</v>
      </c>
      <c r="L423" s="147">
        <v>0</v>
      </c>
      <c r="M423" s="147">
        <v>0</v>
      </c>
      <c r="N423" s="147">
        <v>0</v>
      </c>
      <c r="O423" s="147">
        <v>0</v>
      </c>
    </row>
    <row r="424" spans="1:15">
      <c r="A424" s="523"/>
      <c r="B424" s="590"/>
      <c r="C424" s="268" t="s">
        <v>23</v>
      </c>
      <c r="D424" s="147">
        <f>D412</f>
        <v>16481</v>
      </c>
      <c r="E424" s="147">
        <v>0</v>
      </c>
      <c r="F424" s="147">
        <f>D424</f>
        <v>16481</v>
      </c>
      <c r="G424" s="147">
        <f>G412</f>
        <v>16537</v>
      </c>
      <c r="H424" s="147">
        <v>0</v>
      </c>
      <c r="I424" s="147">
        <f>G424</f>
        <v>16537</v>
      </c>
      <c r="J424" s="147">
        <f>J412</f>
        <v>16537</v>
      </c>
      <c r="K424" s="147">
        <v>0</v>
      </c>
      <c r="L424" s="147">
        <f>J424</f>
        <v>16537</v>
      </c>
      <c r="M424" s="147">
        <f>M412</f>
        <v>16535.75</v>
      </c>
      <c r="N424" s="147">
        <v>0</v>
      </c>
      <c r="O424" s="147">
        <f>M424</f>
        <v>16535.75</v>
      </c>
    </row>
    <row r="425" spans="1:15" ht="33" customHeight="1">
      <c r="A425" s="382" t="s">
        <v>170</v>
      </c>
      <c r="B425" s="521" t="s">
        <v>843</v>
      </c>
      <c r="C425" s="267" t="s">
        <v>59</v>
      </c>
      <c r="D425" s="147">
        <v>0</v>
      </c>
      <c r="E425" s="147">
        <v>0</v>
      </c>
      <c r="F425" s="147">
        <v>0</v>
      </c>
      <c r="G425" s="147">
        <v>69898.2</v>
      </c>
      <c r="H425" s="147">
        <f>G425</f>
        <v>69898.2</v>
      </c>
      <c r="I425" s="147">
        <v>0</v>
      </c>
      <c r="J425" s="147">
        <f>G425</f>
        <v>69898.2</v>
      </c>
      <c r="K425" s="147">
        <f>J425</f>
        <v>69898.2</v>
      </c>
      <c r="L425" s="147">
        <v>0</v>
      </c>
      <c r="M425" s="147">
        <v>69898.2</v>
      </c>
      <c r="N425" s="147">
        <f>M425</f>
        <v>69898.2</v>
      </c>
      <c r="O425" s="147"/>
    </row>
    <row r="426" spans="1:15" ht="64.8">
      <c r="A426" s="384"/>
      <c r="B426" s="522"/>
      <c r="C426" s="267" t="s">
        <v>26</v>
      </c>
      <c r="D426" s="147">
        <v>0</v>
      </c>
      <c r="E426" s="147">
        <v>0</v>
      </c>
      <c r="F426" s="147">
        <v>0</v>
      </c>
      <c r="G426" s="147">
        <v>0</v>
      </c>
      <c r="H426" s="147">
        <v>0</v>
      </c>
      <c r="I426" s="147">
        <v>0</v>
      </c>
      <c r="J426" s="147">
        <v>0</v>
      </c>
      <c r="K426" s="147">
        <v>0</v>
      </c>
      <c r="L426" s="147">
        <v>0</v>
      </c>
      <c r="M426" s="147">
        <v>0</v>
      </c>
      <c r="N426" s="147">
        <v>0</v>
      </c>
      <c r="O426" s="147">
        <v>0</v>
      </c>
    </row>
    <row r="427" spans="1:15">
      <c r="A427" s="384"/>
      <c r="B427" s="522"/>
      <c r="C427" s="267" t="s">
        <v>25</v>
      </c>
      <c r="D427" s="147"/>
      <c r="E427" s="147"/>
      <c r="F427" s="147"/>
      <c r="G427" s="147"/>
      <c r="H427" s="147"/>
      <c r="I427" s="147"/>
      <c r="J427" s="147"/>
      <c r="K427" s="147"/>
      <c r="L427" s="147"/>
      <c r="M427" s="147"/>
      <c r="N427" s="147"/>
      <c r="O427" s="147"/>
    </row>
    <row r="428" spans="1:15" ht="97.2">
      <c r="A428" s="384"/>
      <c r="B428" s="522"/>
      <c r="C428" s="267" t="s">
        <v>33</v>
      </c>
      <c r="D428" s="147">
        <v>0</v>
      </c>
      <c r="E428" s="147">
        <v>0</v>
      </c>
      <c r="F428" s="147">
        <v>0</v>
      </c>
      <c r="G428" s="147">
        <v>0</v>
      </c>
      <c r="H428" s="147">
        <v>0</v>
      </c>
      <c r="I428" s="147">
        <v>0</v>
      </c>
      <c r="J428" s="147">
        <v>0</v>
      </c>
      <c r="K428" s="147">
        <v>0</v>
      </c>
      <c r="L428" s="147">
        <v>0</v>
      </c>
      <c r="M428" s="147">
        <v>0</v>
      </c>
      <c r="N428" s="147">
        <v>0</v>
      </c>
      <c r="O428" s="147">
        <v>0</v>
      </c>
    </row>
    <row r="429" spans="1:15" ht="97.2">
      <c r="A429" s="384"/>
      <c r="B429" s="522"/>
      <c r="C429" s="181" t="s">
        <v>39</v>
      </c>
      <c r="D429" s="147">
        <v>0</v>
      </c>
      <c r="E429" s="147">
        <v>0</v>
      </c>
      <c r="F429" s="147">
        <v>0</v>
      </c>
      <c r="G429" s="147">
        <v>0</v>
      </c>
      <c r="H429" s="147">
        <v>0</v>
      </c>
      <c r="I429" s="147">
        <v>0</v>
      </c>
      <c r="J429" s="147">
        <v>0</v>
      </c>
      <c r="K429" s="147">
        <v>0</v>
      </c>
      <c r="L429" s="147">
        <v>0</v>
      </c>
      <c r="M429" s="147">
        <v>0</v>
      </c>
      <c r="N429" s="147">
        <v>0</v>
      </c>
      <c r="O429" s="147">
        <v>0</v>
      </c>
    </row>
    <row r="430" spans="1:15" ht="97.2">
      <c r="A430" s="384"/>
      <c r="B430" s="522"/>
      <c r="C430" s="181" t="s">
        <v>40</v>
      </c>
      <c r="D430" s="147">
        <v>0</v>
      </c>
      <c r="E430" s="147">
        <v>0</v>
      </c>
      <c r="F430" s="147">
        <v>0</v>
      </c>
      <c r="G430" s="147">
        <v>0</v>
      </c>
      <c r="H430" s="147">
        <v>0</v>
      </c>
      <c r="I430" s="147">
        <v>0</v>
      </c>
      <c r="J430" s="147">
        <v>0</v>
      </c>
      <c r="K430" s="147">
        <v>0</v>
      </c>
      <c r="L430" s="147">
        <v>0</v>
      </c>
      <c r="M430" s="147">
        <v>0</v>
      </c>
      <c r="N430" s="147">
        <v>0</v>
      </c>
      <c r="O430" s="147">
        <v>0</v>
      </c>
    </row>
    <row r="431" spans="1:15" ht="97.2">
      <c r="A431" s="384"/>
      <c r="B431" s="522"/>
      <c r="C431" s="181" t="s">
        <v>34</v>
      </c>
      <c r="D431" s="147">
        <v>0</v>
      </c>
      <c r="E431" s="147">
        <v>0</v>
      </c>
      <c r="F431" s="147">
        <v>0</v>
      </c>
      <c r="G431" s="147">
        <v>0</v>
      </c>
      <c r="H431" s="147">
        <v>0</v>
      </c>
      <c r="I431" s="147">
        <v>0</v>
      </c>
      <c r="J431" s="147">
        <v>0</v>
      </c>
      <c r="K431" s="147">
        <v>0</v>
      </c>
      <c r="L431" s="147">
        <v>0</v>
      </c>
      <c r="M431" s="147">
        <v>0</v>
      </c>
      <c r="N431" s="147">
        <v>0</v>
      </c>
      <c r="O431" s="147">
        <v>0</v>
      </c>
    </row>
    <row r="432" spans="1:15" ht="97.2">
      <c r="A432" s="384"/>
      <c r="B432" s="522"/>
      <c r="C432" s="181" t="s">
        <v>35</v>
      </c>
      <c r="D432" s="147">
        <v>0</v>
      </c>
      <c r="E432" s="147">
        <v>0</v>
      </c>
      <c r="F432" s="147">
        <v>0</v>
      </c>
      <c r="G432" s="147">
        <v>0</v>
      </c>
      <c r="H432" s="147">
        <v>0</v>
      </c>
      <c r="I432" s="147">
        <v>0</v>
      </c>
      <c r="J432" s="147">
        <v>0</v>
      </c>
      <c r="K432" s="147">
        <v>0</v>
      </c>
      <c r="L432" s="147">
        <v>0</v>
      </c>
      <c r="M432" s="147">
        <v>0</v>
      </c>
      <c r="N432" s="147">
        <v>0</v>
      </c>
      <c r="O432" s="147">
        <v>0</v>
      </c>
    </row>
    <row r="433" spans="1:15" ht="97.2">
      <c r="A433" s="384"/>
      <c r="B433" s="522"/>
      <c r="C433" s="181" t="s">
        <v>36</v>
      </c>
      <c r="D433" s="147">
        <v>0</v>
      </c>
      <c r="E433" s="147">
        <v>0</v>
      </c>
      <c r="F433" s="147">
        <v>0</v>
      </c>
      <c r="G433" s="147">
        <v>0</v>
      </c>
      <c r="H433" s="147">
        <v>0</v>
      </c>
      <c r="I433" s="147">
        <v>0</v>
      </c>
      <c r="J433" s="147">
        <v>0</v>
      </c>
      <c r="K433" s="147">
        <v>0</v>
      </c>
      <c r="L433" s="147">
        <v>0</v>
      </c>
      <c r="M433" s="147">
        <v>0</v>
      </c>
      <c r="N433" s="147">
        <v>0</v>
      </c>
      <c r="O433" s="147">
        <v>0</v>
      </c>
    </row>
    <row r="434" spans="1:15" ht="97.2">
      <c r="A434" s="384"/>
      <c r="B434" s="522"/>
      <c r="C434" s="181" t="s">
        <v>37</v>
      </c>
      <c r="D434" s="147">
        <v>0</v>
      </c>
      <c r="E434" s="147">
        <v>0</v>
      </c>
      <c r="F434" s="147">
        <v>0</v>
      </c>
      <c r="G434" s="147">
        <v>0</v>
      </c>
      <c r="H434" s="147">
        <v>0</v>
      </c>
      <c r="I434" s="147">
        <v>0</v>
      </c>
      <c r="J434" s="147">
        <v>0</v>
      </c>
      <c r="K434" s="147">
        <v>0</v>
      </c>
      <c r="L434" s="147">
        <v>0</v>
      </c>
      <c r="M434" s="147">
        <v>0</v>
      </c>
      <c r="N434" s="147">
        <v>0</v>
      </c>
      <c r="O434" s="147">
        <v>0</v>
      </c>
    </row>
    <row r="435" spans="1:15" ht="129.6">
      <c r="A435" s="522"/>
      <c r="B435" s="595"/>
      <c r="C435" s="267" t="s">
        <v>38</v>
      </c>
      <c r="D435" s="147">
        <v>0</v>
      </c>
      <c r="E435" s="147">
        <v>0</v>
      </c>
      <c r="F435" s="147">
        <v>0</v>
      </c>
      <c r="G435" s="147">
        <v>0</v>
      </c>
      <c r="H435" s="147">
        <v>0</v>
      </c>
      <c r="I435" s="147">
        <v>0</v>
      </c>
      <c r="J435" s="147">
        <v>0</v>
      </c>
      <c r="K435" s="147">
        <v>0</v>
      </c>
      <c r="L435" s="147">
        <v>0</v>
      </c>
      <c r="M435" s="147">
        <v>0</v>
      </c>
      <c r="N435" s="147">
        <v>0</v>
      </c>
      <c r="O435" s="147">
        <v>0</v>
      </c>
    </row>
    <row r="436" spans="1:15">
      <c r="A436" s="522"/>
      <c r="B436" s="595"/>
      <c r="C436" s="267" t="s">
        <v>24</v>
      </c>
      <c r="D436" s="147">
        <v>0</v>
      </c>
      <c r="E436" s="147">
        <v>0</v>
      </c>
      <c r="F436" s="147">
        <v>0</v>
      </c>
      <c r="G436" s="147">
        <v>0</v>
      </c>
      <c r="H436" s="147">
        <v>0</v>
      </c>
      <c r="I436" s="147">
        <v>0</v>
      </c>
      <c r="J436" s="147">
        <v>0</v>
      </c>
      <c r="K436" s="147">
        <v>0</v>
      </c>
      <c r="L436" s="147">
        <v>0</v>
      </c>
      <c r="M436" s="147">
        <v>0</v>
      </c>
      <c r="N436" s="147">
        <v>0</v>
      </c>
      <c r="O436" s="147">
        <v>0</v>
      </c>
    </row>
    <row r="437" spans="1:15" ht="36.75" customHeight="1">
      <c r="A437" s="523"/>
      <c r="B437" s="596"/>
      <c r="C437" s="268" t="s">
        <v>23</v>
      </c>
      <c r="D437" s="147">
        <v>0</v>
      </c>
      <c r="E437" s="147">
        <v>0</v>
      </c>
      <c r="F437" s="147">
        <v>0</v>
      </c>
      <c r="G437" s="147">
        <f>G425</f>
        <v>69898.2</v>
      </c>
      <c r="H437" s="147">
        <f>G437</f>
        <v>69898.2</v>
      </c>
      <c r="I437" s="147">
        <v>0</v>
      </c>
      <c r="J437" s="147">
        <f>J425</f>
        <v>69898.2</v>
      </c>
      <c r="K437" s="147">
        <f>J437</f>
        <v>69898.2</v>
      </c>
      <c r="L437" s="147">
        <v>0</v>
      </c>
      <c r="M437" s="147">
        <f>M425</f>
        <v>69898.2</v>
      </c>
      <c r="N437" s="147">
        <f>M437</f>
        <v>69898.2</v>
      </c>
      <c r="O437" s="147"/>
    </row>
    <row r="438" spans="1:15" ht="33" customHeight="1">
      <c r="A438" s="382" t="s">
        <v>171</v>
      </c>
      <c r="B438" s="576" t="s">
        <v>486</v>
      </c>
      <c r="C438" s="267" t="s">
        <v>59</v>
      </c>
      <c r="D438" s="383">
        <v>86795.199999999997</v>
      </c>
      <c r="E438" s="383">
        <v>86795.199999999997</v>
      </c>
      <c r="F438" s="383">
        <v>0</v>
      </c>
      <c r="G438" s="383">
        <v>86795.199999999997</v>
      </c>
      <c r="H438" s="383">
        <v>86795.199999999997</v>
      </c>
      <c r="I438" s="383">
        <v>0</v>
      </c>
      <c r="J438" s="383">
        <v>86795.199999999997</v>
      </c>
      <c r="K438" s="383">
        <f>J438</f>
        <v>86795.199999999997</v>
      </c>
      <c r="L438" s="383">
        <v>0</v>
      </c>
      <c r="M438" s="383">
        <v>85976.95</v>
      </c>
      <c r="N438" s="383">
        <f>M438</f>
        <v>85976.95</v>
      </c>
      <c r="O438" s="143">
        <v>0</v>
      </c>
    </row>
    <row r="439" spans="1:15" ht="64.8">
      <c r="A439" s="384"/>
      <c r="B439" s="577"/>
      <c r="C439" s="267" t="s">
        <v>26</v>
      </c>
      <c r="D439" s="147">
        <v>0</v>
      </c>
      <c r="E439" s="147">
        <v>0</v>
      </c>
      <c r="F439" s="147">
        <v>0</v>
      </c>
      <c r="G439" s="147">
        <v>0</v>
      </c>
      <c r="H439" s="147">
        <v>0</v>
      </c>
      <c r="I439" s="147">
        <v>0</v>
      </c>
      <c r="J439" s="147">
        <v>0</v>
      </c>
      <c r="K439" s="147">
        <v>0</v>
      </c>
      <c r="L439" s="147">
        <v>0</v>
      </c>
      <c r="M439" s="147">
        <v>0</v>
      </c>
      <c r="N439" s="147">
        <v>0</v>
      </c>
      <c r="O439" s="147">
        <v>0</v>
      </c>
    </row>
    <row r="440" spans="1:15">
      <c r="A440" s="384"/>
      <c r="B440" s="577"/>
      <c r="C440" s="267" t="s">
        <v>25</v>
      </c>
      <c r="D440" s="147"/>
      <c r="E440" s="147"/>
      <c r="F440" s="147"/>
      <c r="G440" s="147"/>
      <c r="H440" s="147"/>
      <c r="I440" s="147"/>
      <c r="J440" s="147"/>
      <c r="K440" s="147"/>
      <c r="L440" s="147"/>
      <c r="M440" s="147"/>
      <c r="N440" s="147"/>
      <c r="O440" s="147"/>
    </row>
    <row r="441" spans="1:15" ht="97.2">
      <c r="A441" s="384"/>
      <c r="B441" s="577"/>
      <c r="C441" s="267" t="s">
        <v>33</v>
      </c>
      <c r="D441" s="147">
        <v>0</v>
      </c>
      <c r="E441" s="147">
        <v>0</v>
      </c>
      <c r="F441" s="147">
        <v>0</v>
      </c>
      <c r="G441" s="147">
        <v>0</v>
      </c>
      <c r="H441" s="147">
        <v>0</v>
      </c>
      <c r="I441" s="147">
        <v>0</v>
      </c>
      <c r="J441" s="147">
        <v>0</v>
      </c>
      <c r="K441" s="147">
        <v>0</v>
      </c>
      <c r="L441" s="147">
        <v>0</v>
      </c>
      <c r="M441" s="147">
        <v>0</v>
      </c>
      <c r="N441" s="147">
        <v>0</v>
      </c>
      <c r="O441" s="147">
        <v>0</v>
      </c>
    </row>
    <row r="442" spans="1:15" ht="97.2">
      <c r="A442" s="384"/>
      <c r="B442" s="577"/>
      <c r="C442" s="181" t="s">
        <v>39</v>
      </c>
      <c r="D442" s="147">
        <v>0</v>
      </c>
      <c r="E442" s="147">
        <v>0</v>
      </c>
      <c r="F442" s="147">
        <v>0</v>
      </c>
      <c r="G442" s="147">
        <v>0</v>
      </c>
      <c r="H442" s="147">
        <v>0</v>
      </c>
      <c r="I442" s="147">
        <v>0</v>
      </c>
      <c r="J442" s="147">
        <v>0</v>
      </c>
      <c r="K442" s="147">
        <v>0</v>
      </c>
      <c r="L442" s="147">
        <v>0</v>
      </c>
      <c r="M442" s="147">
        <v>0</v>
      </c>
      <c r="N442" s="147">
        <v>0</v>
      </c>
      <c r="O442" s="147">
        <v>0</v>
      </c>
    </row>
    <row r="443" spans="1:15" ht="97.2">
      <c r="A443" s="384"/>
      <c r="B443" s="577"/>
      <c r="C443" s="181" t="s">
        <v>40</v>
      </c>
      <c r="D443" s="147">
        <v>0</v>
      </c>
      <c r="E443" s="147">
        <v>0</v>
      </c>
      <c r="F443" s="147">
        <v>0</v>
      </c>
      <c r="G443" s="147">
        <v>0</v>
      </c>
      <c r="H443" s="147">
        <v>0</v>
      </c>
      <c r="I443" s="147">
        <v>0</v>
      </c>
      <c r="J443" s="147">
        <v>0</v>
      </c>
      <c r="K443" s="147">
        <v>0</v>
      </c>
      <c r="L443" s="147">
        <v>0</v>
      </c>
      <c r="M443" s="147">
        <v>0</v>
      </c>
      <c r="N443" s="147">
        <v>0</v>
      </c>
      <c r="O443" s="147">
        <v>0</v>
      </c>
    </row>
    <row r="444" spans="1:15" ht="97.2">
      <c r="A444" s="384"/>
      <c r="B444" s="577"/>
      <c r="C444" s="181" t="s">
        <v>34</v>
      </c>
      <c r="D444" s="147">
        <v>0</v>
      </c>
      <c r="E444" s="147">
        <v>0</v>
      </c>
      <c r="F444" s="147">
        <v>0</v>
      </c>
      <c r="G444" s="147">
        <v>0</v>
      </c>
      <c r="H444" s="147">
        <v>0</v>
      </c>
      <c r="I444" s="147">
        <v>0</v>
      </c>
      <c r="J444" s="147">
        <v>0</v>
      </c>
      <c r="K444" s="147">
        <v>0</v>
      </c>
      <c r="L444" s="147">
        <v>0</v>
      </c>
      <c r="M444" s="147">
        <v>0</v>
      </c>
      <c r="N444" s="147">
        <v>0</v>
      </c>
      <c r="O444" s="147">
        <v>0</v>
      </c>
    </row>
    <row r="445" spans="1:15" ht="97.2">
      <c r="A445" s="384"/>
      <c r="B445" s="577"/>
      <c r="C445" s="181" t="s">
        <v>35</v>
      </c>
      <c r="D445" s="147">
        <v>0</v>
      </c>
      <c r="E445" s="147">
        <v>0</v>
      </c>
      <c r="F445" s="147">
        <v>0</v>
      </c>
      <c r="G445" s="147">
        <v>0</v>
      </c>
      <c r="H445" s="147">
        <v>0</v>
      </c>
      <c r="I445" s="147">
        <v>0</v>
      </c>
      <c r="J445" s="147">
        <v>0</v>
      </c>
      <c r="K445" s="147">
        <v>0</v>
      </c>
      <c r="L445" s="147">
        <v>0</v>
      </c>
      <c r="M445" s="147">
        <v>0</v>
      </c>
      <c r="N445" s="147">
        <v>0</v>
      </c>
      <c r="O445" s="147">
        <v>0</v>
      </c>
    </row>
    <row r="446" spans="1:15" ht="97.2">
      <c r="A446" s="384"/>
      <c r="B446" s="577"/>
      <c r="C446" s="181" t="s">
        <v>36</v>
      </c>
      <c r="D446" s="147">
        <v>0</v>
      </c>
      <c r="E446" s="147">
        <v>0</v>
      </c>
      <c r="F446" s="147">
        <v>0</v>
      </c>
      <c r="G446" s="147">
        <v>0</v>
      </c>
      <c r="H446" s="147">
        <v>0</v>
      </c>
      <c r="I446" s="147">
        <v>0</v>
      </c>
      <c r="J446" s="147">
        <v>0</v>
      </c>
      <c r="K446" s="147">
        <v>0</v>
      </c>
      <c r="L446" s="147">
        <v>0</v>
      </c>
      <c r="M446" s="147">
        <v>0</v>
      </c>
      <c r="N446" s="147">
        <v>0</v>
      </c>
      <c r="O446" s="147">
        <v>0</v>
      </c>
    </row>
    <row r="447" spans="1:15" ht="97.2">
      <c r="A447" s="384"/>
      <c r="B447" s="577"/>
      <c r="C447" s="181" t="s">
        <v>37</v>
      </c>
      <c r="D447" s="147">
        <v>0</v>
      </c>
      <c r="E447" s="147">
        <v>0</v>
      </c>
      <c r="F447" s="147">
        <v>0</v>
      </c>
      <c r="G447" s="147">
        <v>0</v>
      </c>
      <c r="H447" s="147">
        <v>0</v>
      </c>
      <c r="I447" s="147">
        <v>0</v>
      </c>
      <c r="J447" s="147">
        <v>0</v>
      </c>
      <c r="K447" s="147">
        <v>0</v>
      </c>
      <c r="L447" s="147">
        <v>0</v>
      </c>
      <c r="M447" s="147">
        <v>0</v>
      </c>
      <c r="N447" s="147">
        <v>0</v>
      </c>
      <c r="O447" s="147">
        <v>0</v>
      </c>
    </row>
    <row r="448" spans="1:15" ht="129.6">
      <c r="A448" s="522"/>
      <c r="B448" s="589"/>
      <c r="C448" s="267" t="s">
        <v>38</v>
      </c>
      <c r="D448" s="147">
        <v>0</v>
      </c>
      <c r="E448" s="147">
        <v>0</v>
      </c>
      <c r="F448" s="147">
        <v>0</v>
      </c>
      <c r="G448" s="147">
        <v>0</v>
      </c>
      <c r="H448" s="147">
        <v>0</v>
      </c>
      <c r="I448" s="147">
        <v>0</v>
      </c>
      <c r="J448" s="147">
        <v>0</v>
      </c>
      <c r="K448" s="147">
        <v>0</v>
      </c>
      <c r="L448" s="147">
        <v>0</v>
      </c>
      <c r="M448" s="147">
        <v>0</v>
      </c>
      <c r="N448" s="147">
        <v>0</v>
      </c>
      <c r="O448" s="147">
        <v>0</v>
      </c>
    </row>
    <row r="449" spans="1:15">
      <c r="A449" s="522"/>
      <c r="B449" s="589"/>
      <c r="C449" s="267" t="s">
        <v>24</v>
      </c>
      <c r="D449" s="147">
        <v>0</v>
      </c>
      <c r="E449" s="147">
        <v>0</v>
      </c>
      <c r="F449" s="147">
        <v>0</v>
      </c>
      <c r="G449" s="147">
        <v>0</v>
      </c>
      <c r="H449" s="147">
        <v>0</v>
      </c>
      <c r="I449" s="147">
        <v>0</v>
      </c>
      <c r="J449" s="147">
        <v>0</v>
      </c>
      <c r="K449" s="147">
        <v>0</v>
      </c>
      <c r="L449" s="147">
        <v>0</v>
      </c>
      <c r="M449" s="147">
        <v>0</v>
      </c>
      <c r="N449" s="147">
        <v>0</v>
      </c>
      <c r="O449" s="147">
        <v>0</v>
      </c>
    </row>
    <row r="450" spans="1:15">
      <c r="A450" s="523"/>
      <c r="B450" s="590"/>
      <c r="C450" s="268" t="s">
        <v>23</v>
      </c>
      <c r="D450" s="383">
        <v>86795.199999999997</v>
      </c>
      <c r="E450" s="383">
        <v>86795.199999999997</v>
      </c>
      <c r="F450" s="147">
        <v>0</v>
      </c>
      <c r="G450" s="383">
        <v>86795.199999999997</v>
      </c>
      <c r="H450" s="383">
        <v>86795.199999999997</v>
      </c>
      <c r="I450" s="147">
        <v>0</v>
      </c>
      <c r="J450" s="383">
        <v>86795.199999999997</v>
      </c>
      <c r="K450" s="383">
        <f>J450</f>
        <v>86795.199999999997</v>
      </c>
      <c r="L450" s="147">
        <v>0</v>
      </c>
      <c r="M450" s="383">
        <f>M438</f>
        <v>85976.95</v>
      </c>
      <c r="N450" s="383">
        <f>M450</f>
        <v>85976.95</v>
      </c>
      <c r="O450" s="147">
        <v>0</v>
      </c>
    </row>
    <row r="451" spans="1:15" ht="33" customHeight="1">
      <c r="A451" s="382" t="s">
        <v>172</v>
      </c>
      <c r="B451" s="576" t="s">
        <v>844</v>
      </c>
      <c r="C451" s="267" t="s">
        <v>59</v>
      </c>
      <c r="D451" s="383">
        <v>264342.2</v>
      </c>
      <c r="E451" s="383">
        <v>264342.2</v>
      </c>
      <c r="F451" s="147">
        <v>0</v>
      </c>
      <c r="G451" s="383">
        <f>J451</f>
        <v>297542.2</v>
      </c>
      <c r="H451" s="383">
        <f>G451</f>
        <v>297542.2</v>
      </c>
      <c r="I451" s="147">
        <v>0</v>
      </c>
      <c r="J451" s="383">
        <v>297542.2</v>
      </c>
      <c r="K451" s="383">
        <f>J451</f>
        <v>297542.2</v>
      </c>
      <c r="L451" s="147">
        <v>0</v>
      </c>
      <c r="M451" s="383">
        <v>297540.78999999998</v>
      </c>
      <c r="N451" s="383">
        <f>M451</f>
        <v>297540.78999999998</v>
      </c>
      <c r="O451" s="147">
        <v>0</v>
      </c>
    </row>
    <row r="452" spans="1:15" ht="64.8">
      <c r="A452" s="384"/>
      <c r="B452" s="577"/>
      <c r="C452" s="267" t="s">
        <v>26</v>
      </c>
      <c r="D452" s="147">
        <v>0</v>
      </c>
      <c r="E452" s="147">
        <v>0</v>
      </c>
      <c r="F452" s="147">
        <v>0</v>
      </c>
      <c r="G452" s="147">
        <v>0</v>
      </c>
      <c r="H452" s="147">
        <v>0</v>
      </c>
      <c r="I452" s="147">
        <v>0</v>
      </c>
      <c r="J452" s="147">
        <v>0</v>
      </c>
      <c r="K452" s="147">
        <v>0</v>
      </c>
      <c r="L452" s="147">
        <v>0</v>
      </c>
      <c r="M452" s="147">
        <v>0</v>
      </c>
      <c r="N452" s="147">
        <v>0</v>
      </c>
      <c r="O452" s="147">
        <v>0</v>
      </c>
    </row>
    <row r="453" spans="1:15">
      <c r="A453" s="384"/>
      <c r="B453" s="577"/>
      <c r="C453" s="267" t="s">
        <v>25</v>
      </c>
      <c r="D453" s="147"/>
      <c r="E453" s="147"/>
      <c r="F453" s="147"/>
      <c r="G453" s="147"/>
      <c r="H453" s="147"/>
      <c r="I453" s="147"/>
      <c r="J453" s="147"/>
      <c r="K453" s="147"/>
      <c r="L453" s="147"/>
      <c r="M453" s="147"/>
      <c r="N453" s="147"/>
      <c r="O453" s="147"/>
    </row>
    <row r="454" spans="1:15" ht="97.2">
      <c r="A454" s="384"/>
      <c r="B454" s="577"/>
      <c r="C454" s="267" t="s">
        <v>33</v>
      </c>
      <c r="D454" s="147">
        <v>0</v>
      </c>
      <c r="E454" s="147">
        <v>0</v>
      </c>
      <c r="F454" s="147">
        <v>0</v>
      </c>
      <c r="G454" s="147">
        <v>0</v>
      </c>
      <c r="H454" s="147">
        <v>0</v>
      </c>
      <c r="I454" s="147">
        <v>0</v>
      </c>
      <c r="J454" s="147">
        <v>0</v>
      </c>
      <c r="K454" s="147">
        <v>0</v>
      </c>
      <c r="L454" s="147">
        <v>0</v>
      </c>
      <c r="M454" s="147">
        <v>0</v>
      </c>
      <c r="N454" s="147">
        <v>0</v>
      </c>
      <c r="O454" s="147">
        <v>0</v>
      </c>
    </row>
    <row r="455" spans="1:15" ht="97.2">
      <c r="A455" s="384"/>
      <c r="B455" s="577"/>
      <c r="C455" s="181" t="s">
        <v>39</v>
      </c>
      <c r="D455" s="147">
        <v>0</v>
      </c>
      <c r="E455" s="147">
        <v>0</v>
      </c>
      <c r="F455" s="147">
        <v>0</v>
      </c>
      <c r="G455" s="147">
        <v>0</v>
      </c>
      <c r="H455" s="147">
        <v>0</v>
      </c>
      <c r="I455" s="147">
        <v>0</v>
      </c>
      <c r="J455" s="147">
        <v>0</v>
      </c>
      <c r="K455" s="147">
        <v>0</v>
      </c>
      <c r="L455" s="147">
        <v>0</v>
      </c>
      <c r="M455" s="147">
        <v>0</v>
      </c>
      <c r="N455" s="147">
        <v>0</v>
      </c>
      <c r="O455" s="147">
        <v>0</v>
      </c>
    </row>
    <row r="456" spans="1:15" ht="97.2">
      <c r="A456" s="384"/>
      <c r="B456" s="577"/>
      <c r="C456" s="181" t="s">
        <v>40</v>
      </c>
      <c r="D456" s="147">
        <v>0</v>
      </c>
      <c r="E456" s="147">
        <v>0</v>
      </c>
      <c r="F456" s="147">
        <v>0</v>
      </c>
      <c r="G456" s="147">
        <v>0</v>
      </c>
      <c r="H456" s="147">
        <v>0</v>
      </c>
      <c r="I456" s="147">
        <v>0</v>
      </c>
      <c r="J456" s="147">
        <v>0</v>
      </c>
      <c r="K456" s="147">
        <v>0</v>
      </c>
      <c r="L456" s="147">
        <v>0</v>
      </c>
      <c r="M456" s="147">
        <v>0</v>
      </c>
      <c r="N456" s="147">
        <v>0</v>
      </c>
      <c r="O456" s="147">
        <v>0</v>
      </c>
    </row>
    <row r="457" spans="1:15" ht="97.2">
      <c r="A457" s="384"/>
      <c r="B457" s="577"/>
      <c r="C457" s="181" t="s">
        <v>34</v>
      </c>
      <c r="D457" s="147">
        <v>0</v>
      </c>
      <c r="E457" s="147">
        <v>0</v>
      </c>
      <c r="F457" s="147">
        <v>0</v>
      </c>
      <c r="G457" s="147">
        <v>0</v>
      </c>
      <c r="H457" s="147">
        <v>0</v>
      </c>
      <c r="I457" s="147">
        <v>0</v>
      </c>
      <c r="J457" s="147">
        <v>0</v>
      </c>
      <c r="K457" s="147">
        <v>0</v>
      </c>
      <c r="L457" s="147">
        <v>0</v>
      </c>
      <c r="M457" s="147">
        <v>0</v>
      </c>
      <c r="N457" s="147">
        <v>0</v>
      </c>
      <c r="O457" s="147">
        <v>0</v>
      </c>
    </row>
    <row r="458" spans="1:15" ht="97.2">
      <c r="A458" s="384"/>
      <c r="B458" s="577"/>
      <c r="C458" s="181" t="s">
        <v>35</v>
      </c>
      <c r="D458" s="147">
        <v>0</v>
      </c>
      <c r="E458" s="147">
        <v>0</v>
      </c>
      <c r="F458" s="147">
        <v>0</v>
      </c>
      <c r="G458" s="147">
        <v>0</v>
      </c>
      <c r="H458" s="147">
        <v>0</v>
      </c>
      <c r="I458" s="147">
        <v>0</v>
      </c>
      <c r="J458" s="147">
        <v>0</v>
      </c>
      <c r="K458" s="147">
        <v>0</v>
      </c>
      <c r="L458" s="147">
        <v>0</v>
      </c>
      <c r="M458" s="147">
        <v>0</v>
      </c>
      <c r="N458" s="147">
        <v>0</v>
      </c>
      <c r="O458" s="147">
        <v>0</v>
      </c>
    </row>
    <row r="459" spans="1:15" ht="97.2">
      <c r="A459" s="384"/>
      <c r="B459" s="577"/>
      <c r="C459" s="181" t="s">
        <v>36</v>
      </c>
      <c r="D459" s="147">
        <v>0</v>
      </c>
      <c r="E459" s="147">
        <v>0</v>
      </c>
      <c r="F459" s="147">
        <v>0</v>
      </c>
      <c r="G459" s="147">
        <v>0</v>
      </c>
      <c r="H459" s="147">
        <v>0</v>
      </c>
      <c r="I459" s="147">
        <v>0</v>
      </c>
      <c r="J459" s="147">
        <v>0</v>
      </c>
      <c r="K459" s="147">
        <v>0</v>
      </c>
      <c r="L459" s="147">
        <v>0</v>
      </c>
      <c r="M459" s="147">
        <v>0</v>
      </c>
      <c r="N459" s="147">
        <v>0</v>
      </c>
      <c r="O459" s="147">
        <v>0</v>
      </c>
    </row>
    <row r="460" spans="1:15" ht="97.2">
      <c r="A460" s="384"/>
      <c r="B460" s="577"/>
      <c r="C460" s="181" t="s">
        <v>37</v>
      </c>
      <c r="D460" s="147">
        <v>0</v>
      </c>
      <c r="E460" s="147">
        <v>0</v>
      </c>
      <c r="F460" s="147">
        <v>0</v>
      </c>
      <c r="G460" s="147">
        <v>0</v>
      </c>
      <c r="H460" s="147">
        <v>0</v>
      </c>
      <c r="I460" s="147">
        <v>0</v>
      </c>
      <c r="J460" s="147">
        <v>0</v>
      </c>
      <c r="K460" s="147">
        <v>0</v>
      </c>
      <c r="L460" s="147">
        <v>0</v>
      </c>
      <c r="M460" s="147">
        <v>0</v>
      </c>
      <c r="N460" s="147">
        <v>0</v>
      </c>
      <c r="O460" s="147">
        <v>0</v>
      </c>
    </row>
    <row r="461" spans="1:15" ht="129.6">
      <c r="A461" s="522"/>
      <c r="B461" s="589"/>
      <c r="C461" s="267" t="s">
        <v>38</v>
      </c>
      <c r="D461" s="147">
        <v>0</v>
      </c>
      <c r="E461" s="147">
        <v>0</v>
      </c>
      <c r="F461" s="147">
        <v>0</v>
      </c>
      <c r="G461" s="147">
        <v>0</v>
      </c>
      <c r="H461" s="147">
        <v>0</v>
      </c>
      <c r="I461" s="147">
        <v>0</v>
      </c>
      <c r="J461" s="147">
        <v>0</v>
      </c>
      <c r="K461" s="147">
        <v>0</v>
      </c>
      <c r="L461" s="147">
        <v>0</v>
      </c>
      <c r="M461" s="147">
        <v>0</v>
      </c>
      <c r="N461" s="147">
        <v>0</v>
      </c>
      <c r="O461" s="147">
        <v>0</v>
      </c>
    </row>
    <row r="462" spans="1:15">
      <c r="A462" s="522"/>
      <c r="B462" s="589"/>
      <c r="C462" s="267" t="s">
        <v>24</v>
      </c>
      <c r="D462" s="147">
        <v>0</v>
      </c>
      <c r="E462" s="147">
        <v>0</v>
      </c>
      <c r="F462" s="147">
        <v>0</v>
      </c>
      <c r="G462" s="147">
        <v>0</v>
      </c>
      <c r="H462" s="147">
        <v>0</v>
      </c>
      <c r="I462" s="147">
        <v>0</v>
      </c>
      <c r="J462" s="147">
        <v>0</v>
      </c>
      <c r="K462" s="147">
        <v>0</v>
      </c>
      <c r="L462" s="147">
        <v>0</v>
      </c>
      <c r="M462" s="147">
        <v>0</v>
      </c>
      <c r="N462" s="147">
        <v>0</v>
      </c>
      <c r="O462" s="147">
        <v>0</v>
      </c>
    </row>
    <row r="463" spans="1:15">
      <c r="A463" s="523"/>
      <c r="B463" s="590"/>
      <c r="C463" s="268" t="s">
        <v>23</v>
      </c>
      <c r="D463" s="383">
        <v>264342.2</v>
      </c>
      <c r="E463" s="383">
        <v>264342.2</v>
      </c>
      <c r="F463" s="383">
        <v>0</v>
      </c>
      <c r="G463" s="383">
        <f>J463</f>
        <v>297542.2</v>
      </c>
      <c r="H463" s="383">
        <f>G463</f>
        <v>297542.2</v>
      </c>
      <c r="I463" s="383">
        <v>0</v>
      </c>
      <c r="J463" s="383">
        <f>J451</f>
        <v>297542.2</v>
      </c>
      <c r="K463" s="383">
        <f>J463</f>
        <v>297542.2</v>
      </c>
      <c r="L463" s="383">
        <v>0</v>
      </c>
      <c r="M463" s="383">
        <f>M451</f>
        <v>297540.78999999998</v>
      </c>
      <c r="N463" s="383">
        <f>M463</f>
        <v>297540.78999999998</v>
      </c>
      <c r="O463" s="143">
        <v>0</v>
      </c>
    </row>
    <row r="464" spans="1:15" ht="33" customHeight="1">
      <c r="A464" s="382" t="s">
        <v>173</v>
      </c>
      <c r="B464" s="521" t="s">
        <v>488</v>
      </c>
      <c r="C464" s="267" t="s">
        <v>59</v>
      </c>
      <c r="D464" s="383">
        <v>195.4</v>
      </c>
      <c r="E464" s="383">
        <v>195.4</v>
      </c>
      <c r="F464" s="383">
        <v>0</v>
      </c>
      <c r="G464" s="383">
        <v>195.4</v>
      </c>
      <c r="H464" s="383">
        <v>195.4</v>
      </c>
      <c r="I464" s="383">
        <v>0</v>
      </c>
      <c r="J464" s="383">
        <v>195.4</v>
      </c>
      <c r="K464" s="383">
        <f>J464</f>
        <v>195.4</v>
      </c>
      <c r="L464" s="383">
        <v>0</v>
      </c>
      <c r="M464" s="383">
        <v>168.39</v>
      </c>
      <c r="N464" s="383">
        <f>M464</f>
        <v>168.39</v>
      </c>
      <c r="O464" s="143">
        <v>0</v>
      </c>
    </row>
    <row r="465" spans="1:15" ht="64.8">
      <c r="A465" s="384"/>
      <c r="B465" s="522"/>
      <c r="C465" s="267" t="s">
        <v>26</v>
      </c>
      <c r="D465" s="147">
        <v>0</v>
      </c>
      <c r="E465" s="147">
        <v>0</v>
      </c>
      <c r="F465" s="147">
        <v>0</v>
      </c>
      <c r="G465" s="147">
        <v>0</v>
      </c>
      <c r="H465" s="147">
        <v>0</v>
      </c>
      <c r="I465" s="147">
        <v>0</v>
      </c>
      <c r="J465" s="147">
        <v>0</v>
      </c>
      <c r="K465" s="147">
        <v>0</v>
      </c>
      <c r="L465" s="147">
        <v>0</v>
      </c>
      <c r="M465" s="147">
        <v>0</v>
      </c>
      <c r="N465" s="147">
        <v>0</v>
      </c>
      <c r="O465" s="147">
        <v>0</v>
      </c>
    </row>
    <row r="466" spans="1:15">
      <c r="A466" s="384"/>
      <c r="B466" s="522"/>
      <c r="C466" s="267" t="s">
        <v>25</v>
      </c>
      <c r="D466" s="147"/>
      <c r="E466" s="147"/>
      <c r="F466" s="147"/>
      <c r="G466" s="147"/>
      <c r="H466" s="147"/>
      <c r="I466" s="147"/>
      <c r="J466" s="147"/>
      <c r="K466" s="147"/>
      <c r="L466" s="147"/>
      <c r="M466" s="147"/>
      <c r="N466" s="147"/>
      <c r="O466" s="147"/>
    </row>
    <row r="467" spans="1:15" ht="97.2">
      <c r="A467" s="384"/>
      <c r="B467" s="522"/>
      <c r="C467" s="267" t="s">
        <v>33</v>
      </c>
      <c r="D467" s="147">
        <v>0</v>
      </c>
      <c r="E467" s="147">
        <v>0</v>
      </c>
      <c r="F467" s="147">
        <v>0</v>
      </c>
      <c r="G467" s="147">
        <v>0</v>
      </c>
      <c r="H467" s="147">
        <v>0</v>
      </c>
      <c r="I467" s="147">
        <v>0</v>
      </c>
      <c r="J467" s="147">
        <v>0</v>
      </c>
      <c r="K467" s="147">
        <v>0</v>
      </c>
      <c r="L467" s="147">
        <v>0</v>
      </c>
      <c r="M467" s="147">
        <v>0</v>
      </c>
      <c r="N467" s="147">
        <v>0</v>
      </c>
      <c r="O467" s="147">
        <v>0</v>
      </c>
    </row>
    <row r="468" spans="1:15" ht="97.2">
      <c r="A468" s="384"/>
      <c r="B468" s="522"/>
      <c r="C468" s="181" t="s">
        <v>39</v>
      </c>
      <c r="D468" s="147">
        <v>0</v>
      </c>
      <c r="E468" s="147">
        <v>0</v>
      </c>
      <c r="F468" s="147">
        <v>0</v>
      </c>
      <c r="G468" s="147">
        <v>0</v>
      </c>
      <c r="H468" s="147">
        <v>0</v>
      </c>
      <c r="I468" s="147">
        <v>0</v>
      </c>
      <c r="J468" s="147">
        <v>0</v>
      </c>
      <c r="K468" s="147">
        <v>0</v>
      </c>
      <c r="L468" s="147">
        <v>0</v>
      </c>
      <c r="M468" s="147">
        <v>0</v>
      </c>
      <c r="N468" s="147">
        <v>0</v>
      </c>
      <c r="O468" s="147">
        <v>0</v>
      </c>
    </row>
    <row r="469" spans="1:15" ht="97.2">
      <c r="A469" s="384"/>
      <c r="B469" s="522"/>
      <c r="C469" s="181" t="s">
        <v>40</v>
      </c>
      <c r="D469" s="147">
        <v>0</v>
      </c>
      <c r="E469" s="147">
        <v>0</v>
      </c>
      <c r="F469" s="147">
        <v>0</v>
      </c>
      <c r="G469" s="147">
        <v>0</v>
      </c>
      <c r="H469" s="147">
        <v>0</v>
      </c>
      <c r="I469" s="147">
        <v>0</v>
      </c>
      <c r="J469" s="147">
        <v>0</v>
      </c>
      <c r="K469" s="147">
        <v>0</v>
      </c>
      <c r="L469" s="147">
        <v>0</v>
      </c>
      <c r="M469" s="147">
        <v>0</v>
      </c>
      <c r="N469" s="147">
        <v>0</v>
      </c>
      <c r="O469" s="147">
        <v>0</v>
      </c>
    </row>
    <row r="470" spans="1:15" ht="97.2">
      <c r="A470" s="384"/>
      <c r="B470" s="522"/>
      <c r="C470" s="181" t="s">
        <v>34</v>
      </c>
      <c r="D470" s="147">
        <v>0</v>
      </c>
      <c r="E470" s="147">
        <v>0</v>
      </c>
      <c r="F470" s="147">
        <v>0</v>
      </c>
      <c r="G470" s="147">
        <v>0</v>
      </c>
      <c r="H470" s="147">
        <v>0</v>
      </c>
      <c r="I470" s="147">
        <v>0</v>
      </c>
      <c r="J470" s="147">
        <v>0</v>
      </c>
      <c r="K470" s="147">
        <v>0</v>
      </c>
      <c r="L470" s="147">
        <v>0</v>
      </c>
      <c r="M470" s="147">
        <v>0</v>
      </c>
      <c r="N470" s="147">
        <v>0</v>
      </c>
      <c r="O470" s="147">
        <v>0</v>
      </c>
    </row>
    <row r="471" spans="1:15" ht="97.2">
      <c r="A471" s="384"/>
      <c r="B471" s="522"/>
      <c r="C471" s="181" t="s">
        <v>35</v>
      </c>
      <c r="D471" s="147">
        <v>0</v>
      </c>
      <c r="E471" s="147">
        <v>0</v>
      </c>
      <c r="F471" s="147">
        <v>0</v>
      </c>
      <c r="G471" s="147">
        <v>0</v>
      </c>
      <c r="H471" s="147">
        <v>0</v>
      </c>
      <c r="I471" s="147">
        <v>0</v>
      </c>
      <c r="J471" s="147">
        <v>0</v>
      </c>
      <c r="K471" s="147">
        <v>0</v>
      </c>
      <c r="L471" s="147">
        <v>0</v>
      </c>
      <c r="M471" s="147">
        <v>0</v>
      </c>
      <c r="N471" s="147">
        <v>0</v>
      </c>
      <c r="O471" s="147">
        <v>0</v>
      </c>
    </row>
    <row r="472" spans="1:15" ht="97.2">
      <c r="A472" s="384"/>
      <c r="B472" s="522"/>
      <c r="C472" s="181" t="s">
        <v>36</v>
      </c>
      <c r="D472" s="147">
        <v>0</v>
      </c>
      <c r="E472" s="147">
        <v>0</v>
      </c>
      <c r="F472" s="147">
        <v>0</v>
      </c>
      <c r="G472" s="147">
        <v>0</v>
      </c>
      <c r="H472" s="147">
        <v>0</v>
      </c>
      <c r="I472" s="147">
        <v>0</v>
      </c>
      <c r="J472" s="147">
        <v>0</v>
      </c>
      <c r="K472" s="147">
        <v>0</v>
      </c>
      <c r="L472" s="147">
        <v>0</v>
      </c>
      <c r="M472" s="147">
        <v>0</v>
      </c>
      <c r="N472" s="147">
        <v>0</v>
      </c>
      <c r="O472" s="147">
        <v>0</v>
      </c>
    </row>
    <row r="473" spans="1:15" ht="97.2">
      <c r="A473" s="384"/>
      <c r="B473" s="522"/>
      <c r="C473" s="181" t="s">
        <v>37</v>
      </c>
      <c r="D473" s="147">
        <v>0</v>
      </c>
      <c r="E473" s="147">
        <v>0</v>
      </c>
      <c r="F473" s="147">
        <v>0</v>
      </c>
      <c r="G473" s="147">
        <v>0</v>
      </c>
      <c r="H473" s="147">
        <v>0</v>
      </c>
      <c r="I473" s="147">
        <v>0</v>
      </c>
      <c r="J473" s="147">
        <v>0</v>
      </c>
      <c r="K473" s="147">
        <v>0</v>
      </c>
      <c r="L473" s="147">
        <v>0</v>
      </c>
      <c r="M473" s="147">
        <v>0</v>
      </c>
      <c r="N473" s="147">
        <v>0</v>
      </c>
      <c r="O473" s="147">
        <v>0</v>
      </c>
    </row>
    <row r="474" spans="1:15" ht="129.6">
      <c r="A474" s="522"/>
      <c r="B474" s="595"/>
      <c r="C474" s="267" t="s">
        <v>38</v>
      </c>
      <c r="D474" s="147">
        <v>0</v>
      </c>
      <c r="E474" s="147">
        <v>0</v>
      </c>
      <c r="F474" s="147">
        <v>0</v>
      </c>
      <c r="G474" s="147">
        <v>0</v>
      </c>
      <c r="H474" s="147">
        <v>0</v>
      </c>
      <c r="I474" s="147">
        <v>0</v>
      </c>
      <c r="J474" s="147">
        <v>0</v>
      </c>
      <c r="K474" s="147">
        <v>0</v>
      </c>
      <c r="L474" s="147">
        <v>0</v>
      </c>
      <c r="M474" s="147">
        <v>0</v>
      </c>
      <c r="N474" s="147">
        <v>0</v>
      </c>
      <c r="O474" s="147">
        <v>0</v>
      </c>
    </row>
    <row r="475" spans="1:15">
      <c r="A475" s="522"/>
      <c r="B475" s="595"/>
      <c r="C475" s="267" t="s">
        <v>24</v>
      </c>
      <c r="D475" s="147">
        <v>0</v>
      </c>
      <c r="E475" s="147">
        <v>0</v>
      </c>
      <c r="F475" s="147">
        <v>0</v>
      </c>
      <c r="G475" s="147">
        <v>0</v>
      </c>
      <c r="H475" s="147">
        <v>0</v>
      </c>
      <c r="I475" s="147">
        <v>0</v>
      </c>
      <c r="J475" s="147">
        <v>0</v>
      </c>
      <c r="K475" s="147">
        <v>0</v>
      </c>
      <c r="L475" s="147">
        <v>0</v>
      </c>
      <c r="M475" s="147">
        <v>0</v>
      </c>
      <c r="N475" s="147">
        <v>0</v>
      </c>
      <c r="O475" s="147">
        <v>0</v>
      </c>
    </row>
    <row r="476" spans="1:15">
      <c r="A476" s="523"/>
      <c r="B476" s="596"/>
      <c r="C476" s="268" t="s">
        <v>23</v>
      </c>
      <c r="D476" s="383">
        <v>195.4</v>
      </c>
      <c r="E476" s="383">
        <v>195.4</v>
      </c>
      <c r="F476" s="383">
        <v>0</v>
      </c>
      <c r="G476" s="383">
        <v>195.4</v>
      </c>
      <c r="H476" s="383">
        <v>195.4</v>
      </c>
      <c r="I476" s="383">
        <v>0</v>
      </c>
      <c r="J476" s="383">
        <f>J464</f>
        <v>195.4</v>
      </c>
      <c r="K476" s="383">
        <f>J476</f>
        <v>195.4</v>
      </c>
      <c r="L476" s="383">
        <v>0</v>
      </c>
      <c r="M476" s="383">
        <f>M464</f>
        <v>168.39</v>
      </c>
      <c r="N476" s="383">
        <f>M476</f>
        <v>168.39</v>
      </c>
      <c r="O476" s="143">
        <v>0</v>
      </c>
    </row>
    <row r="477" spans="1:15" ht="33" customHeight="1">
      <c r="A477" s="382" t="s">
        <v>174</v>
      </c>
      <c r="B477" s="521" t="s">
        <v>175</v>
      </c>
      <c r="C477" s="267" t="s">
        <v>59</v>
      </c>
      <c r="D477" s="147">
        <v>5242</v>
      </c>
      <c r="E477" s="147">
        <v>0</v>
      </c>
      <c r="F477" s="147">
        <v>5242</v>
      </c>
      <c r="G477" s="147">
        <v>5242</v>
      </c>
      <c r="H477" s="147">
        <v>0</v>
      </c>
      <c r="I477" s="147">
        <v>5242</v>
      </c>
      <c r="J477" s="147">
        <v>5242</v>
      </c>
      <c r="K477" s="147">
        <v>0</v>
      </c>
      <c r="L477" s="147">
        <f>J477</f>
        <v>5242</v>
      </c>
      <c r="M477" s="147">
        <v>5225.8900000000003</v>
      </c>
      <c r="N477" s="147">
        <v>0</v>
      </c>
      <c r="O477" s="147">
        <f>M477</f>
        <v>5225.8900000000003</v>
      </c>
    </row>
    <row r="478" spans="1:15" ht="64.8">
      <c r="A478" s="384"/>
      <c r="B478" s="522"/>
      <c r="C478" s="267" t="s">
        <v>26</v>
      </c>
      <c r="D478" s="147">
        <v>0</v>
      </c>
      <c r="E478" s="147">
        <v>0</v>
      </c>
      <c r="F478" s="147">
        <v>0</v>
      </c>
      <c r="G478" s="147">
        <v>0</v>
      </c>
      <c r="H478" s="147">
        <v>0</v>
      </c>
      <c r="I478" s="147">
        <v>0</v>
      </c>
      <c r="J478" s="147">
        <v>0</v>
      </c>
      <c r="K478" s="147">
        <v>0</v>
      </c>
      <c r="L478" s="147">
        <v>0</v>
      </c>
      <c r="M478" s="147">
        <v>0</v>
      </c>
      <c r="N478" s="147">
        <v>0</v>
      </c>
      <c r="O478" s="147">
        <v>0</v>
      </c>
    </row>
    <row r="479" spans="1:15">
      <c r="A479" s="384"/>
      <c r="B479" s="522"/>
      <c r="C479" s="267" t="s">
        <v>25</v>
      </c>
      <c r="D479" s="147"/>
      <c r="E479" s="147"/>
      <c r="F479" s="147"/>
      <c r="G479" s="147"/>
      <c r="H479" s="147"/>
      <c r="I479" s="147"/>
      <c r="J479" s="147"/>
      <c r="K479" s="147"/>
      <c r="L479" s="147"/>
      <c r="M479" s="147"/>
      <c r="N479" s="147"/>
      <c r="O479" s="147"/>
    </row>
    <row r="480" spans="1:15" ht="97.2">
      <c r="A480" s="384"/>
      <c r="B480" s="522"/>
      <c r="C480" s="267" t="s">
        <v>33</v>
      </c>
      <c r="D480" s="147">
        <v>0</v>
      </c>
      <c r="E480" s="147">
        <v>0</v>
      </c>
      <c r="F480" s="147">
        <v>0</v>
      </c>
      <c r="G480" s="147">
        <v>0</v>
      </c>
      <c r="H480" s="147">
        <v>0</v>
      </c>
      <c r="I480" s="147">
        <v>0</v>
      </c>
      <c r="J480" s="147">
        <v>0</v>
      </c>
      <c r="K480" s="147">
        <v>0</v>
      </c>
      <c r="L480" s="147">
        <v>0</v>
      </c>
      <c r="M480" s="147">
        <v>0</v>
      </c>
      <c r="N480" s="147">
        <v>0</v>
      </c>
      <c r="O480" s="147">
        <v>0</v>
      </c>
    </row>
    <row r="481" spans="1:15" ht="97.2">
      <c r="A481" s="384"/>
      <c r="B481" s="522"/>
      <c r="C481" s="181" t="s">
        <v>39</v>
      </c>
      <c r="D481" s="147">
        <v>0</v>
      </c>
      <c r="E481" s="147">
        <v>0</v>
      </c>
      <c r="F481" s="147">
        <v>0</v>
      </c>
      <c r="G481" s="147">
        <v>0</v>
      </c>
      <c r="H481" s="147">
        <v>0</v>
      </c>
      <c r="I481" s="147">
        <v>0</v>
      </c>
      <c r="J481" s="147">
        <v>0</v>
      </c>
      <c r="K481" s="147">
        <v>0</v>
      </c>
      <c r="L481" s="147">
        <v>0</v>
      </c>
      <c r="M481" s="147">
        <v>0</v>
      </c>
      <c r="N481" s="147">
        <v>0</v>
      </c>
      <c r="O481" s="147">
        <v>0</v>
      </c>
    </row>
    <row r="482" spans="1:15" ht="97.2">
      <c r="A482" s="384"/>
      <c r="B482" s="522"/>
      <c r="C482" s="181" t="s">
        <v>40</v>
      </c>
      <c r="D482" s="147">
        <v>0</v>
      </c>
      <c r="E482" s="147">
        <v>0</v>
      </c>
      <c r="F482" s="147">
        <v>0</v>
      </c>
      <c r="G482" s="147">
        <v>0</v>
      </c>
      <c r="H482" s="147">
        <v>0</v>
      </c>
      <c r="I482" s="147">
        <v>0</v>
      </c>
      <c r="J482" s="147">
        <v>0</v>
      </c>
      <c r="K482" s="147">
        <v>0</v>
      </c>
      <c r="L482" s="147">
        <v>0</v>
      </c>
      <c r="M482" s="147">
        <v>0</v>
      </c>
      <c r="N482" s="147">
        <v>0</v>
      </c>
      <c r="O482" s="147">
        <v>0</v>
      </c>
    </row>
    <row r="483" spans="1:15" ht="97.2">
      <c r="A483" s="384"/>
      <c r="B483" s="522"/>
      <c r="C483" s="181" t="s">
        <v>34</v>
      </c>
      <c r="D483" s="147">
        <v>0</v>
      </c>
      <c r="E483" s="147">
        <v>0</v>
      </c>
      <c r="F483" s="147">
        <v>0</v>
      </c>
      <c r="G483" s="147">
        <v>0</v>
      </c>
      <c r="H483" s="147">
        <v>0</v>
      </c>
      <c r="I483" s="147">
        <v>0</v>
      </c>
      <c r="J483" s="147">
        <v>0</v>
      </c>
      <c r="K483" s="147">
        <v>0</v>
      </c>
      <c r="L483" s="147">
        <v>0</v>
      </c>
      <c r="M483" s="147">
        <v>0</v>
      </c>
      <c r="N483" s="147">
        <v>0</v>
      </c>
      <c r="O483" s="147">
        <v>0</v>
      </c>
    </row>
    <row r="484" spans="1:15" ht="97.2">
      <c r="A484" s="384"/>
      <c r="B484" s="522"/>
      <c r="C484" s="181" t="s">
        <v>35</v>
      </c>
      <c r="D484" s="147">
        <v>0</v>
      </c>
      <c r="E484" s="147">
        <v>0</v>
      </c>
      <c r="F484" s="147">
        <v>0</v>
      </c>
      <c r="G484" s="147">
        <v>0</v>
      </c>
      <c r="H484" s="147">
        <v>0</v>
      </c>
      <c r="I484" s="147">
        <v>0</v>
      </c>
      <c r="J484" s="147">
        <v>0</v>
      </c>
      <c r="K484" s="147">
        <v>0</v>
      </c>
      <c r="L484" s="147">
        <v>0</v>
      </c>
      <c r="M484" s="147">
        <v>0</v>
      </c>
      <c r="N484" s="147">
        <v>0</v>
      </c>
      <c r="O484" s="147">
        <v>0</v>
      </c>
    </row>
    <row r="485" spans="1:15" ht="97.2">
      <c r="A485" s="384"/>
      <c r="B485" s="522"/>
      <c r="C485" s="181" t="s">
        <v>36</v>
      </c>
      <c r="D485" s="147">
        <v>0</v>
      </c>
      <c r="E485" s="147">
        <v>0</v>
      </c>
      <c r="F485" s="147">
        <v>0</v>
      </c>
      <c r="G485" s="147">
        <v>0</v>
      </c>
      <c r="H485" s="147">
        <v>0</v>
      </c>
      <c r="I485" s="147">
        <v>0</v>
      </c>
      <c r="J485" s="147">
        <v>0</v>
      </c>
      <c r="K485" s="147">
        <v>0</v>
      </c>
      <c r="L485" s="147">
        <v>0</v>
      </c>
      <c r="M485" s="147">
        <v>0</v>
      </c>
      <c r="N485" s="147">
        <v>0</v>
      </c>
      <c r="O485" s="147">
        <v>0</v>
      </c>
    </row>
    <row r="486" spans="1:15" ht="97.2">
      <c r="A486" s="384"/>
      <c r="B486" s="522"/>
      <c r="C486" s="181" t="s">
        <v>37</v>
      </c>
      <c r="D486" s="147">
        <v>0</v>
      </c>
      <c r="E486" s="147">
        <v>0</v>
      </c>
      <c r="F486" s="147">
        <v>0</v>
      </c>
      <c r="G486" s="147">
        <v>0</v>
      </c>
      <c r="H486" s="147">
        <v>0</v>
      </c>
      <c r="I486" s="147">
        <v>0</v>
      </c>
      <c r="J486" s="147">
        <v>0</v>
      </c>
      <c r="K486" s="147">
        <v>0</v>
      </c>
      <c r="L486" s="147">
        <v>0</v>
      </c>
      <c r="M486" s="147">
        <v>0</v>
      </c>
      <c r="N486" s="147">
        <v>0</v>
      </c>
      <c r="O486" s="147">
        <v>0</v>
      </c>
    </row>
    <row r="487" spans="1:15" ht="129.6">
      <c r="A487" s="522"/>
      <c r="B487" s="595"/>
      <c r="C487" s="267" t="s">
        <v>38</v>
      </c>
      <c r="D487" s="147">
        <v>0</v>
      </c>
      <c r="E487" s="147">
        <v>0</v>
      </c>
      <c r="F487" s="147">
        <v>0</v>
      </c>
      <c r="G487" s="147">
        <v>0</v>
      </c>
      <c r="H487" s="147">
        <v>0</v>
      </c>
      <c r="I487" s="147">
        <v>0</v>
      </c>
      <c r="J487" s="147">
        <v>0</v>
      </c>
      <c r="K487" s="147">
        <v>0</v>
      </c>
      <c r="L487" s="147">
        <v>0</v>
      </c>
      <c r="M487" s="147">
        <v>0</v>
      </c>
      <c r="N487" s="147">
        <v>0</v>
      </c>
      <c r="O487" s="147">
        <v>0</v>
      </c>
    </row>
    <row r="488" spans="1:15">
      <c r="A488" s="522"/>
      <c r="B488" s="595"/>
      <c r="C488" s="267" t="s">
        <v>24</v>
      </c>
      <c r="D488" s="147">
        <v>0</v>
      </c>
      <c r="E488" s="147">
        <v>0</v>
      </c>
      <c r="F488" s="147">
        <v>0</v>
      </c>
      <c r="G488" s="147">
        <v>0</v>
      </c>
      <c r="H488" s="147">
        <v>0</v>
      </c>
      <c r="I488" s="147">
        <v>0</v>
      </c>
      <c r="J488" s="147">
        <v>0</v>
      </c>
      <c r="K488" s="147">
        <v>0</v>
      </c>
      <c r="L488" s="147">
        <v>0</v>
      </c>
      <c r="M488" s="147">
        <v>0</v>
      </c>
      <c r="N488" s="147">
        <v>0</v>
      </c>
      <c r="O488" s="147">
        <v>0</v>
      </c>
    </row>
    <row r="489" spans="1:15">
      <c r="A489" s="523"/>
      <c r="B489" s="596"/>
      <c r="C489" s="268" t="s">
        <v>23</v>
      </c>
      <c r="D489" s="147">
        <v>5242</v>
      </c>
      <c r="E489" s="147">
        <v>0</v>
      </c>
      <c r="F489" s="147">
        <v>5242</v>
      </c>
      <c r="G489" s="147">
        <v>5242</v>
      </c>
      <c r="H489" s="147">
        <v>0</v>
      </c>
      <c r="I489" s="147">
        <v>5242</v>
      </c>
      <c r="J489" s="147">
        <f>J477</f>
        <v>5242</v>
      </c>
      <c r="K489" s="147">
        <v>0</v>
      </c>
      <c r="L489" s="147">
        <f>J489</f>
        <v>5242</v>
      </c>
      <c r="M489" s="147">
        <f>M477</f>
        <v>5225.8900000000003</v>
      </c>
      <c r="N489" s="147">
        <v>0</v>
      </c>
      <c r="O489" s="147">
        <f>M489</f>
        <v>5225.8900000000003</v>
      </c>
    </row>
    <row r="490" spans="1:15" ht="33" customHeight="1">
      <c r="A490" s="382" t="s">
        <v>176</v>
      </c>
      <c r="B490" s="521" t="s">
        <v>177</v>
      </c>
      <c r="C490" s="267" t="s">
        <v>59</v>
      </c>
      <c r="D490" s="147">
        <v>181</v>
      </c>
      <c r="E490" s="147">
        <v>0</v>
      </c>
      <c r="F490" s="147">
        <v>181</v>
      </c>
      <c r="G490" s="147">
        <v>181</v>
      </c>
      <c r="H490" s="147">
        <v>0</v>
      </c>
      <c r="I490" s="147">
        <v>181</v>
      </c>
      <c r="J490" s="147">
        <v>181</v>
      </c>
      <c r="K490" s="147">
        <v>0</v>
      </c>
      <c r="L490" s="147">
        <f>J490</f>
        <v>181</v>
      </c>
      <c r="M490" s="147">
        <v>180</v>
      </c>
      <c r="N490" s="147">
        <v>0</v>
      </c>
      <c r="O490" s="147">
        <f>M490</f>
        <v>180</v>
      </c>
    </row>
    <row r="491" spans="1:15" ht="64.8">
      <c r="A491" s="384"/>
      <c r="B491" s="522"/>
      <c r="C491" s="267" t="s">
        <v>26</v>
      </c>
      <c r="D491" s="147">
        <v>0</v>
      </c>
      <c r="E491" s="147">
        <v>0</v>
      </c>
      <c r="F491" s="147">
        <v>0</v>
      </c>
      <c r="G491" s="147">
        <v>0</v>
      </c>
      <c r="H491" s="147">
        <v>0</v>
      </c>
      <c r="I491" s="147">
        <v>0</v>
      </c>
      <c r="J491" s="147">
        <v>0</v>
      </c>
      <c r="K491" s="147">
        <v>0</v>
      </c>
      <c r="L491" s="147">
        <v>0</v>
      </c>
      <c r="M491" s="147">
        <v>0</v>
      </c>
      <c r="N491" s="147">
        <v>0</v>
      </c>
      <c r="O491" s="147">
        <v>0</v>
      </c>
    </row>
    <row r="492" spans="1:15">
      <c r="A492" s="384"/>
      <c r="B492" s="522"/>
      <c r="C492" s="267" t="s">
        <v>25</v>
      </c>
      <c r="D492" s="147"/>
      <c r="E492" s="147"/>
      <c r="F492" s="147"/>
      <c r="G492" s="147"/>
      <c r="H492" s="147"/>
      <c r="I492" s="147"/>
      <c r="J492" s="147"/>
      <c r="K492" s="147"/>
      <c r="L492" s="147"/>
      <c r="M492" s="147"/>
      <c r="N492" s="147"/>
      <c r="O492" s="147"/>
    </row>
    <row r="493" spans="1:15" ht="97.2">
      <c r="A493" s="384"/>
      <c r="B493" s="522"/>
      <c r="C493" s="267" t="s">
        <v>33</v>
      </c>
      <c r="D493" s="147">
        <v>0</v>
      </c>
      <c r="E493" s="147">
        <v>0</v>
      </c>
      <c r="F493" s="147">
        <v>0</v>
      </c>
      <c r="G493" s="147">
        <v>0</v>
      </c>
      <c r="H493" s="147">
        <v>0</v>
      </c>
      <c r="I493" s="147">
        <v>0</v>
      </c>
      <c r="J493" s="147">
        <v>0</v>
      </c>
      <c r="K493" s="147">
        <v>0</v>
      </c>
      <c r="L493" s="147">
        <v>0</v>
      </c>
      <c r="M493" s="147">
        <v>0</v>
      </c>
      <c r="N493" s="147">
        <v>0</v>
      </c>
      <c r="O493" s="147">
        <v>0</v>
      </c>
    </row>
    <row r="494" spans="1:15" ht="97.2">
      <c r="A494" s="384"/>
      <c r="B494" s="522"/>
      <c r="C494" s="181" t="s">
        <v>39</v>
      </c>
      <c r="D494" s="147">
        <v>0</v>
      </c>
      <c r="E494" s="147">
        <v>0</v>
      </c>
      <c r="F494" s="147">
        <v>0</v>
      </c>
      <c r="G494" s="147">
        <v>0</v>
      </c>
      <c r="H494" s="147">
        <v>0</v>
      </c>
      <c r="I494" s="147">
        <v>0</v>
      </c>
      <c r="J494" s="147">
        <v>0</v>
      </c>
      <c r="K494" s="147">
        <v>0</v>
      </c>
      <c r="L494" s="147">
        <v>0</v>
      </c>
      <c r="M494" s="147">
        <v>0</v>
      </c>
      <c r="N494" s="147">
        <v>0</v>
      </c>
      <c r="O494" s="147">
        <v>0</v>
      </c>
    </row>
    <row r="495" spans="1:15" ht="97.2">
      <c r="A495" s="384"/>
      <c r="B495" s="522"/>
      <c r="C495" s="181" t="s">
        <v>40</v>
      </c>
      <c r="D495" s="147">
        <v>0</v>
      </c>
      <c r="E495" s="147">
        <v>0</v>
      </c>
      <c r="F495" s="147">
        <v>0</v>
      </c>
      <c r="G495" s="147">
        <v>0</v>
      </c>
      <c r="H495" s="147">
        <v>0</v>
      </c>
      <c r="I495" s="147">
        <v>0</v>
      </c>
      <c r="J495" s="147">
        <v>0</v>
      </c>
      <c r="K495" s="147">
        <v>0</v>
      </c>
      <c r="L495" s="147">
        <v>0</v>
      </c>
      <c r="M495" s="147">
        <v>0</v>
      </c>
      <c r="N495" s="147">
        <v>0</v>
      </c>
      <c r="O495" s="147">
        <v>0</v>
      </c>
    </row>
    <row r="496" spans="1:15" ht="97.2">
      <c r="A496" s="384"/>
      <c r="B496" s="522"/>
      <c r="C496" s="181" t="s">
        <v>34</v>
      </c>
      <c r="D496" s="147">
        <v>0</v>
      </c>
      <c r="E496" s="147">
        <v>0</v>
      </c>
      <c r="F496" s="147">
        <v>0</v>
      </c>
      <c r="G496" s="147">
        <v>0</v>
      </c>
      <c r="H496" s="147">
        <v>0</v>
      </c>
      <c r="I496" s="147">
        <v>0</v>
      </c>
      <c r="J496" s="147">
        <v>0</v>
      </c>
      <c r="K496" s="147">
        <v>0</v>
      </c>
      <c r="L496" s="147">
        <v>0</v>
      </c>
      <c r="M496" s="147">
        <v>0</v>
      </c>
      <c r="N496" s="147">
        <v>0</v>
      </c>
      <c r="O496" s="147">
        <v>0</v>
      </c>
    </row>
    <row r="497" spans="1:15" ht="97.2">
      <c r="A497" s="384"/>
      <c r="B497" s="522"/>
      <c r="C497" s="181" t="s">
        <v>35</v>
      </c>
      <c r="D497" s="147">
        <v>0</v>
      </c>
      <c r="E497" s="147">
        <v>0</v>
      </c>
      <c r="F497" s="147">
        <v>0</v>
      </c>
      <c r="G497" s="147">
        <v>0</v>
      </c>
      <c r="H497" s="147">
        <v>0</v>
      </c>
      <c r="I497" s="147">
        <v>0</v>
      </c>
      <c r="J497" s="147">
        <v>0</v>
      </c>
      <c r="K497" s="147">
        <v>0</v>
      </c>
      <c r="L497" s="147">
        <v>0</v>
      </c>
      <c r="M497" s="147">
        <v>0</v>
      </c>
      <c r="N497" s="147">
        <v>0</v>
      </c>
      <c r="O497" s="147">
        <v>0</v>
      </c>
    </row>
    <row r="498" spans="1:15" ht="97.2">
      <c r="A498" s="384"/>
      <c r="B498" s="522"/>
      <c r="C498" s="181" t="s">
        <v>36</v>
      </c>
      <c r="D498" s="147">
        <v>0</v>
      </c>
      <c r="E498" s="147">
        <v>0</v>
      </c>
      <c r="F498" s="147">
        <v>0</v>
      </c>
      <c r="G498" s="147">
        <v>0</v>
      </c>
      <c r="H498" s="147">
        <v>0</v>
      </c>
      <c r="I498" s="147">
        <v>0</v>
      </c>
      <c r="J498" s="147">
        <v>0</v>
      </c>
      <c r="K498" s="147">
        <v>0</v>
      </c>
      <c r="L498" s="147">
        <v>0</v>
      </c>
      <c r="M498" s="147">
        <v>0</v>
      </c>
      <c r="N498" s="147">
        <v>0</v>
      </c>
      <c r="O498" s="147">
        <v>0</v>
      </c>
    </row>
    <row r="499" spans="1:15" ht="97.2">
      <c r="A499" s="384"/>
      <c r="B499" s="522"/>
      <c r="C499" s="181" t="s">
        <v>37</v>
      </c>
      <c r="D499" s="147">
        <v>0</v>
      </c>
      <c r="E499" s="147">
        <v>0</v>
      </c>
      <c r="F499" s="147">
        <v>0</v>
      </c>
      <c r="G499" s="147">
        <v>0</v>
      </c>
      <c r="H499" s="147">
        <v>0</v>
      </c>
      <c r="I499" s="147">
        <v>0</v>
      </c>
      <c r="J499" s="147">
        <v>0</v>
      </c>
      <c r="K499" s="147">
        <v>0</v>
      </c>
      <c r="L499" s="147">
        <v>0</v>
      </c>
      <c r="M499" s="147">
        <v>0</v>
      </c>
      <c r="N499" s="147">
        <v>0</v>
      </c>
      <c r="O499" s="147">
        <v>0</v>
      </c>
    </row>
    <row r="500" spans="1:15" ht="129.6">
      <c r="A500" s="522"/>
      <c r="B500" s="595"/>
      <c r="C500" s="267" t="s">
        <v>38</v>
      </c>
      <c r="D500" s="147">
        <v>0</v>
      </c>
      <c r="E500" s="147">
        <v>0</v>
      </c>
      <c r="F500" s="147">
        <v>0</v>
      </c>
      <c r="G500" s="147">
        <v>0</v>
      </c>
      <c r="H500" s="147">
        <v>0</v>
      </c>
      <c r="I500" s="147">
        <v>0</v>
      </c>
      <c r="J500" s="147">
        <v>0</v>
      </c>
      <c r="K500" s="147">
        <v>0</v>
      </c>
      <c r="L500" s="147">
        <v>0</v>
      </c>
      <c r="M500" s="147">
        <v>0</v>
      </c>
      <c r="N500" s="147">
        <v>0</v>
      </c>
      <c r="O500" s="147">
        <v>0</v>
      </c>
    </row>
    <row r="501" spans="1:15">
      <c r="A501" s="522"/>
      <c r="B501" s="595"/>
      <c r="C501" s="267" t="s">
        <v>24</v>
      </c>
      <c r="D501" s="147">
        <v>0</v>
      </c>
      <c r="E501" s="147">
        <v>0</v>
      </c>
      <c r="F501" s="147">
        <v>0</v>
      </c>
      <c r="G501" s="147">
        <v>0</v>
      </c>
      <c r="H501" s="147">
        <v>0</v>
      </c>
      <c r="I501" s="147">
        <v>0</v>
      </c>
      <c r="J501" s="147">
        <v>0</v>
      </c>
      <c r="K501" s="147">
        <v>0</v>
      </c>
      <c r="L501" s="147">
        <v>0</v>
      </c>
      <c r="M501" s="147">
        <v>0</v>
      </c>
      <c r="N501" s="147">
        <v>0</v>
      </c>
      <c r="O501" s="147">
        <v>0</v>
      </c>
    </row>
    <row r="502" spans="1:15">
      <c r="A502" s="523"/>
      <c r="B502" s="596"/>
      <c r="C502" s="268" t="s">
        <v>23</v>
      </c>
      <c r="D502" s="147">
        <v>181</v>
      </c>
      <c r="E502" s="147">
        <v>0</v>
      </c>
      <c r="F502" s="147">
        <v>181</v>
      </c>
      <c r="G502" s="147">
        <v>181</v>
      </c>
      <c r="H502" s="147">
        <v>0</v>
      </c>
      <c r="I502" s="147">
        <v>181</v>
      </c>
      <c r="J502" s="147">
        <f>J490</f>
        <v>181</v>
      </c>
      <c r="K502" s="147">
        <v>0</v>
      </c>
      <c r="L502" s="147">
        <f>J502</f>
        <v>181</v>
      </c>
      <c r="M502" s="147">
        <f>M490</f>
        <v>180</v>
      </c>
      <c r="N502" s="147">
        <v>0</v>
      </c>
      <c r="O502" s="147">
        <f>M502</f>
        <v>180</v>
      </c>
    </row>
    <row r="503" spans="1:15" ht="33" customHeight="1">
      <c r="A503" s="382" t="s">
        <v>178</v>
      </c>
      <c r="B503" s="576" t="s">
        <v>179</v>
      </c>
      <c r="C503" s="267" t="s">
        <v>59</v>
      </c>
      <c r="D503" s="147">
        <v>3121</v>
      </c>
      <c r="E503" s="147">
        <v>0</v>
      </c>
      <c r="F503" s="147">
        <v>3121</v>
      </c>
      <c r="G503" s="147">
        <v>3121</v>
      </c>
      <c r="H503" s="147">
        <v>0</v>
      </c>
      <c r="I503" s="147">
        <v>3121</v>
      </c>
      <c r="J503" s="147">
        <v>3121</v>
      </c>
      <c r="K503" s="147">
        <v>0</v>
      </c>
      <c r="L503" s="147">
        <f>J503</f>
        <v>3121</v>
      </c>
      <c r="M503" s="147">
        <v>3111.13</v>
      </c>
      <c r="N503" s="147">
        <v>0</v>
      </c>
      <c r="O503" s="147">
        <f>M503</f>
        <v>3111.13</v>
      </c>
    </row>
    <row r="504" spans="1:15" ht="64.8">
      <c r="A504" s="384"/>
      <c r="B504" s="577"/>
      <c r="C504" s="267" t="s">
        <v>26</v>
      </c>
      <c r="D504" s="147">
        <v>0</v>
      </c>
      <c r="E504" s="147">
        <v>0</v>
      </c>
      <c r="F504" s="147">
        <v>0</v>
      </c>
      <c r="G504" s="147">
        <v>0</v>
      </c>
      <c r="H504" s="147">
        <v>0</v>
      </c>
      <c r="I504" s="147">
        <v>0</v>
      </c>
      <c r="J504" s="147">
        <v>0</v>
      </c>
      <c r="K504" s="147">
        <v>0</v>
      </c>
      <c r="L504" s="147">
        <v>0</v>
      </c>
      <c r="M504" s="147">
        <v>0</v>
      </c>
      <c r="N504" s="147">
        <v>0</v>
      </c>
      <c r="O504" s="147">
        <v>0</v>
      </c>
    </row>
    <row r="505" spans="1:15">
      <c r="A505" s="384"/>
      <c r="B505" s="577"/>
      <c r="C505" s="267" t="s">
        <v>25</v>
      </c>
      <c r="D505" s="147"/>
      <c r="E505" s="147"/>
      <c r="F505" s="147"/>
      <c r="G505" s="147"/>
      <c r="H505" s="147"/>
      <c r="I505" s="147"/>
      <c r="J505" s="147"/>
      <c r="K505" s="147"/>
      <c r="L505" s="147"/>
      <c r="M505" s="147"/>
      <c r="N505" s="147"/>
      <c r="O505" s="147"/>
    </row>
    <row r="506" spans="1:15" ht="97.2">
      <c r="A506" s="384"/>
      <c r="B506" s="577"/>
      <c r="C506" s="267" t="s">
        <v>33</v>
      </c>
      <c r="D506" s="147">
        <v>0</v>
      </c>
      <c r="E506" s="147">
        <v>0</v>
      </c>
      <c r="F506" s="147">
        <v>0</v>
      </c>
      <c r="G506" s="147">
        <v>0</v>
      </c>
      <c r="H506" s="147">
        <v>0</v>
      </c>
      <c r="I506" s="147">
        <v>0</v>
      </c>
      <c r="J506" s="147">
        <v>0</v>
      </c>
      <c r="K506" s="147">
        <v>0</v>
      </c>
      <c r="L506" s="147">
        <v>0</v>
      </c>
      <c r="M506" s="147">
        <v>0</v>
      </c>
      <c r="N506" s="147">
        <v>0</v>
      </c>
      <c r="O506" s="147">
        <v>0</v>
      </c>
    </row>
    <row r="507" spans="1:15" ht="97.2">
      <c r="A507" s="384"/>
      <c r="B507" s="577"/>
      <c r="C507" s="181" t="s">
        <v>39</v>
      </c>
      <c r="D507" s="147">
        <v>0</v>
      </c>
      <c r="E507" s="147">
        <v>0</v>
      </c>
      <c r="F507" s="147">
        <v>0</v>
      </c>
      <c r="G507" s="147">
        <v>0</v>
      </c>
      <c r="H507" s="147">
        <v>0</v>
      </c>
      <c r="I507" s="147">
        <v>0</v>
      </c>
      <c r="J507" s="147">
        <v>0</v>
      </c>
      <c r="K507" s="147">
        <v>0</v>
      </c>
      <c r="L507" s="147">
        <v>0</v>
      </c>
      <c r="M507" s="147">
        <v>0</v>
      </c>
      <c r="N507" s="147">
        <v>0</v>
      </c>
      <c r="O507" s="147">
        <v>0</v>
      </c>
    </row>
    <row r="508" spans="1:15" ht="97.2">
      <c r="A508" s="384"/>
      <c r="B508" s="577"/>
      <c r="C508" s="181" t="s">
        <v>40</v>
      </c>
      <c r="D508" s="147">
        <v>0</v>
      </c>
      <c r="E508" s="147">
        <v>0</v>
      </c>
      <c r="F508" s="147">
        <v>0</v>
      </c>
      <c r="G508" s="147">
        <v>0</v>
      </c>
      <c r="H508" s="147">
        <v>0</v>
      </c>
      <c r="I508" s="147">
        <v>0</v>
      </c>
      <c r="J508" s="147">
        <v>0</v>
      </c>
      <c r="K508" s="147">
        <v>0</v>
      </c>
      <c r="L508" s="147">
        <v>0</v>
      </c>
      <c r="M508" s="147">
        <v>0</v>
      </c>
      <c r="N508" s="147">
        <v>0</v>
      </c>
      <c r="O508" s="147">
        <v>0</v>
      </c>
    </row>
    <row r="509" spans="1:15" ht="97.2">
      <c r="A509" s="384"/>
      <c r="B509" s="577"/>
      <c r="C509" s="181" t="s">
        <v>34</v>
      </c>
      <c r="D509" s="147">
        <v>0</v>
      </c>
      <c r="E509" s="147">
        <v>0</v>
      </c>
      <c r="F509" s="147">
        <v>0</v>
      </c>
      <c r="G509" s="147">
        <v>0</v>
      </c>
      <c r="H509" s="147">
        <v>0</v>
      </c>
      <c r="I509" s="147">
        <v>0</v>
      </c>
      <c r="J509" s="147">
        <v>0</v>
      </c>
      <c r="K509" s="147">
        <v>0</v>
      </c>
      <c r="L509" s="147">
        <v>0</v>
      </c>
      <c r="M509" s="147">
        <v>0</v>
      </c>
      <c r="N509" s="147">
        <v>0</v>
      </c>
      <c r="O509" s="147">
        <v>0</v>
      </c>
    </row>
    <row r="510" spans="1:15" ht="97.2">
      <c r="A510" s="384"/>
      <c r="B510" s="577"/>
      <c r="C510" s="181" t="s">
        <v>35</v>
      </c>
      <c r="D510" s="147">
        <v>0</v>
      </c>
      <c r="E510" s="147">
        <v>0</v>
      </c>
      <c r="F510" s="147">
        <v>0</v>
      </c>
      <c r="G510" s="147">
        <v>0</v>
      </c>
      <c r="H510" s="147">
        <v>0</v>
      </c>
      <c r="I510" s="147">
        <v>0</v>
      </c>
      <c r="J510" s="147">
        <v>0</v>
      </c>
      <c r="K510" s="147">
        <v>0</v>
      </c>
      <c r="L510" s="147">
        <v>0</v>
      </c>
      <c r="M510" s="147">
        <v>0</v>
      </c>
      <c r="N510" s="147">
        <v>0</v>
      </c>
      <c r="O510" s="147">
        <v>0</v>
      </c>
    </row>
    <row r="511" spans="1:15" ht="97.2">
      <c r="A511" s="384"/>
      <c r="B511" s="577"/>
      <c r="C511" s="181" t="s">
        <v>36</v>
      </c>
      <c r="D511" s="147">
        <v>0</v>
      </c>
      <c r="E511" s="147">
        <v>0</v>
      </c>
      <c r="F511" s="147">
        <v>0</v>
      </c>
      <c r="G511" s="147">
        <v>0</v>
      </c>
      <c r="H511" s="147">
        <v>0</v>
      </c>
      <c r="I511" s="147">
        <v>0</v>
      </c>
      <c r="J511" s="147">
        <v>0</v>
      </c>
      <c r="K511" s="147">
        <v>0</v>
      </c>
      <c r="L511" s="147">
        <v>0</v>
      </c>
      <c r="M511" s="147">
        <v>0</v>
      </c>
      <c r="N511" s="147">
        <v>0</v>
      </c>
      <c r="O511" s="147">
        <v>0</v>
      </c>
    </row>
    <row r="512" spans="1:15" ht="97.2">
      <c r="A512" s="384"/>
      <c r="B512" s="577"/>
      <c r="C512" s="181" t="s">
        <v>37</v>
      </c>
      <c r="D512" s="147">
        <v>0</v>
      </c>
      <c r="E512" s="147">
        <v>0</v>
      </c>
      <c r="F512" s="147">
        <v>0</v>
      </c>
      <c r="G512" s="147">
        <v>0</v>
      </c>
      <c r="H512" s="147">
        <v>0</v>
      </c>
      <c r="I512" s="147">
        <v>0</v>
      </c>
      <c r="J512" s="147">
        <v>0</v>
      </c>
      <c r="K512" s="147">
        <v>0</v>
      </c>
      <c r="L512" s="147">
        <v>0</v>
      </c>
      <c r="M512" s="147">
        <v>0</v>
      </c>
      <c r="N512" s="147">
        <v>0</v>
      </c>
      <c r="O512" s="147">
        <v>0</v>
      </c>
    </row>
    <row r="513" spans="1:15" ht="129.6">
      <c r="A513" s="522"/>
      <c r="B513" s="589"/>
      <c r="C513" s="267" t="s">
        <v>38</v>
      </c>
      <c r="D513" s="147">
        <v>0</v>
      </c>
      <c r="E513" s="147">
        <v>0</v>
      </c>
      <c r="F513" s="147">
        <v>0</v>
      </c>
      <c r="G513" s="147">
        <v>0</v>
      </c>
      <c r="H513" s="147">
        <v>0</v>
      </c>
      <c r="I513" s="147">
        <v>0</v>
      </c>
      <c r="J513" s="147">
        <v>0</v>
      </c>
      <c r="K513" s="147">
        <v>0</v>
      </c>
      <c r="L513" s="147">
        <v>0</v>
      </c>
      <c r="M513" s="147">
        <v>0</v>
      </c>
      <c r="N513" s="147">
        <v>0</v>
      </c>
      <c r="O513" s="147">
        <v>0</v>
      </c>
    </row>
    <row r="514" spans="1:15">
      <c r="A514" s="522"/>
      <c r="B514" s="589"/>
      <c r="C514" s="267" t="s">
        <v>24</v>
      </c>
      <c r="D514" s="147">
        <v>0</v>
      </c>
      <c r="E514" s="147">
        <v>0</v>
      </c>
      <c r="F514" s="147">
        <v>0</v>
      </c>
      <c r="G514" s="147">
        <v>0</v>
      </c>
      <c r="H514" s="147">
        <v>0</v>
      </c>
      <c r="I514" s="147">
        <v>0</v>
      </c>
      <c r="J514" s="147">
        <v>0</v>
      </c>
      <c r="K514" s="147">
        <v>0</v>
      </c>
      <c r="L514" s="147">
        <v>0</v>
      </c>
      <c r="M514" s="147">
        <v>0</v>
      </c>
      <c r="N514" s="147">
        <v>0</v>
      </c>
      <c r="O514" s="147">
        <v>0</v>
      </c>
    </row>
    <row r="515" spans="1:15">
      <c r="A515" s="523"/>
      <c r="B515" s="590"/>
      <c r="C515" s="268" t="s">
        <v>23</v>
      </c>
      <c r="D515" s="147">
        <v>3121</v>
      </c>
      <c r="E515" s="147">
        <v>0</v>
      </c>
      <c r="F515" s="147">
        <v>3121</v>
      </c>
      <c r="G515" s="147">
        <v>3121</v>
      </c>
      <c r="H515" s="147">
        <v>0</v>
      </c>
      <c r="I515" s="147">
        <v>3121</v>
      </c>
      <c r="J515" s="147">
        <f>J503</f>
        <v>3121</v>
      </c>
      <c r="K515" s="147">
        <v>0</v>
      </c>
      <c r="L515" s="147">
        <f>L503</f>
        <v>3121</v>
      </c>
      <c r="M515" s="147">
        <f>M503</f>
        <v>3111.13</v>
      </c>
      <c r="N515" s="147">
        <v>0</v>
      </c>
      <c r="O515" s="147">
        <f>O503</f>
        <v>3111.13</v>
      </c>
    </row>
    <row r="516" spans="1:15" ht="33" customHeight="1">
      <c r="A516" s="382" t="s">
        <v>180</v>
      </c>
      <c r="B516" s="576" t="s">
        <v>181</v>
      </c>
      <c r="C516" s="267" t="s">
        <v>59</v>
      </c>
      <c r="D516" s="147">
        <v>12355</v>
      </c>
      <c r="E516" s="147">
        <v>0</v>
      </c>
      <c r="F516" s="147">
        <v>12355</v>
      </c>
      <c r="G516" s="147">
        <v>12355</v>
      </c>
      <c r="H516" s="147">
        <v>0</v>
      </c>
      <c r="I516" s="147">
        <v>12355</v>
      </c>
      <c r="J516" s="147">
        <v>12355</v>
      </c>
      <c r="K516" s="147">
        <v>0</v>
      </c>
      <c r="L516" s="147">
        <f>J516</f>
        <v>12355</v>
      </c>
      <c r="M516" s="147">
        <v>12354.92</v>
      </c>
      <c r="N516" s="147">
        <v>0</v>
      </c>
      <c r="O516" s="147">
        <f>M516</f>
        <v>12354.92</v>
      </c>
    </row>
    <row r="517" spans="1:15" ht="64.8">
      <c r="A517" s="384"/>
      <c r="B517" s="577"/>
      <c r="C517" s="267" t="s">
        <v>26</v>
      </c>
      <c r="D517" s="147">
        <v>0</v>
      </c>
      <c r="E517" s="147">
        <v>0</v>
      </c>
      <c r="F517" s="147">
        <v>0</v>
      </c>
      <c r="G517" s="147">
        <v>0</v>
      </c>
      <c r="H517" s="147">
        <v>0</v>
      </c>
      <c r="I517" s="147">
        <v>0</v>
      </c>
      <c r="J517" s="147">
        <v>0</v>
      </c>
      <c r="K517" s="147">
        <v>0</v>
      </c>
      <c r="L517" s="147">
        <v>0</v>
      </c>
      <c r="M517" s="147">
        <v>0</v>
      </c>
      <c r="N517" s="147">
        <v>0</v>
      </c>
      <c r="O517" s="147">
        <v>0</v>
      </c>
    </row>
    <row r="518" spans="1:15">
      <c r="A518" s="384"/>
      <c r="B518" s="577"/>
      <c r="C518" s="267" t="s">
        <v>25</v>
      </c>
      <c r="D518" s="147"/>
      <c r="E518" s="147"/>
      <c r="F518" s="147"/>
      <c r="G518" s="147"/>
      <c r="H518" s="147"/>
      <c r="I518" s="147"/>
      <c r="J518" s="147"/>
      <c r="K518" s="147"/>
      <c r="L518" s="147"/>
      <c r="M518" s="147"/>
      <c r="N518" s="147"/>
      <c r="O518" s="147"/>
    </row>
    <row r="519" spans="1:15" ht="97.2">
      <c r="A519" s="384"/>
      <c r="B519" s="577"/>
      <c r="C519" s="267" t="s">
        <v>33</v>
      </c>
      <c r="D519" s="147">
        <v>0</v>
      </c>
      <c r="E519" s="147">
        <v>0</v>
      </c>
      <c r="F519" s="147">
        <v>0</v>
      </c>
      <c r="G519" s="147">
        <v>0</v>
      </c>
      <c r="H519" s="147">
        <v>0</v>
      </c>
      <c r="I519" s="147">
        <v>0</v>
      </c>
      <c r="J519" s="147">
        <v>0</v>
      </c>
      <c r="K519" s="147">
        <v>0</v>
      </c>
      <c r="L519" s="147">
        <v>0</v>
      </c>
      <c r="M519" s="147">
        <v>0</v>
      </c>
      <c r="N519" s="147">
        <v>0</v>
      </c>
      <c r="O519" s="147">
        <v>0</v>
      </c>
    </row>
    <row r="520" spans="1:15" ht="97.2">
      <c r="A520" s="384"/>
      <c r="B520" s="577"/>
      <c r="C520" s="181" t="s">
        <v>39</v>
      </c>
      <c r="D520" s="147">
        <v>0</v>
      </c>
      <c r="E520" s="147">
        <v>0</v>
      </c>
      <c r="F520" s="147">
        <v>0</v>
      </c>
      <c r="G520" s="147">
        <v>0</v>
      </c>
      <c r="H520" s="147">
        <v>0</v>
      </c>
      <c r="I520" s="147">
        <v>0</v>
      </c>
      <c r="J520" s="147">
        <v>0</v>
      </c>
      <c r="K520" s="147">
        <v>0</v>
      </c>
      <c r="L520" s="147">
        <v>0</v>
      </c>
      <c r="M520" s="147">
        <v>0</v>
      </c>
      <c r="N520" s="147">
        <v>0</v>
      </c>
      <c r="O520" s="147">
        <v>0</v>
      </c>
    </row>
    <row r="521" spans="1:15" ht="97.2">
      <c r="A521" s="384"/>
      <c r="B521" s="577"/>
      <c r="C521" s="181" t="s">
        <v>40</v>
      </c>
      <c r="D521" s="147">
        <v>0</v>
      </c>
      <c r="E521" s="147">
        <v>0</v>
      </c>
      <c r="F521" s="147">
        <v>0</v>
      </c>
      <c r="G521" s="147">
        <v>0</v>
      </c>
      <c r="H521" s="147">
        <v>0</v>
      </c>
      <c r="I521" s="147">
        <v>0</v>
      </c>
      <c r="J521" s="147">
        <v>0</v>
      </c>
      <c r="K521" s="147">
        <v>0</v>
      </c>
      <c r="L521" s="147">
        <v>0</v>
      </c>
      <c r="M521" s="147">
        <v>0</v>
      </c>
      <c r="N521" s="147">
        <v>0</v>
      </c>
      <c r="O521" s="147">
        <v>0</v>
      </c>
    </row>
    <row r="522" spans="1:15" ht="97.2">
      <c r="A522" s="384"/>
      <c r="B522" s="577"/>
      <c r="C522" s="181" t="s">
        <v>34</v>
      </c>
      <c r="D522" s="147">
        <v>0</v>
      </c>
      <c r="E522" s="147">
        <v>0</v>
      </c>
      <c r="F522" s="147">
        <v>0</v>
      </c>
      <c r="G522" s="147">
        <v>0</v>
      </c>
      <c r="H522" s="147">
        <v>0</v>
      </c>
      <c r="I522" s="147">
        <v>0</v>
      </c>
      <c r="J522" s="147">
        <v>0</v>
      </c>
      <c r="K522" s="147">
        <v>0</v>
      </c>
      <c r="L522" s="147">
        <v>0</v>
      </c>
      <c r="M522" s="147">
        <v>0</v>
      </c>
      <c r="N522" s="147">
        <v>0</v>
      </c>
      <c r="O522" s="147">
        <v>0</v>
      </c>
    </row>
    <row r="523" spans="1:15" ht="97.2">
      <c r="A523" s="384"/>
      <c r="B523" s="577"/>
      <c r="C523" s="181" t="s">
        <v>35</v>
      </c>
      <c r="D523" s="147">
        <v>0</v>
      </c>
      <c r="E523" s="147">
        <v>0</v>
      </c>
      <c r="F523" s="147">
        <v>0</v>
      </c>
      <c r="G523" s="147">
        <v>0</v>
      </c>
      <c r="H523" s="147">
        <v>0</v>
      </c>
      <c r="I523" s="147">
        <v>0</v>
      </c>
      <c r="J523" s="147">
        <v>0</v>
      </c>
      <c r="K523" s="147">
        <v>0</v>
      </c>
      <c r="L523" s="147">
        <v>0</v>
      </c>
      <c r="M523" s="147">
        <v>0</v>
      </c>
      <c r="N523" s="147">
        <v>0</v>
      </c>
      <c r="O523" s="147">
        <v>0</v>
      </c>
    </row>
    <row r="524" spans="1:15" ht="97.2">
      <c r="A524" s="384"/>
      <c r="B524" s="577"/>
      <c r="C524" s="181" t="s">
        <v>36</v>
      </c>
      <c r="D524" s="147">
        <v>0</v>
      </c>
      <c r="E524" s="147">
        <v>0</v>
      </c>
      <c r="F524" s="147">
        <v>0</v>
      </c>
      <c r="G524" s="147">
        <v>0</v>
      </c>
      <c r="H524" s="147">
        <v>0</v>
      </c>
      <c r="I524" s="147">
        <v>0</v>
      </c>
      <c r="J524" s="147">
        <v>0</v>
      </c>
      <c r="K524" s="147">
        <v>0</v>
      </c>
      <c r="L524" s="147">
        <v>0</v>
      </c>
      <c r="M524" s="147">
        <v>0</v>
      </c>
      <c r="N524" s="147">
        <v>0</v>
      </c>
      <c r="O524" s="147">
        <v>0</v>
      </c>
    </row>
    <row r="525" spans="1:15" ht="97.2">
      <c r="A525" s="384"/>
      <c r="B525" s="577"/>
      <c r="C525" s="181" t="s">
        <v>37</v>
      </c>
      <c r="D525" s="147">
        <v>0</v>
      </c>
      <c r="E525" s="147">
        <v>0</v>
      </c>
      <c r="F525" s="147">
        <v>0</v>
      </c>
      <c r="G525" s="147">
        <v>0</v>
      </c>
      <c r="H525" s="147">
        <v>0</v>
      </c>
      <c r="I525" s="147">
        <v>0</v>
      </c>
      <c r="J525" s="147">
        <v>0</v>
      </c>
      <c r="K525" s="147">
        <v>0</v>
      </c>
      <c r="L525" s="147">
        <v>0</v>
      </c>
      <c r="M525" s="147">
        <v>0</v>
      </c>
      <c r="N525" s="147">
        <v>0</v>
      </c>
      <c r="O525" s="147">
        <v>0</v>
      </c>
    </row>
    <row r="526" spans="1:15" ht="129.6">
      <c r="A526" s="522"/>
      <c r="B526" s="589"/>
      <c r="C526" s="267" t="s">
        <v>38</v>
      </c>
      <c r="D526" s="147">
        <v>0</v>
      </c>
      <c r="E526" s="147">
        <v>0</v>
      </c>
      <c r="F526" s="147">
        <v>0</v>
      </c>
      <c r="G526" s="147">
        <v>0</v>
      </c>
      <c r="H526" s="147">
        <v>0</v>
      </c>
      <c r="I526" s="147">
        <v>0</v>
      </c>
      <c r="J526" s="147">
        <v>0</v>
      </c>
      <c r="K526" s="147">
        <v>0</v>
      </c>
      <c r="L526" s="147">
        <v>0</v>
      </c>
      <c r="M526" s="147">
        <v>0</v>
      </c>
      <c r="N526" s="147">
        <v>0</v>
      </c>
      <c r="O526" s="147">
        <v>0</v>
      </c>
    </row>
    <row r="527" spans="1:15">
      <c r="A527" s="522"/>
      <c r="B527" s="589"/>
      <c r="C527" s="267" t="s">
        <v>24</v>
      </c>
      <c r="D527" s="147">
        <v>0</v>
      </c>
      <c r="E527" s="147">
        <v>0</v>
      </c>
      <c r="F527" s="147">
        <v>0</v>
      </c>
      <c r="G527" s="147">
        <v>0</v>
      </c>
      <c r="H527" s="147">
        <v>0</v>
      </c>
      <c r="I527" s="147">
        <v>0</v>
      </c>
      <c r="J527" s="147">
        <v>0</v>
      </c>
      <c r="K527" s="147">
        <v>0</v>
      </c>
      <c r="L527" s="147">
        <v>0</v>
      </c>
      <c r="M527" s="147">
        <v>0</v>
      </c>
      <c r="N527" s="147">
        <v>0</v>
      </c>
      <c r="O527" s="147">
        <v>0</v>
      </c>
    </row>
    <row r="528" spans="1:15">
      <c r="A528" s="523"/>
      <c r="B528" s="590"/>
      <c r="C528" s="268" t="s">
        <v>23</v>
      </c>
      <c r="D528" s="147">
        <v>12355</v>
      </c>
      <c r="E528" s="147">
        <v>0</v>
      </c>
      <c r="F528" s="147">
        <v>12355</v>
      </c>
      <c r="G528" s="147">
        <v>12355</v>
      </c>
      <c r="H528" s="147">
        <v>0</v>
      </c>
      <c r="I528" s="147">
        <v>12355</v>
      </c>
      <c r="J528" s="147">
        <f>J516</f>
        <v>12355</v>
      </c>
      <c r="K528" s="147">
        <v>0</v>
      </c>
      <c r="L528" s="147">
        <f>J528</f>
        <v>12355</v>
      </c>
      <c r="M528" s="147">
        <f>M516</f>
        <v>12354.92</v>
      </c>
      <c r="N528" s="147">
        <v>0</v>
      </c>
      <c r="O528" s="147">
        <f>M528</f>
        <v>12354.92</v>
      </c>
    </row>
    <row r="529" spans="1:15" ht="33" customHeight="1">
      <c r="A529" s="382" t="s">
        <v>183</v>
      </c>
      <c r="B529" s="576" t="s">
        <v>845</v>
      </c>
      <c r="C529" s="267" t="s">
        <v>59</v>
      </c>
      <c r="D529" s="383">
        <v>250</v>
      </c>
      <c r="E529" s="383">
        <v>0</v>
      </c>
      <c r="F529" s="383">
        <v>250</v>
      </c>
      <c r="G529" s="383">
        <f>J529</f>
        <v>100</v>
      </c>
      <c r="H529" s="383">
        <v>0</v>
      </c>
      <c r="I529" s="383">
        <f>J529</f>
        <v>100</v>
      </c>
      <c r="J529" s="383">
        <v>100</v>
      </c>
      <c r="K529" s="383">
        <v>0</v>
      </c>
      <c r="L529" s="383">
        <f>J529</f>
        <v>100</v>
      </c>
      <c r="M529" s="383">
        <v>100</v>
      </c>
      <c r="N529" s="383">
        <v>0</v>
      </c>
      <c r="O529" s="383">
        <f>M529</f>
        <v>100</v>
      </c>
    </row>
    <row r="530" spans="1:15" ht="64.8">
      <c r="A530" s="384"/>
      <c r="B530" s="577"/>
      <c r="C530" s="267" t="s">
        <v>26</v>
      </c>
      <c r="D530" s="147">
        <v>0</v>
      </c>
      <c r="E530" s="147">
        <v>0</v>
      </c>
      <c r="F530" s="147">
        <v>0</v>
      </c>
      <c r="G530" s="147">
        <v>0</v>
      </c>
      <c r="H530" s="147">
        <v>0</v>
      </c>
      <c r="I530" s="147">
        <v>0</v>
      </c>
      <c r="J530" s="147">
        <v>0</v>
      </c>
      <c r="K530" s="147">
        <v>0</v>
      </c>
      <c r="L530" s="147">
        <v>0</v>
      </c>
      <c r="M530" s="147">
        <v>0</v>
      </c>
      <c r="N530" s="147">
        <v>0</v>
      </c>
      <c r="O530" s="147">
        <v>0</v>
      </c>
    </row>
    <row r="531" spans="1:15">
      <c r="A531" s="384"/>
      <c r="B531" s="577"/>
      <c r="C531" s="267" t="s">
        <v>25</v>
      </c>
      <c r="D531" s="147"/>
      <c r="E531" s="147"/>
      <c r="F531" s="147"/>
      <c r="G531" s="147"/>
      <c r="H531" s="147"/>
      <c r="I531" s="147"/>
      <c r="J531" s="147"/>
      <c r="K531" s="147"/>
      <c r="L531" s="147"/>
      <c r="M531" s="147"/>
      <c r="N531" s="147"/>
      <c r="O531" s="147"/>
    </row>
    <row r="532" spans="1:15" ht="97.2">
      <c r="A532" s="384"/>
      <c r="B532" s="577"/>
      <c r="C532" s="267" t="s">
        <v>33</v>
      </c>
      <c r="D532" s="147">
        <v>0</v>
      </c>
      <c r="E532" s="147">
        <v>0</v>
      </c>
      <c r="F532" s="147">
        <v>0</v>
      </c>
      <c r="G532" s="147">
        <v>0</v>
      </c>
      <c r="H532" s="147">
        <v>0</v>
      </c>
      <c r="I532" s="147">
        <v>0</v>
      </c>
      <c r="J532" s="147">
        <v>0</v>
      </c>
      <c r="K532" s="147">
        <v>0</v>
      </c>
      <c r="L532" s="147">
        <v>0</v>
      </c>
      <c r="M532" s="147">
        <v>0</v>
      </c>
      <c r="N532" s="147">
        <v>0</v>
      </c>
      <c r="O532" s="147">
        <v>0</v>
      </c>
    </row>
    <row r="533" spans="1:15" ht="97.2">
      <c r="A533" s="384"/>
      <c r="B533" s="577"/>
      <c r="C533" s="181" t="s">
        <v>39</v>
      </c>
      <c r="D533" s="147">
        <v>0</v>
      </c>
      <c r="E533" s="147">
        <v>0</v>
      </c>
      <c r="F533" s="147">
        <v>0</v>
      </c>
      <c r="G533" s="147">
        <v>0</v>
      </c>
      <c r="H533" s="147">
        <v>0</v>
      </c>
      <c r="I533" s="147">
        <v>0</v>
      </c>
      <c r="J533" s="147">
        <v>0</v>
      </c>
      <c r="K533" s="147">
        <v>0</v>
      </c>
      <c r="L533" s="147">
        <v>0</v>
      </c>
      <c r="M533" s="147">
        <v>0</v>
      </c>
      <c r="N533" s="147">
        <v>0</v>
      </c>
      <c r="O533" s="147">
        <v>0</v>
      </c>
    </row>
    <row r="534" spans="1:15" ht="97.2">
      <c r="A534" s="384"/>
      <c r="B534" s="577"/>
      <c r="C534" s="181" t="s">
        <v>40</v>
      </c>
      <c r="D534" s="147">
        <v>0</v>
      </c>
      <c r="E534" s="147">
        <v>0</v>
      </c>
      <c r="F534" s="147">
        <v>0</v>
      </c>
      <c r="G534" s="147">
        <v>0</v>
      </c>
      <c r="H534" s="147">
        <v>0</v>
      </c>
      <c r="I534" s="147">
        <v>0</v>
      </c>
      <c r="J534" s="147">
        <v>0</v>
      </c>
      <c r="K534" s="147">
        <v>0</v>
      </c>
      <c r="L534" s="147">
        <v>0</v>
      </c>
      <c r="M534" s="147">
        <v>0</v>
      </c>
      <c r="N534" s="147">
        <v>0</v>
      </c>
      <c r="O534" s="147">
        <v>0</v>
      </c>
    </row>
    <row r="535" spans="1:15" ht="97.2">
      <c r="A535" s="384"/>
      <c r="B535" s="577"/>
      <c r="C535" s="181" t="s">
        <v>34</v>
      </c>
      <c r="D535" s="147">
        <v>0</v>
      </c>
      <c r="E535" s="147">
        <v>0</v>
      </c>
      <c r="F535" s="147">
        <v>0</v>
      </c>
      <c r="G535" s="147">
        <v>0</v>
      </c>
      <c r="H535" s="147">
        <v>0</v>
      </c>
      <c r="I535" s="147">
        <v>0</v>
      </c>
      <c r="J535" s="147">
        <v>0</v>
      </c>
      <c r="K535" s="147">
        <v>0</v>
      </c>
      <c r="L535" s="147">
        <v>0</v>
      </c>
      <c r="M535" s="147">
        <v>0</v>
      </c>
      <c r="N535" s="147">
        <v>0</v>
      </c>
      <c r="O535" s="147">
        <v>0</v>
      </c>
    </row>
    <row r="536" spans="1:15" ht="97.2">
      <c r="A536" s="384"/>
      <c r="B536" s="577"/>
      <c r="C536" s="181" t="s">
        <v>35</v>
      </c>
      <c r="D536" s="147">
        <v>0</v>
      </c>
      <c r="E536" s="147">
        <v>0</v>
      </c>
      <c r="F536" s="147">
        <v>0</v>
      </c>
      <c r="G536" s="147">
        <v>0</v>
      </c>
      <c r="H536" s="147">
        <v>0</v>
      </c>
      <c r="I536" s="147">
        <v>0</v>
      </c>
      <c r="J536" s="147">
        <v>0</v>
      </c>
      <c r="K536" s="147">
        <v>0</v>
      </c>
      <c r="L536" s="147">
        <v>0</v>
      </c>
      <c r="M536" s="147">
        <v>0</v>
      </c>
      <c r="N536" s="147">
        <v>0</v>
      </c>
      <c r="O536" s="147">
        <v>0</v>
      </c>
    </row>
    <row r="537" spans="1:15" ht="97.2">
      <c r="A537" s="384"/>
      <c r="B537" s="577"/>
      <c r="C537" s="181" t="s">
        <v>36</v>
      </c>
      <c r="D537" s="147">
        <v>0</v>
      </c>
      <c r="E537" s="147">
        <v>0</v>
      </c>
      <c r="F537" s="147">
        <v>0</v>
      </c>
      <c r="G537" s="147">
        <v>0</v>
      </c>
      <c r="H537" s="147">
        <v>0</v>
      </c>
      <c r="I537" s="147">
        <v>0</v>
      </c>
      <c r="J537" s="147">
        <v>0</v>
      </c>
      <c r="K537" s="147">
        <v>0</v>
      </c>
      <c r="L537" s="147">
        <v>0</v>
      </c>
      <c r="M537" s="147">
        <v>0</v>
      </c>
      <c r="N537" s="147">
        <v>0</v>
      </c>
      <c r="O537" s="147">
        <v>0</v>
      </c>
    </row>
    <row r="538" spans="1:15" ht="97.2">
      <c r="A538" s="384"/>
      <c r="B538" s="577"/>
      <c r="C538" s="181" t="s">
        <v>37</v>
      </c>
      <c r="D538" s="147">
        <v>0</v>
      </c>
      <c r="E538" s="147">
        <v>0</v>
      </c>
      <c r="F538" s="147">
        <v>0</v>
      </c>
      <c r="G538" s="147">
        <v>0</v>
      </c>
      <c r="H538" s="147">
        <v>0</v>
      </c>
      <c r="I538" s="147">
        <v>0</v>
      </c>
      <c r="J538" s="147">
        <v>0</v>
      </c>
      <c r="K538" s="147">
        <v>0</v>
      </c>
      <c r="L538" s="147">
        <v>0</v>
      </c>
      <c r="M538" s="147">
        <v>0</v>
      </c>
      <c r="N538" s="147">
        <v>0</v>
      </c>
      <c r="O538" s="147">
        <v>0</v>
      </c>
    </row>
    <row r="539" spans="1:15" ht="129.6">
      <c r="A539" s="522"/>
      <c r="B539" s="589"/>
      <c r="C539" s="267" t="s">
        <v>38</v>
      </c>
      <c r="D539" s="147">
        <v>0</v>
      </c>
      <c r="E539" s="147">
        <v>0</v>
      </c>
      <c r="F539" s="147">
        <v>0</v>
      </c>
      <c r="G539" s="147">
        <v>0</v>
      </c>
      <c r="H539" s="147">
        <v>0</v>
      </c>
      <c r="I539" s="147">
        <v>0</v>
      </c>
      <c r="J539" s="147">
        <v>0</v>
      </c>
      <c r="K539" s="147">
        <v>0</v>
      </c>
      <c r="L539" s="147">
        <v>0</v>
      </c>
      <c r="M539" s="147">
        <v>0</v>
      </c>
      <c r="N539" s="147">
        <v>0</v>
      </c>
      <c r="O539" s="147">
        <v>0</v>
      </c>
    </row>
    <row r="540" spans="1:15">
      <c r="A540" s="522"/>
      <c r="B540" s="589"/>
      <c r="C540" s="267" t="s">
        <v>24</v>
      </c>
      <c r="D540" s="147">
        <v>0</v>
      </c>
      <c r="E540" s="147">
        <v>0</v>
      </c>
      <c r="F540" s="147">
        <v>0</v>
      </c>
      <c r="G540" s="147">
        <v>0</v>
      </c>
      <c r="H540" s="147">
        <v>0</v>
      </c>
      <c r="I540" s="147">
        <v>0</v>
      </c>
      <c r="J540" s="147">
        <v>0</v>
      </c>
      <c r="K540" s="147">
        <v>0</v>
      </c>
      <c r="L540" s="147">
        <v>0</v>
      </c>
      <c r="M540" s="147">
        <v>0</v>
      </c>
      <c r="N540" s="147">
        <v>0</v>
      </c>
      <c r="O540" s="147">
        <v>0</v>
      </c>
    </row>
    <row r="541" spans="1:15">
      <c r="A541" s="523"/>
      <c r="B541" s="590"/>
      <c r="C541" s="268" t="s">
        <v>23</v>
      </c>
      <c r="D541" s="383">
        <v>250</v>
      </c>
      <c r="E541" s="147">
        <v>0</v>
      </c>
      <c r="F541" s="383">
        <v>250</v>
      </c>
      <c r="G541" s="383">
        <f>J541</f>
        <v>100</v>
      </c>
      <c r="H541" s="147">
        <v>0</v>
      </c>
      <c r="I541" s="383">
        <f>J541</f>
        <v>100</v>
      </c>
      <c r="J541" s="383">
        <f>J529</f>
        <v>100</v>
      </c>
      <c r="K541" s="147">
        <v>0</v>
      </c>
      <c r="L541" s="383">
        <f>J541</f>
        <v>100</v>
      </c>
      <c r="M541" s="383">
        <f>M529</f>
        <v>100</v>
      </c>
      <c r="N541" s="147">
        <v>0</v>
      </c>
      <c r="O541" s="383">
        <f>M541</f>
        <v>100</v>
      </c>
    </row>
    <row r="542" spans="1:15" ht="33" customHeight="1">
      <c r="A542" s="382" t="s">
        <v>184</v>
      </c>
      <c r="B542" s="521" t="s">
        <v>846</v>
      </c>
      <c r="C542" s="267" t="s">
        <v>59</v>
      </c>
      <c r="D542" s="383">
        <v>250</v>
      </c>
      <c r="E542" s="147">
        <v>0</v>
      </c>
      <c r="F542" s="383">
        <v>250</v>
      </c>
      <c r="G542" s="383">
        <v>250</v>
      </c>
      <c r="H542" s="147">
        <v>0</v>
      </c>
      <c r="I542" s="383">
        <v>250</v>
      </c>
      <c r="J542" s="383">
        <v>250</v>
      </c>
      <c r="K542" s="147">
        <v>0</v>
      </c>
      <c r="L542" s="383">
        <v>250</v>
      </c>
      <c r="M542" s="383">
        <v>250</v>
      </c>
      <c r="N542" s="147">
        <v>0</v>
      </c>
      <c r="O542" s="383">
        <f>M542</f>
        <v>250</v>
      </c>
    </row>
    <row r="543" spans="1:15" ht="64.8">
      <c r="A543" s="384"/>
      <c r="B543" s="522"/>
      <c r="C543" s="267" t="s">
        <v>26</v>
      </c>
      <c r="D543" s="147">
        <v>0</v>
      </c>
      <c r="E543" s="147">
        <v>0</v>
      </c>
      <c r="F543" s="147">
        <v>0</v>
      </c>
      <c r="G543" s="147">
        <v>0</v>
      </c>
      <c r="H543" s="147">
        <v>0</v>
      </c>
      <c r="I543" s="147">
        <v>0</v>
      </c>
      <c r="J543" s="147">
        <v>0</v>
      </c>
      <c r="K543" s="147">
        <v>0</v>
      </c>
      <c r="L543" s="147">
        <v>0</v>
      </c>
      <c r="M543" s="147">
        <v>0</v>
      </c>
      <c r="N543" s="147">
        <v>0</v>
      </c>
      <c r="O543" s="147">
        <v>0</v>
      </c>
    </row>
    <row r="544" spans="1:15">
      <c r="A544" s="384"/>
      <c r="B544" s="522"/>
      <c r="C544" s="267" t="s">
        <v>25</v>
      </c>
      <c r="D544" s="147"/>
      <c r="E544" s="147"/>
      <c r="F544" s="147"/>
      <c r="G544" s="147"/>
      <c r="H544" s="147"/>
      <c r="I544" s="147"/>
      <c r="J544" s="147"/>
      <c r="K544" s="147"/>
      <c r="L544" s="147"/>
      <c r="M544" s="147"/>
      <c r="N544" s="147"/>
      <c r="O544" s="147"/>
    </row>
    <row r="545" spans="1:15" ht="97.2">
      <c r="A545" s="384"/>
      <c r="B545" s="522"/>
      <c r="C545" s="267" t="s">
        <v>33</v>
      </c>
      <c r="D545" s="147">
        <v>0</v>
      </c>
      <c r="E545" s="147">
        <v>0</v>
      </c>
      <c r="F545" s="147">
        <v>0</v>
      </c>
      <c r="G545" s="147">
        <v>0</v>
      </c>
      <c r="H545" s="147">
        <v>0</v>
      </c>
      <c r="I545" s="147">
        <v>0</v>
      </c>
      <c r="J545" s="147">
        <v>0</v>
      </c>
      <c r="K545" s="147">
        <v>0</v>
      </c>
      <c r="L545" s="147">
        <v>0</v>
      </c>
      <c r="M545" s="147">
        <v>0</v>
      </c>
      <c r="N545" s="147">
        <v>0</v>
      </c>
      <c r="O545" s="147">
        <v>0</v>
      </c>
    </row>
    <row r="546" spans="1:15" ht="97.2">
      <c r="A546" s="384"/>
      <c r="B546" s="522"/>
      <c r="C546" s="181" t="s">
        <v>39</v>
      </c>
      <c r="D546" s="147">
        <v>0</v>
      </c>
      <c r="E546" s="147">
        <v>0</v>
      </c>
      <c r="F546" s="147">
        <v>0</v>
      </c>
      <c r="G546" s="147">
        <v>0</v>
      </c>
      <c r="H546" s="147">
        <v>0</v>
      </c>
      <c r="I546" s="147">
        <v>0</v>
      </c>
      <c r="J546" s="147">
        <v>0</v>
      </c>
      <c r="K546" s="147">
        <v>0</v>
      </c>
      <c r="L546" s="147">
        <v>0</v>
      </c>
      <c r="M546" s="147">
        <v>0</v>
      </c>
      <c r="N546" s="147">
        <v>0</v>
      </c>
      <c r="O546" s="147">
        <v>0</v>
      </c>
    </row>
    <row r="547" spans="1:15" ht="97.2">
      <c r="A547" s="384"/>
      <c r="B547" s="522"/>
      <c r="C547" s="181" t="s">
        <v>40</v>
      </c>
      <c r="D547" s="147">
        <v>0</v>
      </c>
      <c r="E547" s="147">
        <v>0</v>
      </c>
      <c r="F547" s="147">
        <v>0</v>
      </c>
      <c r="G547" s="147">
        <v>0</v>
      </c>
      <c r="H547" s="147">
        <v>0</v>
      </c>
      <c r="I547" s="147">
        <v>0</v>
      </c>
      <c r="J547" s="147">
        <v>0</v>
      </c>
      <c r="K547" s="147">
        <v>0</v>
      </c>
      <c r="L547" s="147">
        <v>0</v>
      </c>
      <c r="M547" s="147">
        <v>0</v>
      </c>
      <c r="N547" s="147">
        <v>0</v>
      </c>
      <c r="O547" s="147">
        <v>0</v>
      </c>
    </row>
    <row r="548" spans="1:15" ht="97.2">
      <c r="A548" s="384"/>
      <c r="B548" s="522"/>
      <c r="C548" s="181" t="s">
        <v>34</v>
      </c>
      <c r="D548" s="147">
        <v>0</v>
      </c>
      <c r="E548" s="147">
        <v>0</v>
      </c>
      <c r="F548" s="147">
        <v>0</v>
      </c>
      <c r="G548" s="147">
        <v>0</v>
      </c>
      <c r="H548" s="147">
        <v>0</v>
      </c>
      <c r="I548" s="147">
        <v>0</v>
      </c>
      <c r="J548" s="147">
        <v>0</v>
      </c>
      <c r="K548" s="147">
        <v>0</v>
      </c>
      <c r="L548" s="147">
        <v>0</v>
      </c>
      <c r="M548" s="147">
        <v>0</v>
      </c>
      <c r="N548" s="147">
        <v>0</v>
      </c>
      <c r="O548" s="147">
        <v>0</v>
      </c>
    </row>
    <row r="549" spans="1:15" ht="97.2">
      <c r="A549" s="384"/>
      <c r="B549" s="522"/>
      <c r="C549" s="181" t="s">
        <v>35</v>
      </c>
      <c r="D549" s="147">
        <v>0</v>
      </c>
      <c r="E549" s="147">
        <v>0</v>
      </c>
      <c r="F549" s="147">
        <v>0</v>
      </c>
      <c r="G549" s="147">
        <v>0</v>
      </c>
      <c r="H549" s="147">
        <v>0</v>
      </c>
      <c r="I549" s="147">
        <v>0</v>
      </c>
      <c r="J549" s="147">
        <v>0</v>
      </c>
      <c r="K549" s="147">
        <v>0</v>
      </c>
      <c r="L549" s="147">
        <v>0</v>
      </c>
      <c r="M549" s="147">
        <v>0</v>
      </c>
      <c r="N549" s="147">
        <v>0</v>
      </c>
      <c r="O549" s="147">
        <v>0</v>
      </c>
    </row>
    <row r="550" spans="1:15" ht="97.2">
      <c r="A550" s="384"/>
      <c r="B550" s="522"/>
      <c r="C550" s="181" t="s">
        <v>36</v>
      </c>
      <c r="D550" s="147">
        <v>0</v>
      </c>
      <c r="E550" s="147">
        <v>0</v>
      </c>
      <c r="F550" s="147">
        <v>0</v>
      </c>
      <c r="G550" s="147">
        <v>0</v>
      </c>
      <c r="H550" s="147">
        <v>0</v>
      </c>
      <c r="I550" s="147">
        <v>0</v>
      </c>
      <c r="J550" s="147">
        <v>0</v>
      </c>
      <c r="K550" s="147">
        <v>0</v>
      </c>
      <c r="L550" s="147">
        <v>0</v>
      </c>
      <c r="M550" s="147">
        <v>0</v>
      </c>
      <c r="N550" s="147">
        <v>0</v>
      </c>
      <c r="O550" s="147">
        <v>0</v>
      </c>
    </row>
    <row r="551" spans="1:15" ht="97.2">
      <c r="A551" s="384"/>
      <c r="B551" s="522"/>
      <c r="C551" s="181" t="s">
        <v>37</v>
      </c>
      <c r="D551" s="147">
        <v>0</v>
      </c>
      <c r="E551" s="147">
        <v>0</v>
      </c>
      <c r="F551" s="147">
        <v>0</v>
      </c>
      <c r="G551" s="147">
        <v>0</v>
      </c>
      <c r="H551" s="147">
        <v>0</v>
      </c>
      <c r="I551" s="147">
        <v>0</v>
      </c>
      <c r="J551" s="147">
        <v>0</v>
      </c>
      <c r="K551" s="147">
        <v>0</v>
      </c>
      <c r="L551" s="147">
        <v>0</v>
      </c>
      <c r="M551" s="147">
        <v>0</v>
      </c>
      <c r="N551" s="147">
        <v>0</v>
      </c>
      <c r="O551" s="147">
        <v>0</v>
      </c>
    </row>
    <row r="552" spans="1:15" ht="129.6">
      <c r="A552" s="522"/>
      <c r="B552" s="595"/>
      <c r="C552" s="267" t="s">
        <v>38</v>
      </c>
      <c r="D552" s="147">
        <v>0</v>
      </c>
      <c r="E552" s="147">
        <v>0</v>
      </c>
      <c r="F552" s="147">
        <v>0</v>
      </c>
      <c r="G552" s="147">
        <v>0</v>
      </c>
      <c r="H552" s="147">
        <v>0</v>
      </c>
      <c r="I552" s="147">
        <v>0</v>
      </c>
      <c r="J552" s="147">
        <v>0</v>
      </c>
      <c r="K552" s="147">
        <v>0</v>
      </c>
      <c r="L552" s="147">
        <v>0</v>
      </c>
      <c r="M552" s="147">
        <v>0</v>
      </c>
      <c r="N552" s="147">
        <v>0</v>
      </c>
      <c r="O552" s="147">
        <v>0</v>
      </c>
    </row>
    <row r="553" spans="1:15">
      <c r="A553" s="522"/>
      <c r="B553" s="595"/>
      <c r="C553" s="267" t="s">
        <v>24</v>
      </c>
      <c r="D553" s="147">
        <v>0</v>
      </c>
      <c r="E553" s="147">
        <v>0</v>
      </c>
      <c r="F553" s="147">
        <v>0</v>
      </c>
      <c r="G553" s="147">
        <v>0</v>
      </c>
      <c r="H553" s="147">
        <v>0</v>
      </c>
      <c r="I553" s="147">
        <v>0</v>
      </c>
      <c r="J553" s="147">
        <v>0</v>
      </c>
      <c r="K553" s="147">
        <v>0</v>
      </c>
      <c r="L553" s="147">
        <v>0</v>
      </c>
      <c r="M553" s="147">
        <v>0</v>
      </c>
      <c r="N553" s="147">
        <v>0</v>
      </c>
      <c r="O553" s="147">
        <v>0</v>
      </c>
    </row>
    <row r="554" spans="1:15">
      <c r="A554" s="523"/>
      <c r="B554" s="596"/>
      <c r="C554" s="268" t="s">
        <v>23</v>
      </c>
      <c r="D554" s="383">
        <v>250</v>
      </c>
      <c r="E554" s="383">
        <v>0</v>
      </c>
      <c r="F554" s="383">
        <v>250</v>
      </c>
      <c r="G554" s="383">
        <v>250</v>
      </c>
      <c r="H554" s="383">
        <v>0</v>
      </c>
      <c r="I554" s="383">
        <v>250</v>
      </c>
      <c r="J554" s="383">
        <v>250</v>
      </c>
      <c r="K554" s="383">
        <v>0</v>
      </c>
      <c r="L554" s="383">
        <v>250</v>
      </c>
      <c r="M554" s="383">
        <v>250</v>
      </c>
      <c r="N554" s="383">
        <v>0</v>
      </c>
      <c r="O554" s="383">
        <f>M554</f>
        <v>250</v>
      </c>
    </row>
    <row r="555" spans="1:15" ht="33" customHeight="1">
      <c r="A555" s="382" t="s">
        <v>468</v>
      </c>
      <c r="B555" s="521" t="s">
        <v>848</v>
      </c>
      <c r="C555" s="267" t="s">
        <v>59</v>
      </c>
      <c r="D555" s="147">
        <f>D567</f>
        <v>1758.4</v>
      </c>
      <c r="E555" s="147">
        <f t="shared" ref="E555:O555" si="19">E567</f>
        <v>0</v>
      </c>
      <c r="F555" s="147">
        <f t="shared" si="19"/>
        <v>1758.4</v>
      </c>
      <c r="G555" s="147">
        <f t="shared" si="19"/>
        <v>3516.76</v>
      </c>
      <c r="H555" s="147">
        <f t="shared" si="19"/>
        <v>1758.36</v>
      </c>
      <c r="I555" s="147">
        <f t="shared" si="19"/>
        <v>1758.4</v>
      </c>
      <c r="J555" s="147">
        <f t="shared" si="19"/>
        <v>3516.76</v>
      </c>
      <c r="K555" s="147">
        <f t="shared" si="19"/>
        <v>1758.36</v>
      </c>
      <c r="L555" s="147">
        <f t="shared" si="19"/>
        <v>1758.4</v>
      </c>
      <c r="M555" s="147">
        <f t="shared" si="19"/>
        <v>2857.44</v>
      </c>
      <c r="N555" s="147">
        <f t="shared" si="19"/>
        <v>1741.2</v>
      </c>
      <c r="O555" s="147">
        <f t="shared" si="19"/>
        <v>1116.24</v>
      </c>
    </row>
    <row r="556" spans="1:15" ht="64.8">
      <c r="A556" s="388"/>
      <c r="B556" s="595"/>
      <c r="C556" s="267" t="s">
        <v>26</v>
      </c>
      <c r="D556" s="147"/>
      <c r="E556" s="147">
        <v>0</v>
      </c>
      <c r="F556" s="147">
        <v>0</v>
      </c>
      <c r="G556" s="147">
        <v>0</v>
      </c>
      <c r="H556" s="147">
        <v>0</v>
      </c>
      <c r="I556" s="147">
        <v>0</v>
      </c>
      <c r="J556" s="147">
        <v>0</v>
      </c>
      <c r="K556" s="147">
        <v>0</v>
      </c>
      <c r="L556" s="147">
        <v>0</v>
      </c>
      <c r="M556" s="147">
        <v>0</v>
      </c>
      <c r="N556" s="147">
        <v>0</v>
      </c>
      <c r="O556" s="147">
        <v>0</v>
      </c>
    </row>
    <row r="557" spans="1:15">
      <c r="A557" s="388"/>
      <c r="B557" s="595"/>
      <c r="C557" s="267" t="s">
        <v>25</v>
      </c>
      <c r="D557" s="147"/>
      <c r="E557" s="147"/>
      <c r="F557" s="147"/>
      <c r="G557" s="147"/>
      <c r="H557" s="147"/>
      <c r="I557" s="147"/>
      <c r="J557" s="147"/>
      <c r="K557" s="147"/>
      <c r="L557" s="147"/>
      <c r="M557" s="147"/>
      <c r="N557" s="147"/>
      <c r="O557" s="147"/>
    </row>
    <row r="558" spans="1:15" ht="97.2">
      <c r="A558" s="388"/>
      <c r="B558" s="595"/>
      <c r="C558" s="267" t="s">
        <v>33</v>
      </c>
      <c r="D558" s="147">
        <v>0</v>
      </c>
      <c r="E558" s="147">
        <v>0</v>
      </c>
      <c r="F558" s="147">
        <v>0</v>
      </c>
      <c r="G558" s="147">
        <v>0</v>
      </c>
      <c r="H558" s="147">
        <v>0</v>
      </c>
      <c r="I558" s="147">
        <v>0</v>
      </c>
      <c r="J558" s="147">
        <v>0</v>
      </c>
      <c r="K558" s="147">
        <v>0</v>
      </c>
      <c r="L558" s="147">
        <v>0</v>
      </c>
      <c r="M558" s="147">
        <v>0</v>
      </c>
      <c r="N558" s="147">
        <v>0</v>
      </c>
      <c r="O558" s="147">
        <v>0</v>
      </c>
    </row>
    <row r="559" spans="1:15" ht="97.2">
      <c r="A559" s="388"/>
      <c r="B559" s="595"/>
      <c r="C559" s="181" t="s">
        <v>39</v>
      </c>
      <c r="D559" s="147">
        <v>0</v>
      </c>
      <c r="E559" s="147">
        <v>0</v>
      </c>
      <c r="F559" s="147">
        <v>0</v>
      </c>
      <c r="G559" s="147">
        <v>0</v>
      </c>
      <c r="H559" s="147">
        <v>0</v>
      </c>
      <c r="I559" s="147">
        <v>0</v>
      </c>
      <c r="J559" s="147">
        <v>0</v>
      </c>
      <c r="K559" s="147">
        <v>0</v>
      </c>
      <c r="L559" s="147">
        <v>0</v>
      </c>
      <c r="M559" s="147">
        <v>0</v>
      </c>
      <c r="N559" s="147">
        <v>0</v>
      </c>
      <c r="O559" s="147">
        <v>0</v>
      </c>
    </row>
    <row r="560" spans="1:15" ht="97.2">
      <c r="A560" s="388"/>
      <c r="B560" s="595"/>
      <c r="C560" s="181" t="s">
        <v>40</v>
      </c>
      <c r="D560" s="147">
        <v>0</v>
      </c>
      <c r="E560" s="147">
        <v>0</v>
      </c>
      <c r="F560" s="147">
        <v>0</v>
      </c>
      <c r="G560" s="147">
        <v>0</v>
      </c>
      <c r="H560" s="147">
        <v>0</v>
      </c>
      <c r="I560" s="147">
        <v>0</v>
      </c>
      <c r="J560" s="147">
        <v>0</v>
      </c>
      <c r="K560" s="147">
        <v>0</v>
      </c>
      <c r="L560" s="147">
        <v>0</v>
      </c>
      <c r="M560" s="147">
        <v>0</v>
      </c>
      <c r="N560" s="147">
        <v>0</v>
      </c>
      <c r="O560" s="147">
        <v>0</v>
      </c>
    </row>
    <row r="561" spans="1:15" ht="97.2">
      <c r="A561" s="388"/>
      <c r="B561" s="595"/>
      <c r="C561" s="181" t="s">
        <v>34</v>
      </c>
      <c r="D561" s="147">
        <v>0</v>
      </c>
      <c r="E561" s="147">
        <v>0</v>
      </c>
      <c r="F561" s="147">
        <v>0</v>
      </c>
      <c r="G561" s="147">
        <v>0</v>
      </c>
      <c r="H561" s="147">
        <v>0</v>
      </c>
      <c r="I561" s="147">
        <v>0</v>
      </c>
      <c r="J561" s="147">
        <v>0</v>
      </c>
      <c r="K561" s="147">
        <v>0</v>
      </c>
      <c r="L561" s="147">
        <v>0</v>
      </c>
      <c r="M561" s="147">
        <v>0</v>
      </c>
      <c r="N561" s="147">
        <v>0</v>
      </c>
      <c r="O561" s="147">
        <v>0</v>
      </c>
    </row>
    <row r="562" spans="1:15" ht="97.2">
      <c r="A562" s="388"/>
      <c r="B562" s="595"/>
      <c r="C562" s="181" t="s">
        <v>35</v>
      </c>
      <c r="D562" s="147">
        <v>0</v>
      </c>
      <c r="E562" s="147">
        <v>0</v>
      </c>
      <c r="F562" s="147">
        <v>0</v>
      </c>
      <c r="G562" s="147">
        <v>0</v>
      </c>
      <c r="H562" s="147">
        <v>0</v>
      </c>
      <c r="I562" s="147">
        <v>0</v>
      </c>
      <c r="J562" s="147">
        <v>0</v>
      </c>
      <c r="K562" s="147">
        <v>0</v>
      </c>
      <c r="L562" s="147">
        <v>0</v>
      </c>
      <c r="M562" s="147">
        <v>0</v>
      </c>
      <c r="N562" s="147">
        <v>0</v>
      </c>
      <c r="O562" s="147">
        <v>0</v>
      </c>
    </row>
    <row r="563" spans="1:15" ht="97.2">
      <c r="A563" s="388"/>
      <c r="B563" s="595"/>
      <c r="C563" s="181" t="s">
        <v>36</v>
      </c>
      <c r="D563" s="147">
        <v>0</v>
      </c>
      <c r="E563" s="147">
        <v>0</v>
      </c>
      <c r="F563" s="147">
        <v>0</v>
      </c>
      <c r="G563" s="147">
        <v>0</v>
      </c>
      <c r="H563" s="147">
        <v>0</v>
      </c>
      <c r="I563" s="147">
        <v>0</v>
      </c>
      <c r="J563" s="147">
        <v>0</v>
      </c>
      <c r="K563" s="147">
        <v>0</v>
      </c>
      <c r="L563" s="147">
        <v>0</v>
      </c>
      <c r="M563" s="147">
        <v>0</v>
      </c>
      <c r="N563" s="147">
        <v>0</v>
      </c>
      <c r="O563" s="147">
        <v>0</v>
      </c>
    </row>
    <row r="564" spans="1:15" ht="97.2">
      <c r="A564" s="388"/>
      <c r="B564" s="595"/>
      <c r="C564" s="181" t="s">
        <v>37</v>
      </c>
      <c r="D564" s="147">
        <v>0</v>
      </c>
      <c r="E564" s="147">
        <v>0</v>
      </c>
      <c r="F564" s="147">
        <v>0</v>
      </c>
      <c r="G564" s="147">
        <v>0</v>
      </c>
      <c r="H564" s="147">
        <v>0</v>
      </c>
      <c r="I564" s="147">
        <v>0</v>
      </c>
      <c r="J564" s="147">
        <v>0</v>
      </c>
      <c r="K564" s="147">
        <v>0</v>
      </c>
      <c r="L564" s="147">
        <v>0</v>
      </c>
      <c r="M564" s="147">
        <v>0</v>
      </c>
      <c r="N564" s="147">
        <v>0</v>
      </c>
      <c r="O564" s="147">
        <v>0</v>
      </c>
    </row>
    <row r="565" spans="1:15" ht="129.6">
      <c r="A565" s="388"/>
      <c r="B565" s="595"/>
      <c r="C565" s="267" t="s">
        <v>38</v>
      </c>
      <c r="D565" s="147">
        <v>0</v>
      </c>
      <c r="E565" s="147">
        <v>0</v>
      </c>
      <c r="F565" s="147">
        <v>0</v>
      </c>
      <c r="G565" s="147">
        <v>0</v>
      </c>
      <c r="H565" s="147">
        <v>0</v>
      </c>
      <c r="I565" s="147">
        <v>0</v>
      </c>
      <c r="J565" s="147">
        <v>0</v>
      </c>
      <c r="K565" s="147">
        <v>0</v>
      </c>
      <c r="L565" s="147">
        <v>0</v>
      </c>
      <c r="M565" s="147">
        <v>0</v>
      </c>
      <c r="N565" s="147">
        <v>0</v>
      </c>
      <c r="O565" s="147">
        <v>0</v>
      </c>
    </row>
    <row r="566" spans="1:15">
      <c r="A566" s="388"/>
      <c r="B566" s="595"/>
      <c r="C566" s="267" t="s">
        <v>24</v>
      </c>
      <c r="D566" s="147">
        <v>0</v>
      </c>
      <c r="E566" s="147">
        <v>0</v>
      </c>
      <c r="F566" s="147">
        <v>0</v>
      </c>
      <c r="G566" s="147">
        <v>0</v>
      </c>
      <c r="H566" s="147">
        <v>0</v>
      </c>
      <c r="I566" s="147">
        <v>0</v>
      </c>
      <c r="J566" s="147">
        <v>0</v>
      </c>
      <c r="K566" s="147">
        <v>0</v>
      </c>
      <c r="L566" s="147">
        <v>0</v>
      </c>
      <c r="M566" s="147">
        <v>0</v>
      </c>
      <c r="N566" s="147">
        <v>0</v>
      </c>
      <c r="O566" s="147">
        <v>0</v>
      </c>
    </row>
    <row r="567" spans="1:15">
      <c r="A567" s="389"/>
      <c r="B567" s="596"/>
      <c r="C567" s="268" t="s">
        <v>23</v>
      </c>
      <c r="D567" s="147">
        <v>1758.4</v>
      </c>
      <c r="E567" s="147">
        <v>0</v>
      </c>
      <c r="F567" s="147">
        <f>D567</f>
        <v>1758.4</v>
      </c>
      <c r="G567" s="147">
        <f>H567+I567</f>
        <v>3516.76</v>
      </c>
      <c r="H567" s="147">
        <v>1758.36</v>
      </c>
      <c r="I567" s="147">
        <v>1758.4</v>
      </c>
      <c r="J567" s="147">
        <f>K567+L567</f>
        <v>3516.76</v>
      </c>
      <c r="K567" s="147">
        <v>1758.36</v>
      </c>
      <c r="L567" s="147">
        <v>1758.4</v>
      </c>
      <c r="M567" s="147">
        <f>N567+O567</f>
        <v>2857.44</v>
      </c>
      <c r="N567" s="147">
        <v>1741.2</v>
      </c>
      <c r="O567" s="147">
        <v>1116.24</v>
      </c>
    </row>
    <row r="568" spans="1:15" ht="97.2">
      <c r="A568" s="144" t="s">
        <v>20</v>
      </c>
      <c r="B568" s="144" t="s">
        <v>185</v>
      </c>
      <c r="C568" s="182" t="s">
        <v>59</v>
      </c>
      <c r="D568" s="141">
        <f>D581+D933+D985+D1037</f>
        <v>2952452.5</v>
      </c>
      <c r="E568" s="141">
        <f t="shared" ref="E568:O568" si="20">E581+E933+E985+E1037</f>
        <v>954616.9</v>
      </c>
      <c r="F568" s="141">
        <f t="shared" si="20"/>
        <v>1997835.5999999999</v>
      </c>
      <c r="G568" s="141">
        <f t="shared" si="20"/>
        <v>3435711.23</v>
      </c>
      <c r="H568" s="141">
        <f t="shared" si="20"/>
        <v>1423129.6300000001</v>
      </c>
      <c r="I568" s="141">
        <f t="shared" si="20"/>
        <v>2012581.5999999996</v>
      </c>
      <c r="J568" s="141">
        <f t="shared" si="20"/>
        <v>3435711.23</v>
      </c>
      <c r="K568" s="141">
        <f t="shared" si="20"/>
        <v>1423129.6300000001</v>
      </c>
      <c r="L568" s="141">
        <f t="shared" si="20"/>
        <v>2012581.5999999996</v>
      </c>
      <c r="M568" s="141">
        <f t="shared" si="20"/>
        <v>3429748.4700000007</v>
      </c>
      <c r="N568" s="141">
        <f t="shared" si="20"/>
        <v>1419974.3299999998</v>
      </c>
      <c r="O568" s="141">
        <f t="shared" si="20"/>
        <v>2009774.1399999997</v>
      </c>
    </row>
    <row r="569" spans="1:15" ht="64.8">
      <c r="A569" s="145"/>
      <c r="B569" s="390"/>
      <c r="C569" s="182" t="s">
        <v>26</v>
      </c>
      <c r="D569" s="147">
        <v>0</v>
      </c>
      <c r="E569" s="147"/>
      <c r="F569" s="147">
        <v>0</v>
      </c>
      <c r="G569" s="147">
        <v>0</v>
      </c>
      <c r="H569" s="147">
        <v>0</v>
      </c>
      <c r="I569" s="147">
        <v>0</v>
      </c>
      <c r="J569" s="147">
        <v>0</v>
      </c>
      <c r="K569" s="147">
        <v>0</v>
      </c>
      <c r="L569" s="147">
        <v>0</v>
      </c>
      <c r="M569" s="147">
        <v>0</v>
      </c>
      <c r="N569" s="147">
        <v>0</v>
      </c>
      <c r="O569" s="147">
        <v>0</v>
      </c>
    </row>
    <row r="570" spans="1:15">
      <c r="A570" s="145"/>
      <c r="B570" s="390"/>
      <c r="C570" s="182" t="s">
        <v>25</v>
      </c>
      <c r="D570" s="147"/>
      <c r="E570" s="147"/>
      <c r="F570" s="147"/>
      <c r="G570" s="147"/>
      <c r="H570" s="147"/>
      <c r="I570" s="147"/>
      <c r="J570" s="147"/>
      <c r="K570" s="147"/>
      <c r="L570" s="147"/>
      <c r="M570" s="147"/>
      <c r="N570" s="147"/>
      <c r="O570" s="147"/>
    </row>
    <row r="571" spans="1:15" ht="97.2">
      <c r="A571" s="145"/>
      <c r="B571" s="390"/>
      <c r="C571" s="182" t="s">
        <v>33</v>
      </c>
      <c r="D571" s="147">
        <v>0</v>
      </c>
      <c r="E571" s="147">
        <v>0</v>
      </c>
      <c r="F571" s="147">
        <v>0</v>
      </c>
      <c r="G571" s="147">
        <v>0</v>
      </c>
      <c r="H571" s="147">
        <v>0</v>
      </c>
      <c r="I571" s="147">
        <v>0</v>
      </c>
      <c r="J571" s="147">
        <v>0</v>
      </c>
      <c r="K571" s="147">
        <v>0</v>
      </c>
      <c r="L571" s="147">
        <v>0</v>
      </c>
      <c r="M571" s="147">
        <v>0</v>
      </c>
      <c r="N571" s="147">
        <v>0</v>
      </c>
      <c r="O571" s="147">
        <v>0</v>
      </c>
    </row>
    <row r="572" spans="1:15" ht="97.2">
      <c r="A572" s="145"/>
      <c r="B572" s="390"/>
      <c r="C572" s="391" t="s">
        <v>39</v>
      </c>
      <c r="D572" s="147">
        <v>0</v>
      </c>
      <c r="E572" s="147">
        <v>0</v>
      </c>
      <c r="F572" s="147">
        <v>0</v>
      </c>
      <c r="G572" s="147">
        <v>0</v>
      </c>
      <c r="H572" s="147">
        <v>0</v>
      </c>
      <c r="I572" s="147">
        <v>0</v>
      </c>
      <c r="J572" s="147">
        <v>0</v>
      </c>
      <c r="K572" s="147">
        <v>0</v>
      </c>
      <c r="L572" s="147">
        <v>0</v>
      </c>
      <c r="M572" s="147">
        <v>0</v>
      </c>
      <c r="N572" s="147">
        <v>0</v>
      </c>
      <c r="O572" s="147">
        <v>0</v>
      </c>
    </row>
    <row r="573" spans="1:15" ht="97.2">
      <c r="A573" s="145"/>
      <c r="B573" s="390"/>
      <c r="C573" s="391" t="s">
        <v>40</v>
      </c>
      <c r="D573" s="147">
        <v>0</v>
      </c>
      <c r="E573" s="147">
        <v>0</v>
      </c>
      <c r="F573" s="147">
        <v>0</v>
      </c>
      <c r="G573" s="147">
        <v>0</v>
      </c>
      <c r="H573" s="147">
        <v>0</v>
      </c>
      <c r="I573" s="147">
        <v>0</v>
      </c>
      <c r="J573" s="147">
        <v>0</v>
      </c>
      <c r="K573" s="147">
        <v>0</v>
      </c>
      <c r="L573" s="147">
        <v>0</v>
      </c>
      <c r="M573" s="147">
        <v>0</v>
      </c>
      <c r="N573" s="147">
        <v>0</v>
      </c>
      <c r="O573" s="147">
        <v>0</v>
      </c>
    </row>
    <row r="574" spans="1:15" ht="97.2">
      <c r="A574" s="145"/>
      <c r="B574" s="390"/>
      <c r="C574" s="391" t="s">
        <v>34</v>
      </c>
      <c r="D574" s="147">
        <v>0</v>
      </c>
      <c r="E574" s="147">
        <v>0</v>
      </c>
      <c r="F574" s="147">
        <v>0</v>
      </c>
      <c r="G574" s="147">
        <v>0</v>
      </c>
      <c r="H574" s="147">
        <v>0</v>
      </c>
      <c r="I574" s="147">
        <v>0</v>
      </c>
      <c r="J574" s="147">
        <v>0</v>
      </c>
      <c r="K574" s="147">
        <v>0</v>
      </c>
      <c r="L574" s="147">
        <v>0</v>
      </c>
      <c r="M574" s="147">
        <v>0</v>
      </c>
      <c r="N574" s="147">
        <v>0</v>
      </c>
      <c r="O574" s="147">
        <v>0</v>
      </c>
    </row>
    <row r="575" spans="1:15" ht="97.2">
      <c r="A575" s="146"/>
      <c r="B575" s="276"/>
      <c r="C575" s="391" t="s">
        <v>35</v>
      </c>
      <c r="D575" s="147">
        <v>0</v>
      </c>
      <c r="E575" s="147">
        <v>0</v>
      </c>
      <c r="F575" s="147">
        <v>0</v>
      </c>
      <c r="G575" s="147">
        <v>0</v>
      </c>
      <c r="H575" s="147">
        <v>0</v>
      </c>
      <c r="I575" s="147">
        <v>0</v>
      </c>
      <c r="J575" s="147">
        <v>0</v>
      </c>
      <c r="K575" s="147">
        <v>0</v>
      </c>
      <c r="L575" s="147">
        <v>0</v>
      </c>
      <c r="M575" s="147">
        <v>0</v>
      </c>
      <c r="N575" s="147">
        <v>0</v>
      </c>
      <c r="O575" s="147">
        <v>0</v>
      </c>
    </row>
    <row r="576" spans="1:15" ht="97.2">
      <c r="A576" s="61"/>
      <c r="B576" s="269"/>
      <c r="C576" s="392" t="s">
        <v>36</v>
      </c>
      <c r="D576" s="147">
        <v>0</v>
      </c>
      <c r="E576" s="147">
        <v>0</v>
      </c>
      <c r="F576" s="147">
        <v>0</v>
      </c>
      <c r="G576" s="147">
        <v>0</v>
      </c>
      <c r="H576" s="147">
        <v>0</v>
      </c>
      <c r="I576" s="147">
        <v>0</v>
      </c>
      <c r="J576" s="147">
        <v>0</v>
      </c>
      <c r="K576" s="147">
        <v>0</v>
      </c>
      <c r="L576" s="147">
        <v>0</v>
      </c>
      <c r="M576" s="147">
        <v>0</v>
      </c>
      <c r="N576" s="147">
        <v>0</v>
      </c>
      <c r="O576" s="147">
        <v>0</v>
      </c>
    </row>
    <row r="577" spans="1:15" ht="97.2">
      <c r="A577" s="61"/>
      <c r="B577" s="269"/>
      <c r="C577" s="391" t="s">
        <v>37</v>
      </c>
      <c r="D577" s="147">
        <v>0</v>
      </c>
      <c r="E577" s="147">
        <v>0</v>
      </c>
      <c r="F577" s="147">
        <v>0</v>
      </c>
      <c r="G577" s="147">
        <v>0</v>
      </c>
      <c r="H577" s="147">
        <v>0</v>
      </c>
      <c r="I577" s="147">
        <v>0</v>
      </c>
      <c r="J577" s="147">
        <v>0</v>
      </c>
      <c r="K577" s="147">
        <v>0</v>
      </c>
      <c r="L577" s="147">
        <v>0</v>
      </c>
      <c r="M577" s="147">
        <v>0</v>
      </c>
      <c r="N577" s="147">
        <v>0</v>
      </c>
      <c r="O577" s="147">
        <v>0</v>
      </c>
    </row>
    <row r="578" spans="1:15" ht="129.6">
      <c r="A578" s="61"/>
      <c r="B578" s="269"/>
      <c r="C578" s="182" t="s">
        <v>38</v>
      </c>
      <c r="D578" s="147">
        <f>D943</f>
        <v>139321.20000000001</v>
      </c>
      <c r="E578" s="147">
        <f t="shared" ref="E578:O578" si="21">E943</f>
        <v>70650.100000000006</v>
      </c>
      <c r="F578" s="147">
        <f t="shared" si="21"/>
        <v>68671.100000000006</v>
      </c>
      <c r="G578" s="147">
        <f t="shared" si="21"/>
        <v>139321.20000000001</v>
      </c>
      <c r="H578" s="147">
        <f t="shared" si="21"/>
        <v>70650.100000000006</v>
      </c>
      <c r="I578" s="147">
        <f t="shared" si="21"/>
        <v>68671.100000000006</v>
      </c>
      <c r="J578" s="147">
        <f t="shared" si="21"/>
        <v>139321.20000000001</v>
      </c>
      <c r="K578" s="147">
        <f t="shared" si="21"/>
        <v>70650.100000000006</v>
      </c>
      <c r="L578" s="147">
        <f t="shared" si="21"/>
        <v>68671.100000000006</v>
      </c>
      <c r="M578" s="147">
        <f t="shared" si="21"/>
        <v>139258.01</v>
      </c>
      <c r="N578" s="147">
        <f t="shared" si="21"/>
        <v>70630.23</v>
      </c>
      <c r="O578" s="147">
        <f t="shared" si="21"/>
        <v>68627.78</v>
      </c>
    </row>
    <row r="579" spans="1:15">
      <c r="A579" s="61"/>
      <c r="B579" s="269"/>
      <c r="C579" s="182" t="s">
        <v>24</v>
      </c>
      <c r="D579" s="147">
        <v>0</v>
      </c>
      <c r="E579" s="147">
        <v>0</v>
      </c>
      <c r="F579" s="147">
        <v>0</v>
      </c>
      <c r="G579" s="147">
        <v>0</v>
      </c>
      <c r="H579" s="147">
        <v>0</v>
      </c>
      <c r="I579" s="147">
        <v>0</v>
      </c>
      <c r="J579" s="147">
        <v>0</v>
      </c>
      <c r="K579" s="147">
        <v>0</v>
      </c>
      <c r="L579" s="147">
        <v>0</v>
      </c>
      <c r="M579" s="147">
        <v>0</v>
      </c>
      <c r="N579" s="147">
        <v>0</v>
      </c>
      <c r="O579" s="147">
        <v>0</v>
      </c>
    </row>
    <row r="580" spans="1:15">
      <c r="A580" s="61"/>
      <c r="B580" s="269"/>
      <c r="C580" s="182" t="s">
        <v>23</v>
      </c>
      <c r="D580" s="141">
        <f>D593+D945+D997+D1049</f>
        <v>2813131.3</v>
      </c>
      <c r="E580" s="141">
        <f t="shared" ref="E580:O580" si="22">E593+E945+E997+E1049</f>
        <v>883966.8</v>
      </c>
      <c r="F580" s="141">
        <f t="shared" si="22"/>
        <v>1929164.4999999998</v>
      </c>
      <c r="G580" s="141">
        <f t="shared" si="22"/>
        <v>3296389.83</v>
      </c>
      <c r="H580" s="141">
        <f t="shared" si="22"/>
        <v>1352479.53</v>
      </c>
      <c r="I580" s="141">
        <f t="shared" si="22"/>
        <v>1943910.2999999996</v>
      </c>
      <c r="J580" s="141">
        <f t="shared" si="22"/>
        <v>3296389.83</v>
      </c>
      <c r="K580" s="141">
        <f t="shared" si="22"/>
        <v>1352479.53</v>
      </c>
      <c r="L580" s="141">
        <f t="shared" si="22"/>
        <v>1943910.2999999996</v>
      </c>
      <c r="M580" s="141">
        <f t="shared" si="22"/>
        <v>3290490.4600000009</v>
      </c>
      <c r="N580" s="141">
        <f t="shared" si="22"/>
        <v>1349344.0999999999</v>
      </c>
      <c r="O580" s="141">
        <f t="shared" si="22"/>
        <v>1941146.3599999999</v>
      </c>
    </row>
    <row r="581" spans="1:15">
      <c r="A581" s="608" t="s">
        <v>4</v>
      </c>
      <c r="B581" s="609" t="s">
        <v>186</v>
      </c>
      <c r="C581" s="182" t="s">
        <v>59</v>
      </c>
      <c r="D581" s="141">
        <f>D594+D607+D620+D633+D647+D660+D673+D686+D699+D712+D725+D738+D751+D764+D777+D790+D803+D816+D829+D842+D855+D868+D881+D894+D907+D920</f>
        <v>2599458.0999999996</v>
      </c>
      <c r="E581" s="141">
        <f t="shared" ref="E581:O581" si="23">E594+E607+E620+E633+E647+E660+E673+E686+E699+E712+E725+E738+E751+E764+E777+E790+E803+E816+E829+E842+E855+E868+E881+E894+E907+E920</f>
        <v>883966.8</v>
      </c>
      <c r="F581" s="141">
        <f t="shared" si="23"/>
        <v>1715491.2999999998</v>
      </c>
      <c r="G581" s="142">
        <f t="shared" si="23"/>
        <v>3064300.6299999994</v>
      </c>
      <c r="H581" s="141">
        <f t="shared" si="23"/>
        <v>1334063.33</v>
      </c>
      <c r="I581" s="141">
        <f t="shared" si="23"/>
        <v>1730237.2999999996</v>
      </c>
      <c r="J581" s="141">
        <f t="shared" si="23"/>
        <v>3064300.6299999994</v>
      </c>
      <c r="K581" s="141">
        <f t="shared" si="23"/>
        <v>1334063.33</v>
      </c>
      <c r="L581" s="141">
        <f t="shared" si="23"/>
        <v>1730237.2999999996</v>
      </c>
      <c r="M581" s="141">
        <f t="shared" si="23"/>
        <v>3059531.0800000005</v>
      </c>
      <c r="N581" s="141">
        <f t="shared" si="23"/>
        <v>1330927.94</v>
      </c>
      <c r="O581" s="141">
        <f t="shared" si="23"/>
        <v>1728603.1399999997</v>
      </c>
    </row>
    <row r="582" spans="1:15" ht="64.8">
      <c r="A582" s="608"/>
      <c r="B582" s="609"/>
      <c r="C582" s="182" t="s">
        <v>26</v>
      </c>
      <c r="D582" s="147">
        <v>0</v>
      </c>
      <c r="E582" s="147">
        <v>0</v>
      </c>
      <c r="F582" s="147">
        <v>0</v>
      </c>
      <c r="G582" s="147">
        <v>0</v>
      </c>
      <c r="H582" s="147">
        <v>0</v>
      </c>
      <c r="I582" s="147">
        <v>0</v>
      </c>
      <c r="J582" s="147">
        <v>0</v>
      </c>
      <c r="K582" s="147">
        <v>0</v>
      </c>
      <c r="L582" s="147">
        <v>0</v>
      </c>
      <c r="M582" s="147">
        <v>0</v>
      </c>
      <c r="N582" s="147">
        <v>0</v>
      </c>
      <c r="O582" s="147">
        <v>0</v>
      </c>
    </row>
    <row r="583" spans="1:15">
      <c r="A583" s="145"/>
      <c r="B583" s="390"/>
      <c r="C583" s="182" t="s">
        <v>25</v>
      </c>
      <c r="D583" s="147"/>
      <c r="E583" s="147"/>
      <c r="F583" s="147"/>
      <c r="G583" s="147"/>
      <c r="H583" s="147"/>
      <c r="I583" s="147"/>
      <c r="J583" s="147"/>
      <c r="K583" s="147"/>
      <c r="L583" s="147"/>
      <c r="M583" s="147"/>
      <c r="N583" s="147"/>
      <c r="O583" s="147"/>
    </row>
    <row r="584" spans="1:15" ht="97.2">
      <c r="A584" s="145"/>
      <c r="B584" s="390"/>
      <c r="C584" s="182" t="s">
        <v>33</v>
      </c>
      <c r="D584" s="147">
        <v>0</v>
      </c>
      <c r="E584" s="147">
        <v>0</v>
      </c>
      <c r="F584" s="147">
        <v>0</v>
      </c>
      <c r="G584" s="147">
        <v>0</v>
      </c>
      <c r="H584" s="147">
        <v>0</v>
      </c>
      <c r="I584" s="147">
        <v>0</v>
      </c>
      <c r="J584" s="147">
        <v>0</v>
      </c>
      <c r="K584" s="147">
        <v>0</v>
      </c>
      <c r="L584" s="147">
        <v>0</v>
      </c>
      <c r="M584" s="147">
        <v>0</v>
      </c>
      <c r="N584" s="147">
        <v>0</v>
      </c>
      <c r="O584" s="147">
        <v>0</v>
      </c>
    </row>
    <row r="585" spans="1:15" ht="97.2">
      <c r="A585" s="145"/>
      <c r="B585" s="390"/>
      <c r="C585" s="391" t="s">
        <v>39</v>
      </c>
      <c r="D585" s="147">
        <v>0</v>
      </c>
      <c r="E585" s="147">
        <v>0</v>
      </c>
      <c r="F585" s="147">
        <v>0</v>
      </c>
      <c r="G585" s="147">
        <v>0</v>
      </c>
      <c r="H585" s="147">
        <v>0</v>
      </c>
      <c r="I585" s="147">
        <v>0</v>
      </c>
      <c r="J585" s="147">
        <v>0</v>
      </c>
      <c r="K585" s="147">
        <v>0</v>
      </c>
      <c r="L585" s="147">
        <v>0</v>
      </c>
      <c r="M585" s="147">
        <v>0</v>
      </c>
      <c r="N585" s="147">
        <v>0</v>
      </c>
      <c r="O585" s="147">
        <v>0</v>
      </c>
    </row>
    <row r="586" spans="1:15" ht="97.2">
      <c r="A586" s="145"/>
      <c r="B586" s="390"/>
      <c r="C586" s="391" t="s">
        <v>40</v>
      </c>
      <c r="D586" s="147">
        <v>0</v>
      </c>
      <c r="E586" s="147">
        <v>0</v>
      </c>
      <c r="F586" s="147">
        <v>0</v>
      </c>
      <c r="G586" s="147">
        <v>0</v>
      </c>
      <c r="H586" s="147">
        <v>0</v>
      </c>
      <c r="I586" s="147">
        <v>0</v>
      </c>
      <c r="J586" s="147">
        <v>0</v>
      </c>
      <c r="K586" s="147">
        <v>0</v>
      </c>
      <c r="L586" s="147">
        <v>0</v>
      </c>
      <c r="M586" s="147">
        <v>0</v>
      </c>
      <c r="N586" s="147">
        <v>0</v>
      </c>
      <c r="O586" s="147">
        <v>0</v>
      </c>
    </row>
    <row r="587" spans="1:15" ht="97.2">
      <c r="A587" s="145"/>
      <c r="B587" s="390"/>
      <c r="C587" s="391" t="s">
        <v>34</v>
      </c>
      <c r="D587" s="147">
        <v>0</v>
      </c>
      <c r="E587" s="147">
        <v>0</v>
      </c>
      <c r="F587" s="147">
        <v>0</v>
      </c>
      <c r="G587" s="147">
        <v>0</v>
      </c>
      <c r="H587" s="147">
        <v>0</v>
      </c>
      <c r="I587" s="147">
        <v>0</v>
      </c>
      <c r="J587" s="147">
        <v>0</v>
      </c>
      <c r="K587" s="147">
        <v>0</v>
      </c>
      <c r="L587" s="147">
        <v>0</v>
      </c>
      <c r="M587" s="147">
        <v>0</v>
      </c>
      <c r="N587" s="147">
        <v>0</v>
      </c>
      <c r="O587" s="147">
        <v>0</v>
      </c>
    </row>
    <row r="588" spans="1:15" ht="97.2">
      <c r="A588" s="146"/>
      <c r="B588" s="276"/>
      <c r="C588" s="391" t="s">
        <v>35</v>
      </c>
      <c r="D588" s="147">
        <v>0</v>
      </c>
      <c r="E588" s="147">
        <v>0</v>
      </c>
      <c r="F588" s="147">
        <v>0</v>
      </c>
      <c r="G588" s="147">
        <v>0</v>
      </c>
      <c r="H588" s="147">
        <v>0</v>
      </c>
      <c r="I588" s="147">
        <v>0</v>
      </c>
      <c r="J588" s="147">
        <v>0</v>
      </c>
      <c r="K588" s="147">
        <v>0</v>
      </c>
      <c r="L588" s="147">
        <v>0</v>
      </c>
      <c r="M588" s="147">
        <v>0</v>
      </c>
      <c r="N588" s="147">
        <v>0</v>
      </c>
      <c r="O588" s="147">
        <v>0</v>
      </c>
    </row>
    <row r="589" spans="1:15" ht="97.2">
      <c r="A589" s="61"/>
      <c r="B589" s="269"/>
      <c r="C589" s="392" t="s">
        <v>36</v>
      </c>
      <c r="D589" s="147">
        <v>0</v>
      </c>
      <c r="E589" s="147">
        <v>0</v>
      </c>
      <c r="F589" s="147">
        <v>0</v>
      </c>
      <c r="G589" s="147">
        <v>0</v>
      </c>
      <c r="H589" s="147">
        <v>0</v>
      </c>
      <c r="I589" s="147">
        <v>0</v>
      </c>
      <c r="J589" s="147">
        <v>0</v>
      </c>
      <c r="K589" s="147">
        <v>0</v>
      </c>
      <c r="L589" s="147">
        <v>0</v>
      </c>
      <c r="M589" s="147">
        <v>0</v>
      </c>
      <c r="N589" s="147">
        <v>0</v>
      </c>
      <c r="O589" s="147">
        <v>0</v>
      </c>
    </row>
    <row r="590" spans="1:15" ht="97.2">
      <c r="A590" s="61"/>
      <c r="B590" s="269"/>
      <c r="C590" s="391" t="s">
        <v>37</v>
      </c>
      <c r="D590" s="147">
        <v>0</v>
      </c>
      <c r="E590" s="147">
        <v>0</v>
      </c>
      <c r="F590" s="147">
        <v>0</v>
      </c>
      <c r="G590" s="147">
        <v>0</v>
      </c>
      <c r="H590" s="147">
        <v>0</v>
      </c>
      <c r="I590" s="147">
        <v>0</v>
      </c>
      <c r="J590" s="147">
        <v>0</v>
      </c>
      <c r="K590" s="147">
        <v>0</v>
      </c>
      <c r="L590" s="147">
        <v>0</v>
      </c>
      <c r="M590" s="147">
        <v>0</v>
      </c>
      <c r="N590" s="147">
        <v>0</v>
      </c>
      <c r="O590" s="147">
        <v>0</v>
      </c>
    </row>
    <row r="591" spans="1:15" ht="129.6">
      <c r="A591" s="61"/>
      <c r="B591" s="269"/>
      <c r="C591" s="182" t="s">
        <v>38</v>
      </c>
      <c r="D591" s="147">
        <v>0</v>
      </c>
      <c r="E591" s="147">
        <v>0</v>
      </c>
      <c r="F591" s="147">
        <v>0</v>
      </c>
      <c r="G591" s="147">
        <v>0</v>
      </c>
      <c r="H591" s="147">
        <v>0</v>
      </c>
      <c r="I591" s="147">
        <v>0</v>
      </c>
      <c r="J591" s="147">
        <v>0</v>
      </c>
      <c r="K591" s="147">
        <v>0</v>
      </c>
      <c r="L591" s="147">
        <v>0</v>
      </c>
      <c r="M591" s="147">
        <v>0</v>
      </c>
      <c r="N591" s="147">
        <v>0</v>
      </c>
      <c r="O591" s="147">
        <v>0</v>
      </c>
    </row>
    <row r="592" spans="1:15">
      <c r="A592" s="61"/>
      <c r="B592" s="269"/>
      <c r="C592" s="182" t="s">
        <v>24</v>
      </c>
      <c r="D592" s="147">
        <v>0</v>
      </c>
      <c r="E592" s="147">
        <v>0</v>
      </c>
      <c r="F592" s="147">
        <v>0</v>
      </c>
      <c r="G592" s="147">
        <v>0</v>
      </c>
      <c r="H592" s="147">
        <v>0</v>
      </c>
      <c r="I592" s="147">
        <v>0</v>
      </c>
      <c r="J592" s="147">
        <v>0</v>
      </c>
      <c r="K592" s="147">
        <v>0</v>
      </c>
      <c r="L592" s="147">
        <v>0</v>
      </c>
      <c r="M592" s="147">
        <v>0</v>
      </c>
      <c r="N592" s="147">
        <v>0</v>
      </c>
      <c r="O592" s="147">
        <v>0</v>
      </c>
    </row>
    <row r="593" spans="1:15">
      <c r="A593" s="61"/>
      <c r="B593" s="269"/>
      <c r="C593" s="182" t="s">
        <v>23</v>
      </c>
      <c r="D593" s="141">
        <f>D606+D619+D632+D645+D659+D672+D685+D698+D711+D724+D737+D750+D763+D776+D789+D802+D815+D828+D841+D854+D867+D880+D893+D906+D919+D932</f>
        <v>2599458.0999999996</v>
      </c>
      <c r="E593" s="141">
        <f t="shared" ref="E593:O593" si="24">E606+E619+E632+E645+E659+E672+E685+E698+E711+E724+E737+E750+E763+E776+E789+E802+E815+E828+E841+E854+E867+E880+E893+E906+E919+E932</f>
        <v>883966.8</v>
      </c>
      <c r="F593" s="141">
        <f t="shared" si="24"/>
        <v>1715491.2999999998</v>
      </c>
      <c r="G593" s="142">
        <f t="shared" si="24"/>
        <v>3064300.4299999997</v>
      </c>
      <c r="H593" s="141">
        <f t="shared" si="24"/>
        <v>1334063.33</v>
      </c>
      <c r="I593" s="141">
        <f t="shared" si="24"/>
        <v>1730237.0999999996</v>
      </c>
      <c r="J593" s="141">
        <f t="shared" si="24"/>
        <v>3064300.4299999997</v>
      </c>
      <c r="K593" s="141">
        <f t="shared" si="24"/>
        <v>1334063.33</v>
      </c>
      <c r="L593" s="141">
        <f t="shared" si="24"/>
        <v>1730237.0999999996</v>
      </c>
      <c r="M593" s="141">
        <f t="shared" si="24"/>
        <v>3059531.0800000005</v>
      </c>
      <c r="N593" s="141">
        <f t="shared" si="24"/>
        <v>1330927.94</v>
      </c>
      <c r="O593" s="141">
        <f t="shared" si="24"/>
        <v>1728603.1399999997</v>
      </c>
    </row>
    <row r="594" spans="1:15">
      <c r="A594" s="63" t="s">
        <v>11</v>
      </c>
      <c r="B594" s="610" t="s">
        <v>187</v>
      </c>
      <c r="C594" s="182" t="s">
        <v>59</v>
      </c>
      <c r="D594" s="153">
        <v>340454</v>
      </c>
      <c r="E594" s="153"/>
      <c r="F594" s="153">
        <v>340454</v>
      </c>
      <c r="G594" s="153">
        <v>340454</v>
      </c>
      <c r="H594" s="153"/>
      <c r="I594" s="153">
        <v>340454</v>
      </c>
      <c r="J594" s="153">
        <v>340454</v>
      </c>
      <c r="K594" s="153"/>
      <c r="L594" s="153">
        <v>340454</v>
      </c>
      <c r="M594" s="141">
        <v>340450.03</v>
      </c>
      <c r="N594" s="141"/>
      <c r="O594" s="141">
        <v>340450.03</v>
      </c>
    </row>
    <row r="595" spans="1:15" ht="64.8">
      <c r="A595" s="65"/>
      <c r="B595" s="610"/>
      <c r="C595" s="182" t="s">
        <v>26</v>
      </c>
      <c r="D595" s="147">
        <v>0</v>
      </c>
      <c r="E595" s="147">
        <v>0</v>
      </c>
      <c r="F595" s="147">
        <v>0</v>
      </c>
      <c r="G595" s="147">
        <v>0</v>
      </c>
      <c r="H595" s="147">
        <v>0</v>
      </c>
      <c r="I595" s="147">
        <v>0</v>
      </c>
      <c r="J595" s="147">
        <v>0</v>
      </c>
      <c r="K595" s="147">
        <v>0</v>
      </c>
      <c r="L595" s="147">
        <v>0</v>
      </c>
      <c r="M595" s="147">
        <v>0</v>
      </c>
      <c r="N595" s="147">
        <v>0</v>
      </c>
      <c r="O595" s="147">
        <v>0</v>
      </c>
    </row>
    <row r="596" spans="1:15">
      <c r="A596" s="65"/>
      <c r="B596" s="610"/>
      <c r="C596" s="182" t="s">
        <v>25</v>
      </c>
      <c r="D596" s="147"/>
      <c r="E596" s="147"/>
      <c r="F596" s="147"/>
      <c r="G596" s="147"/>
      <c r="H596" s="147"/>
      <c r="I596" s="147"/>
      <c r="J596" s="147"/>
      <c r="K596" s="147"/>
      <c r="L596" s="147"/>
      <c r="M596" s="147"/>
      <c r="N596" s="147"/>
      <c r="O596" s="147"/>
    </row>
    <row r="597" spans="1:15" ht="97.2">
      <c r="A597" s="65"/>
      <c r="B597" s="610"/>
      <c r="C597" s="182" t="s">
        <v>33</v>
      </c>
      <c r="D597" s="147">
        <v>0</v>
      </c>
      <c r="E597" s="147">
        <v>0</v>
      </c>
      <c r="F597" s="147">
        <v>0</v>
      </c>
      <c r="G597" s="147">
        <v>0</v>
      </c>
      <c r="H597" s="147">
        <v>0</v>
      </c>
      <c r="I597" s="147">
        <v>0</v>
      </c>
      <c r="J597" s="147">
        <v>0</v>
      </c>
      <c r="K597" s="147">
        <v>0</v>
      </c>
      <c r="L597" s="147">
        <v>0</v>
      </c>
      <c r="M597" s="147">
        <v>0</v>
      </c>
      <c r="N597" s="147">
        <v>0</v>
      </c>
      <c r="O597" s="147">
        <v>0</v>
      </c>
    </row>
    <row r="598" spans="1:15" ht="97.2">
      <c r="A598" s="72"/>
      <c r="B598" s="276"/>
      <c r="C598" s="391" t="s">
        <v>39</v>
      </c>
      <c r="D598" s="147">
        <v>0</v>
      </c>
      <c r="E598" s="147">
        <v>0</v>
      </c>
      <c r="F598" s="147">
        <v>0</v>
      </c>
      <c r="G598" s="147">
        <v>0</v>
      </c>
      <c r="H598" s="147">
        <v>0</v>
      </c>
      <c r="I598" s="147">
        <v>0</v>
      </c>
      <c r="J598" s="147">
        <v>0</v>
      </c>
      <c r="K598" s="147">
        <v>0</v>
      </c>
      <c r="L598" s="147">
        <v>0</v>
      </c>
      <c r="M598" s="147">
        <v>0</v>
      </c>
      <c r="N598" s="147">
        <v>0</v>
      </c>
      <c r="O598" s="147">
        <v>0</v>
      </c>
    </row>
    <row r="599" spans="1:15" ht="97.2">
      <c r="A599" s="65"/>
      <c r="B599" s="269"/>
      <c r="C599" s="392" t="s">
        <v>40</v>
      </c>
      <c r="D599" s="147">
        <v>0</v>
      </c>
      <c r="E599" s="147">
        <v>0</v>
      </c>
      <c r="F599" s="147">
        <v>0</v>
      </c>
      <c r="G599" s="147">
        <v>0</v>
      </c>
      <c r="H599" s="147">
        <v>0</v>
      </c>
      <c r="I599" s="147">
        <v>0</v>
      </c>
      <c r="J599" s="147">
        <v>0</v>
      </c>
      <c r="K599" s="147">
        <v>0</v>
      </c>
      <c r="L599" s="147">
        <v>0</v>
      </c>
      <c r="M599" s="147">
        <v>0</v>
      </c>
      <c r="N599" s="147">
        <v>0</v>
      </c>
      <c r="O599" s="147">
        <v>0</v>
      </c>
    </row>
    <row r="600" spans="1:15" ht="97.2">
      <c r="A600" s="65"/>
      <c r="B600" s="269"/>
      <c r="C600" s="391" t="s">
        <v>34</v>
      </c>
      <c r="D600" s="147">
        <v>0</v>
      </c>
      <c r="E600" s="147">
        <v>0</v>
      </c>
      <c r="F600" s="147">
        <v>0</v>
      </c>
      <c r="G600" s="147">
        <v>0</v>
      </c>
      <c r="H600" s="147">
        <v>0</v>
      </c>
      <c r="I600" s="147">
        <v>0</v>
      </c>
      <c r="J600" s="147">
        <v>0</v>
      </c>
      <c r="K600" s="147">
        <v>0</v>
      </c>
      <c r="L600" s="147">
        <v>0</v>
      </c>
      <c r="M600" s="147">
        <v>0</v>
      </c>
      <c r="N600" s="147">
        <v>0</v>
      </c>
      <c r="O600" s="147">
        <v>0</v>
      </c>
    </row>
    <row r="601" spans="1:15" ht="97.2">
      <c r="A601" s="65"/>
      <c r="B601" s="269"/>
      <c r="C601" s="391" t="s">
        <v>35</v>
      </c>
      <c r="D601" s="147">
        <v>0</v>
      </c>
      <c r="E601" s="147">
        <v>0</v>
      </c>
      <c r="F601" s="147">
        <v>0</v>
      </c>
      <c r="G601" s="147">
        <v>0</v>
      </c>
      <c r="H601" s="147">
        <v>0</v>
      </c>
      <c r="I601" s="147">
        <v>0</v>
      </c>
      <c r="J601" s="147">
        <v>0</v>
      </c>
      <c r="K601" s="147">
        <v>0</v>
      </c>
      <c r="L601" s="147">
        <v>0</v>
      </c>
      <c r="M601" s="147">
        <v>0</v>
      </c>
      <c r="N601" s="147">
        <v>0</v>
      </c>
      <c r="O601" s="147">
        <v>0</v>
      </c>
    </row>
    <row r="602" spans="1:15" ht="97.2">
      <c r="A602" s="65"/>
      <c r="B602" s="269"/>
      <c r="C602" s="391" t="s">
        <v>36</v>
      </c>
      <c r="D602" s="147">
        <v>0</v>
      </c>
      <c r="E602" s="147">
        <v>0</v>
      </c>
      <c r="F602" s="147">
        <v>0</v>
      </c>
      <c r="G602" s="147">
        <v>0</v>
      </c>
      <c r="H602" s="147">
        <v>0</v>
      </c>
      <c r="I602" s="147">
        <v>0</v>
      </c>
      <c r="J602" s="147">
        <v>0</v>
      </c>
      <c r="K602" s="147">
        <v>0</v>
      </c>
      <c r="L602" s="147">
        <v>0</v>
      </c>
      <c r="M602" s="147">
        <v>0</v>
      </c>
      <c r="N602" s="147">
        <v>0</v>
      </c>
      <c r="O602" s="147">
        <v>0</v>
      </c>
    </row>
    <row r="603" spans="1:15" ht="97.2">
      <c r="A603" s="65"/>
      <c r="B603" s="269"/>
      <c r="C603" s="391" t="s">
        <v>37</v>
      </c>
      <c r="D603" s="147">
        <v>0</v>
      </c>
      <c r="E603" s="147">
        <v>0</v>
      </c>
      <c r="F603" s="147">
        <v>0</v>
      </c>
      <c r="G603" s="147">
        <v>0</v>
      </c>
      <c r="H603" s="147">
        <v>0</v>
      </c>
      <c r="I603" s="147">
        <v>0</v>
      </c>
      <c r="J603" s="147">
        <v>0</v>
      </c>
      <c r="K603" s="147">
        <v>0</v>
      </c>
      <c r="L603" s="147">
        <v>0</v>
      </c>
      <c r="M603" s="147">
        <v>0</v>
      </c>
      <c r="N603" s="147">
        <v>0</v>
      </c>
      <c r="O603" s="147">
        <v>0</v>
      </c>
    </row>
    <row r="604" spans="1:15" ht="129.6">
      <c r="A604" s="61"/>
      <c r="B604" s="269"/>
      <c r="C604" s="182" t="s">
        <v>38</v>
      </c>
      <c r="D604" s="147">
        <v>0</v>
      </c>
      <c r="E604" s="147">
        <v>0</v>
      </c>
      <c r="F604" s="147">
        <v>0</v>
      </c>
      <c r="G604" s="147">
        <v>0</v>
      </c>
      <c r="H604" s="147">
        <v>0</v>
      </c>
      <c r="I604" s="147">
        <v>0</v>
      </c>
      <c r="J604" s="147">
        <v>0</v>
      </c>
      <c r="K604" s="147">
        <v>0</v>
      </c>
      <c r="L604" s="147">
        <v>0</v>
      </c>
      <c r="M604" s="147">
        <v>0</v>
      </c>
      <c r="N604" s="147">
        <v>0</v>
      </c>
      <c r="O604" s="147">
        <v>0</v>
      </c>
    </row>
    <row r="605" spans="1:15">
      <c r="A605" s="61"/>
      <c r="B605" s="269"/>
      <c r="C605" s="182" t="s">
        <v>24</v>
      </c>
      <c r="D605" s="147">
        <v>0</v>
      </c>
      <c r="E605" s="147">
        <v>0</v>
      </c>
      <c r="F605" s="147">
        <v>0</v>
      </c>
      <c r="G605" s="147">
        <v>0</v>
      </c>
      <c r="H605" s="147">
        <v>0</v>
      </c>
      <c r="I605" s="147">
        <v>0</v>
      </c>
      <c r="J605" s="147">
        <v>0</v>
      </c>
      <c r="K605" s="147">
        <v>0</v>
      </c>
      <c r="L605" s="147">
        <v>0</v>
      </c>
      <c r="M605" s="147">
        <v>0</v>
      </c>
      <c r="N605" s="147">
        <v>0</v>
      </c>
      <c r="O605" s="147">
        <v>0</v>
      </c>
    </row>
    <row r="606" spans="1:15">
      <c r="A606" s="62"/>
      <c r="B606" s="276"/>
      <c r="C606" s="182" t="s">
        <v>23</v>
      </c>
      <c r="D606" s="153">
        <v>340454</v>
      </c>
      <c r="E606" s="153"/>
      <c r="F606" s="153">
        <v>340454</v>
      </c>
      <c r="G606" s="153">
        <v>340454</v>
      </c>
      <c r="H606" s="153"/>
      <c r="I606" s="153">
        <v>340454</v>
      </c>
      <c r="J606" s="153">
        <v>340454</v>
      </c>
      <c r="K606" s="153"/>
      <c r="L606" s="153">
        <v>340454</v>
      </c>
      <c r="M606" s="141">
        <v>340450.03</v>
      </c>
      <c r="N606" s="141"/>
      <c r="O606" s="141">
        <v>340450.03</v>
      </c>
    </row>
    <row r="607" spans="1:15">
      <c r="A607" s="63" t="s">
        <v>188</v>
      </c>
      <c r="B607" s="576" t="s">
        <v>189</v>
      </c>
      <c r="C607" s="182" t="s">
        <v>59</v>
      </c>
      <c r="D607" s="141">
        <v>104019</v>
      </c>
      <c r="E607" s="141"/>
      <c r="F607" s="141">
        <v>104019</v>
      </c>
      <c r="G607" s="141">
        <v>102859</v>
      </c>
      <c r="H607" s="141"/>
      <c r="I607" s="141">
        <v>102859</v>
      </c>
      <c r="J607" s="141">
        <v>102859</v>
      </c>
      <c r="K607" s="141"/>
      <c r="L607" s="141">
        <v>102859</v>
      </c>
      <c r="M607" s="141">
        <v>102849.14</v>
      </c>
      <c r="N607" s="267"/>
      <c r="O607" s="141">
        <v>102849.14</v>
      </c>
    </row>
    <row r="608" spans="1:15" ht="64.8">
      <c r="A608" s="65"/>
      <c r="B608" s="577"/>
      <c r="C608" s="182" t="s">
        <v>26</v>
      </c>
      <c r="D608" s="147">
        <v>0</v>
      </c>
      <c r="E608" s="147">
        <v>0</v>
      </c>
      <c r="F608" s="147">
        <v>0</v>
      </c>
      <c r="G608" s="147">
        <v>0</v>
      </c>
      <c r="H608" s="147">
        <v>0</v>
      </c>
      <c r="I608" s="147">
        <v>0</v>
      </c>
      <c r="J608" s="147">
        <v>0</v>
      </c>
      <c r="K608" s="147">
        <v>0</v>
      </c>
      <c r="L608" s="147">
        <v>0</v>
      </c>
      <c r="M608" s="147">
        <v>0</v>
      </c>
      <c r="N608" s="147">
        <v>0</v>
      </c>
      <c r="O608" s="147">
        <v>0</v>
      </c>
    </row>
    <row r="609" spans="1:15">
      <c r="A609" s="65"/>
      <c r="B609" s="606"/>
      <c r="C609" s="182" t="s">
        <v>25</v>
      </c>
      <c r="D609" s="147"/>
      <c r="E609" s="147"/>
      <c r="F609" s="147"/>
      <c r="G609" s="147"/>
      <c r="H609" s="147"/>
      <c r="I609" s="147"/>
      <c r="J609" s="147"/>
      <c r="K609" s="147"/>
      <c r="L609" s="147"/>
      <c r="M609" s="147"/>
      <c r="N609" s="147"/>
      <c r="O609" s="147"/>
    </row>
    <row r="610" spans="1:15" ht="97.2">
      <c r="A610" s="65"/>
      <c r="B610" s="606"/>
      <c r="C610" s="182" t="s">
        <v>33</v>
      </c>
      <c r="D610" s="147">
        <v>0</v>
      </c>
      <c r="E610" s="147">
        <v>0</v>
      </c>
      <c r="F610" s="147">
        <v>0</v>
      </c>
      <c r="G610" s="147">
        <v>0</v>
      </c>
      <c r="H610" s="147">
        <v>0</v>
      </c>
      <c r="I610" s="147">
        <v>0</v>
      </c>
      <c r="J610" s="147">
        <v>0</v>
      </c>
      <c r="K610" s="147">
        <v>0</v>
      </c>
      <c r="L610" s="147">
        <v>0</v>
      </c>
      <c r="M610" s="147">
        <v>0</v>
      </c>
      <c r="N610" s="147">
        <v>0</v>
      </c>
      <c r="O610" s="147">
        <v>0</v>
      </c>
    </row>
    <row r="611" spans="1:15" ht="97.2">
      <c r="A611" s="65"/>
      <c r="B611" s="269"/>
      <c r="C611" s="391" t="s">
        <v>39</v>
      </c>
      <c r="D611" s="147">
        <v>0</v>
      </c>
      <c r="E611" s="147">
        <v>0</v>
      </c>
      <c r="F611" s="147">
        <v>0</v>
      </c>
      <c r="G611" s="147">
        <v>0</v>
      </c>
      <c r="H611" s="147">
        <v>0</v>
      </c>
      <c r="I611" s="147">
        <v>0</v>
      </c>
      <c r="J611" s="147">
        <v>0</v>
      </c>
      <c r="K611" s="147">
        <v>0</v>
      </c>
      <c r="L611" s="147">
        <v>0</v>
      </c>
      <c r="M611" s="147">
        <v>0</v>
      </c>
      <c r="N611" s="147">
        <v>0</v>
      </c>
      <c r="O611" s="147">
        <v>0</v>
      </c>
    </row>
    <row r="612" spans="1:15" ht="97.2">
      <c r="A612" s="65"/>
      <c r="B612" s="269"/>
      <c r="C612" s="391" t="s">
        <v>40</v>
      </c>
      <c r="D612" s="147">
        <v>0</v>
      </c>
      <c r="E612" s="147">
        <v>0</v>
      </c>
      <c r="F612" s="147">
        <v>0</v>
      </c>
      <c r="G612" s="147">
        <v>0</v>
      </c>
      <c r="H612" s="147">
        <v>0</v>
      </c>
      <c r="I612" s="147">
        <v>0</v>
      </c>
      <c r="J612" s="147">
        <v>0</v>
      </c>
      <c r="K612" s="147">
        <v>0</v>
      </c>
      <c r="L612" s="147">
        <v>0</v>
      </c>
      <c r="M612" s="147">
        <v>0</v>
      </c>
      <c r="N612" s="147">
        <v>0</v>
      </c>
      <c r="O612" s="147">
        <v>0</v>
      </c>
    </row>
    <row r="613" spans="1:15" ht="97.2">
      <c r="A613" s="65"/>
      <c r="B613" s="269"/>
      <c r="C613" s="391" t="s">
        <v>34</v>
      </c>
      <c r="D613" s="147">
        <v>0</v>
      </c>
      <c r="E613" s="147">
        <v>0</v>
      </c>
      <c r="F613" s="147">
        <v>0</v>
      </c>
      <c r="G613" s="147">
        <v>0</v>
      </c>
      <c r="H613" s="147">
        <v>0</v>
      </c>
      <c r="I613" s="147">
        <v>0</v>
      </c>
      <c r="J613" s="147">
        <v>0</v>
      </c>
      <c r="K613" s="147">
        <v>0</v>
      </c>
      <c r="L613" s="147">
        <v>0</v>
      </c>
      <c r="M613" s="147">
        <v>0</v>
      </c>
      <c r="N613" s="147">
        <v>0</v>
      </c>
      <c r="O613" s="147">
        <v>0</v>
      </c>
    </row>
    <row r="614" spans="1:15" ht="97.2">
      <c r="A614" s="65"/>
      <c r="B614" s="269"/>
      <c r="C614" s="391" t="s">
        <v>35</v>
      </c>
      <c r="D614" s="147">
        <v>0</v>
      </c>
      <c r="E614" s="147">
        <v>0</v>
      </c>
      <c r="F614" s="147">
        <v>0</v>
      </c>
      <c r="G614" s="147">
        <v>0</v>
      </c>
      <c r="H614" s="147">
        <v>0</v>
      </c>
      <c r="I614" s="147">
        <v>0</v>
      </c>
      <c r="J614" s="147">
        <v>0</v>
      </c>
      <c r="K614" s="147">
        <v>0</v>
      </c>
      <c r="L614" s="147">
        <v>0</v>
      </c>
      <c r="M614" s="147">
        <v>0</v>
      </c>
      <c r="N614" s="147">
        <v>0</v>
      </c>
      <c r="O614" s="147">
        <v>0</v>
      </c>
    </row>
    <row r="615" spans="1:15" ht="97.2">
      <c r="A615" s="72"/>
      <c r="B615" s="276"/>
      <c r="C615" s="391" t="s">
        <v>36</v>
      </c>
      <c r="D615" s="147">
        <v>0</v>
      </c>
      <c r="E615" s="147">
        <v>0</v>
      </c>
      <c r="F615" s="147">
        <v>0</v>
      </c>
      <c r="G615" s="147">
        <v>0</v>
      </c>
      <c r="H615" s="147">
        <v>0</v>
      </c>
      <c r="I615" s="147">
        <v>0</v>
      </c>
      <c r="J615" s="147">
        <v>0</v>
      </c>
      <c r="K615" s="147">
        <v>0</v>
      </c>
      <c r="L615" s="147">
        <v>0</v>
      </c>
      <c r="M615" s="147">
        <v>0</v>
      </c>
      <c r="N615" s="147">
        <v>0</v>
      </c>
      <c r="O615" s="147">
        <v>0</v>
      </c>
    </row>
    <row r="616" spans="1:15" ht="97.2">
      <c r="A616" s="65"/>
      <c r="B616" s="269"/>
      <c r="C616" s="391" t="s">
        <v>37</v>
      </c>
      <c r="D616" s="147">
        <v>0</v>
      </c>
      <c r="E616" s="147">
        <v>0</v>
      </c>
      <c r="F616" s="147">
        <v>0</v>
      </c>
      <c r="G616" s="147">
        <v>0</v>
      </c>
      <c r="H616" s="147">
        <v>0</v>
      </c>
      <c r="I616" s="147">
        <v>0</v>
      </c>
      <c r="J616" s="147">
        <v>0</v>
      </c>
      <c r="K616" s="147">
        <v>0</v>
      </c>
      <c r="L616" s="147">
        <v>0</v>
      </c>
      <c r="M616" s="147">
        <v>0</v>
      </c>
      <c r="N616" s="147">
        <v>0</v>
      </c>
      <c r="O616" s="147">
        <v>0</v>
      </c>
    </row>
    <row r="617" spans="1:15" ht="129.6">
      <c r="A617" s="61"/>
      <c r="B617" s="269"/>
      <c r="C617" s="182" t="s">
        <v>38</v>
      </c>
      <c r="D617" s="147">
        <v>0</v>
      </c>
      <c r="E617" s="147">
        <v>0</v>
      </c>
      <c r="F617" s="147">
        <v>0</v>
      </c>
      <c r="G617" s="147">
        <v>0</v>
      </c>
      <c r="H617" s="147">
        <v>0</v>
      </c>
      <c r="I617" s="147">
        <v>0</v>
      </c>
      <c r="J617" s="147">
        <v>0</v>
      </c>
      <c r="K617" s="147">
        <v>0</v>
      </c>
      <c r="L617" s="147">
        <v>0</v>
      </c>
      <c r="M617" s="147">
        <v>0</v>
      </c>
      <c r="N617" s="147">
        <v>0</v>
      </c>
      <c r="O617" s="147">
        <v>0</v>
      </c>
    </row>
    <row r="618" spans="1:15">
      <c r="A618" s="61"/>
      <c r="B618" s="269"/>
      <c r="C618" s="182" t="s">
        <v>24</v>
      </c>
      <c r="D618" s="147">
        <v>0</v>
      </c>
      <c r="E618" s="147">
        <v>0</v>
      </c>
      <c r="F618" s="147">
        <v>0</v>
      </c>
      <c r="G618" s="147">
        <v>0</v>
      </c>
      <c r="H618" s="147">
        <v>0</v>
      </c>
      <c r="I618" s="147">
        <v>0</v>
      </c>
      <c r="J618" s="147">
        <v>0</v>
      </c>
      <c r="K618" s="147">
        <v>0</v>
      </c>
      <c r="L618" s="147">
        <v>0</v>
      </c>
      <c r="M618" s="147">
        <v>0</v>
      </c>
      <c r="N618" s="147">
        <v>0</v>
      </c>
      <c r="O618" s="147">
        <v>0</v>
      </c>
    </row>
    <row r="619" spans="1:15">
      <c r="A619" s="61"/>
      <c r="B619" s="269"/>
      <c r="C619" s="182" t="s">
        <v>23</v>
      </c>
      <c r="D619" s="141">
        <v>104019</v>
      </c>
      <c r="E619" s="141"/>
      <c r="F619" s="141">
        <v>104019</v>
      </c>
      <c r="G619" s="141">
        <v>102859</v>
      </c>
      <c r="H619" s="141"/>
      <c r="I619" s="141">
        <v>102859</v>
      </c>
      <c r="J619" s="141">
        <v>102859</v>
      </c>
      <c r="K619" s="141"/>
      <c r="L619" s="141">
        <v>102859</v>
      </c>
      <c r="M619" s="141">
        <v>102849.14</v>
      </c>
      <c r="N619" s="267"/>
      <c r="O619" s="141">
        <v>102849.14</v>
      </c>
    </row>
    <row r="620" spans="1:15">
      <c r="A620" s="611" t="s">
        <v>190</v>
      </c>
      <c r="B620" s="612" t="s">
        <v>191</v>
      </c>
      <c r="C620" s="182" t="s">
        <v>59</v>
      </c>
      <c r="D620" s="141">
        <v>288113.09999999998</v>
      </c>
      <c r="E620" s="141"/>
      <c r="F620" s="141">
        <v>288113.09999999998</v>
      </c>
      <c r="G620" s="141">
        <v>288113.09999999998</v>
      </c>
      <c r="H620" s="141"/>
      <c r="I620" s="141">
        <v>288113.09999999998</v>
      </c>
      <c r="J620" s="141">
        <v>288113.09999999998</v>
      </c>
      <c r="K620" s="141"/>
      <c r="L620" s="141">
        <v>288113.09999999998</v>
      </c>
      <c r="M620" s="141">
        <v>288024</v>
      </c>
      <c r="N620" s="141"/>
      <c r="O620" s="141">
        <v>288024</v>
      </c>
    </row>
    <row r="621" spans="1:15" ht="64.8">
      <c r="A621" s="611"/>
      <c r="B621" s="612"/>
      <c r="C621" s="182" t="s">
        <v>26</v>
      </c>
      <c r="D621" s="147">
        <v>0</v>
      </c>
      <c r="E621" s="147">
        <v>0</v>
      </c>
      <c r="F621" s="147">
        <v>0</v>
      </c>
      <c r="G621" s="147">
        <v>0</v>
      </c>
      <c r="H621" s="147">
        <v>0</v>
      </c>
      <c r="I621" s="147">
        <v>0</v>
      </c>
      <c r="J621" s="147">
        <v>0</v>
      </c>
      <c r="K621" s="147">
        <v>0</v>
      </c>
      <c r="L621" s="147">
        <v>0</v>
      </c>
      <c r="M621" s="147">
        <v>0</v>
      </c>
      <c r="N621" s="147">
        <v>0</v>
      </c>
      <c r="O621" s="147">
        <v>0</v>
      </c>
    </row>
    <row r="622" spans="1:15">
      <c r="A622" s="611"/>
      <c r="B622" s="612"/>
      <c r="C622" s="182" t="s">
        <v>25</v>
      </c>
      <c r="D622" s="147"/>
      <c r="E622" s="147"/>
      <c r="F622" s="147"/>
      <c r="G622" s="147"/>
      <c r="H622" s="147"/>
      <c r="I622" s="147"/>
      <c r="J622" s="147"/>
      <c r="K622" s="147"/>
      <c r="L622" s="147"/>
      <c r="M622" s="147"/>
      <c r="N622" s="147"/>
      <c r="O622" s="147"/>
    </row>
    <row r="623" spans="1:15" ht="97.2">
      <c r="A623" s="65"/>
      <c r="B623" s="269"/>
      <c r="C623" s="182" t="s">
        <v>33</v>
      </c>
      <c r="D623" s="147">
        <v>0</v>
      </c>
      <c r="E623" s="147">
        <v>0</v>
      </c>
      <c r="F623" s="147">
        <v>0</v>
      </c>
      <c r="G623" s="147">
        <v>0</v>
      </c>
      <c r="H623" s="147">
        <v>0</v>
      </c>
      <c r="I623" s="147">
        <v>0</v>
      </c>
      <c r="J623" s="147">
        <v>0</v>
      </c>
      <c r="K623" s="147">
        <v>0</v>
      </c>
      <c r="L623" s="147">
        <v>0</v>
      </c>
      <c r="M623" s="147">
        <v>0</v>
      </c>
      <c r="N623" s="147">
        <v>0</v>
      </c>
      <c r="O623" s="147">
        <v>0</v>
      </c>
    </row>
    <row r="624" spans="1:15" ht="97.2">
      <c r="A624" s="65"/>
      <c r="B624" s="269"/>
      <c r="C624" s="391" t="s">
        <v>39</v>
      </c>
      <c r="D624" s="147">
        <v>0</v>
      </c>
      <c r="E624" s="147">
        <v>0</v>
      </c>
      <c r="F624" s="147">
        <v>0</v>
      </c>
      <c r="G624" s="147">
        <v>0</v>
      </c>
      <c r="H624" s="147">
        <v>0</v>
      </c>
      <c r="I624" s="147">
        <v>0</v>
      </c>
      <c r="J624" s="147">
        <v>0</v>
      </c>
      <c r="K624" s="147">
        <v>0</v>
      </c>
      <c r="L624" s="147">
        <v>0</v>
      </c>
      <c r="M624" s="147">
        <v>0</v>
      </c>
      <c r="N624" s="147">
        <v>0</v>
      </c>
      <c r="O624" s="147">
        <v>0</v>
      </c>
    </row>
    <row r="625" spans="1:15" ht="97.2">
      <c r="A625" s="72"/>
      <c r="B625" s="276"/>
      <c r="C625" s="391" t="s">
        <v>40</v>
      </c>
      <c r="D625" s="147">
        <v>0</v>
      </c>
      <c r="E625" s="147">
        <v>0</v>
      </c>
      <c r="F625" s="147">
        <v>0</v>
      </c>
      <c r="G625" s="147">
        <v>0</v>
      </c>
      <c r="H625" s="147">
        <v>0</v>
      </c>
      <c r="I625" s="147">
        <v>0</v>
      </c>
      <c r="J625" s="147">
        <v>0</v>
      </c>
      <c r="K625" s="147">
        <v>0</v>
      </c>
      <c r="L625" s="147">
        <v>0</v>
      </c>
      <c r="M625" s="147">
        <v>0</v>
      </c>
      <c r="N625" s="147">
        <v>0</v>
      </c>
      <c r="O625" s="147">
        <v>0</v>
      </c>
    </row>
    <row r="626" spans="1:15" ht="97.2">
      <c r="A626" s="65"/>
      <c r="B626" s="269"/>
      <c r="C626" s="391" t="s">
        <v>34</v>
      </c>
      <c r="D626" s="147">
        <v>0</v>
      </c>
      <c r="E626" s="147">
        <v>0</v>
      </c>
      <c r="F626" s="147">
        <v>0</v>
      </c>
      <c r="G626" s="147">
        <v>0</v>
      </c>
      <c r="H626" s="147">
        <v>0</v>
      </c>
      <c r="I626" s="147">
        <v>0</v>
      </c>
      <c r="J626" s="147">
        <v>0</v>
      </c>
      <c r="K626" s="147">
        <v>0</v>
      </c>
      <c r="L626" s="147">
        <v>0</v>
      </c>
      <c r="M626" s="147">
        <v>0</v>
      </c>
      <c r="N626" s="147">
        <v>0</v>
      </c>
      <c r="O626" s="147">
        <v>0</v>
      </c>
    </row>
    <row r="627" spans="1:15" ht="97.2">
      <c r="A627" s="65"/>
      <c r="B627" s="269"/>
      <c r="C627" s="391" t="s">
        <v>35</v>
      </c>
      <c r="D627" s="147">
        <v>0</v>
      </c>
      <c r="E627" s="147">
        <v>0</v>
      </c>
      <c r="F627" s="147">
        <v>0</v>
      </c>
      <c r="G627" s="147">
        <v>0</v>
      </c>
      <c r="H627" s="147">
        <v>0</v>
      </c>
      <c r="I627" s="147">
        <v>0</v>
      </c>
      <c r="J627" s="147">
        <v>0</v>
      </c>
      <c r="K627" s="147">
        <v>0</v>
      </c>
      <c r="L627" s="147">
        <v>0</v>
      </c>
      <c r="M627" s="147">
        <v>0</v>
      </c>
      <c r="N627" s="147">
        <v>0</v>
      </c>
      <c r="O627" s="147">
        <v>0</v>
      </c>
    </row>
    <row r="628" spans="1:15" ht="97.2">
      <c r="A628" s="65"/>
      <c r="B628" s="269"/>
      <c r="C628" s="391" t="s">
        <v>36</v>
      </c>
      <c r="D628" s="147">
        <v>0</v>
      </c>
      <c r="E628" s="147">
        <v>0</v>
      </c>
      <c r="F628" s="147">
        <v>0</v>
      </c>
      <c r="G628" s="147">
        <v>0</v>
      </c>
      <c r="H628" s="147">
        <v>0</v>
      </c>
      <c r="I628" s="147">
        <v>0</v>
      </c>
      <c r="J628" s="147">
        <v>0</v>
      </c>
      <c r="K628" s="147">
        <v>0</v>
      </c>
      <c r="L628" s="147">
        <v>0</v>
      </c>
      <c r="M628" s="147">
        <v>0</v>
      </c>
      <c r="N628" s="147">
        <v>0</v>
      </c>
      <c r="O628" s="147">
        <v>0</v>
      </c>
    </row>
    <row r="629" spans="1:15" ht="97.2">
      <c r="A629" s="65"/>
      <c r="B629" s="269"/>
      <c r="C629" s="391" t="s">
        <v>37</v>
      </c>
      <c r="D629" s="147">
        <v>0</v>
      </c>
      <c r="E629" s="147">
        <v>0</v>
      </c>
      <c r="F629" s="147">
        <v>0</v>
      </c>
      <c r="G629" s="147">
        <v>0</v>
      </c>
      <c r="H629" s="147">
        <v>0</v>
      </c>
      <c r="I629" s="147">
        <v>0</v>
      </c>
      <c r="J629" s="147">
        <v>0</v>
      </c>
      <c r="K629" s="147">
        <v>0</v>
      </c>
      <c r="L629" s="147">
        <v>0</v>
      </c>
      <c r="M629" s="147">
        <v>0</v>
      </c>
      <c r="N629" s="147">
        <v>0</v>
      </c>
      <c r="O629" s="147">
        <v>0</v>
      </c>
    </row>
    <row r="630" spans="1:15" ht="129.6">
      <c r="A630" s="61"/>
      <c r="B630" s="269"/>
      <c r="C630" s="182" t="s">
        <v>38</v>
      </c>
      <c r="D630" s="147">
        <v>0</v>
      </c>
      <c r="E630" s="147">
        <v>0</v>
      </c>
      <c r="F630" s="147">
        <v>0</v>
      </c>
      <c r="G630" s="147">
        <v>0</v>
      </c>
      <c r="H630" s="147">
        <v>0</v>
      </c>
      <c r="I630" s="147">
        <v>0</v>
      </c>
      <c r="J630" s="147">
        <v>0</v>
      </c>
      <c r="K630" s="147">
        <v>0</v>
      </c>
      <c r="L630" s="147">
        <v>0</v>
      </c>
      <c r="M630" s="147">
        <v>0</v>
      </c>
      <c r="N630" s="147">
        <v>0</v>
      </c>
      <c r="O630" s="147">
        <v>0</v>
      </c>
    </row>
    <row r="631" spans="1:15">
      <c r="A631" s="61"/>
      <c r="B631" s="269"/>
      <c r="C631" s="182" t="s">
        <v>24</v>
      </c>
      <c r="D631" s="147">
        <v>0</v>
      </c>
      <c r="E631" s="147">
        <v>0</v>
      </c>
      <c r="F631" s="147">
        <v>0</v>
      </c>
      <c r="G631" s="147">
        <v>0</v>
      </c>
      <c r="H631" s="147">
        <v>0</v>
      </c>
      <c r="I631" s="147">
        <v>0</v>
      </c>
      <c r="J631" s="147">
        <v>0</v>
      </c>
      <c r="K631" s="147">
        <v>0</v>
      </c>
      <c r="L631" s="147">
        <v>0</v>
      </c>
      <c r="M631" s="147">
        <v>0</v>
      </c>
      <c r="N631" s="147">
        <v>0</v>
      </c>
      <c r="O631" s="147">
        <v>0</v>
      </c>
    </row>
    <row r="632" spans="1:15">
      <c r="A632" s="61"/>
      <c r="B632" s="269"/>
      <c r="C632" s="182" t="s">
        <v>23</v>
      </c>
      <c r="D632" s="141">
        <v>288113.09999999998</v>
      </c>
      <c r="E632" s="141"/>
      <c r="F632" s="141">
        <v>288113.09999999998</v>
      </c>
      <c r="G632" s="141">
        <v>288113.09999999998</v>
      </c>
      <c r="H632" s="141"/>
      <c r="I632" s="141">
        <v>288113.09999999998</v>
      </c>
      <c r="J632" s="141">
        <v>288113.09999999998</v>
      </c>
      <c r="K632" s="141"/>
      <c r="L632" s="141">
        <v>288113.09999999998</v>
      </c>
      <c r="M632" s="141">
        <v>288024</v>
      </c>
      <c r="N632" s="141"/>
      <c r="O632" s="141">
        <v>288024</v>
      </c>
    </row>
    <row r="633" spans="1:15">
      <c r="A633" s="63" t="s">
        <v>192</v>
      </c>
      <c r="B633" s="573" t="s">
        <v>193</v>
      </c>
      <c r="C633" s="182" t="s">
        <v>59</v>
      </c>
      <c r="D633" s="141">
        <v>455028.3</v>
      </c>
      <c r="E633" s="141"/>
      <c r="F633" s="141">
        <v>455028.3</v>
      </c>
      <c r="G633" s="141">
        <v>902793.7</v>
      </c>
      <c r="H633" s="141">
        <v>442463.4</v>
      </c>
      <c r="I633" s="141">
        <v>460330.3</v>
      </c>
      <c r="J633" s="141">
        <v>902793.7</v>
      </c>
      <c r="K633" s="141">
        <v>442463.4</v>
      </c>
      <c r="L633" s="141">
        <v>460330.3</v>
      </c>
      <c r="M633" s="141">
        <f>N633+O633</f>
        <v>902661.31</v>
      </c>
      <c r="N633" s="141">
        <v>442389.39</v>
      </c>
      <c r="O633" s="141">
        <v>460271.92</v>
      </c>
    </row>
    <row r="634" spans="1:15" ht="64.8">
      <c r="A634" s="65"/>
      <c r="B634" s="606"/>
      <c r="C634" s="182" t="s">
        <v>26</v>
      </c>
      <c r="D634" s="147">
        <v>0</v>
      </c>
      <c r="E634" s="147">
        <v>0</v>
      </c>
      <c r="F634" s="147">
        <v>0</v>
      </c>
      <c r="G634" s="147">
        <v>0</v>
      </c>
      <c r="H634" s="147">
        <v>0</v>
      </c>
      <c r="I634" s="147">
        <v>0</v>
      </c>
      <c r="J634" s="147">
        <v>0</v>
      </c>
      <c r="K634" s="147">
        <v>0</v>
      </c>
      <c r="L634" s="147">
        <v>0</v>
      </c>
      <c r="M634" s="147">
        <v>0</v>
      </c>
      <c r="N634" s="147">
        <v>0</v>
      </c>
      <c r="O634" s="147">
        <v>0</v>
      </c>
    </row>
    <row r="635" spans="1:15">
      <c r="A635" s="65"/>
      <c r="B635" s="606"/>
      <c r="C635" s="182" t="s">
        <v>25</v>
      </c>
      <c r="D635" s="147"/>
      <c r="E635" s="147"/>
      <c r="F635" s="147"/>
      <c r="G635" s="147"/>
      <c r="H635" s="147"/>
      <c r="I635" s="147"/>
      <c r="J635" s="147"/>
      <c r="K635" s="147"/>
      <c r="L635" s="147"/>
      <c r="M635" s="147"/>
      <c r="N635" s="147"/>
      <c r="O635" s="147"/>
    </row>
    <row r="636" spans="1:15" ht="97.2">
      <c r="A636" s="72"/>
      <c r="B636" s="276"/>
      <c r="C636" s="182" t="s">
        <v>33</v>
      </c>
      <c r="D636" s="147">
        <v>0</v>
      </c>
      <c r="E636" s="147">
        <v>0</v>
      </c>
      <c r="F636" s="147">
        <v>0</v>
      </c>
      <c r="G636" s="147">
        <v>0</v>
      </c>
      <c r="H636" s="147">
        <v>0</v>
      </c>
      <c r="I636" s="147">
        <v>0</v>
      </c>
      <c r="J636" s="147">
        <v>0</v>
      </c>
      <c r="K636" s="147">
        <v>0</v>
      </c>
      <c r="L636" s="147">
        <v>0</v>
      </c>
      <c r="M636" s="147">
        <v>0</v>
      </c>
      <c r="N636" s="147">
        <v>0</v>
      </c>
      <c r="O636" s="147">
        <v>0</v>
      </c>
    </row>
    <row r="637" spans="1:15" ht="97.2">
      <c r="A637" s="65"/>
      <c r="B637" s="269"/>
      <c r="C637" s="391" t="s">
        <v>39</v>
      </c>
      <c r="D637" s="147">
        <v>0</v>
      </c>
      <c r="E637" s="147">
        <v>0</v>
      </c>
      <c r="F637" s="147">
        <v>0</v>
      </c>
      <c r="G637" s="147">
        <v>0</v>
      </c>
      <c r="H637" s="147">
        <v>0</v>
      </c>
      <c r="I637" s="147">
        <v>0</v>
      </c>
      <c r="J637" s="147">
        <v>0</v>
      </c>
      <c r="K637" s="147">
        <v>0</v>
      </c>
      <c r="L637" s="147">
        <v>0</v>
      </c>
      <c r="M637" s="147">
        <v>0</v>
      </c>
      <c r="N637" s="147">
        <v>0</v>
      </c>
      <c r="O637" s="147">
        <v>0</v>
      </c>
    </row>
    <row r="638" spans="1:15" ht="97.2">
      <c r="A638" s="65"/>
      <c r="B638" s="269"/>
      <c r="C638" s="391" t="s">
        <v>40</v>
      </c>
      <c r="D638" s="147">
        <v>0</v>
      </c>
      <c r="E638" s="147">
        <v>0</v>
      </c>
      <c r="F638" s="147">
        <v>0</v>
      </c>
      <c r="G638" s="147">
        <v>0</v>
      </c>
      <c r="H638" s="147">
        <v>0</v>
      </c>
      <c r="I638" s="147">
        <v>0</v>
      </c>
      <c r="J638" s="147">
        <v>0</v>
      </c>
      <c r="K638" s="147">
        <v>0</v>
      </c>
      <c r="L638" s="147">
        <v>0</v>
      </c>
      <c r="M638" s="147">
        <v>0</v>
      </c>
      <c r="N638" s="147">
        <v>0</v>
      </c>
      <c r="O638" s="147">
        <v>0</v>
      </c>
    </row>
    <row r="639" spans="1:15" ht="97.2">
      <c r="A639" s="65"/>
      <c r="B639" s="269"/>
      <c r="C639" s="391" t="s">
        <v>34</v>
      </c>
      <c r="D639" s="147">
        <v>0</v>
      </c>
      <c r="E639" s="147">
        <v>0</v>
      </c>
      <c r="F639" s="147">
        <v>0</v>
      </c>
      <c r="G639" s="147">
        <v>0</v>
      </c>
      <c r="H639" s="147">
        <v>0</v>
      </c>
      <c r="I639" s="147">
        <v>0</v>
      </c>
      <c r="J639" s="147">
        <v>0</v>
      </c>
      <c r="K639" s="147">
        <v>0</v>
      </c>
      <c r="L639" s="147">
        <v>0</v>
      </c>
      <c r="M639" s="147">
        <v>0</v>
      </c>
      <c r="N639" s="147">
        <v>0</v>
      </c>
      <c r="O639" s="147">
        <v>0</v>
      </c>
    </row>
    <row r="640" spans="1:15" ht="97.2">
      <c r="A640" s="65"/>
      <c r="B640" s="269"/>
      <c r="C640" s="391" t="s">
        <v>35</v>
      </c>
      <c r="D640" s="147">
        <v>0</v>
      </c>
      <c r="E640" s="147">
        <v>0</v>
      </c>
      <c r="F640" s="147">
        <v>0</v>
      </c>
      <c r="G640" s="147">
        <v>0</v>
      </c>
      <c r="H640" s="147">
        <v>0</v>
      </c>
      <c r="I640" s="147">
        <v>0</v>
      </c>
      <c r="J640" s="147">
        <v>0</v>
      </c>
      <c r="K640" s="147">
        <v>0</v>
      </c>
      <c r="L640" s="147">
        <v>0</v>
      </c>
      <c r="M640" s="147">
        <v>0</v>
      </c>
      <c r="N640" s="147">
        <v>0</v>
      </c>
      <c r="O640" s="147">
        <v>0</v>
      </c>
    </row>
    <row r="641" spans="1:15" ht="97.2">
      <c r="A641" s="65"/>
      <c r="B641" s="269"/>
      <c r="C641" s="391" t="s">
        <v>36</v>
      </c>
      <c r="D641" s="147">
        <v>0</v>
      </c>
      <c r="E641" s="147">
        <v>0</v>
      </c>
      <c r="F641" s="147">
        <v>0</v>
      </c>
      <c r="G641" s="147">
        <v>0</v>
      </c>
      <c r="H641" s="147">
        <v>0</v>
      </c>
      <c r="I641" s="147">
        <v>0</v>
      </c>
      <c r="J641" s="147">
        <v>0</v>
      </c>
      <c r="K641" s="147">
        <v>0</v>
      </c>
      <c r="L641" s="147">
        <v>0</v>
      </c>
      <c r="M641" s="147">
        <v>0</v>
      </c>
      <c r="N641" s="147">
        <v>0</v>
      </c>
      <c r="O641" s="147">
        <v>0</v>
      </c>
    </row>
    <row r="642" spans="1:15" ht="97.2">
      <c r="A642" s="65"/>
      <c r="B642" s="269"/>
      <c r="C642" s="391" t="s">
        <v>37</v>
      </c>
      <c r="D642" s="147">
        <v>0</v>
      </c>
      <c r="E642" s="147">
        <v>0</v>
      </c>
      <c r="F642" s="147">
        <v>0</v>
      </c>
      <c r="G642" s="147">
        <v>0</v>
      </c>
      <c r="H642" s="147">
        <v>0</v>
      </c>
      <c r="I642" s="147">
        <v>0</v>
      </c>
      <c r="J642" s="147">
        <v>0</v>
      </c>
      <c r="K642" s="147">
        <v>0</v>
      </c>
      <c r="L642" s="147">
        <v>0</v>
      </c>
      <c r="M642" s="147">
        <v>0</v>
      </c>
      <c r="N642" s="147">
        <v>0</v>
      </c>
      <c r="O642" s="147">
        <v>0</v>
      </c>
    </row>
    <row r="643" spans="1:15" ht="129.6">
      <c r="A643" s="65"/>
      <c r="B643" s="269"/>
      <c r="C643" s="182" t="s">
        <v>38</v>
      </c>
      <c r="D643" s="147">
        <v>0</v>
      </c>
      <c r="E643" s="147">
        <v>0</v>
      </c>
      <c r="F643" s="147">
        <v>0</v>
      </c>
      <c r="G643" s="147">
        <v>0</v>
      </c>
      <c r="H643" s="147">
        <v>0</v>
      </c>
      <c r="I643" s="147">
        <v>0</v>
      </c>
      <c r="J643" s="147">
        <v>0</v>
      </c>
      <c r="K643" s="147">
        <v>0</v>
      </c>
      <c r="L643" s="147">
        <v>0</v>
      </c>
      <c r="M643" s="147">
        <v>0</v>
      </c>
      <c r="N643" s="147">
        <v>0</v>
      </c>
      <c r="O643" s="147">
        <v>0</v>
      </c>
    </row>
    <row r="644" spans="1:15">
      <c r="A644" s="65"/>
      <c r="B644" s="269"/>
      <c r="C644" s="182" t="s">
        <v>24</v>
      </c>
      <c r="D644" s="147">
        <v>0</v>
      </c>
      <c r="E644" s="147">
        <v>0</v>
      </c>
      <c r="F644" s="147">
        <v>0</v>
      </c>
      <c r="G644" s="147">
        <v>0</v>
      </c>
      <c r="H644" s="147">
        <v>0</v>
      </c>
      <c r="I644" s="147">
        <v>0</v>
      </c>
      <c r="J644" s="147">
        <v>0</v>
      </c>
      <c r="K644" s="147">
        <v>0</v>
      </c>
      <c r="L644" s="147">
        <v>0</v>
      </c>
      <c r="M644" s="147">
        <v>0</v>
      </c>
      <c r="N644" s="147">
        <v>0</v>
      </c>
      <c r="O644" s="147">
        <v>0</v>
      </c>
    </row>
    <row r="645" spans="1:15">
      <c r="A645" s="72"/>
      <c r="B645" s="276"/>
      <c r="C645" s="182" t="s">
        <v>23</v>
      </c>
      <c r="D645" s="141">
        <v>455028.3</v>
      </c>
      <c r="E645" s="141"/>
      <c r="F645" s="141">
        <v>455028.3</v>
      </c>
      <c r="G645" s="141">
        <v>902793.7</v>
      </c>
      <c r="H645" s="141">
        <v>442463.4</v>
      </c>
      <c r="I645" s="141">
        <v>460330.3</v>
      </c>
      <c r="J645" s="141">
        <v>902793.7</v>
      </c>
      <c r="K645" s="141">
        <v>442463.4</v>
      </c>
      <c r="L645" s="141">
        <v>460330.3</v>
      </c>
      <c r="M645" s="141">
        <f>N645+O645</f>
        <v>902661.31</v>
      </c>
      <c r="N645" s="141">
        <v>442389.39</v>
      </c>
      <c r="O645" s="141">
        <v>460271.92</v>
      </c>
    </row>
    <row r="646" spans="1:15">
      <c r="A646" s="64"/>
      <c r="B646" s="60"/>
      <c r="C646" s="267"/>
      <c r="D646" s="267"/>
      <c r="E646" s="267"/>
      <c r="F646" s="267"/>
      <c r="G646" s="267"/>
      <c r="H646" s="267"/>
      <c r="I646" s="267"/>
      <c r="J646" s="267"/>
      <c r="K646" s="267"/>
      <c r="L646" s="267"/>
      <c r="M646" s="267"/>
      <c r="N646" s="267"/>
      <c r="O646" s="267"/>
    </row>
    <row r="647" spans="1:15">
      <c r="A647" s="63" t="s">
        <v>194</v>
      </c>
      <c r="B647" s="605" t="s">
        <v>195</v>
      </c>
      <c r="C647" s="182" t="s">
        <v>59</v>
      </c>
      <c r="D647" s="141">
        <v>149926</v>
      </c>
      <c r="E647" s="141"/>
      <c r="F647" s="141">
        <v>149926</v>
      </c>
      <c r="G647" s="141">
        <v>161184</v>
      </c>
      <c r="H647" s="141"/>
      <c r="I647" s="141">
        <v>161184</v>
      </c>
      <c r="J647" s="141">
        <v>161184</v>
      </c>
      <c r="K647" s="141"/>
      <c r="L647" s="141">
        <v>161184</v>
      </c>
      <c r="M647" s="267">
        <v>161066.22</v>
      </c>
      <c r="N647" s="267"/>
      <c r="O647" s="267">
        <v>161066.22</v>
      </c>
    </row>
    <row r="648" spans="1:15" ht="64.8">
      <c r="A648" s="65"/>
      <c r="B648" s="606"/>
      <c r="C648" s="182" t="s">
        <v>26</v>
      </c>
      <c r="D648" s="147">
        <v>0</v>
      </c>
      <c r="E648" s="147">
        <v>0</v>
      </c>
      <c r="F648" s="147">
        <v>0</v>
      </c>
      <c r="G648" s="147">
        <v>0</v>
      </c>
      <c r="H648" s="147">
        <v>0</v>
      </c>
      <c r="I648" s="147">
        <v>0</v>
      </c>
      <c r="J648" s="147">
        <v>0</v>
      </c>
      <c r="K648" s="147">
        <v>0</v>
      </c>
      <c r="L648" s="147">
        <v>0</v>
      </c>
      <c r="M648" s="147">
        <v>0</v>
      </c>
      <c r="N648" s="147">
        <v>0</v>
      </c>
      <c r="O648" s="147">
        <v>0</v>
      </c>
    </row>
    <row r="649" spans="1:15">
      <c r="A649" s="65"/>
      <c r="B649" s="269"/>
      <c r="C649" s="182" t="s">
        <v>25</v>
      </c>
      <c r="D649" s="147"/>
      <c r="E649" s="147"/>
      <c r="F649" s="147"/>
      <c r="G649" s="147"/>
      <c r="H649" s="147"/>
      <c r="I649" s="147"/>
      <c r="J649" s="147"/>
      <c r="K649" s="147"/>
      <c r="L649" s="147"/>
      <c r="M649" s="147"/>
      <c r="N649" s="147"/>
      <c r="O649" s="147"/>
    </row>
    <row r="650" spans="1:15" ht="97.2">
      <c r="A650" s="65"/>
      <c r="B650" s="269"/>
      <c r="C650" s="182" t="s">
        <v>33</v>
      </c>
      <c r="D650" s="147">
        <v>0</v>
      </c>
      <c r="E650" s="147">
        <v>0</v>
      </c>
      <c r="F650" s="147">
        <v>0</v>
      </c>
      <c r="G650" s="147">
        <v>0</v>
      </c>
      <c r="H650" s="147">
        <v>0</v>
      </c>
      <c r="I650" s="147">
        <v>0</v>
      </c>
      <c r="J650" s="147">
        <v>0</v>
      </c>
      <c r="K650" s="147">
        <v>0</v>
      </c>
      <c r="L650" s="147">
        <v>0</v>
      </c>
      <c r="M650" s="147">
        <v>0</v>
      </c>
      <c r="N650" s="147">
        <v>0</v>
      </c>
      <c r="O650" s="147">
        <v>0</v>
      </c>
    </row>
    <row r="651" spans="1:15" ht="97.2">
      <c r="A651" s="65"/>
      <c r="B651" s="269"/>
      <c r="C651" s="391" t="s">
        <v>39</v>
      </c>
      <c r="D651" s="147">
        <v>0</v>
      </c>
      <c r="E651" s="147">
        <v>0</v>
      </c>
      <c r="F651" s="147">
        <v>0</v>
      </c>
      <c r="G651" s="147">
        <v>0</v>
      </c>
      <c r="H651" s="147">
        <v>0</v>
      </c>
      <c r="I651" s="147">
        <v>0</v>
      </c>
      <c r="J651" s="147">
        <v>0</v>
      </c>
      <c r="K651" s="147">
        <v>0</v>
      </c>
      <c r="L651" s="147">
        <v>0</v>
      </c>
      <c r="M651" s="147">
        <v>0</v>
      </c>
      <c r="N651" s="147">
        <v>0</v>
      </c>
      <c r="O651" s="147">
        <v>0</v>
      </c>
    </row>
    <row r="652" spans="1:15" ht="97.2">
      <c r="A652" s="65"/>
      <c r="B652" s="269"/>
      <c r="C652" s="391" t="s">
        <v>40</v>
      </c>
      <c r="D652" s="147">
        <v>0</v>
      </c>
      <c r="E652" s="147">
        <v>0</v>
      </c>
      <c r="F652" s="147">
        <v>0</v>
      </c>
      <c r="G652" s="147">
        <v>0</v>
      </c>
      <c r="H652" s="147">
        <v>0</v>
      </c>
      <c r="I652" s="147">
        <v>0</v>
      </c>
      <c r="J652" s="147">
        <v>0</v>
      </c>
      <c r="K652" s="147">
        <v>0</v>
      </c>
      <c r="L652" s="147">
        <v>0</v>
      </c>
      <c r="M652" s="147">
        <v>0</v>
      </c>
      <c r="N652" s="147">
        <v>0</v>
      </c>
      <c r="O652" s="147">
        <v>0</v>
      </c>
    </row>
    <row r="653" spans="1:15" ht="97.2">
      <c r="A653" s="65"/>
      <c r="B653" s="269"/>
      <c r="C653" s="391" t="s">
        <v>34</v>
      </c>
      <c r="D653" s="147">
        <v>0</v>
      </c>
      <c r="E653" s="147">
        <v>0</v>
      </c>
      <c r="F653" s="147">
        <v>0</v>
      </c>
      <c r="G653" s="147">
        <v>0</v>
      </c>
      <c r="H653" s="147">
        <v>0</v>
      </c>
      <c r="I653" s="147">
        <v>0</v>
      </c>
      <c r="J653" s="147">
        <v>0</v>
      </c>
      <c r="K653" s="147">
        <v>0</v>
      </c>
      <c r="L653" s="147">
        <v>0</v>
      </c>
      <c r="M653" s="147">
        <v>0</v>
      </c>
      <c r="N653" s="147">
        <v>0</v>
      </c>
      <c r="O653" s="147">
        <v>0</v>
      </c>
    </row>
    <row r="654" spans="1:15" ht="97.2">
      <c r="A654" s="65"/>
      <c r="B654" s="269"/>
      <c r="C654" s="391" t="s">
        <v>35</v>
      </c>
      <c r="D654" s="147">
        <v>0</v>
      </c>
      <c r="E654" s="147">
        <v>0</v>
      </c>
      <c r="F654" s="147">
        <v>0</v>
      </c>
      <c r="G654" s="147">
        <v>0</v>
      </c>
      <c r="H654" s="147">
        <v>0</v>
      </c>
      <c r="I654" s="147">
        <v>0</v>
      </c>
      <c r="J654" s="147">
        <v>0</v>
      </c>
      <c r="K654" s="147">
        <v>0</v>
      </c>
      <c r="L654" s="147">
        <v>0</v>
      </c>
      <c r="M654" s="147">
        <v>0</v>
      </c>
      <c r="N654" s="147">
        <v>0</v>
      </c>
      <c r="O654" s="147">
        <v>0</v>
      </c>
    </row>
    <row r="655" spans="1:15" ht="97.2">
      <c r="A655" s="72"/>
      <c r="B655" s="276"/>
      <c r="C655" s="391" t="s">
        <v>36</v>
      </c>
      <c r="D655" s="147">
        <v>0</v>
      </c>
      <c r="E655" s="147">
        <v>0</v>
      </c>
      <c r="F655" s="147">
        <v>0</v>
      </c>
      <c r="G655" s="147">
        <v>0</v>
      </c>
      <c r="H655" s="147">
        <v>0</v>
      </c>
      <c r="I655" s="147">
        <v>0</v>
      </c>
      <c r="J655" s="147">
        <v>0</v>
      </c>
      <c r="K655" s="147">
        <v>0</v>
      </c>
      <c r="L655" s="147">
        <v>0</v>
      </c>
      <c r="M655" s="147">
        <v>0</v>
      </c>
      <c r="N655" s="147">
        <v>0</v>
      </c>
      <c r="O655" s="147">
        <v>0</v>
      </c>
    </row>
    <row r="656" spans="1:15" ht="97.2">
      <c r="A656" s="65"/>
      <c r="B656" s="269"/>
      <c r="C656" s="391" t="s">
        <v>37</v>
      </c>
      <c r="D656" s="147">
        <v>0</v>
      </c>
      <c r="E656" s="147">
        <v>0</v>
      </c>
      <c r="F656" s="147">
        <v>0</v>
      </c>
      <c r="G656" s="147">
        <v>0</v>
      </c>
      <c r="H656" s="147">
        <v>0</v>
      </c>
      <c r="I656" s="147">
        <v>0</v>
      </c>
      <c r="J656" s="147">
        <v>0</v>
      </c>
      <c r="K656" s="147">
        <v>0</v>
      </c>
      <c r="L656" s="147">
        <v>0</v>
      </c>
      <c r="M656" s="147">
        <v>0</v>
      </c>
      <c r="N656" s="147">
        <v>0</v>
      </c>
      <c r="O656" s="147">
        <v>0</v>
      </c>
    </row>
    <row r="657" spans="1:15" ht="129.6">
      <c r="A657" s="65"/>
      <c r="B657" s="269"/>
      <c r="C657" s="182" t="s">
        <v>38</v>
      </c>
      <c r="D657" s="147">
        <v>0</v>
      </c>
      <c r="E657" s="147">
        <v>0</v>
      </c>
      <c r="F657" s="147">
        <v>0</v>
      </c>
      <c r="G657" s="147">
        <v>0</v>
      </c>
      <c r="H657" s="147">
        <v>0</v>
      </c>
      <c r="I657" s="147">
        <v>0</v>
      </c>
      <c r="J657" s="147">
        <v>0</v>
      </c>
      <c r="K657" s="147">
        <v>0</v>
      </c>
      <c r="L657" s="147">
        <v>0</v>
      </c>
      <c r="M657" s="147">
        <v>0</v>
      </c>
      <c r="N657" s="147">
        <v>0</v>
      </c>
      <c r="O657" s="147">
        <v>0</v>
      </c>
    </row>
    <row r="658" spans="1:15">
      <c r="A658" s="65"/>
      <c r="B658" s="269"/>
      <c r="C658" s="182" t="s">
        <v>24</v>
      </c>
      <c r="D658" s="147">
        <v>0</v>
      </c>
      <c r="E658" s="147">
        <v>0</v>
      </c>
      <c r="F658" s="147">
        <v>0</v>
      </c>
      <c r="G658" s="147">
        <v>0</v>
      </c>
      <c r="H658" s="147">
        <v>0</v>
      </c>
      <c r="I658" s="147">
        <v>0</v>
      </c>
      <c r="J658" s="147">
        <v>0</v>
      </c>
      <c r="K658" s="147">
        <v>0</v>
      </c>
      <c r="L658" s="147">
        <v>0</v>
      </c>
      <c r="M658" s="147">
        <v>0</v>
      </c>
      <c r="N658" s="147">
        <v>0</v>
      </c>
      <c r="O658" s="147">
        <v>0</v>
      </c>
    </row>
    <row r="659" spans="1:15">
      <c r="A659" s="65"/>
      <c r="B659" s="269"/>
      <c r="C659" s="182" t="s">
        <v>23</v>
      </c>
      <c r="D659" s="141">
        <v>149926</v>
      </c>
      <c r="E659" s="141"/>
      <c r="F659" s="141">
        <v>149926</v>
      </c>
      <c r="G659" s="141">
        <v>161184</v>
      </c>
      <c r="H659" s="141"/>
      <c r="I659" s="141">
        <v>161184</v>
      </c>
      <c r="J659" s="141">
        <v>161184</v>
      </c>
      <c r="K659" s="141"/>
      <c r="L659" s="141">
        <v>161184</v>
      </c>
      <c r="M659" s="141">
        <v>161066.22</v>
      </c>
      <c r="N659" s="141"/>
      <c r="O659" s="141">
        <v>161066.22</v>
      </c>
    </row>
    <row r="660" spans="1:15">
      <c r="A660" s="63" t="s">
        <v>849</v>
      </c>
      <c r="B660" s="605" t="s">
        <v>197</v>
      </c>
      <c r="C660" s="182" t="s">
        <v>59</v>
      </c>
      <c r="D660" s="267">
        <v>13700.8</v>
      </c>
      <c r="E660" s="267"/>
      <c r="F660" s="267">
        <v>13700.8</v>
      </c>
      <c r="G660" s="267">
        <v>13692.8</v>
      </c>
      <c r="H660" s="267"/>
      <c r="I660" s="267">
        <v>13692.8</v>
      </c>
      <c r="J660" s="267">
        <v>13692.8</v>
      </c>
      <c r="K660" s="267"/>
      <c r="L660" s="267">
        <v>13692.8</v>
      </c>
      <c r="M660" s="267">
        <v>13688.93</v>
      </c>
      <c r="N660" s="267"/>
      <c r="O660" s="267">
        <v>13688.93</v>
      </c>
    </row>
    <row r="661" spans="1:15" ht="64.8">
      <c r="A661" s="65"/>
      <c r="B661" s="606"/>
      <c r="C661" s="182" t="s">
        <v>26</v>
      </c>
      <c r="D661" s="147">
        <v>0</v>
      </c>
      <c r="E661" s="147">
        <v>0</v>
      </c>
      <c r="F661" s="147">
        <v>0</v>
      </c>
      <c r="G661" s="147">
        <v>0</v>
      </c>
      <c r="H661" s="147">
        <v>0</v>
      </c>
      <c r="I661" s="147">
        <v>0</v>
      </c>
      <c r="J661" s="147">
        <v>0</v>
      </c>
      <c r="K661" s="147">
        <v>0</v>
      </c>
      <c r="L661" s="147">
        <v>0</v>
      </c>
      <c r="M661" s="147">
        <v>0</v>
      </c>
      <c r="N661" s="147">
        <v>0</v>
      </c>
      <c r="O661" s="147">
        <v>0</v>
      </c>
    </row>
    <row r="662" spans="1:15">
      <c r="A662" s="65"/>
      <c r="B662" s="269"/>
      <c r="C662" s="182" t="s">
        <v>25</v>
      </c>
      <c r="D662" s="147"/>
      <c r="E662" s="147"/>
      <c r="F662" s="147"/>
      <c r="G662" s="147"/>
      <c r="H662" s="147"/>
      <c r="I662" s="147"/>
      <c r="J662" s="147"/>
      <c r="K662" s="147"/>
      <c r="L662" s="147"/>
      <c r="M662" s="147"/>
      <c r="N662" s="147"/>
      <c r="O662" s="147"/>
    </row>
    <row r="663" spans="1:15" ht="97.2">
      <c r="A663" s="65"/>
      <c r="B663" s="269"/>
      <c r="C663" s="182" t="s">
        <v>33</v>
      </c>
      <c r="D663" s="147">
        <v>0</v>
      </c>
      <c r="E663" s="147">
        <v>0</v>
      </c>
      <c r="F663" s="147">
        <v>0</v>
      </c>
      <c r="G663" s="147">
        <v>0</v>
      </c>
      <c r="H663" s="147">
        <v>0</v>
      </c>
      <c r="I663" s="147">
        <v>0</v>
      </c>
      <c r="J663" s="147">
        <v>0</v>
      </c>
      <c r="K663" s="147">
        <v>0</v>
      </c>
      <c r="L663" s="147">
        <v>0</v>
      </c>
      <c r="M663" s="147">
        <v>0</v>
      </c>
      <c r="N663" s="147">
        <v>0</v>
      </c>
      <c r="O663" s="147">
        <v>0</v>
      </c>
    </row>
    <row r="664" spans="1:15" ht="97.2">
      <c r="A664" s="65"/>
      <c r="B664" s="269"/>
      <c r="C664" s="391" t="s">
        <v>39</v>
      </c>
      <c r="D664" s="147">
        <v>0</v>
      </c>
      <c r="E664" s="147">
        <v>0</v>
      </c>
      <c r="F664" s="147">
        <v>0</v>
      </c>
      <c r="G664" s="147">
        <v>0</v>
      </c>
      <c r="H664" s="147">
        <v>0</v>
      </c>
      <c r="I664" s="147">
        <v>0</v>
      </c>
      <c r="J664" s="147">
        <v>0</v>
      </c>
      <c r="K664" s="147">
        <v>0</v>
      </c>
      <c r="L664" s="147">
        <v>0</v>
      </c>
      <c r="M664" s="147">
        <v>0</v>
      </c>
      <c r="N664" s="147">
        <v>0</v>
      </c>
      <c r="O664" s="147">
        <v>0</v>
      </c>
    </row>
    <row r="665" spans="1:15" ht="97.2">
      <c r="A665" s="65"/>
      <c r="B665" s="269"/>
      <c r="C665" s="391" t="s">
        <v>40</v>
      </c>
      <c r="D665" s="147">
        <v>0</v>
      </c>
      <c r="E665" s="147">
        <v>0</v>
      </c>
      <c r="F665" s="147">
        <v>0</v>
      </c>
      <c r="G665" s="147">
        <v>0</v>
      </c>
      <c r="H665" s="147">
        <v>0</v>
      </c>
      <c r="I665" s="147">
        <v>0</v>
      </c>
      <c r="J665" s="147">
        <v>0</v>
      </c>
      <c r="K665" s="147">
        <v>0</v>
      </c>
      <c r="L665" s="147">
        <v>0</v>
      </c>
      <c r="M665" s="147">
        <v>0</v>
      </c>
      <c r="N665" s="147">
        <v>0</v>
      </c>
      <c r="O665" s="147">
        <v>0</v>
      </c>
    </row>
    <row r="666" spans="1:15" ht="97.2">
      <c r="A666" s="72"/>
      <c r="B666" s="276"/>
      <c r="C666" s="391" t="s">
        <v>34</v>
      </c>
      <c r="D666" s="147">
        <v>0</v>
      </c>
      <c r="E666" s="147">
        <v>0</v>
      </c>
      <c r="F666" s="147">
        <v>0</v>
      </c>
      <c r="G666" s="147">
        <v>0</v>
      </c>
      <c r="H666" s="147">
        <v>0</v>
      </c>
      <c r="I666" s="147">
        <v>0</v>
      </c>
      <c r="J666" s="147">
        <v>0</v>
      </c>
      <c r="K666" s="147">
        <v>0</v>
      </c>
      <c r="L666" s="147">
        <v>0</v>
      </c>
      <c r="M666" s="147">
        <v>0</v>
      </c>
      <c r="N666" s="147">
        <v>0</v>
      </c>
      <c r="O666" s="147">
        <v>0</v>
      </c>
    </row>
    <row r="667" spans="1:15" ht="97.2">
      <c r="A667" s="65"/>
      <c r="B667" s="269"/>
      <c r="C667" s="391" t="s">
        <v>35</v>
      </c>
      <c r="D667" s="147">
        <v>0</v>
      </c>
      <c r="E667" s="147">
        <v>0</v>
      </c>
      <c r="F667" s="147">
        <v>0</v>
      </c>
      <c r="G667" s="147">
        <v>0</v>
      </c>
      <c r="H667" s="147">
        <v>0</v>
      </c>
      <c r="I667" s="147">
        <v>0</v>
      </c>
      <c r="J667" s="147">
        <v>0</v>
      </c>
      <c r="K667" s="147">
        <v>0</v>
      </c>
      <c r="L667" s="147">
        <v>0</v>
      </c>
      <c r="M667" s="147">
        <v>0</v>
      </c>
      <c r="N667" s="147">
        <v>0</v>
      </c>
      <c r="O667" s="147">
        <v>0</v>
      </c>
    </row>
    <row r="668" spans="1:15" ht="97.2">
      <c r="A668" s="65"/>
      <c r="B668" s="269"/>
      <c r="C668" s="391" t="s">
        <v>36</v>
      </c>
      <c r="D668" s="147">
        <v>0</v>
      </c>
      <c r="E668" s="147">
        <v>0</v>
      </c>
      <c r="F668" s="147">
        <v>0</v>
      </c>
      <c r="G668" s="147">
        <v>0</v>
      </c>
      <c r="H668" s="147">
        <v>0</v>
      </c>
      <c r="I668" s="147">
        <v>0</v>
      </c>
      <c r="J668" s="147">
        <v>0</v>
      </c>
      <c r="K668" s="147">
        <v>0</v>
      </c>
      <c r="L668" s="147">
        <v>0</v>
      </c>
      <c r="M668" s="147">
        <v>0</v>
      </c>
      <c r="N668" s="147">
        <v>0</v>
      </c>
      <c r="O668" s="147">
        <v>0</v>
      </c>
    </row>
    <row r="669" spans="1:15" ht="97.2">
      <c r="A669" s="65"/>
      <c r="B669" s="269"/>
      <c r="C669" s="391" t="s">
        <v>37</v>
      </c>
      <c r="D669" s="147">
        <v>0</v>
      </c>
      <c r="E669" s="147">
        <v>0</v>
      </c>
      <c r="F669" s="147">
        <v>0</v>
      </c>
      <c r="G669" s="147">
        <v>0</v>
      </c>
      <c r="H669" s="147">
        <v>0</v>
      </c>
      <c r="I669" s="147">
        <v>0</v>
      </c>
      <c r="J669" s="147">
        <v>0</v>
      </c>
      <c r="K669" s="147">
        <v>0</v>
      </c>
      <c r="L669" s="147">
        <v>0</v>
      </c>
      <c r="M669" s="147">
        <v>0</v>
      </c>
      <c r="N669" s="147">
        <v>0</v>
      </c>
      <c r="O669" s="147">
        <v>0</v>
      </c>
    </row>
    <row r="670" spans="1:15" ht="129.6">
      <c r="A670" s="149"/>
      <c r="B670" s="393"/>
      <c r="C670" s="182" t="s">
        <v>38</v>
      </c>
      <c r="D670" s="147">
        <v>0</v>
      </c>
      <c r="E670" s="147">
        <v>0</v>
      </c>
      <c r="F670" s="147">
        <v>0</v>
      </c>
      <c r="G670" s="147">
        <v>0</v>
      </c>
      <c r="H670" s="147">
        <v>0</v>
      </c>
      <c r="I670" s="147">
        <v>0</v>
      </c>
      <c r="J670" s="147">
        <v>0</v>
      </c>
      <c r="K670" s="147">
        <v>0</v>
      </c>
      <c r="L670" s="147">
        <v>0</v>
      </c>
      <c r="M670" s="147">
        <v>0</v>
      </c>
      <c r="N670" s="147">
        <v>0</v>
      </c>
      <c r="O670" s="147">
        <v>0</v>
      </c>
    </row>
    <row r="671" spans="1:15">
      <c r="A671" s="149"/>
      <c r="B671" s="393"/>
      <c r="C671" s="182" t="s">
        <v>24</v>
      </c>
      <c r="D671" s="147">
        <v>0</v>
      </c>
      <c r="E671" s="147">
        <v>0</v>
      </c>
      <c r="F671" s="147">
        <v>0</v>
      </c>
      <c r="G671" s="147">
        <v>0</v>
      </c>
      <c r="H671" s="147">
        <v>0</v>
      </c>
      <c r="I671" s="147">
        <v>0</v>
      </c>
      <c r="J671" s="147">
        <v>0</v>
      </c>
      <c r="K671" s="147">
        <v>0</v>
      </c>
      <c r="L671" s="147">
        <v>0</v>
      </c>
      <c r="M671" s="147">
        <v>0</v>
      </c>
      <c r="N671" s="147">
        <v>0</v>
      </c>
      <c r="O671" s="147">
        <v>0</v>
      </c>
    </row>
    <row r="672" spans="1:15">
      <c r="A672" s="62"/>
      <c r="B672" s="276"/>
      <c r="C672" s="182" t="s">
        <v>23</v>
      </c>
      <c r="D672" s="267">
        <v>13700.8</v>
      </c>
      <c r="E672" s="267"/>
      <c r="F672" s="267">
        <v>13700.8</v>
      </c>
      <c r="G672" s="267">
        <v>13692.8</v>
      </c>
      <c r="H672" s="267"/>
      <c r="I672" s="267">
        <v>13692.8</v>
      </c>
      <c r="J672" s="267">
        <v>13692.8</v>
      </c>
      <c r="K672" s="267"/>
      <c r="L672" s="267">
        <v>13692.8</v>
      </c>
      <c r="M672" s="267">
        <v>13688.93</v>
      </c>
      <c r="N672" s="267"/>
      <c r="O672" s="267">
        <v>13688.93</v>
      </c>
    </row>
    <row r="673" spans="1:15">
      <c r="A673" s="63" t="s">
        <v>198</v>
      </c>
      <c r="B673" s="607" t="s">
        <v>850</v>
      </c>
      <c r="C673" s="182" t="s">
        <v>59</v>
      </c>
      <c r="D673" s="141">
        <v>38554</v>
      </c>
      <c r="E673" s="141"/>
      <c r="F673" s="141">
        <v>38554</v>
      </c>
      <c r="G673" s="267">
        <v>37570.959999999999</v>
      </c>
      <c r="H673" s="267"/>
      <c r="I673" s="267">
        <v>37570.959999999999</v>
      </c>
      <c r="J673" s="267">
        <v>37570.959999999999</v>
      </c>
      <c r="K673" s="267"/>
      <c r="L673" s="267">
        <v>37570.959999999999</v>
      </c>
      <c r="M673" s="267">
        <v>37568.42</v>
      </c>
      <c r="N673" s="267"/>
      <c r="O673" s="267">
        <v>37568.42</v>
      </c>
    </row>
    <row r="674" spans="1:15" ht="64.8">
      <c r="A674" s="65"/>
      <c r="B674" s="606"/>
      <c r="C674" s="182" t="s">
        <v>26</v>
      </c>
      <c r="D674" s="147">
        <v>0</v>
      </c>
      <c r="E674" s="147">
        <v>0</v>
      </c>
      <c r="F674" s="147">
        <v>0</v>
      </c>
      <c r="G674" s="147">
        <v>0</v>
      </c>
      <c r="H674" s="147">
        <v>0</v>
      </c>
      <c r="I674" s="147">
        <v>0</v>
      </c>
      <c r="J674" s="147">
        <v>0</v>
      </c>
      <c r="K674" s="147">
        <v>0</v>
      </c>
      <c r="L674" s="147">
        <v>0</v>
      </c>
      <c r="M674" s="147">
        <v>0</v>
      </c>
      <c r="N674" s="147">
        <v>0</v>
      </c>
      <c r="O674" s="147">
        <v>0</v>
      </c>
    </row>
    <row r="675" spans="1:15">
      <c r="A675" s="65"/>
      <c r="B675" s="606"/>
      <c r="C675" s="182" t="s">
        <v>25</v>
      </c>
      <c r="D675" s="147"/>
      <c r="E675" s="147"/>
      <c r="F675" s="147"/>
      <c r="G675" s="147"/>
      <c r="H675" s="147"/>
      <c r="I675" s="147"/>
      <c r="J675" s="147"/>
      <c r="K675" s="147"/>
      <c r="L675" s="147"/>
      <c r="M675" s="147"/>
      <c r="N675" s="147"/>
      <c r="O675" s="147"/>
    </row>
    <row r="676" spans="1:15" ht="97.2">
      <c r="A676" s="65"/>
      <c r="B676" s="269"/>
      <c r="C676" s="182" t="s">
        <v>33</v>
      </c>
      <c r="D676" s="147">
        <v>0</v>
      </c>
      <c r="E676" s="147">
        <v>0</v>
      </c>
      <c r="F676" s="147">
        <v>0</v>
      </c>
      <c r="G676" s="147">
        <v>0</v>
      </c>
      <c r="H676" s="147">
        <v>0</v>
      </c>
      <c r="I676" s="147">
        <v>0</v>
      </c>
      <c r="J676" s="147">
        <v>0</v>
      </c>
      <c r="K676" s="147">
        <v>0</v>
      </c>
      <c r="L676" s="147">
        <v>0</v>
      </c>
      <c r="M676" s="147">
        <v>0</v>
      </c>
      <c r="N676" s="147">
        <v>0</v>
      </c>
      <c r="O676" s="147">
        <v>0</v>
      </c>
    </row>
    <row r="677" spans="1:15" ht="97.2">
      <c r="A677" s="72"/>
      <c r="B677" s="276"/>
      <c r="C677" s="391" t="s">
        <v>39</v>
      </c>
      <c r="D677" s="147">
        <v>0</v>
      </c>
      <c r="E677" s="147">
        <v>0</v>
      </c>
      <c r="F677" s="147">
        <v>0</v>
      </c>
      <c r="G677" s="147">
        <v>0</v>
      </c>
      <c r="H677" s="147">
        <v>0</v>
      </c>
      <c r="I677" s="147">
        <v>0</v>
      </c>
      <c r="J677" s="147">
        <v>0</v>
      </c>
      <c r="K677" s="147">
        <v>0</v>
      </c>
      <c r="L677" s="147">
        <v>0</v>
      </c>
      <c r="M677" s="147">
        <v>0</v>
      </c>
      <c r="N677" s="147">
        <v>0</v>
      </c>
      <c r="O677" s="147">
        <v>0</v>
      </c>
    </row>
    <row r="678" spans="1:15" ht="97.2">
      <c r="A678" s="65"/>
      <c r="B678" s="269"/>
      <c r="C678" s="391" t="s">
        <v>40</v>
      </c>
      <c r="D678" s="147">
        <v>0</v>
      </c>
      <c r="E678" s="147">
        <v>0</v>
      </c>
      <c r="F678" s="147">
        <v>0</v>
      </c>
      <c r="G678" s="147">
        <v>0</v>
      </c>
      <c r="H678" s="147">
        <v>0</v>
      </c>
      <c r="I678" s="147">
        <v>0</v>
      </c>
      <c r="J678" s="147">
        <v>0</v>
      </c>
      <c r="K678" s="147">
        <v>0</v>
      </c>
      <c r="L678" s="147">
        <v>0</v>
      </c>
      <c r="M678" s="147">
        <v>0</v>
      </c>
      <c r="N678" s="147">
        <v>0</v>
      </c>
      <c r="O678" s="147">
        <v>0</v>
      </c>
    </row>
    <row r="679" spans="1:15" ht="97.2">
      <c r="A679" s="65"/>
      <c r="B679" s="269"/>
      <c r="C679" s="391" t="s">
        <v>34</v>
      </c>
      <c r="D679" s="147">
        <v>0</v>
      </c>
      <c r="E679" s="147">
        <v>0</v>
      </c>
      <c r="F679" s="147">
        <v>0</v>
      </c>
      <c r="G679" s="147">
        <v>0</v>
      </c>
      <c r="H679" s="147">
        <v>0</v>
      </c>
      <c r="I679" s="147">
        <v>0</v>
      </c>
      <c r="J679" s="147">
        <v>0</v>
      </c>
      <c r="K679" s="147">
        <v>0</v>
      </c>
      <c r="L679" s="147">
        <v>0</v>
      </c>
      <c r="M679" s="147">
        <v>0</v>
      </c>
      <c r="N679" s="147">
        <v>0</v>
      </c>
      <c r="O679" s="147">
        <v>0</v>
      </c>
    </row>
    <row r="680" spans="1:15" ht="97.2">
      <c r="A680" s="65"/>
      <c r="B680" s="269"/>
      <c r="C680" s="391" t="s">
        <v>35</v>
      </c>
      <c r="D680" s="147">
        <v>0</v>
      </c>
      <c r="E680" s="147">
        <v>0</v>
      </c>
      <c r="F680" s="147">
        <v>0</v>
      </c>
      <c r="G680" s="147">
        <v>0</v>
      </c>
      <c r="H680" s="147">
        <v>0</v>
      </c>
      <c r="I680" s="147">
        <v>0</v>
      </c>
      <c r="J680" s="147">
        <v>0</v>
      </c>
      <c r="K680" s="147">
        <v>0</v>
      </c>
      <c r="L680" s="147">
        <v>0</v>
      </c>
      <c r="M680" s="147">
        <v>0</v>
      </c>
      <c r="N680" s="147">
        <v>0</v>
      </c>
      <c r="O680" s="147">
        <v>0</v>
      </c>
    </row>
    <row r="681" spans="1:15" ht="97.2">
      <c r="A681" s="65"/>
      <c r="B681" s="269"/>
      <c r="C681" s="391" t="s">
        <v>36</v>
      </c>
      <c r="D681" s="147">
        <v>0</v>
      </c>
      <c r="E681" s="147">
        <v>0</v>
      </c>
      <c r="F681" s="147">
        <v>0</v>
      </c>
      <c r="G681" s="147">
        <v>0</v>
      </c>
      <c r="H681" s="147">
        <v>0</v>
      </c>
      <c r="I681" s="147">
        <v>0</v>
      </c>
      <c r="J681" s="147">
        <v>0</v>
      </c>
      <c r="K681" s="147">
        <v>0</v>
      </c>
      <c r="L681" s="147">
        <v>0</v>
      </c>
      <c r="M681" s="147">
        <v>0</v>
      </c>
      <c r="N681" s="147">
        <v>0</v>
      </c>
      <c r="O681" s="147">
        <v>0</v>
      </c>
    </row>
    <row r="682" spans="1:15" ht="97.2">
      <c r="A682" s="65"/>
      <c r="B682" s="269"/>
      <c r="C682" s="391" t="s">
        <v>37</v>
      </c>
      <c r="D682" s="147">
        <v>0</v>
      </c>
      <c r="E682" s="147">
        <v>0</v>
      </c>
      <c r="F682" s="147">
        <v>0</v>
      </c>
      <c r="G682" s="147">
        <v>0</v>
      </c>
      <c r="H682" s="147">
        <v>0</v>
      </c>
      <c r="I682" s="147">
        <v>0</v>
      </c>
      <c r="J682" s="147">
        <v>0</v>
      </c>
      <c r="K682" s="147">
        <v>0</v>
      </c>
      <c r="L682" s="147">
        <v>0</v>
      </c>
      <c r="M682" s="147">
        <v>0</v>
      </c>
      <c r="N682" s="147">
        <v>0</v>
      </c>
      <c r="O682" s="147">
        <v>0</v>
      </c>
    </row>
    <row r="683" spans="1:15" ht="129.6">
      <c r="A683" s="65"/>
      <c r="B683" s="269"/>
      <c r="C683" s="182" t="s">
        <v>38</v>
      </c>
      <c r="D683" s="147">
        <v>0</v>
      </c>
      <c r="E683" s="147">
        <v>0</v>
      </c>
      <c r="F683" s="147">
        <v>0</v>
      </c>
      <c r="G683" s="147">
        <v>0</v>
      </c>
      <c r="H683" s="147">
        <v>0</v>
      </c>
      <c r="I683" s="147">
        <v>0</v>
      </c>
      <c r="J683" s="147">
        <v>0</v>
      </c>
      <c r="K683" s="147">
        <v>0</v>
      </c>
      <c r="L683" s="147">
        <v>0</v>
      </c>
      <c r="M683" s="147">
        <v>0</v>
      </c>
      <c r="N683" s="147">
        <v>0</v>
      </c>
      <c r="O683" s="147">
        <v>0</v>
      </c>
    </row>
    <row r="684" spans="1:15">
      <c r="A684" s="65"/>
      <c r="B684" s="269"/>
      <c r="C684" s="182" t="s">
        <v>24</v>
      </c>
      <c r="D684" s="147">
        <v>0</v>
      </c>
      <c r="E684" s="147">
        <v>0</v>
      </c>
      <c r="F684" s="147">
        <v>0</v>
      </c>
      <c r="G684" s="147">
        <v>0</v>
      </c>
      <c r="H684" s="147">
        <v>0</v>
      </c>
      <c r="I684" s="147">
        <v>0</v>
      </c>
      <c r="J684" s="147">
        <v>0</v>
      </c>
      <c r="K684" s="147">
        <v>0</v>
      </c>
      <c r="L684" s="147">
        <v>0</v>
      </c>
      <c r="M684" s="147">
        <v>0</v>
      </c>
      <c r="N684" s="147">
        <v>0</v>
      </c>
      <c r="O684" s="147">
        <v>0</v>
      </c>
    </row>
    <row r="685" spans="1:15">
      <c r="A685" s="65"/>
      <c r="B685" s="269"/>
      <c r="C685" s="394" t="s">
        <v>23</v>
      </c>
      <c r="D685" s="141">
        <v>38554</v>
      </c>
      <c r="E685" s="141"/>
      <c r="F685" s="141">
        <v>38554</v>
      </c>
      <c r="G685" s="267">
        <v>37570.959999999999</v>
      </c>
      <c r="H685" s="267"/>
      <c r="I685" s="267">
        <v>37570.959999999999</v>
      </c>
      <c r="J685" s="267">
        <v>37570.959999999999</v>
      </c>
      <c r="K685" s="267"/>
      <c r="L685" s="267">
        <v>37570.959999999999</v>
      </c>
      <c r="M685" s="267">
        <v>37568.42</v>
      </c>
      <c r="N685" s="267"/>
      <c r="O685" s="267">
        <v>37568.42</v>
      </c>
    </row>
    <row r="686" spans="1:15">
      <c r="A686" s="63" t="s">
        <v>851</v>
      </c>
      <c r="B686" s="607"/>
      <c r="C686" s="182" t="s">
        <v>59</v>
      </c>
      <c r="D686" s="267">
        <v>723.8</v>
      </c>
      <c r="E686" s="267"/>
      <c r="F686" s="267">
        <v>723.8</v>
      </c>
      <c r="G686" s="141">
        <v>815.38</v>
      </c>
      <c r="H686" s="141"/>
      <c r="I686" s="141">
        <v>815.38</v>
      </c>
      <c r="J686" s="141">
        <v>815.38</v>
      </c>
      <c r="K686" s="141"/>
      <c r="L686" s="141">
        <v>815.38</v>
      </c>
      <c r="M686" s="267">
        <v>814.81</v>
      </c>
      <c r="N686" s="267"/>
      <c r="O686" s="267">
        <v>814.81</v>
      </c>
    </row>
    <row r="687" spans="1:15" ht="64.8">
      <c r="A687" s="65"/>
      <c r="B687" s="606"/>
      <c r="C687" s="182" t="s">
        <v>26</v>
      </c>
      <c r="D687" s="147">
        <v>0</v>
      </c>
      <c r="E687" s="147">
        <v>0</v>
      </c>
      <c r="F687" s="147">
        <v>0</v>
      </c>
      <c r="G687" s="147">
        <v>0</v>
      </c>
      <c r="H687" s="147">
        <v>0</v>
      </c>
      <c r="I687" s="147">
        <v>0</v>
      </c>
      <c r="J687" s="147">
        <v>0</v>
      </c>
      <c r="K687" s="147">
        <v>0</v>
      </c>
      <c r="L687" s="147">
        <v>0</v>
      </c>
      <c r="M687" s="147">
        <v>0</v>
      </c>
      <c r="N687" s="147">
        <v>0</v>
      </c>
      <c r="O687" s="147">
        <v>0</v>
      </c>
    </row>
    <row r="688" spans="1:15">
      <c r="A688" s="65"/>
      <c r="B688" s="606"/>
      <c r="C688" s="182" t="s">
        <v>25</v>
      </c>
      <c r="D688" s="147"/>
      <c r="E688" s="147"/>
      <c r="F688" s="147"/>
      <c r="G688" s="147"/>
      <c r="H688" s="147"/>
      <c r="I688" s="147"/>
      <c r="J688" s="147"/>
      <c r="K688" s="147"/>
      <c r="L688" s="147"/>
      <c r="M688" s="147"/>
      <c r="N688" s="147"/>
      <c r="O688" s="147"/>
    </row>
    <row r="689" spans="1:15" ht="97.2">
      <c r="A689" s="65"/>
      <c r="B689" s="269"/>
      <c r="C689" s="182" t="s">
        <v>33</v>
      </c>
      <c r="D689" s="147">
        <v>0</v>
      </c>
      <c r="E689" s="147">
        <v>0</v>
      </c>
      <c r="F689" s="147">
        <v>0</v>
      </c>
      <c r="G689" s="147">
        <v>0</v>
      </c>
      <c r="H689" s="147">
        <v>0</v>
      </c>
      <c r="I689" s="147">
        <v>0</v>
      </c>
      <c r="J689" s="147">
        <v>0</v>
      </c>
      <c r="K689" s="147">
        <v>0</v>
      </c>
      <c r="L689" s="147">
        <v>0</v>
      </c>
      <c r="M689" s="147">
        <v>0</v>
      </c>
      <c r="N689" s="147">
        <v>0</v>
      </c>
      <c r="O689" s="147">
        <v>0</v>
      </c>
    </row>
    <row r="690" spans="1:15" ht="97.2">
      <c r="A690" s="65"/>
      <c r="B690" s="269"/>
      <c r="C690" s="391" t="s">
        <v>39</v>
      </c>
      <c r="D690" s="147">
        <v>0</v>
      </c>
      <c r="E690" s="147">
        <v>0</v>
      </c>
      <c r="F690" s="147">
        <v>0</v>
      </c>
      <c r="G690" s="147">
        <v>0</v>
      </c>
      <c r="H690" s="147">
        <v>0</v>
      </c>
      <c r="I690" s="147">
        <v>0</v>
      </c>
      <c r="J690" s="147">
        <v>0</v>
      </c>
      <c r="K690" s="147">
        <v>0</v>
      </c>
      <c r="L690" s="147">
        <v>0</v>
      </c>
      <c r="M690" s="147">
        <v>0</v>
      </c>
      <c r="N690" s="147">
        <v>0</v>
      </c>
      <c r="O690" s="147">
        <v>0</v>
      </c>
    </row>
    <row r="691" spans="1:15" ht="97.2">
      <c r="A691" s="65"/>
      <c r="B691" s="269"/>
      <c r="C691" s="391" t="s">
        <v>40</v>
      </c>
      <c r="D691" s="147">
        <v>0</v>
      </c>
      <c r="E691" s="147">
        <v>0</v>
      </c>
      <c r="F691" s="147">
        <v>0</v>
      </c>
      <c r="G691" s="147">
        <v>0</v>
      </c>
      <c r="H691" s="147">
        <v>0</v>
      </c>
      <c r="I691" s="147">
        <v>0</v>
      </c>
      <c r="J691" s="147">
        <v>0</v>
      </c>
      <c r="K691" s="147">
        <v>0</v>
      </c>
      <c r="L691" s="147">
        <v>0</v>
      </c>
      <c r="M691" s="147">
        <v>0</v>
      </c>
      <c r="N691" s="147">
        <v>0</v>
      </c>
      <c r="O691" s="147">
        <v>0</v>
      </c>
    </row>
    <row r="692" spans="1:15" ht="97.2">
      <c r="A692" s="65"/>
      <c r="B692" s="269"/>
      <c r="C692" s="391" t="s">
        <v>34</v>
      </c>
      <c r="D692" s="147">
        <v>0</v>
      </c>
      <c r="E692" s="147">
        <v>0</v>
      </c>
      <c r="F692" s="147">
        <v>0</v>
      </c>
      <c r="G692" s="147">
        <v>0</v>
      </c>
      <c r="H692" s="147">
        <v>0</v>
      </c>
      <c r="I692" s="147">
        <v>0</v>
      </c>
      <c r="J692" s="147">
        <v>0</v>
      </c>
      <c r="K692" s="147">
        <v>0</v>
      </c>
      <c r="L692" s="147">
        <v>0</v>
      </c>
      <c r="M692" s="147">
        <v>0</v>
      </c>
      <c r="N692" s="147">
        <v>0</v>
      </c>
      <c r="O692" s="147">
        <v>0</v>
      </c>
    </row>
    <row r="693" spans="1:15" ht="97.2">
      <c r="A693" s="65"/>
      <c r="B693" s="269"/>
      <c r="C693" s="391" t="s">
        <v>35</v>
      </c>
      <c r="D693" s="147">
        <v>0</v>
      </c>
      <c r="E693" s="147">
        <v>0</v>
      </c>
      <c r="F693" s="147">
        <v>0</v>
      </c>
      <c r="G693" s="147">
        <v>0</v>
      </c>
      <c r="H693" s="147">
        <v>0</v>
      </c>
      <c r="I693" s="147">
        <v>0</v>
      </c>
      <c r="J693" s="147">
        <v>0</v>
      </c>
      <c r="K693" s="147">
        <v>0</v>
      </c>
      <c r="L693" s="147">
        <v>0</v>
      </c>
      <c r="M693" s="147">
        <v>0</v>
      </c>
      <c r="N693" s="147">
        <v>0</v>
      </c>
      <c r="O693" s="147">
        <v>0</v>
      </c>
    </row>
    <row r="694" spans="1:15" ht="97.2">
      <c r="A694" s="72"/>
      <c r="B694" s="276"/>
      <c r="C694" s="391" t="s">
        <v>36</v>
      </c>
      <c r="D694" s="147">
        <v>0</v>
      </c>
      <c r="E694" s="147">
        <v>0</v>
      </c>
      <c r="F694" s="147">
        <v>0</v>
      </c>
      <c r="G694" s="147">
        <v>0</v>
      </c>
      <c r="H694" s="147">
        <v>0</v>
      </c>
      <c r="I694" s="147">
        <v>0</v>
      </c>
      <c r="J694" s="147">
        <v>0</v>
      </c>
      <c r="K694" s="147">
        <v>0</v>
      </c>
      <c r="L694" s="147">
        <v>0</v>
      </c>
      <c r="M694" s="147">
        <v>0</v>
      </c>
      <c r="N694" s="147">
        <v>0</v>
      </c>
      <c r="O694" s="147">
        <v>0</v>
      </c>
    </row>
    <row r="695" spans="1:15" ht="97.2">
      <c r="A695" s="65"/>
      <c r="B695" s="269"/>
      <c r="C695" s="391" t="s">
        <v>37</v>
      </c>
      <c r="D695" s="147">
        <v>0</v>
      </c>
      <c r="E695" s="147">
        <v>0</v>
      </c>
      <c r="F695" s="147">
        <v>0</v>
      </c>
      <c r="G695" s="147">
        <v>0</v>
      </c>
      <c r="H695" s="147">
        <v>0</v>
      </c>
      <c r="I695" s="147">
        <v>0</v>
      </c>
      <c r="J695" s="147">
        <v>0</v>
      </c>
      <c r="K695" s="147">
        <v>0</v>
      </c>
      <c r="L695" s="147">
        <v>0</v>
      </c>
      <c r="M695" s="147">
        <v>0</v>
      </c>
      <c r="N695" s="147">
        <v>0</v>
      </c>
      <c r="O695" s="147">
        <v>0</v>
      </c>
    </row>
    <row r="696" spans="1:15" ht="129.6">
      <c r="A696" s="65"/>
      <c r="B696" s="269"/>
      <c r="C696" s="182" t="s">
        <v>38</v>
      </c>
      <c r="D696" s="147">
        <v>0</v>
      </c>
      <c r="E696" s="147">
        <v>0</v>
      </c>
      <c r="F696" s="147">
        <v>0</v>
      </c>
      <c r="G696" s="147">
        <v>0</v>
      </c>
      <c r="H696" s="147">
        <v>0</v>
      </c>
      <c r="I696" s="147">
        <v>0</v>
      </c>
      <c r="J696" s="147">
        <v>0</v>
      </c>
      <c r="K696" s="147">
        <v>0</v>
      </c>
      <c r="L696" s="147">
        <v>0</v>
      </c>
      <c r="M696" s="147">
        <v>0</v>
      </c>
      <c r="N696" s="147">
        <v>0</v>
      </c>
      <c r="O696" s="147">
        <v>0</v>
      </c>
    </row>
    <row r="697" spans="1:15">
      <c r="A697" s="65"/>
      <c r="B697" s="269"/>
      <c r="C697" s="182" t="s">
        <v>24</v>
      </c>
      <c r="D697" s="147">
        <v>0</v>
      </c>
      <c r="E697" s="147">
        <v>0</v>
      </c>
      <c r="F697" s="147">
        <v>0</v>
      </c>
      <c r="G697" s="147">
        <v>0</v>
      </c>
      <c r="H697" s="147">
        <v>0</v>
      </c>
      <c r="I697" s="147">
        <v>0</v>
      </c>
      <c r="J697" s="147">
        <v>0</v>
      </c>
      <c r="K697" s="147">
        <v>0</v>
      </c>
      <c r="L697" s="147">
        <v>0</v>
      </c>
      <c r="M697" s="147">
        <v>0</v>
      </c>
      <c r="N697" s="147">
        <v>0</v>
      </c>
      <c r="O697" s="147">
        <v>0</v>
      </c>
    </row>
    <row r="698" spans="1:15">
      <c r="A698" s="65"/>
      <c r="B698" s="269"/>
      <c r="C698" s="182" t="s">
        <v>23</v>
      </c>
      <c r="D698" s="141">
        <v>723.8</v>
      </c>
      <c r="E698" s="141"/>
      <c r="F698" s="141">
        <v>723.8</v>
      </c>
      <c r="G698" s="141">
        <v>815.38</v>
      </c>
      <c r="H698" s="141"/>
      <c r="I698" s="141">
        <v>815.38</v>
      </c>
      <c r="J698" s="141">
        <v>815.38</v>
      </c>
      <c r="K698" s="141"/>
      <c r="L698" s="141">
        <v>815.38</v>
      </c>
      <c r="M698" s="267">
        <v>814.81</v>
      </c>
      <c r="N698" s="267"/>
      <c r="O698" s="267">
        <v>814.81</v>
      </c>
    </row>
    <row r="699" spans="1:15">
      <c r="A699" s="395" t="s">
        <v>852</v>
      </c>
      <c r="B699" s="610" t="s">
        <v>203</v>
      </c>
      <c r="C699" s="182" t="s">
        <v>59</v>
      </c>
      <c r="D699" s="153">
        <v>2387</v>
      </c>
      <c r="E699" s="153"/>
      <c r="F699" s="153">
        <v>2387</v>
      </c>
      <c r="G699" s="153">
        <v>2227.42</v>
      </c>
      <c r="H699" s="153"/>
      <c r="I699" s="153">
        <v>2227.42</v>
      </c>
      <c r="J699" s="153">
        <v>2227.42</v>
      </c>
      <c r="K699" s="153"/>
      <c r="L699" s="153">
        <v>2227.42</v>
      </c>
      <c r="M699" s="141">
        <v>2226.4</v>
      </c>
      <c r="N699" s="141"/>
      <c r="O699" s="141">
        <v>2226.4</v>
      </c>
    </row>
    <row r="700" spans="1:15" ht="64.8">
      <c r="A700" s="396"/>
      <c r="B700" s="610"/>
      <c r="C700" s="182" t="s">
        <v>26</v>
      </c>
      <c r="D700" s="147">
        <v>0</v>
      </c>
      <c r="E700" s="147">
        <v>0</v>
      </c>
      <c r="F700" s="147">
        <v>0</v>
      </c>
      <c r="G700" s="147">
        <v>0</v>
      </c>
      <c r="H700" s="147">
        <v>0</v>
      </c>
      <c r="I700" s="147">
        <v>0</v>
      </c>
      <c r="J700" s="147">
        <v>0</v>
      </c>
      <c r="K700" s="147">
        <v>0</v>
      </c>
      <c r="L700" s="147">
        <v>0</v>
      </c>
      <c r="M700" s="147">
        <v>0</v>
      </c>
      <c r="N700" s="147">
        <v>0</v>
      </c>
      <c r="O700" s="147">
        <v>0</v>
      </c>
    </row>
    <row r="701" spans="1:15">
      <c r="A701" s="396"/>
      <c r="B701" s="610"/>
      <c r="C701" s="182" t="s">
        <v>25</v>
      </c>
      <c r="D701" s="147"/>
      <c r="E701" s="147"/>
      <c r="F701" s="147"/>
      <c r="G701" s="147"/>
      <c r="H701" s="147"/>
      <c r="I701" s="147"/>
      <c r="J701" s="147"/>
      <c r="K701" s="147"/>
      <c r="L701" s="147"/>
      <c r="M701" s="147"/>
      <c r="N701" s="147"/>
      <c r="O701" s="147"/>
    </row>
    <row r="702" spans="1:15" ht="97.2">
      <c r="A702" s="396"/>
      <c r="B702" s="610"/>
      <c r="C702" s="182" t="s">
        <v>33</v>
      </c>
      <c r="D702" s="147">
        <v>0</v>
      </c>
      <c r="E702" s="147">
        <v>0</v>
      </c>
      <c r="F702" s="147">
        <v>0</v>
      </c>
      <c r="G702" s="147">
        <v>0</v>
      </c>
      <c r="H702" s="147">
        <v>0</v>
      </c>
      <c r="I702" s="147">
        <v>0</v>
      </c>
      <c r="J702" s="147">
        <v>0</v>
      </c>
      <c r="K702" s="147">
        <v>0</v>
      </c>
      <c r="L702" s="147">
        <v>0</v>
      </c>
      <c r="M702" s="147">
        <v>0</v>
      </c>
      <c r="N702" s="147">
        <v>0</v>
      </c>
      <c r="O702" s="147">
        <v>0</v>
      </c>
    </row>
    <row r="703" spans="1:15" ht="97.2">
      <c r="A703" s="396"/>
      <c r="B703" s="269"/>
      <c r="C703" s="391" t="s">
        <v>39</v>
      </c>
      <c r="D703" s="147">
        <v>0</v>
      </c>
      <c r="E703" s="147">
        <v>0</v>
      </c>
      <c r="F703" s="147">
        <v>0</v>
      </c>
      <c r="G703" s="147">
        <v>0</v>
      </c>
      <c r="H703" s="147">
        <v>0</v>
      </c>
      <c r="I703" s="147">
        <v>0</v>
      </c>
      <c r="J703" s="147">
        <v>0</v>
      </c>
      <c r="K703" s="147">
        <v>0</v>
      </c>
      <c r="L703" s="147">
        <v>0</v>
      </c>
      <c r="M703" s="147">
        <v>0</v>
      </c>
      <c r="N703" s="147">
        <v>0</v>
      </c>
      <c r="O703" s="147">
        <v>0</v>
      </c>
    </row>
    <row r="704" spans="1:15" ht="97.2">
      <c r="A704" s="397"/>
      <c r="B704" s="276"/>
      <c r="C704" s="391" t="s">
        <v>40</v>
      </c>
      <c r="D704" s="147">
        <v>0</v>
      </c>
      <c r="E704" s="147">
        <v>0</v>
      </c>
      <c r="F704" s="147">
        <v>0</v>
      </c>
      <c r="G704" s="147">
        <v>0</v>
      </c>
      <c r="H704" s="147">
        <v>0</v>
      </c>
      <c r="I704" s="147">
        <v>0</v>
      </c>
      <c r="J704" s="147">
        <v>0</v>
      </c>
      <c r="K704" s="147">
        <v>0</v>
      </c>
      <c r="L704" s="147">
        <v>0</v>
      </c>
      <c r="M704" s="147">
        <v>0</v>
      </c>
      <c r="N704" s="147">
        <v>0</v>
      </c>
      <c r="O704" s="147">
        <v>0</v>
      </c>
    </row>
    <row r="705" spans="1:15" ht="97.2">
      <c r="A705" s="396"/>
      <c r="B705" s="269"/>
      <c r="C705" s="391" t="s">
        <v>34</v>
      </c>
      <c r="D705" s="147">
        <v>0</v>
      </c>
      <c r="E705" s="147">
        <v>0</v>
      </c>
      <c r="F705" s="147">
        <v>0</v>
      </c>
      <c r="G705" s="147">
        <v>0</v>
      </c>
      <c r="H705" s="147">
        <v>0</v>
      </c>
      <c r="I705" s="147">
        <v>0</v>
      </c>
      <c r="J705" s="147">
        <v>0</v>
      </c>
      <c r="K705" s="147">
        <v>0</v>
      </c>
      <c r="L705" s="147">
        <v>0</v>
      </c>
      <c r="M705" s="147">
        <v>0</v>
      </c>
      <c r="N705" s="147">
        <v>0</v>
      </c>
      <c r="O705" s="147">
        <v>0</v>
      </c>
    </row>
    <row r="706" spans="1:15" ht="97.2">
      <c r="A706" s="396"/>
      <c r="B706" s="269"/>
      <c r="C706" s="391" t="s">
        <v>35</v>
      </c>
      <c r="D706" s="147">
        <v>0</v>
      </c>
      <c r="E706" s="147">
        <v>0</v>
      </c>
      <c r="F706" s="147">
        <v>0</v>
      </c>
      <c r="G706" s="147">
        <v>0</v>
      </c>
      <c r="H706" s="147">
        <v>0</v>
      </c>
      <c r="I706" s="147">
        <v>0</v>
      </c>
      <c r="J706" s="147">
        <v>0</v>
      </c>
      <c r="K706" s="147">
        <v>0</v>
      </c>
      <c r="L706" s="147">
        <v>0</v>
      </c>
      <c r="M706" s="147">
        <v>0</v>
      </c>
      <c r="N706" s="147">
        <v>0</v>
      </c>
      <c r="O706" s="147">
        <v>0</v>
      </c>
    </row>
    <row r="707" spans="1:15" ht="97.2">
      <c r="A707" s="396"/>
      <c r="B707" s="269"/>
      <c r="C707" s="391" t="s">
        <v>36</v>
      </c>
      <c r="D707" s="147">
        <v>0</v>
      </c>
      <c r="E707" s="147">
        <v>0</v>
      </c>
      <c r="F707" s="147">
        <v>0</v>
      </c>
      <c r="G707" s="147">
        <v>0</v>
      </c>
      <c r="H707" s="147">
        <v>0</v>
      </c>
      <c r="I707" s="147">
        <v>0</v>
      </c>
      <c r="J707" s="147">
        <v>0</v>
      </c>
      <c r="K707" s="147">
        <v>0</v>
      </c>
      <c r="L707" s="147">
        <v>0</v>
      </c>
      <c r="M707" s="147">
        <v>0</v>
      </c>
      <c r="N707" s="147">
        <v>0</v>
      </c>
      <c r="O707" s="147">
        <v>0</v>
      </c>
    </row>
    <row r="708" spans="1:15" ht="97.2">
      <c r="A708" s="396"/>
      <c r="B708" s="269"/>
      <c r="C708" s="391" t="s">
        <v>37</v>
      </c>
      <c r="D708" s="147">
        <v>0</v>
      </c>
      <c r="E708" s="147">
        <v>0</v>
      </c>
      <c r="F708" s="147">
        <v>0</v>
      </c>
      <c r="G708" s="147">
        <v>0</v>
      </c>
      <c r="H708" s="147">
        <v>0</v>
      </c>
      <c r="I708" s="147">
        <v>0</v>
      </c>
      <c r="J708" s="147">
        <v>0</v>
      </c>
      <c r="K708" s="147">
        <v>0</v>
      </c>
      <c r="L708" s="147">
        <v>0</v>
      </c>
      <c r="M708" s="147">
        <v>0</v>
      </c>
      <c r="N708" s="147">
        <v>0</v>
      </c>
      <c r="O708" s="147">
        <v>0</v>
      </c>
    </row>
    <row r="709" spans="1:15" ht="129.6">
      <c r="A709" s="396"/>
      <c r="B709" s="269"/>
      <c r="C709" s="182" t="s">
        <v>38</v>
      </c>
      <c r="D709" s="147">
        <v>0</v>
      </c>
      <c r="E709" s="147">
        <v>0</v>
      </c>
      <c r="F709" s="147">
        <v>0</v>
      </c>
      <c r="G709" s="147">
        <v>0</v>
      </c>
      <c r="H709" s="147">
        <v>0</v>
      </c>
      <c r="I709" s="147">
        <v>0</v>
      </c>
      <c r="J709" s="147">
        <v>0</v>
      </c>
      <c r="K709" s="147">
        <v>0</v>
      </c>
      <c r="L709" s="147">
        <v>0</v>
      </c>
      <c r="M709" s="147">
        <v>0</v>
      </c>
      <c r="N709" s="147">
        <v>0</v>
      </c>
      <c r="O709" s="147">
        <v>0</v>
      </c>
    </row>
    <row r="710" spans="1:15">
      <c r="A710" s="396"/>
      <c r="B710" s="269"/>
      <c r="C710" s="182" t="s">
        <v>24</v>
      </c>
      <c r="D710" s="147">
        <v>0</v>
      </c>
      <c r="E710" s="147">
        <v>0</v>
      </c>
      <c r="F710" s="147">
        <v>0</v>
      </c>
      <c r="G710" s="147">
        <v>0</v>
      </c>
      <c r="H710" s="147">
        <v>0</v>
      </c>
      <c r="I710" s="147">
        <v>0</v>
      </c>
      <c r="J710" s="147">
        <v>0</v>
      </c>
      <c r="K710" s="147">
        <v>0</v>
      </c>
      <c r="L710" s="147">
        <v>0</v>
      </c>
      <c r="M710" s="147">
        <v>0</v>
      </c>
      <c r="N710" s="147">
        <v>0</v>
      </c>
      <c r="O710" s="147">
        <v>0</v>
      </c>
    </row>
    <row r="711" spans="1:15">
      <c r="A711" s="397"/>
      <c r="B711" s="276"/>
      <c r="C711" s="182" t="s">
        <v>23</v>
      </c>
      <c r="D711" s="153">
        <v>2387</v>
      </c>
      <c r="E711" s="153"/>
      <c r="F711" s="153">
        <v>2387</v>
      </c>
      <c r="G711" s="153">
        <v>2227.42</v>
      </c>
      <c r="H711" s="153"/>
      <c r="I711" s="153">
        <v>2227.42</v>
      </c>
      <c r="J711" s="153">
        <v>2227.42</v>
      </c>
      <c r="K711" s="153"/>
      <c r="L711" s="153">
        <v>2227.42</v>
      </c>
      <c r="M711" s="141">
        <v>2226.4</v>
      </c>
      <c r="N711" s="141"/>
      <c r="O711" s="141">
        <v>2226.4</v>
      </c>
    </row>
    <row r="712" spans="1:15">
      <c r="A712" s="395" t="s">
        <v>204</v>
      </c>
      <c r="B712" s="610" t="s">
        <v>205</v>
      </c>
      <c r="C712" s="182" t="s">
        <v>59</v>
      </c>
      <c r="D712" s="141">
        <v>161674</v>
      </c>
      <c r="E712" s="141"/>
      <c r="F712" s="141">
        <v>161674</v>
      </c>
      <c r="G712" s="141">
        <v>162155</v>
      </c>
      <c r="H712" s="141"/>
      <c r="I712" s="141">
        <v>162155</v>
      </c>
      <c r="J712" s="141">
        <v>162155</v>
      </c>
      <c r="K712" s="141"/>
      <c r="L712" s="141">
        <v>162155</v>
      </c>
      <c r="M712" s="141">
        <v>162144.38</v>
      </c>
      <c r="N712" s="141"/>
      <c r="O712" s="141">
        <v>162144.38</v>
      </c>
    </row>
    <row r="713" spans="1:15" ht="64.8">
      <c r="A713" s="396"/>
      <c r="B713" s="610"/>
      <c r="C713" s="182" t="s">
        <v>26</v>
      </c>
      <c r="D713" s="147">
        <v>0</v>
      </c>
      <c r="E713" s="147">
        <v>0</v>
      </c>
      <c r="F713" s="147">
        <v>0</v>
      </c>
      <c r="G713" s="147">
        <v>0</v>
      </c>
      <c r="H713" s="147">
        <v>0</v>
      </c>
      <c r="I713" s="147">
        <v>0</v>
      </c>
      <c r="J713" s="147">
        <v>0</v>
      </c>
      <c r="K713" s="147">
        <v>0</v>
      </c>
      <c r="L713" s="147">
        <v>0</v>
      </c>
      <c r="M713" s="147">
        <v>0</v>
      </c>
      <c r="N713" s="147">
        <v>0</v>
      </c>
      <c r="O713" s="147">
        <v>0</v>
      </c>
    </row>
    <row r="714" spans="1:15">
      <c r="A714" s="396"/>
      <c r="B714" s="613"/>
      <c r="C714" s="182" t="s">
        <v>25</v>
      </c>
      <c r="D714" s="147"/>
      <c r="E714" s="147"/>
      <c r="F714" s="147"/>
      <c r="G714" s="147"/>
      <c r="H714" s="147"/>
      <c r="I714" s="147"/>
      <c r="J714" s="147"/>
      <c r="K714" s="147"/>
      <c r="L714" s="147"/>
      <c r="M714" s="147"/>
      <c r="N714" s="147"/>
      <c r="O714" s="147"/>
    </row>
    <row r="715" spans="1:15" ht="97.2">
      <c r="A715" s="396"/>
      <c r="B715" s="269"/>
      <c r="C715" s="182" t="s">
        <v>33</v>
      </c>
      <c r="D715" s="147">
        <v>0</v>
      </c>
      <c r="E715" s="147">
        <v>0</v>
      </c>
      <c r="F715" s="147">
        <v>0</v>
      </c>
      <c r="G715" s="147">
        <v>0</v>
      </c>
      <c r="H715" s="147">
        <v>0</v>
      </c>
      <c r="I715" s="147">
        <v>0</v>
      </c>
      <c r="J715" s="147">
        <v>0</v>
      </c>
      <c r="K715" s="147">
        <v>0</v>
      </c>
      <c r="L715" s="147">
        <v>0</v>
      </c>
      <c r="M715" s="147">
        <v>0</v>
      </c>
      <c r="N715" s="147">
        <v>0</v>
      </c>
      <c r="O715" s="147">
        <v>0</v>
      </c>
    </row>
    <row r="716" spans="1:15" ht="97.2">
      <c r="A716" s="396"/>
      <c r="B716" s="269"/>
      <c r="C716" s="391" t="s">
        <v>39</v>
      </c>
      <c r="D716" s="147">
        <v>0</v>
      </c>
      <c r="E716" s="147">
        <v>0</v>
      </c>
      <c r="F716" s="147">
        <v>0</v>
      </c>
      <c r="G716" s="147">
        <v>0</v>
      </c>
      <c r="H716" s="147">
        <v>0</v>
      </c>
      <c r="I716" s="147">
        <v>0</v>
      </c>
      <c r="J716" s="147">
        <v>0</v>
      </c>
      <c r="K716" s="147">
        <v>0</v>
      </c>
      <c r="L716" s="147">
        <v>0</v>
      </c>
      <c r="M716" s="147">
        <v>0</v>
      </c>
      <c r="N716" s="147">
        <v>0</v>
      </c>
      <c r="O716" s="147">
        <v>0</v>
      </c>
    </row>
    <row r="717" spans="1:15" ht="97.2">
      <c r="A717" s="396"/>
      <c r="B717" s="269"/>
      <c r="C717" s="391" t="s">
        <v>40</v>
      </c>
      <c r="D717" s="147">
        <v>0</v>
      </c>
      <c r="E717" s="147">
        <v>0</v>
      </c>
      <c r="F717" s="147">
        <v>0</v>
      </c>
      <c r="G717" s="147">
        <v>0</v>
      </c>
      <c r="H717" s="147">
        <v>0</v>
      </c>
      <c r="I717" s="147">
        <v>0</v>
      </c>
      <c r="J717" s="147">
        <v>0</v>
      </c>
      <c r="K717" s="147">
        <v>0</v>
      </c>
      <c r="L717" s="147">
        <v>0</v>
      </c>
      <c r="M717" s="147">
        <v>0</v>
      </c>
      <c r="N717" s="147">
        <v>0</v>
      </c>
      <c r="O717" s="147">
        <v>0</v>
      </c>
    </row>
    <row r="718" spans="1:15" ht="97.2">
      <c r="A718" s="396"/>
      <c r="B718" s="269"/>
      <c r="C718" s="391" t="s">
        <v>34</v>
      </c>
      <c r="D718" s="147">
        <v>0</v>
      </c>
      <c r="E718" s="147">
        <v>0</v>
      </c>
      <c r="F718" s="147">
        <v>0</v>
      </c>
      <c r="G718" s="147">
        <v>0</v>
      </c>
      <c r="H718" s="147">
        <v>0</v>
      </c>
      <c r="I718" s="147">
        <v>0</v>
      </c>
      <c r="J718" s="147">
        <v>0</v>
      </c>
      <c r="K718" s="147">
        <v>0</v>
      </c>
      <c r="L718" s="147">
        <v>0</v>
      </c>
      <c r="M718" s="147">
        <v>0</v>
      </c>
      <c r="N718" s="147">
        <v>0</v>
      </c>
      <c r="O718" s="147">
        <v>0</v>
      </c>
    </row>
    <row r="719" spans="1:15" ht="97.2">
      <c r="A719" s="396"/>
      <c r="B719" s="269"/>
      <c r="C719" s="391" t="s">
        <v>35</v>
      </c>
      <c r="D719" s="147">
        <v>0</v>
      </c>
      <c r="E719" s="147">
        <v>0</v>
      </c>
      <c r="F719" s="147">
        <v>0</v>
      </c>
      <c r="G719" s="147">
        <v>0</v>
      </c>
      <c r="H719" s="147">
        <v>0</v>
      </c>
      <c r="I719" s="147">
        <v>0</v>
      </c>
      <c r="J719" s="147">
        <v>0</v>
      </c>
      <c r="K719" s="147">
        <v>0</v>
      </c>
      <c r="L719" s="147">
        <v>0</v>
      </c>
      <c r="M719" s="147">
        <v>0</v>
      </c>
      <c r="N719" s="147">
        <v>0</v>
      </c>
      <c r="O719" s="147">
        <v>0</v>
      </c>
    </row>
    <row r="720" spans="1:15" ht="97.2">
      <c r="A720" s="397"/>
      <c r="B720" s="276"/>
      <c r="C720" s="391" t="s">
        <v>36</v>
      </c>
      <c r="D720" s="147">
        <v>0</v>
      </c>
      <c r="E720" s="147">
        <v>0</v>
      </c>
      <c r="F720" s="147">
        <v>0</v>
      </c>
      <c r="G720" s="147">
        <v>0</v>
      </c>
      <c r="H720" s="147">
        <v>0</v>
      </c>
      <c r="I720" s="147">
        <v>0</v>
      </c>
      <c r="J720" s="147">
        <v>0</v>
      </c>
      <c r="K720" s="147">
        <v>0</v>
      </c>
      <c r="L720" s="147">
        <v>0</v>
      </c>
      <c r="M720" s="147">
        <v>0</v>
      </c>
      <c r="N720" s="147">
        <v>0</v>
      </c>
      <c r="O720" s="147">
        <v>0</v>
      </c>
    </row>
    <row r="721" spans="1:15" ht="97.2">
      <c r="A721" s="396"/>
      <c r="B721" s="269"/>
      <c r="C721" s="391" t="s">
        <v>37</v>
      </c>
      <c r="D721" s="147">
        <v>0</v>
      </c>
      <c r="E721" s="147">
        <v>0</v>
      </c>
      <c r="F721" s="147">
        <v>0</v>
      </c>
      <c r="G721" s="147">
        <v>0</v>
      </c>
      <c r="H721" s="147">
        <v>0</v>
      </c>
      <c r="I721" s="147">
        <v>0</v>
      </c>
      <c r="J721" s="147">
        <v>0</v>
      </c>
      <c r="K721" s="147">
        <v>0</v>
      </c>
      <c r="L721" s="147">
        <v>0</v>
      </c>
      <c r="M721" s="147">
        <v>0</v>
      </c>
      <c r="N721" s="147">
        <v>0</v>
      </c>
      <c r="O721" s="147">
        <v>0</v>
      </c>
    </row>
    <row r="722" spans="1:15" ht="129.6">
      <c r="A722" s="396"/>
      <c r="B722" s="269"/>
      <c r="C722" s="182" t="s">
        <v>38</v>
      </c>
      <c r="D722" s="147">
        <v>0</v>
      </c>
      <c r="E722" s="147">
        <v>0</v>
      </c>
      <c r="F722" s="147">
        <v>0</v>
      </c>
      <c r="G722" s="147">
        <v>0</v>
      </c>
      <c r="H722" s="147">
        <v>0</v>
      </c>
      <c r="I722" s="147">
        <v>0</v>
      </c>
      <c r="J722" s="147">
        <v>0</v>
      </c>
      <c r="K722" s="147">
        <v>0</v>
      </c>
      <c r="L722" s="147">
        <v>0</v>
      </c>
      <c r="M722" s="147">
        <v>0</v>
      </c>
      <c r="N722" s="147">
        <v>0</v>
      </c>
      <c r="O722" s="147">
        <v>0</v>
      </c>
    </row>
    <row r="723" spans="1:15">
      <c r="A723" s="396"/>
      <c r="B723" s="269"/>
      <c r="C723" s="182" t="s">
        <v>24</v>
      </c>
      <c r="D723" s="147">
        <v>0</v>
      </c>
      <c r="E723" s="147">
        <v>0</v>
      </c>
      <c r="F723" s="147">
        <v>0</v>
      </c>
      <c r="G723" s="147">
        <v>0</v>
      </c>
      <c r="H723" s="147">
        <v>0</v>
      </c>
      <c r="I723" s="147">
        <v>0</v>
      </c>
      <c r="J723" s="147">
        <v>0</v>
      </c>
      <c r="K723" s="147">
        <v>0</v>
      </c>
      <c r="L723" s="147">
        <v>0</v>
      </c>
      <c r="M723" s="147">
        <v>0</v>
      </c>
      <c r="N723" s="147">
        <v>0</v>
      </c>
      <c r="O723" s="147">
        <v>0</v>
      </c>
    </row>
    <row r="724" spans="1:15">
      <c r="A724" s="396"/>
      <c r="B724" s="269"/>
      <c r="C724" s="182" t="s">
        <v>23</v>
      </c>
      <c r="D724" s="141">
        <v>161674</v>
      </c>
      <c r="E724" s="141"/>
      <c r="F724" s="141">
        <v>161674</v>
      </c>
      <c r="G724" s="141">
        <v>162155</v>
      </c>
      <c r="H724" s="141"/>
      <c r="I724" s="141">
        <v>162155</v>
      </c>
      <c r="J724" s="141">
        <v>162155</v>
      </c>
      <c r="K724" s="141"/>
      <c r="L724" s="141">
        <v>162155</v>
      </c>
      <c r="M724" s="141">
        <v>162144.38</v>
      </c>
      <c r="N724" s="141"/>
      <c r="O724" s="141">
        <v>162144.38</v>
      </c>
    </row>
    <row r="725" spans="1:15">
      <c r="A725" s="395" t="s">
        <v>206</v>
      </c>
      <c r="B725" s="576" t="s">
        <v>207</v>
      </c>
      <c r="C725" s="182" t="s">
        <v>59</v>
      </c>
      <c r="D725" s="141">
        <v>1800.2</v>
      </c>
      <c r="E725" s="141"/>
      <c r="F725" s="141">
        <v>1800.2</v>
      </c>
      <c r="G725" s="141">
        <v>1559.2</v>
      </c>
      <c r="H725" s="141"/>
      <c r="I725" s="141">
        <v>1559.2</v>
      </c>
      <c r="J725" s="141">
        <v>1559.2</v>
      </c>
      <c r="K725" s="141"/>
      <c r="L725" s="141">
        <v>1559.2</v>
      </c>
      <c r="M725" s="141">
        <v>1557.16</v>
      </c>
      <c r="N725" s="141"/>
      <c r="O725" s="141">
        <v>1557.16</v>
      </c>
    </row>
    <row r="726" spans="1:15" ht="64.8">
      <c r="A726" s="396"/>
      <c r="B726" s="577"/>
      <c r="C726" s="182" t="s">
        <v>26</v>
      </c>
      <c r="D726" s="147">
        <v>0</v>
      </c>
      <c r="E726" s="147">
        <v>0</v>
      </c>
      <c r="F726" s="147">
        <v>0</v>
      </c>
      <c r="G726" s="147">
        <v>0</v>
      </c>
      <c r="H726" s="147">
        <v>0</v>
      </c>
      <c r="I726" s="147">
        <v>0</v>
      </c>
      <c r="J726" s="147">
        <v>0</v>
      </c>
      <c r="K726" s="147">
        <v>0</v>
      </c>
      <c r="L726" s="147">
        <v>0</v>
      </c>
      <c r="M726" s="147">
        <v>0</v>
      </c>
      <c r="N726" s="147">
        <v>0</v>
      </c>
      <c r="O726" s="147">
        <v>0</v>
      </c>
    </row>
    <row r="727" spans="1:15">
      <c r="A727" s="396"/>
      <c r="B727" s="606"/>
      <c r="C727" s="182" t="s">
        <v>25</v>
      </c>
      <c r="D727" s="147"/>
      <c r="E727" s="147"/>
      <c r="F727" s="147"/>
      <c r="G727" s="147"/>
      <c r="H727" s="147"/>
      <c r="I727" s="147"/>
      <c r="J727" s="147"/>
      <c r="K727" s="147"/>
      <c r="L727" s="147"/>
      <c r="M727" s="147"/>
      <c r="N727" s="147"/>
      <c r="O727" s="147"/>
    </row>
    <row r="728" spans="1:15" ht="97.2">
      <c r="A728" s="396"/>
      <c r="B728" s="606"/>
      <c r="C728" s="182" t="s">
        <v>33</v>
      </c>
      <c r="D728" s="147">
        <v>0</v>
      </c>
      <c r="E728" s="147">
        <v>0</v>
      </c>
      <c r="F728" s="147">
        <v>0</v>
      </c>
      <c r="G728" s="147">
        <v>0</v>
      </c>
      <c r="H728" s="147">
        <v>0</v>
      </c>
      <c r="I728" s="147">
        <v>0</v>
      </c>
      <c r="J728" s="147">
        <v>0</v>
      </c>
      <c r="K728" s="147">
        <v>0</v>
      </c>
      <c r="L728" s="147">
        <v>0</v>
      </c>
      <c r="M728" s="147">
        <v>0</v>
      </c>
      <c r="N728" s="147">
        <v>0</v>
      </c>
      <c r="O728" s="147">
        <v>0</v>
      </c>
    </row>
    <row r="729" spans="1:15" ht="97.2">
      <c r="A729" s="396"/>
      <c r="B729" s="269"/>
      <c r="C729" s="391" t="s">
        <v>39</v>
      </c>
      <c r="D729" s="147">
        <v>0</v>
      </c>
      <c r="E729" s="147">
        <v>0</v>
      </c>
      <c r="F729" s="147">
        <v>0</v>
      </c>
      <c r="G729" s="147">
        <v>0</v>
      </c>
      <c r="H729" s="147">
        <v>0</v>
      </c>
      <c r="I729" s="147">
        <v>0</v>
      </c>
      <c r="J729" s="147">
        <v>0</v>
      </c>
      <c r="K729" s="147">
        <v>0</v>
      </c>
      <c r="L729" s="147">
        <v>0</v>
      </c>
      <c r="M729" s="147">
        <v>0</v>
      </c>
      <c r="N729" s="147">
        <v>0</v>
      </c>
      <c r="O729" s="147">
        <v>0</v>
      </c>
    </row>
    <row r="730" spans="1:15" ht="97.2">
      <c r="A730" s="396"/>
      <c r="B730" s="269"/>
      <c r="C730" s="391" t="s">
        <v>40</v>
      </c>
      <c r="D730" s="147">
        <v>0</v>
      </c>
      <c r="E730" s="147">
        <v>0</v>
      </c>
      <c r="F730" s="147">
        <v>0</v>
      </c>
      <c r="G730" s="147">
        <v>0</v>
      </c>
      <c r="H730" s="147">
        <v>0</v>
      </c>
      <c r="I730" s="147">
        <v>0</v>
      </c>
      <c r="J730" s="147">
        <v>0</v>
      </c>
      <c r="K730" s="147">
        <v>0</v>
      </c>
      <c r="L730" s="147">
        <v>0</v>
      </c>
      <c r="M730" s="147">
        <v>0</v>
      </c>
      <c r="N730" s="147">
        <v>0</v>
      </c>
      <c r="O730" s="147">
        <v>0</v>
      </c>
    </row>
    <row r="731" spans="1:15" ht="97.2">
      <c r="A731" s="396"/>
      <c r="B731" s="269"/>
      <c r="C731" s="391" t="s">
        <v>34</v>
      </c>
      <c r="D731" s="147">
        <v>0</v>
      </c>
      <c r="E731" s="147">
        <v>0</v>
      </c>
      <c r="F731" s="147">
        <v>0</v>
      </c>
      <c r="G731" s="147">
        <v>0</v>
      </c>
      <c r="H731" s="147">
        <v>0</v>
      </c>
      <c r="I731" s="147">
        <v>0</v>
      </c>
      <c r="J731" s="147">
        <v>0</v>
      </c>
      <c r="K731" s="147">
        <v>0</v>
      </c>
      <c r="L731" s="147">
        <v>0</v>
      </c>
      <c r="M731" s="147">
        <v>0</v>
      </c>
      <c r="N731" s="147">
        <v>0</v>
      </c>
      <c r="O731" s="147">
        <v>0</v>
      </c>
    </row>
    <row r="732" spans="1:15" ht="97.2">
      <c r="A732" s="396"/>
      <c r="B732" s="269"/>
      <c r="C732" s="391" t="s">
        <v>35</v>
      </c>
      <c r="D732" s="147">
        <v>0</v>
      </c>
      <c r="E732" s="147">
        <v>0</v>
      </c>
      <c r="F732" s="147">
        <v>0</v>
      </c>
      <c r="G732" s="147">
        <v>0</v>
      </c>
      <c r="H732" s="147">
        <v>0</v>
      </c>
      <c r="I732" s="147">
        <v>0</v>
      </c>
      <c r="J732" s="147">
        <v>0</v>
      </c>
      <c r="K732" s="147">
        <v>0</v>
      </c>
      <c r="L732" s="147">
        <v>0</v>
      </c>
      <c r="M732" s="147">
        <v>0</v>
      </c>
      <c r="N732" s="147">
        <v>0</v>
      </c>
      <c r="O732" s="147">
        <v>0</v>
      </c>
    </row>
    <row r="733" spans="1:15" ht="97.2">
      <c r="A733" s="397"/>
      <c r="B733" s="276"/>
      <c r="C733" s="391" t="s">
        <v>36</v>
      </c>
      <c r="D733" s="147">
        <v>0</v>
      </c>
      <c r="E733" s="147">
        <v>0</v>
      </c>
      <c r="F733" s="147">
        <v>0</v>
      </c>
      <c r="G733" s="147">
        <v>0</v>
      </c>
      <c r="H733" s="147">
        <v>0</v>
      </c>
      <c r="I733" s="147">
        <v>0</v>
      </c>
      <c r="J733" s="147">
        <v>0</v>
      </c>
      <c r="K733" s="147">
        <v>0</v>
      </c>
      <c r="L733" s="147">
        <v>0</v>
      </c>
      <c r="M733" s="147">
        <v>0</v>
      </c>
      <c r="N733" s="147">
        <v>0</v>
      </c>
      <c r="O733" s="147">
        <v>0</v>
      </c>
    </row>
    <row r="734" spans="1:15" ht="97.2">
      <c r="A734" s="396"/>
      <c r="B734" s="269"/>
      <c r="C734" s="391" t="s">
        <v>37</v>
      </c>
      <c r="D734" s="147">
        <v>0</v>
      </c>
      <c r="E734" s="147">
        <v>0</v>
      </c>
      <c r="F734" s="147">
        <v>0</v>
      </c>
      <c r="G734" s="147">
        <v>0</v>
      </c>
      <c r="H734" s="147">
        <v>0</v>
      </c>
      <c r="I734" s="147">
        <v>0</v>
      </c>
      <c r="J734" s="147">
        <v>0</v>
      </c>
      <c r="K734" s="147">
        <v>0</v>
      </c>
      <c r="L734" s="147">
        <v>0</v>
      </c>
      <c r="M734" s="147">
        <v>0</v>
      </c>
      <c r="N734" s="147">
        <v>0</v>
      </c>
      <c r="O734" s="147">
        <v>0</v>
      </c>
    </row>
    <row r="735" spans="1:15" ht="129.6">
      <c r="A735" s="396"/>
      <c r="B735" s="269"/>
      <c r="C735" s="182" t="s">
        <v>38</v>
      </c>
      <c r="D735" s="147">
        <v>0</v>
      </c>
      <c r="E735" s="147">
        <v>0</v>
      </c>
      <c r="F735" s="147">
        <v>0</v>
      </c>
      <c r="G735" s="147">
        <v>0</v>
      </c>
      <c r="H735" s="147">
        <v>0</v>
      </c>
      <c r="I735" s="147">
        <v>0</v>
      </c>
      <c r="J735" s="147">
        <v>0</v>
      </c>
      <c r="K735" s="147">
        <v>0</v>
      </c>
      <c r="L735" s="147">
        <v>0</v>
      </c>
      <c r="M735" s="147">
        <v>0</v>
      </c>
      <c r="N735" s="147">
        <v>0</v>
      </c>
      <c r="O735" s="147">
        <v>0</v>
      </c>
    </row>
    <row r="736" spans="1:15">
      <c r="A736" s="396"/>
      <c r="B736" s="269"/>
      <c r="C736" s="182" t="s">
        <v>24</v>
      </c>
      <c r="D736" s="147">
        <v>0</v>
      </c>
      <c r="E736" s="147">
        <v>0</v>
      </c>
      <c r="F736" s="147">
        <v>0</v>
      </c>
      <c r="G736" s="147">
        <v>0</v>
      </c>
      <c r="H736" s="147">
        <v>0</v>
      </c>
      <c r="I736" s="147">
        <v>0</v>
      </c>
      <c r="J736" s="147">
        <v>0</v>
      </c>
      <c r="K736" s="147">
        <v>0</v>
      </c>
      <c r="L736" s="147">
        <v>0</v>
      </c>
      <c r="M736" s="147">
        <v>0</v>
      </c>
      <c r="N736" s="147">
        <v>0</v>
      </c>
      <c r="O736" s="147">
        <v>0</v>
      </c>
    </row>
    <row r="737" spans="1:15">
      <c r="A737" s="396"/>
      <c r="B737" s="269"/>
      <c r="C737" s="182" t="s">
        <v>23</v>
      </c>
      <c r="D737" s="141">
        <v>1800.2</v>
      </c>
      <c r="E737" s="141"/>
      <c r="F737" s="141">
        <v>1800.2</v>
      </c>
      <c r="G737" s="141">
        <v>1559</v>
      </c>
      <c r="H737" s="141"/>
      <c r="I737" s="141">
        <v>1559</v>
      </c>
      <c r="J737" s="141">
        <v>1559</v>
      </c>
      <c r="K737" s="141"/>
      <c r="L737" s="141">
        <v>1559</v>
      </c>
      <c r="M737" s="141">
        <v>1557.16</v>
      </c>
      <c r="N737" s="141"/>
      <c r="O737" s="141">
        <v>1557.16</v>
      </c>
    </row>
    <row r="738" spans="1:15">
      <c r="A738" s="395" t="s">
        <v>208</v>
      </c>
      <c r="B738" s="576" t="s">
        <v>209</v>
      </c>
      <c r="C738" s="182" t="s">
        <v>59</v>
      </c>
      <c r="D738" s="141">
        <v>32895.199999999997</v>
      </c>
      <c r="E738" s="141"/>
      <c r="F738" s="141">
        <v>32895.199999999997</v>
      </c>
      <c r="G738" s="141">
        <v>32994.239999999998</v>
      </c>
      <c r="H738" s="141"/>
      <c r="I738" s="141">
        <v>32994.239999999998</v>
      </c>
      <c r="J738" s="141">
        <v>32994.239999999998</v>
      </c>
      <c r="K738" s="141"/>
      <c r="L738" s="141">
        <v>32994.239999999998</v>
      </c>
      <c r="M738" s="141">
        <v>32988.410000000003</v>
      </c>
      <c r="N738" s="141"/>
      <c r="O738" s="141">
        <v>32988.410000000003</v>
      </c>
    </row>
    <row r="739" spans="1:15" ht="64.8">
      <c r="A739" s="396"/>
      <c r="B739" s="577"/>
      <c r="C739" s="182" t="s">
        <v>26</v>
      </c>
      <c r="D739" s="147">
        <v>0</v>
      </c>
      <c r="E739" s="147">
        <v>0</v>
      </c>
      <c r="F739" s="147">
        <v>0</v>
      </c>
      <c r="G739" s="147">
        <v>0</v>
      </c>
      <c r="H739" s="147">
        <v>0</v>
      </c>
      <c r="I739" s="147">
        <v>0</v>
      </c>
      <c r="J739" s="147">
        <v>0</v>
      </c>
      <c r="K739" s="147">
        <v>0</v>
      </c>
      <c r="L739" s="147">
        <v>0</v>
      </c>
      <c r="M739" s="147">
        <v>0</v>
      </c>
      <c r="N739" s="147">
        <v>0</v>
      </c>
      <c r="O739" s="147">
        <v>0</v>
      </c>
    </row>
    <row r="740" spans="1:15">
      <c r="A740" s="396"/>
      <c r="B740" s="606"/>
      <c r="C740" s="182" t="s">
        <v>25</v>
      </c>
      <c r="D740" s="147"/>
      <c r="E740" s="147"/>
      <c r="F740" s="147"/>
      <c r="G740" s="147"/>
      <c r="H740" s="147"/>
      <c r="I740" s="147"/>
      <c r="J740" s="147"/>
      <c r="K740" s="147"/>
      <c r="L740" s="147"/>
      <c r="M740" s="147"/>
      <c r="N740" s="147"/>
      <c r="O740" s="147"/>
    </row>
    <row r="741" spans="1:15" ht="97.2">
      <c r="A741" s="396"/>
      <c r="B741" s="606"/>
      <c r="C741" s="182" t="s">
        <v>33</v>
      </c>
      <c r="D741" s="147">
        <v>0</v>
      </c>
      <c r="E741" s="147">
        <v>0</v>
      </c>
      <c r="F741" s="147">
        <v>0</v>
      </c>
      <c r="G741" s="147">
        <v>0</v>
      </c>
      <c r="H741" s="147">
        <v>0</v>
      </c>
      <c r="I741" s="147">
        <v>0</v>
      </c>
      <c r="J741" s="147">
        <v>0</v>
      </c>
      <c r="K741" s="147">
        <v>0</v>
      </c>
      <c r="L741" s="147">
        <v>0</v>
      </c>
      <c r="M741" s="147">
        <v>0</v>
      </c>
      <c r="N741" s="147">
        <v>0</v>
      </c>
      <c r="O741" s="147">
        <v>0</v>
      </c>
    </row>
    <row r="742" spans="1:15" ht="97.2">
      <c r="A742" s="396"/>
      <c r="B742" s="606"/>
      <c r="C742" s="391" t="s">
        <v>39</v>
      </c>
      <c r="D742" s="147">
        <v>0</v>
      </c>
      <c r="E742" s="147">
        <v>0</v>
      </c>
      <c r="F742" s="147">
        <v>0</v>
      </c>
      <c r="G742" s="147">
        <v>0</v>
      </c>
      <c r="H742" s="147">
        <v>0</v>
      </c>
      <c r="I742" s="147">
        <v>0</v>
      </c>
      <c r="J742" s="147">
        <v>0</v>
      </c>
      <c r="K742" s="147">
        <v>0</v>
      </c>
      <c r="L742" s="147">
        <v>0</v>
      </c>
      <c r="M742" s="147">
        <v>0</v>
      </c>
      <c r="N742" s="147">
        <v>0</v>
      </c>
      <c r="O742" s="147">
        <v>0</v>
      </c>
    </row>
    <row r="743" spans="1:15" ht="97.2">
      <c r="A743" s="396"/>
      <c r="B743" s="269"/>
      <c r="C743" s="391" t="s">
        <v>40</v>
      </c>
      <c r="D743" s="147">
        <v>0</v>
      </c>
      <c r="E743" s="147">
        <v>0</v>
      </c>
      <c r="F743" s="147">
        <v>0</v>
      </c>
      <c r="G743" s="147">
        <v>0</v>
      </c>
      <c r="H743" s="147">
        <v>0</v>
      </c>
      <c r="I743" s="147">
        <v>0</v>
      </c>
      <c r="J743" s="147">
        <v>0</v>
      </c>
      <c r="K743" s="147">
        <v>0</v>
      </c>
      <c r="L743" s="147">
        <v>0</v>
      </c>
      <c r="M743" s="147">
        <v>0</v>
      </c>
      <c r="N743" s="147">
        <v>0</v>
      </c>
      <c r="O743" s="147">
        <v>0</v>
      </c>
    </row>
    <row r="744" spans="1:15" ht="97.2">
      <c r="A744" s="396"/>
      <c r="B744" s="269"/>
      <c r="C744" s="391" t="s">
        <v>34</v>
      </c>
      <c r="D744" s="147">
        <v>0</v>
      </c>
      <c r="E744" s="147">
        <v>0</v>
      </c>
      <c r="F744" s="147">
        <v>0</v>
      </c>
      <c r="G744" s="147">
        <v>0</v>
      </c>
      <c r="H744" s="147">
        <v>0</v>
      </c>
      <c r="I744" s="147">
        <v>0</v>
      </c>
      <c r="J744" s="147">
        <v>0</v>
      </c>
      <c r="K744" s="147">
        <v>0</v>
      </c>
      <c r="L744" s="147">
        <v>0</v>
      </c>
      <c r="M744" s="147">
        <v>0</v>
      </c>
      <c r="N744" s="147">
        <v>0</v>
      </c>
      <c r="O744" s="147">
        <v>0</v>
      </c>
    </row>
    <row r="745" spans="1:15" ht="97.2">
      <c r="A745" s="396"/>
      <c r="B745" s="269"/>
      <c r="C745" s="391" t="s">
        <v>35</v>
      </c>
      <c r="D745" s="147">
        <v>0</v>
      </c>
      <c r="E745" s="147">
        <v>0</v>
      </c>
      <c r="F745" s="147">
        <v>0</v>
      </c>
      <c r="G745" s="147">
        <v>0</v>
      </c>
      <c r="H745" s="147">
        <v>0</v>
      </c>
      <c r="I745" s="147">
        <v>0</v>
      </c>
      <c r="J745" s="147">
        <v>0</v>
      </c>
      <c r="K745" s="147">
        <v>0</v>
      </c>
      <c r="L745" s="147">
        <v>0</v>
      </c>
      <c r="M745" s="147">
        <v>0</v>
      </c>
      <c r="N745" s="147">
        <v>0</v>
      </c>
      <c r="O745" s="147">
        <v>0</v>
      </c>
    </row>
    <row r="746" spans="1:15" ht="97.2">
      <c r="A746" s="397"/>
      <c r="B746" s="276"/>
      <c r="C746" s="391" t="s">
        <v>36</v>
      </c>
      <c r="D746" s="147">
        <v>0</v>
      </c>
      <c r="E746" s="147">
        <v>0</v>
      </c>
      <c r="F746" s="147">
        <v>0</v>
      </c>
      <c r="G746" s="147">
        <v>0</v>
      </c>
      <c r="H746" s="147">
        <v>0</v>
      </c>
      <c r="I746" s="147">
        <v>0</v>
      </c>
      <c r="J746" s="147">
        <v>0</v>
      </c>
      <c r="K746" s="147">
        <v>0</v>
      </c>
      <c r="L746" s="147">
        <v>0</v>
      </c>
      <c r="M746" s="147">
        <v>0</v>
      </c>
      <c r="N746" s="147">
        <v>0</v>
      </c>
      <c r="O746" s="147">
        <v>0</v>
      </c>
    </row>
    <row r="747" spans="1:15" ht="97.2">
      <c r="A747" s="396"/>
      <c r="B747" s="269"/>
      <c r="C747" s="391" t="s">
        <v>37</v>
      </c>
      <c r="D747" s="147">
        <v>0</v>
      </c>
      <c r="E747" s="147">
        <v>0</v>
      </c>
      <c r="F747" s="147">
        <v>0</v>
      </c>
      <c r="G747" s="147">
        <v>0</v>
      </c>
      <c r="H747" s="147">
        <v>0</v>
      </c>
      <c r="I747" s="147">
        <v>0</v>
      </c>
      <c r="J747" s="147">
        <v>0</v>
      </c>
      <c r="K747" s="147">
        <v>0</v>
      </c>
      <c r="L747" s="147">
        <v>0</v>
      </c>
      <c r="M747" s="147">
        <v>0</v>
      </c>
      <c r="N747" s="147">
        <v>0</v>
      </c>
      <c r="O747" s="147">
        <v>0</v>
      </c>
    </row>
    <row r="748" spans="1:15" ht="129.6">
      <c r="A748" s="396"/>
      <c r="B748" s="269"/>
      <c r="C748" s="182" t="s">
        <v>38</v>
      </c>
      <c r="D748" s="147">
        <v>0</v>
      </c>
      <c r="E748" s="147">
        <v>0</v>
      </c>
      <c r="F748" s="147">
        <v>0</v>
      </c>
      <c r="G748" s="147">
        <v>0</v>
      </c>
      <c r="H748" s="147">
        <v>0</v>
      </c>
      <c r="I748" s="147">
        <v>0</v>
      </c>
      <c r="J748" s="147">
        <v>0</v>
      </c>
      <c r="K748" s="147">
        <v>0</v>
      </c>
      <c r="L748" s="147">
        <v>0</v>
      </c>
      <c r="M748" s="147">
        <v>0</v>
      </c>
      <c r="N748" s="147">
        <v>0</v>
      </c>
      <c r="O748" s="147">
        <v>0</v>
      </c>
    </row>
    <row r="749" spans="1:15">
      <c r="A749" s="396"/>
      <c r="B749" s="269"/>
      <c r="C749" s="182" t="s">
        <v>24</v>
      </c>
      <c r="D749" s="147">
        <v>0</v>
      </c>
      <c r="E749" s="147">
        <v>0</v>
      </c>
      <c r="F749" s="147">
        <v>0</v>
      </c>
      <c r="G749" s="147">
        <v>0</v>
      </c>
      <c r="H749" s="147">
        <v>0</v>
      </c>
      <c r="I749" s="147">
        <v>0</v>
      </c>
      <c r="J749" s="147">
        <v>0</v>
      </c>
      <c r="K749" s="147">
        <v>0</v>
      </c>
      <c r="L749" s="147">
        <v>0</v>
      </c>
      <c r="M749" s="147">
        <v>0</v>
      </c>
      <c r="N749" s="147">
        <v>0</v>
      </c>
      <c r="O749" s="147">
        <v>0</v>
      </c>
    </row>
    <row r="750" spans="1:15">
      <c r="A750" s="396"/>
      <c r="B750" s="269"/>
      <c r="C750" s="182" t="s">
        <v>23</v>
      </c>
      <c r="D750" s="141">
        <v>32895.199999999997</v>
      </c>
      <c r="E750" s="141"/>
      <c r="F750" s="141">
        <v>32895.199999999997</v>
      </c>
      <c r="G750" s="141">
        <v>32994.239999999998</v>
      </c>
      <c r="H750" s="141"/>
      <c r="I750" s="141">
        <v>32994.239999999998</v>
      </c>
      <c r="J750" s="141">
        <v>32994.239999999998</v>
      </c>
      <c r="K750" s="141"/>
      <c r="L750" s="141">
        <v>32994.239999999998</v>
      </c>
      <c r="M750" s="141">
        <v>32988.410000000003</v>
      </c>
      <c r="N750" s="141"/>
      <c r="O750" s="141">
        <v>32988.410000000003</v>
      </c>
    </row>
    <row r="751" spans="1:15" ht="33" customHeight="1">
      <c r="A751" s="395" t="s">
        <v>210</v>
      </c>
      <c r="B751" s="576" t="s">
        <v>211</v>
      </c>
      <c r="C751" s="182" t="s">
        <v>59</v>
      </c>
      <c r="D751" s="141">
        <v>19529.400000000001</v>
      </c>
      <c r="E751" s="141"/>
      <c r="F751" s="141">
        <v>19529.400000000001</v>
      </c>
      <c r="G751" s="141">
        <v>19529.400000000001</v>
      </c>
      <c r="H751" s="141"/>
      <c r="I751" s="141">
        <v>19529.400000000001</v>
      </c>
      <c r="J751" s="141">
        <v>19529.400000000001</v>
      </c>
      <c r="K751" s="141"/>
      <c r="L751" s="141">
        <v>19529.400000000001</v>
      </c>
      <c r="M751" s="141">
        <v>19375.830000000002</v>
      </c>
      <c r="N751" s="141"/>
      <c r="O751" s="141">
        <v>19375.830000000002</v>
      </c>
    </row>
    <row r="752" spans="1:15" ht="64.8">
      <c r="A752" s="396"/>
      <c r="B752" s="577"/>
      <c r="C752" s="182" t="s">
        <v>26</v>
      </c>
      <c r="D752" s="147">
        <v>0</v>
      </c>
      <c r="E752" s="147">
        <v>0</v>
      </c>
      <c r="F752" s="147">
        <v>0</v>
      </c>
      <c r="G752" s="147">
        <v>0</v>
      </c>
      <c r="H752" s="147">
        <v>0</v>
      </c>
      <c r="I752" s="147">
        <v>0</v>
      </c>
      <c r="J752" s="147">
        <v>0</v>
      </c>
      <c r="K752" s="147">
        <v>0</v>
      </c>
      <c r="L752" s="147">
        <v>0</v>
      </c>
      <c r="M752" s="147">
        <v>0</v>
      </c>
      <c r="N752" s="147">
        <v>0</v>
      </c>
      <c r="O752" s="147">
        <v>0</v>
      </c>
    </row>
    <row r="753" spans="1:15">
      <c r="A753" s="396"/>
      <c r="B753" s="577"/>
      <c r="C753" s="182" t="s">
        <v>25</v>
      </c>
      <c r="D753" s="147"/>
      <c r="E753" s="147"/>
      <c r="F753" s="147"/>
      <c r="G753" s="147"/>
      <c r="H753" s="147"/>
      <c r="I753" s="147"/>
      <c r="J753" s="147"/>
      <c r="K753" s="147"/>
      <c r="L753" s="147"/>
      <c r="M753" s="147"/>
      <c r="N753" s="147"/>
      <c r="O753" s="147"/>
    </row>
    <row r="754" spans="1:15" ht="97.2">
      <c r="A754" s="396"/>
      <c r="B754" s="577"/>
      <c r="C754" s="182" t="s">
        <v>33</v>
      </c>
      <c r="D754" s="147">
        <v>0</v>
      </c>
      <c r="E754" s="147">
        <v>0</v>
      </c>
      <c r="F754" s="147">
        <v>0</v>
      </c>
      <c r="G754" s="147">
        <v>0</v>
      </c>
      <c r="H754" s="147">
        <v>0</v>
      </c>
      <c r="I754" s="147">
        <v>0</v>
      </c>
      <c r="J754" s="147">
        <v>0</v>
      </c>
      <c r="K754" s="147">
        <v>0</v>
      </c>
      <c r="L754" s="147">
        <v>0</v>
      </c>
      <c r="M754" s="147">
        <v>0</v>
      </c>
      <c r="N754" s="147">
        <v>0</v>
      </c>
      <c r="O754" s="147">
        <v>0</v>
      </c>
    </row>
    <row r="755" spans="1:15" ht="97.2">
      <c r="A755" s="396"/>
      <c r="B755" s="577"/>
      <c r="C755" s="391" t="s">
        <v>39</v>
      </c>
      <c r="D755" s="147">
        <v>0</v>
      </c>
      <c r="E755" s="147">
        <v>0</v>
      </c>
      <c r="F755" s="147">
        <v>0</v>
      </c>
      <c r="G755" s="147">
        <v>0</v>
      </c>
      <c r="H755" s="147">
        <v>0</v>
      </c>
      <c r="I755" s="147">
        <v>0</v>
      </c>
      <c r="J755" s="147">
        <v>0</v>
      </c>
      <c r="K755" s="147">
        <v>0</v>
      </c>
      <c r="L755" s="147">
        <v>0</v>
      </c>
      <c r="M755" s="147">
        <v>0</v>
      </c>
      <c r="N755" s="147">
        <v>0</v>
      </c>
      <c r="O755" s="147">
        <v>0</v>
      </c>
    </row>
    <row r="756" spans="1:15" ht="97.2">
      <c r="A756" s="396"/>
      <c r="B756" s="577"/>
      <c r="C756" s="391" t="s">
        <v>40</v>
      </c>
      <c r="D756" s="147">
        <v>0</v>
      </c>
      <c r="E756" s="147">
        <v>0</v>
      </c>
      <c r="F756" s="147">
        <v>0</v>
      </c>
      <c r="G756" s="147">
        <v>0</v>
      </c>
      <c r="H756" s="147">
        <v>0</v>
      </c>
      <c r="I756" s="147">
        <v>0</v>
      </c>
      <c r="J756" s="147">
        <v>0</v>
      </c>
      <c r="K756" s="147">
        <v>0</v>
      </c>
      <c r="L756" s="147">
        <v>0</v>
      </c>
      <c r="M756" s="147">
        <v>0</v>
      </c>
      <c r="N756" s="147">
        <v>0</v>
      </c>
      <c r="O756" s="147">
        <v>0</v>
      </c>
    </row>
    <row r="757" spans="1:15" ht="97.2">
      <c r="A757" s="396"/>
      <c r="B757" s="577"/>
      <c r="C757" s="391" t="s">
        <v>34</v>
      </c>
      <c r="D757" s="147">
        <v>0</v>
      </c>
      <c r="E757" s="147">
        <v>0</v>
      </c>
      <c r="F757" s="147">
        <v>0</v>
      </c>
      <c r="G757" s="147">
        <v>0</v>
      </c>
      <c r="H757" s="147">
        <v>0</v>
      </c>
      <c r="I757" s="147">
        <v>0</v>
      </c>
      <c r="J757" s="147">
        <v>0</v>
      </c>
      <c r="K757" s="147">
        <v>0</v>
      </c>
      <c r="L757" s="147">
        <v>0</v>
      </c>
      <c r="M757" s="147">
        <v>0</v>
      </c>
      <c r="N757" s="147">
        <v>0</v>
      </c>
      <c r="O757" s="147">
        <v>0</v>
      </c>
    </row>
    <row r="758" spans="1:15" ht="97.2">
      <c r="A758" s="396"/>
      <c r="B758" s="577"/>
      <c r="C758" s="391" t="s">
        <v>35</v>
      </c>
      <c r="D758" s="147">
        <v>0</v>
      </c>
      <c r="E758" s="147">
        <v>0</v>
      </c>
      <c r="F758" s="147">
        <v>0</v>
      </c>
      <c r="G758" s="147">
        <v>0</v>
      </c>
      <c r="H758" s="147">
        <v>0</v>
      </c>
      <c r="I758" s="147">
        <v>0</v>
      </c>
      <c r="J758" s="147">
        <v>0</v>
      </c>
      <c r="K758" s="147">
        <v>0</v>
      </c>
      <c r="L758" s="147">
        <v>0</v>
      </c>
      <c r="M758" s="147">
        <v>0</v>
      </c>
      <c r="N758" s="147">
        <v>0</v>
      </c>
      <c r="O758" s="147">
        <v>0</v>
      </c>
    </row>
    <row r="759" spans="1:15" ht="97.2">
      <c r="A759" s="397"/>
      <c r="B759" s="276"/>
      <c r="C759" s="391" t="s">
        <v>36</v>
      </c>
      <c r="D759" s="147">
        <v>0</v>
      </c>
      <c r="E759" s="147">
        <v>0</v>
      </c>
      <c r="F759" s="147">
        <v>0</v>
      </c>
      <c r="G759" s="147">
        <v>0</v>
      </c>
      <c r="H759" s="147">
        <v>0</v>
      </c>
      <c r="I759" s="147">
        <v>0</v>
      </c>
      <c r="J759" s="147">
        <v>0</v>
      </c>
      <c r="K759" s="147">
        <v>0</v>
      </c>
      <c r="L759" s="147">
        <v>0</v>
      </c>
      <c r="M759" s="147">
        <v>0</v>
      </c>
      <c r="N759" s="147">
        <v>0</v>
      </c>
      <c r="O759" s="147">
        <v>0</v>
      </c>
    </row>
    <row r="760" spans="1:15" ht="97.2">
      <c r="A760" s="396"/>
      <c r="B760" s="269"/>
      <c r="C760" s="391" t="s">
        <v>37</v>
      </c>
      <c r="D760" s="147">
        <v>0</v>
      </c>
      <c r="E760" s="147">
        <v>0</v>
      </c>
      <c r="F760" s="147">
        <v>0</v>
      </c>
      <c r="G760" s="147">
        <v>0</v>
      </c>
      <c r="H760" s="147">
        <v>0</v>
      </c>
      <c r="I760" s="147">
        <v>0</v>
      </c>
      <c r="J760" s="147">
        <v>0</v>
      </c>
      <c r="K760" s="147">
        <v>0</v>
      </c>
      <c r="L760" s="147">
        <v>0</v>
      </c>
      <c r="M760" s="147">
        <v>0</v>
      </c>
      <c r="N760" s="147">
        <v>0</v>
      </c>
      <c r="O760" s="147">
        <v>0</v>
      </c>
    </row>
    <row r="761" spans="1:15" ht="129.6">
      <c r="A761" s="396"/>
      <c r="B761" s="269"/>
      <c r="C761" s="182" t="s">
        <v>38</v>
      </c>
      <c r="D761" s="147">
        <v>0</v>
      </c>
      <c r="E761" s="147">
        <v>0</v>
      </c>
      <c r="F761" s="147">
        <v>0</v>
      </c>
      <c r="G761" s="147">
        <v>0</v>
      </c>
      <c r="H761" s="147">
        <v>0</v>
      </c>
      <c r="I761" s="147">
        <v>0</v>
      </c>
      <c r="J761" s="147">
        <v>0</v>
      </c>
      <c r="K761" s="147">
        <v>0</v>
      </c>
      <c r="L761" s="147">
        <v>0</v>
      </c>
      <c r="M761" s="147">
        <v>0</v>
      </c>
      <c r="N761" s="147">
        <v>0</v>
      </c>
      <c r="O761" s="147">
        <v>0</v>
      </c>
    </row>
    <row r="762" spans="1:15">
      <c r="A762" s="396"/>
      <c r="B762" s="269"/>
      <c r="C762" s="182" t="s">
        <v>24</v>
      </c>
      <c r="D762" s="147">
        <v>0</v>
      </c>
      <c r="E762" s="147">
        <v>0</v>
      </c>
      <c r="F762" s="147">
        <v>0</v>
      </c>
      <c r="G762" s="147">
        <v>0</v>
      </c>
      <c r="H762" s="147">
        <v>0</v>
      </c>
      <c r="I762" s="147">
        <v>0</v>
      </c>
      <c r="J762" s="147">
        <v>0</v>
      </c>
      <c r="K762" s="147">
        <v>0</v>
      </c>
      <c r="L762" s="147">
        <v>0</v>
      </c>
      <c r="M762" s="147">
        <v>0</v>
      </c>
      <c r="N762" s="147">
        <v>0</v>
      </c>
      <c r="O762" s="147">
        <v>0</v>
      </c>
    </row>
    <row r="763" spans="1:15">
      <c r="A763" s="396"/>
      <c r="B763" s="269"/>
      <c r="C763" s="182" t="s">
        <v>23</v>
      </c>
      <c r="D763" s="141">
        <v>19529.400000000001</v>
      </c>
      <c r="E763" s="141"/>
      <c r="F763" s="141">
        <v>19529.400000000001</v>
      </c>
      <c r="G763" s="141">
        <v>19529.400000000001</v>
      </c>
      <c r="H763" s="141"/>
      <c r="I763" s="141">
        <v>19529.400000000001</v>
      </c>
      <c r="J763" s="141">
        <v>19529.400000000001</v>
      </c>
      <c r="K763" s="141"/>
      <c r="L763" s="141">
        <v>19529.400000000001</v>
      </c>
      <c r="M763" s="141">
        <v>19375.830000000002</v>
      </c>
      <c r="N763" s="141"/>
      <c r="O763" s="141">
        <v>19375.830000000002</v>
      </c>
    </row>
    <row r="764" spans="1:15">
      <c r="A764" s="395" t="s">
        <v>853</v>
      </c>
      <c r="B764" s="576" t="s">
        <v>213</v>
      </c>
      <c r="C764" s="182" t="s">
        <v>59</v>
      </c>
      <c r="D764" s="141">
        <v>1259</v>
      </c>
      <c r="E764" s="141"/>
      <c r="F764" s="141">
        <v>1259</v>
      </c>
      <c r="G764" s="141">
        <v>692</v>
      </c>
      <c r="H764" s="141"/>
      <c r="I764" s="141">
        <v>692</v>
      </c>
      <c r="J764" s="141">
        <v>692</v>
      </c>
      <c r="K764" s="141"/>
      <c r="L764" s="141">
        <v>692</v>
      </c>
      <c r="M764" s="141">
        <v>691.47</v>
      </c>
      <c r="N764" s="141"/>
      <c r="O764" s="141">
        <v>691.47</v>
      </c>
    </row>
    <row r="765" spans="1:15" ht="64.8">
      <c r="A765" s="396"/>
      <c r="B765" s="577"/>
      <c r="C765" s="182" t="s">
        <v>26</v>
      </c>
      <c r="D765" s="147">
        <v>0</v>
      </c>
      <c r="E765" s="147">
        <v>0</v>
      </c>
      <c r="F765" s="147">
        <v>0</v>
      </c>
      <c r="G765" s="147">
        <v>0</v>
      </c>
      <c r="H765" s="147">
        <v>0</v>
      </c>
      <c r="I765" s="147">
        <v>0</v>
      </c>
      <c r="J765" s="147">
        <v>0</v>
      </c>
      <c r="K765" s="147">
        <v>0</v>
      </c>
      <c r="L765" s="147">
        <v>0</v>
      </c>
      <c r="M765" s="147">
        <v>0</v>
      </c>
      <c r="N765" s="147">
        <v>0</v>
      </c>
      <c r="O765" s="147">
        <v>0</v>
      </c>
    </row>
    <row r="766" spans="1:15">
      <c r="A766" s="396"/>
      <c r="B766" s="577"/>
      <c r="C766" s="182" t="s">
        <v>25</v>
      </c>
      <c r="D766" s="147"/>
      <c r="E766" s="147"/>
      <c r="F766" s="147"/>
      <c r="G766" s="147"/>
      <c r="H766" s="147"/>
      <c r="I766" s="147"/>
      <c r="J766" s="147"/>
      <c r="K766" s="147"/>
      <c r="L766" s="147"/>
      <c r="M766" s="147"/>
      <c r="N766" s="147"/>
      <c r="O766" s="147"/>
    </row>
    <row r="767" spans="1:15" ht="97.2">
      <c r="A767" s="396"/>
      <c r="B767" s="577"/>
      <c r="C767" s="182" t="s">
        <v>33</v>
      </c>
      <c r="D767" s="147">
        <v>0</v>
      </c>
      <c r="E767" s="147">
        <v>0</v>
      </c>
      <c r="F767" s="147">
        <v>0</v>
      </c>
      <c r="G767" s="147">
        <v>0</v>
      </c>
      <c r="H767" s="147">
        <v>0</v>
      </c>
      <c r="I767" s="147">
        <v>0</v>
      </c>
      <c r="J767" s="147">
        <v>0</v>
      </c>
      <c r="K767" s="147">
        <v>0</v>
      </c>
      <c r="L767" s="147">
        <v>0</v>
      </c>
      <c r="M767" s="147">
        <v>0</v>
      </c>
      <c r="N767" s="147">
        <v>0</v>
      </c>
      <c r="O767" s="147">
        <v>0</v>
      </c>
    </row>
    <row r="768" spans="1:15" ht="97.2">
      <c r="A768" s="396"/>
      <c r="B768" s="577"/>
      <c r="C768" s="391" t="s">
        <v>39</v>
      </c>
      <c r="D768" s="147">
        <v>0</v>
      </c>
      <c r="E768" s="147">
        <v>0</v>
      </c>
      <c r="F768" s="147">
        <v>0</v>
      </c>
      <c r="G768" s="147">
        <v>0</v>
      </c>
      <c r="H768" s="147">
        <v>0</v>
      </c>
      <c r="I768" s="147">
        <v>0</v>
      </c>
      <c r="J768" s="147">
        <v>0</v>
      </c>
      <c r="K768" s="147">
        <v>0</v>
      </c>
      <c r="L768" s="147">
        <v>0</v>
      </c>
      <c r="M768" s="147">
        <v>0</v>
      </c>
      <c r="N768" s="147">
        <v>0</v>
      </c>
      <c r="O768" s="147">
        <v>0</v>
      </c>
    </row>
    <row r="769" spans="1:15" ht="97.2">
      <c r="A769" s="396"/>
      <c r="B769" s="577"/>
      <c r="C769" s="391" t="s">
        <v>40</v>
      </c>
      <c r="D769" s="147">
        <v>0</v>
      </c>
      <c r="E769" s="147">
        <v>0</v>
      </c>
      <c r="F769" s="147">
        <v>0</v>
      </c>
      <c r="G769" s="147">
        <v>0</v>
      </c>
      <c r="H769" s="147">
        <v>0</v>
      </c>
      <c r="I769" s="147">
        <v>0</v>
      </c>
      <c r="J769" s="147">
        <v>0</v>
      </c>
      <c r="K769" s="147">
        <v>0</v>
      </c>
      <c r="L769" s="147">
        <v>0</v>
      </c>
      <c r="M769" s="147">
        <v>0</v>
      </c>
      <c r="N769" s="147">
        <v>0</v>
      </c>
      <c r="O769" s="147">
        <v>0</v>
      </c>
    </row>
    <row r="770" spans="1:15" ht="97.2">
      <c r="A770" s="396"/>
      <c r="B770" s="269"/>
      <c r="C770" s="391" t="s">
        <v>34</v>
      </c>
      <c r="D770" s="147">
        <v>0</v>
      </c>
      <c r="E770" s="147">
        <v>0</v>
      </c>
      <c r="F770" s="147">
        <v>0</v>
      </c>
      <c r="G770" s="147">
        <v>0</v>
      </c>
      <c r="H770" s="147">
        <v>0</v>
      </c>
      <c r="I770" s="147">
        <v>0</v>
      </c>
      <c r="J770" s="147">
        <v>0</v>
      </c>
      <c r="K770" s="147">
        <v>0</v>
      </c>
      <c r="L770" s="147">
        <v>0</v>
      </c>
      <c r="M770" s="147">
        <v>0</v>
      </c>
      <c r="N770" s="147">
        <v>0</v>
      </c>
      <c r="O770" s="147">
        <v>0</v>
      </c>
    </row>
    <row r="771" spans="1:15" ht="97.2">
      <c r="A771" s="396"/>
      <c r="B771" s="269"/>
      <c r="C771" s="391" t="s">
        <v>35</v>
      </c>
      <c r="D771" s="147">
        <v>0</v>
      </c>
      <c r="E771" s="147">
        <v>0</v>
      </c>
      <c r="F771" s="147">
        <v>0</v>
      </c>
      <c r="G771" s="147">
        <v>0</v>
      </c>
      <c r="H771" s="147">
        <v>0</v>
      </c>
      <c r="I771" s="147">
        <v>0</v>
      </c>
      <c r="J771" s="147">
        <v>0</v>
      </c>
      <c r="K771" s="147">
        <v>0</v>
      </c>
      <c r="L771" s="147">
        <v>0</v>
      </c>
      <c r="M771" s="147">
        <v>0</v>
      </c>
      <c r="N771" s="147">
        <v>0</v>
      </c>
      <c r="O771" s="147">
        <v>0</v>
      </c>
    </row>
    <row r="772" spans="1:15" ht="97.2">
      <c r="A772" s="397"/>
      <c r="B772" s="276"/>
      <c r="C772" s="391" t="s">
        <v>36</v>
      </c>
      <c r="D772" s="147">
        <v>0</v>
      </c>
      <c r="E772" s="147">
        <v>0</v>
      </c>
      <c r="F772" s="147">
        <v>0</v>
      </c>
      <c r="G772" s="147">
        <v>0</v>
      </c>
      <c r="H772" s="147">
        <v>0</v>
      </c>
      <c r="I772" s="147">
        <v>0</v>
      </c>
      <c r="J772" s="147">
        <v>0</v>
      </c>
      <c r="K772" s="147">
        <v>0</v>
      </c>
      <c r="L772" s="147">
        <v>0</v>
      </c>
      <c r="M772" s="147">
        <v>0</v>
      </c>
      <c r="N772" s="147">
        <v>0</v>
      </c>
      <c r="O772" s="147">
        <v>0</v>
      </c>
    </row>
    <row r="773" spans="1:15" ht="97.2">
      <c r="A773" s="396"/>
      <c r="B773" s="269"/>
      <c r="C773" s="391" t="s">
        <v>37</v>
      </c>
      <c r="D773" s="147">
        <v>0</v>
      </c>
      <c r="E773" s="147">
        <v>0</v>
      </c>
      <c r="F773" s="147">
        <v>0</v>
      </c>
      <c r="G773" s="147">
        <v>0</v>
      </c>
      <c r="H773" s="147">
        <v>0</v>
      </c>
      <c r="I773" s="147">
        <v>0</v>
      </c>
      <c r="J773" s="147">
        <v>0</v>
      </c>
      <c r="K773" s="147">
        <v>0</v>
      </c>
      <c r="L773" s="147">
        <v>0</v>
      </c>
      <c r="M773" s="147">
        <v>0</v>
      </c>
      <c r="N773" s="147">
        <v>0</v>
      </c>
      <c r="O773" s="147">
        <v>0</v>
      </c>
    </row>
    <row r="774" spans="1:15" ht="129.6">
      <c r="A774" s="396"/>
      <c r="B774" s="269"/>
      <c r="C774" s="182" t="s">
        <v>38</v>
      </c>
      <c r="D774" s="147">
        <v>0</v>
      </c>
      <c r="E774" s="147">
        <v>0</v>
      </c>
      <c r="F774" s="147">
        <v>0</v>
      </c>
      <c r="G774" s="147">
        <v>0</v>
      </c>
      <c r="H774" s="147">
        <v>0</v>
      </c>
      <c r="I774" s="147">
        <v>0</v>
      </c>
      <c r="J774" s="147">
        <v>0</v>
      </c>
      <c r="K774" s="147">
        <v>0</v>
      </c>
      <c r="L774" s="147">
        <v>0</v>
      </c>
      <c r="M774" s="147">
        <v>0</v>
      </c>
      <c r="N774" s="147">
        <v>0</v>
      </c>
      <c r="O774" s="147">
        <v>0</v>
      </c>
    </row>
    <row r="775" spans="1:15">
      <c r="A775" s="396"/>
      <c r="B775" s="269"/>
      <c r="C775" s="182" t="s">
        <v>24</v>
      </c>
      <c r="D775" s="147">
        <v>0</v>
      </c>
      <c r="E775" s="147">
        <v>0</v>
      </c>
      <c r="F775" s="147">
        <v>0</v>
      </c>
      <c r="G775" s="147">
        <v>0</v>
      </c>
      <c r="H775" s="147">
        <v>0</v>
      </c>
      <c r="I775" s="147">
        <v>0</v>
      </c>
      <c r="J775" s="147">
        <v>0</v>
      </c>
      <c r="K775" s="147">
        <v>0</v>
      </c>
      <c r="L775" s="147">
        <v>0</v>
      </c>
      <c r="M775" s="147">
        <v>0</v>
      </c>
      <c r="N775" s="147">
        <v>0</v>
      </c>
      <c r="O775" s="147">
        <v>0</v>
      </c>
    </row>
    <row r="776" spans="1:15">
      <c r="A776" s="396"/>
      <c r="B776" s="269"/>
      <c r="C776" s="182" t="s">
        <v>23</v>
      </c>
      <c r="D776" s="141">
        <v>1259</v>
      </c>
      <c r="E776" s="141"/>
      <c r="F776" s="141">
        <v>1259</v>
      </c>
      <c r="G776" s="141">
        <v>692</v>
      </c>
      <c r="H776" s="141"/>
      <c r="I776" s="141">
        <v>692</v>
      </c>
      <c r="J776" s="141">
        <v>692</v>
      </c>
      <c r="K776" s="141"/>
      <c r="L776" s="141">
        <v>692</v>
      </c>
      <c r="M776" s="141">
        <v>691.47</v>
      </c>
      <c r="N776" s="141"/>
      <c r="O776" s="141">
        <v>691.47</v>
      </c>
    </row>
    <row r="777" spans="1:15">
      <c r="A777" s="395" t="s">
        <v>214</v>
      </c>
      <c r="B777" s="576" t="s">
        <v>854</v>
      </c>
      <c r="C777" s="182" t="s">
        <v>59</v>
      </c>
      <c r="D777" s="267">
        <v>17835.5</v>
      </c>
      <c r="E777" s="267"/>
      <c r="F777" s="267">
        <v>17835.5</v>
      </c>
      <c r="G777" s="267">
        <v>18958.5</v>
      </c>
      <c r="H777" s="267"/>
      <c r="I777" s="267">
        <v>18958.5</v>
      </c>
      <c r="J777" s="267">
        <v>18958.5</v>
      </c>
      <c r="K777" s="267"/>
      <c r="L777" s="267">
        <v>18958.5</v>
      </c>
      <c r="M777" s="267">
        <v>18957.16</v>
      </c>
      <c r="N777" s="267"/>
      <c r="O777" s="267">
        <v>18957.16</v>
      </c>
    </row>
    <row r="778" spans="1:15" ht="64.8">
      <c r="A778" s="396"/>
      <c r="B778" s="577"/>
      <c r="C778" s="182" t="s">
        <v>26</v>
      </c>
      <c r="D778" s="147">
        <v>0</v>
      </c>
      <c r="E778" s="147">
        <v>0</v>
      </c>
      <c r="F778" s="147">
        <v>0</v>
      </c>
      <c r="G778" s="147">
        <v>0</v>
      </c>
      <c r="H778" s="147">
        <v>0</v>
      </c>
      <c r="I778" s="147">
        <v>0</v>
      </c>
      <c r="J778" s="147">
        <v>0</v>
      </c>
      <c r="K778" s="147">
        <v>0</v>
      </c>
      <c r="L778" s="147">
        <v>0</v>
      </c>
      <c r="M778" s="147">
        <v>0</v>
      </c>
      <c r="N778" s="147">
        <v>0</v>
      </c>
      <c r="O778" s="147">
        <v>0</v>
      </c>
    </row>
    <row r="779" spans="1:15">
      <c r="A779" s="396"/>
      <c r="B779" s="606"/>
      <c r="C779" s="182" t="s">
        <v>25</v>
      </c>
      <c r="D779" s="147"/>
      <c r="E779" s="147"/>
      <c r="F779" s="147"/>
      <c r="G779" s="147"/>
      <c r="H779" s="147"/>
      <c r="I779" s="147"/>
      <c r="J779" s="147"/>
      <c r="K779" s="147"/>
      <c r="L779" s="147"/>
      <c r="M779" s="147"/>
      <c r="N779" s="147"/>
      <c r="O779" s="147"/>
    </row>
    <row r="780" spans="1:15" ht="97.2">
      <c r="A780" s="396"/>
      <c r="B780" s="606"/>
      <c r="C780" s="182" t="s">
        <v>33</v>
      </c>
      <c r="D780" s="147">
        <v>0</v>
      </c>
      <c r="E780" s="147">
        <v>0</v>
      </c>
      <c r="F780" s="147">
        <v>0</v>
      </c>
      <c r="G780" s="147">
        <v>0</v>
      </c>
      <c r="H780" s="147">
        <v>0</v>
      </c>
      <c r="I780" s="147">
        <v>0</v>
      </c>
      <c r="J780" s="147">
        <v>0</v>
      </c>
      <c r="K780" s="147">
        <v>0</v>
      </c>
      <c r="L780" s="147">
        <v>0</v>
      </c>
      <c r="M780" s="147">
        <v>0</v>
      </c>
      <c r="N780" s="147">
        <v>0</v>
      </c>
      <c r="O780" s="147">
        <v>0</v>
      </c>
    </row>
    <row r="781" spans="1:15" ht="97.2">
      <c r="A781" s="396"/>
      <c r="B781" s="606"/>
      <c r="C781" s="391" t="s">
        <v>39</v>
      </c>
      <c r="D781" s="147">
        <v>0</v>
      </c>
      <c r="E781" s="147">
        <v>0</v>
      </c>
      <c r="F781" s="147">
        <v>0</v>
      </c>
      <c r="G781" s="147">
        <v>0</v>
      </c>
      <c r="H781" s="147">
        <v>0</v>
      </c>
      <c r="I781" s="147">
        <v>0</v>
      </c>
      <c r="J781" s="147">
        <v>0</v>
      </c>
      <c r="K781" s="147">
        <v>0</v>
      </c>
      <c r="L781" s="147">
        <v>0</v>
      </c>
      <c r="M781" s="147">
        <v>0</v>
      </c>
      <c r="N781" s="147">
        <v>0</v>
      </c>
      <c r="O781" s="147">
        <v>0</v>
      </c>
    </row>
    <row r="782" spans="1:15" ht="97.2">
      <c r="A782" s="396"/>
      <c r="B782" s="606"/>
      <c r="C782" s="391" t="s">
        <v>40</v>
      </c>
      <c r="D782" s="147">
        <v>0</v>
      </c>
      <c r="E782" s="147">
        <v>0</v>
      </c>
      <c r="F782" s="147">
        <v>0</v>
      </c>
      <c r="G782" s="147">
        <v>0</v>
      </c>
      <c r="H782" s="147">
        <v>0</v>
      </c>
      <c r="I782" s="147">
        <v>0</v>
      </c>
      <c r="J782" s="147">
        <v>0</v>
      </c>
      <c r="K782" s="147">
        <v>0</v>
      </c>
      <c r="L782" s="147">
        <v>0</v>
      </c>
      <c r="M782" s="147">
        <v>0</v>
      </c>
      <c r="N782" s="147">
        <v>0</v>
      </c>
      <c r="O782" s="147">
        <v>0</v>
      </c>
    </row>
    <row r="783" spans="1:15" ht="97.2">
      <c r="A783" s="396"/>
      <c r="B783" s="269"/>
      <c r="C783" s="391" t="s">
        <v>34</v>
      </c>
      <c r="D783" s="147">
        <v>0</v>
      </c>
      <c r="E783" s="147">
        <v>0</v>
      </c>
      <c r="F783" s="147">
        <v>0</v>
      </c>
      <c r="G783" s="147">
        <v>0</v>
      </c>
      <c r="H783" s="147">
        <v>0</v>
      </c>
      <c r="I783" s="147">
        <v>0</v>
      </c>
      <c r="J783" s="147">
        <v>0</v>
      </c>
      <c r="K783" s="147">
        <v>0</v>
      </c>
      <c r="L783" s="147">
        <v>0</v>
      </c>
      <c r="M783" s="147">
        <v>0</v>
      </c>
      <c r="N783" s="147">
        <v>0</v>
      </c>
      <c r="O783" s="147">
        <v>0</v>
      </c>
    </row>
    <row r="784" spans="1:15" ht="97.2">
      <c r="A784" s="396"/>
      <c r="B784" s="269"/>
      <c r="C784" s="391" t="s">
        <v>35</v>
      </c>
      <c r="D784" s="147">
        <v>0</v>
      </c>
      <c r="E784" s="147">
        <v>0</v>
      </c>
      <c r="F784" s="147">
        <v>0</v>
      </c>
      <c r="G784" s="147">
        <v>0</v>
      </c>
      <c r="H784" s="147">
        <v>0</v>
      </c>
      <c r="I784" s="147">
        <v>0</v>
      </c>
      <c r="J784" s="147">
        <v>0</v>
      </c>
      <c r="K784" s="147">
        <v>0</v>
      </c>
      <c r="L784" s="147">
        <v>0</v>
      </c>
      <c r="M784" s="147">
        <v>0</v>
      </c>
      <c r="N784" s="147">
        <v>0</v>
      </c>
      <c r="O784" s="147">
        <v>0</v>
      </c>
    </row>
    <row r="785" spans="1:15" ht="97.2">
      <c r="A785" s="397"/>
      <c r="B785" s="276"/>
      <c r="C785" s="391" t="s">
        <v>36</v>
      </c>
      <c r="D785" s="147">
        <v>0</v>
      </c>
      <c r="E785" s="147">
        <v>0</v>
      </c>
      <c r="F785" s="147">
        <v>0</v>
      </c>
      <c r="G785" s="147">
        <v>0</v>
      </c>
      <c r="H785" s="147">
        <v>0</v>
      </c>
      <c r="I785" s="147">
        <v>0</v>
      </c>
      <c r="J785" s="147">
        <v>0</v>
      </c>
      <c r="K785" s="147">
        <v>0</v>
      </c>
      <c r="L785" s="147">
        <v>0</v>
      </c>
      <c r="M785" s="147">
        <v>0</v>
      </c>
      <c r="N785" s="147">
        <v>0</v>
      </c>
      <c r="O785" s="147">
        <v>0</v>
      </c>
    </row>
    <row r="786" spans="1:15" ht="97.2">
      <c r="A786" s="396"/>
      <c r="B786" s="269"/>
      <c r="C786" s="391" t="s">
        <v>37</v>
      </c>
      <c r="D786" s="147">
        <v>0</v>
      </c>
      <c r="E786" s="147">
        <v>0</v>
      </c>
      <c r="F786" s="147">
        <v>0</v>
      </c>
      <c r="G786" s="147">
        <v>0</v>
      </c>
      <c r="H786" s="147">
        <v>0</v>
      </c>
      <c r="I786" s="147">
        <v>0</v>
      </c>
      <c r="J786" s="147">
        <v>0</v>
      </c>
      <c r="K786" s="147">
        <v>0</v>
      </c>
      <c r="L786" s="147">
        <v>0</v>
      </c>
      <c r="M786" s="147">
        <v>0</v>
      </c>
      <c r="N786" s="147">
        <v>0</v>
      </c>
      <c r="O786" s="147">
        <v>0</v>
      </c>
    </row>
    <row r="787" spans="1:15" ht="129.6">
      <c r="A787" s="396"/>
      <c r="B787" s="269"/>
      <c r="C787" s="182" t="s">
        <v>38</v>
      </c>
      <c r="D787" s="147">
        <v>0</v>
      </c>
      <c r="E787" s="147">
        <v>0</v>
      </c>
      <c r="F787" s="147">
        <v>0</v>
      </c>
      <c r="G787" s="147">
        <v>0</v>
      </c>
      <c r="H787" s="147">
        <v>0</v>
      </c>
      <c r="I787" s="147">
        <v>0</v>
      </c>
      <c r="J787" s="147">
        <v>0</v>
      </c>
      <c r="K787" s="147">
        <v>0</v>
      </c>
      <c r="L787" s="147">
        <v>0</v>
      </c>
      <c r="M787" s="147">
        <v>0</v>
      </c>
      <c r="N787" s="147">
        <v>0</v>
      </c>
      <c r="O787" s="147">
        <v>0</v>
      </c>
    </row>
    <row r="788" spans="1:15">
      <c r="A788" s="396"/>
      <c r="B788" s="269"/>
      <c r="C788" s="182" t="s">
        <v>24</v>
      </c>
      <c r="D788" s="147">
        <v>0</v>
      </c>
      <c r="E788" s="147">
        <v>0</v>
      </c>
      <c r="F788" s="147">
        <v>0</v>
      </c>
      <c r="G788" s="147">
        <v>0</v>
      </c>
      <c r="H788" s="147">
        <v>0</v>
      </c>
      <c r="I788" s="147">
        <v>0</v>
      </c>
      <c r="J788" s="147">
        <v>0</v>
      </c>
      <c r="K788" s="147">
        <v>0</v>
      </c>
      <c r="L788" s="147">
        <v>0</v>
      </c>
      <c r="M788" s="147">
        <v>0</v>
      </c>
      <c r="N788" s="147">
        <v>0</v>
      </c>
      <c r="O788" s="147">
        <v>0</v>
      </c>
    </row>
    <row r="789" spans="1:15">
      <c r="A789" s="396"/>
      <c r="B789" s="269"/>
      <c r="C789" s="182" t="s">
        <v>23</v>
      </c>
      <c r="D789" s="267">
        <v>17835.5</v>
      </c>
      <c r="E789" s="267"/>
      <c r="F789" s="267">
        <v>17835.5</v>
      </c>
      <c r="G789" s="267">
        <v>18958.5</v>
      </c>
      <c r="H789" s="267"/>
      <c r="I789" s="267">
        <v>18958.5</v>
      </c>
      <c r="J789" s="267">
        <v>18958.5</v>
      </c>
      <c r="K789" s="267"/>
      <c r="L789" s="267">
        <v>18958.5</v>
      </c>
      <c r="M789" s="267">
        <v>18957.16</v>
      </c>
      <c r="N789" s="267"/>
      <c r="O789" s="267">
        <v>18957.16</v>
      </c>
    </row>
    <row r="790" spans="1:15">
      <c r="A790" s="395" t="s">
        <v>216</v>
      </c>
      <c r="B790" s="576" t="s">
        <v>702</v>
      </c>
      <c r="C790" s="182" t="s">
        <v>59</v>
      </c>
      <c r="D790" s="141">
        <v>6338</v>
      </c>
      <c r="E790" s="141"/>
      <c r="F790" s="141">
        <v>6338</v>
      </c>
      <c r="G790" s="141">
        <v>6308</v>
      </c>
      <c r="H790" s="141"/>
      <c r="I790" s="141">
        <v>6308</v>
      </c>
      <c r="J790" s="141">
        <v>6308</v>
      </c>
      <c r="K790" s="141"/>
      <c r="L790" s="141">
        <v>6308</v>
      </c>
      <c r="M790" s="267">
        <v>6307.68</v>
      </c>
      <c r="N790" s="267"/>
      <c r="O790" s="267">
        <v>6307.68</v>
      </c>
    </row>
    <row r="791" spans="1:15" ht="64.8">
      <c r="A791" s="396"/>
      <c r="B791" s="577"/>
      <c r="C791" s="182" t="s">
        <v>26</v>
      </c>
      <c r="D791" s="147">
        <v>0</v>
      </c>
      <c r="E791" s="147">
        <v>0</v>
      </c>
      <c r="F791" s="147">
        <v>0</v>
      </c>
      <c r="G791" s="147">
        <v>0</v>
      </c>
      <c r="H791" s="147">
        <v>0</v>
      </c>
      <c r="I791" s="147">
        <v>0</v>
      </c>
      <c r="J791" s="147">
        <v>0</v>
      </c>
      <c r="K791" s="147">
        <v>0</v>
      </c>
      <c r="L791" s="147">
        <v>0</v>
      </c>
      <c r="M791" s="147">
        <v>0</v>
      </c>
      <c r="N791" s="147">
        <v>0</v>
      </c>
      <c r="O791" s="147">
        <v>0</v>
      </c>
    </row>
    <row r="792" spans="1:15">
      <c r="A792" s="396"/>
      <c r="B792" s="606"/>
      <c r="C792" s="182" t="s">
        <v>25</v>
      </c>
      <c r="D792" s="147"/>
      <c r="E792" s="147"/>
      <c r="F792" s="147"/>
      <c r="G792" s="147"/>
      <c r="H792" s="147"/>
      <c r="I792" s="147"/>
      <c r="J792" s="147"/>
      <c r="K792" s="147"/>
      <c r="L792" s="147"/>
      <c r="M792" s="147"/>
      <c r="N792" s="147"/>
      <c r="O792" s="147"/>
    </row>
    <row r="793" spans="1:15" ht="97.2">
      <c r="A793" s="396"/>
      <c r="B793" s="606"/>
      <c r="C793" s="182" t="s">
        <v>33</v>
      </c>
      <c r="D793" s="147">
        <v>0</v>
      </c>
      <c r="E793" s="147">
        <v>0</v>
      </c>
      <c r="F793" s="147">
        <v>0</v>
      </c>
      <c r="G793" s="147">
        <v>0</v>
      </c>
      <c r="H793" s="147">
        <v>0</v>
      </c>
      <c r="I793" s="147">
        <v>0</v>
      </c>
      <c r="J793" s="147">
        <v>0</v>
      </c>
      <c r="K793" s="147">
        <v>0</v>
      </c>
      <c r="L793" s="147">
        <v>0</v>
      </c>
      <c r="M793" s="147">
        <v>0</v>
      </c>
      <c r="N793" s="147">
        <v>0</v>
      </c>
      <c r="O793" s="147">
        <v>0</v>
      </c>
    </row>
    <row r="794" spans="1:15" ht="97.2">
      <c r="A794" s="396"/>
      <c r="B794" s="606"/>
      <c r="C794" s="391" t="s">
        <v>39</v>
      </c>
      <c r="D794" s="147">
        <v>0</v>
      </c>
      <c r="E794" s="147">
        <v>0</v>
      </c>
      <c r="F794" s="147">
        <v>0</v>
      </c>
      <c r="G794" s="147">
        <v>0</v>
      </c>
      <c r="H794" s="147">
        <v>0</v>
      </c>
      <c r="I794" s="147">
        <v>0</v>
      </c>
      <c r="J794" s="147">
        <v>0</v>
      </c>
      <c r="K794" s="147">
        <v>0</v>
      </c>
      <c r="L794" s="147">
        <v>0</v>
      </c>
      <c r="M794" s="147">
        <v>0</v>
      </c>
      <c r="N794" s="147">
        <v>0</v>
      </c>
      <c r="O794" s="147">
        <v>0</v>
      </c>
    </row>
    <row r="795" spans="1:15" ht="97.2">
      <c r="A795" s="396"/>
      <c r="B795" s="606"/>
      <c r="C795" s="391" t="s">
        <v>40</v>
      </c>
      <c r="D795" s="147">
        <v>0</v>
      </c>
      <c r="E795" s="147">
        <v>0</v>
      </c>
      <c r="F795" s="147">
        <v>0</v>
      </c>
      <c r="G795" s="147">
        <v>0</v>
      </c>
      <c r="H795" s="147">
        <v>0</v>
      </c>
      <c r="I795" s="147">
        <v>0</v>
      </c>
      <c r="J795" s="147">
        <v>0</v>
      </c>
      <c r="K795" s="147">
        <v>0</v>
      </c>
      <c r="L795" s="147">
        <v>0</v>
      </c>
      <c r="M795" s="147">
        <v>0</v>
      </c>
      <c r="N795" s="147">
        <v>0</v>
      </c>
      <c r="O795" s="147">
        <v>0</v>
      </c>
    </row>
    <row r="796" spans="1:15" ht="97.2">
      <c r="A796" s="396"/>
      <c r="B796" s="269"/>
      <c r="C796" s="391" t="s">
        <v>34</v>
      </c>
      <c r="D796" s="147">
        <v>0</v>
      </c>
      <c r="E796" s="147">
        <v>0</v>
      </c>
      <c r="F796" s="147">
        <v>0</v>
      </c>
      <c r="G796" s="147">
        <v>0</v>
      </c>
      <c r="H796" s="147">
        <v>0</v>
      </c>
      <c r="I796" s="147">
        <v>0</v>
      </c>
      <c r="J796" s="147">
        <v>0</v>
      </c>
      <c r="K796" s="147">
        <v>0</v>
      </c>
      <c r="L796" s="147">
        <v>0</v>
      </c>
      <c r="M796" s="147">
        <v>0</v>
      </c>
      <c r="N796" s="147">
        <v>0</v>
      </c>
      <c r="O796" s="147">
        <v>0</v>
      </c>
    </row>
    <row r="797" spans="1:15" ht="97.2">
      <c r="A797" s="396"/>
      <c r="B797" s="269"/>
      <c r="C797" s="391" t="s">
        <v>35</v>
      </c>
      <c r="D797" s="147">
        <v>0</v>
      </c>
      <c r="E797" s="147">
        <v>0</v>
      </c>
      <c r="F797" s="147">
        <v>0</v>
      </c>
      <c r="G797" s="147">
        <v>0</v>
      </c>
      <c r="H797" s="147">
        <v>0</v>
      </c>
      <c r="I797" s="147">
        <v>0</v>
      </c>
      <c r="J797" s="147">
        <v>0</v>
      </c>
      <c r="K797" s="147">
        <v>0</v>
      </c>
      <c r="L797" s="147">
        <v>0</v>
      </c>
      <c r="M797" s="147">
        <v>0</v>
      </c>
      <c r="N797" s="147">
        <v>0</v>
      </c>
      <c r="O797" s="147">
        <v>0</v>
      </c>
    </row>
    <row r="798" spans="1:15" ht="97.2">
      <c r="A798" s="397"/>
      <c r="B798" s="276"/>
      <c r="C798" s="391" t="s">
        <v>36</v>
      </c>
      <c r="D798" s="147">
        <v>0</v>
      </c>
      <c r="E798" s="147">
        <v>0</v>
      </c>
      <c r="F798" s="147">
        <v>0</v>
      </c>
      <c r="G798" s="147">
        <v>0</v>
      </c>
      <c r="H798" s="147">
        <v>0</v>
      </c>
      <c r="I798" s="147">
        <v>0</v>
      </c>
      <c r="J798" s="147">
        <v>0</v>
      </c>
      <c r="K798" s="147">
        <v>0</v>
      </c>
      <c r="L798" s="147">
        <v>0</v>
      </c>
      <c r="M798" s="147">
        <v>0</v>
      </c>
      <c r="N798" s="147">
        <v>0</v>
      </c>
      <c r="O798" s="147">
        <v>0</v>
      </c>
    </row>
    <row r="799" spans="1:15" ht="97.2">
      <c r="A799" s="396"/>
      <c r="B799" s="269"/>
      <c r="C799" s="391" t="s">
        <v>37</v>
      </c>
      <c r="D799" s="147">
        <v>0</v>
      </c>
      <c r="E799" s="147">
        <v>0</v>
      </c>
      <c r="F799" s="147">
        <v>0</v>
      </c>
      <c r="G799" s="147">
        <v>0</v>
      </c>
      <c r="H799" s="147">
        <v>0</v>
      </c>
      <c r="I799" s="147">
        <v>0</v>
      </c>
      <c r="J799" s="147">
        <v>0</v>
      </c>
      <c r="K799" s="147">
        <v>0</v>
      </c>
      <c r="L799" s="147">
        <v>0</v>
      </c>
      <c r="M799" s="147">
        <v>0</v>
      </c>
      <c r="N799" s="147">
        <v>0</v>
      </c>
      <c r="O799" s="147">
        <v>0</v>
      </c>
    </row>
    <row r="800" spans="1:15" ht="129.6">
      <c r="A800" s="396"/>
      <c r="B800" s="269"/>
      <c r="C800" s="182" t="s">
        <v>38</v>
      </c>
      <c r="D800" s="147">
        <v>0</v>
      </c>
      <c r="E800" s="147">
        <v>0</v>
      </c>
      <c r="F800" s="147">
        <v>0</v>
      </c>
      <c r="G800" s="147">
        <v>0</v>
      </c>
      <c r="H800" s="147">
        <v>0</v>
      </c>
      <c r="I800" s="147">
        <v>0</v>
      </c>
      <c r="J800" s="147">
        <v>0</v>
      </c>
      <c r="K800" s="147">
        <v>0</v>
      </c>
      <c r="L800" s="147">
        <v>0</v>
      </c>
      <c r="M800" s="147">
        <v>0</v>
      </c>
      <c r="N800" s="147">
        <v>0</v>
      </c>
      <c r="O800" s="147">
        <v>0</v>
      </c>
    </row>
    <row r="801" spans="1:15">
      <c r="A801" s="396"/>
      <c r="B801" s="269"/>
      <c r="C801" s="182" t="s">
        <v>24</v>
      </c>
      <c r="D801" s="147">
        <v>0</v>
      </c>
      <c r="E801" s="147">
        <v>0</v>
      </c>
      <c r="F801" s="147">
        <v>0</v>
      </c>
      <c r="G801" s="147">
        <v>0</v>
      </c>
      <c r="H801" s="147">
        <v>0</v>
      </c>
      <c r="I801" s="147">
        <v>0</v>
      </c>
      <c r="J801" s="147">
        <v>0</v>
      </c>
      <c r="K801" s="147">
        <v>0</v>
      </c>
      <c r="L801" s="147">
        <v>0</v>
      </c>
      <c r="M801" s="147">
        <v>0</v>
      </c>
      <c r="N801" s="147">
        <v>0</v>
      </c>
      <c r="O801" s="147">
        <v>0</v>
      </c>
    </row>
    <row r="802" spans="1:15">
      <c r="A802" s="396"/>
      <c r="B802" s="269"/>
      <c r="C802" s="182" t="s">
        <v>23</v>
      </c>
      <c r="D802" s="141">
        <v>6338</v>
      </c>
      <c r="E802" s="141"/>
      <c r="F802" s="141">
        <v>6338</v>
      </c>
      <c r="G802" s="141">
        <v>6308</v>
      </c>
      <c r="H802" s="141"/>
      <c r="I802" s="141">
        <v>6308</v>
      </c>
      <c r="J802" s="141">
        <v>6308</v>
      </c>
      <c r="K802" s="141"/>
      <c r="L802" s="141">
        <v>6308</v>
      </c>
      <c r="M802" s="267">
        <v>6307.68</v>
      </c>
      <c r="N802" s="267"/>
      <c r="O802" s="267">
        <v>6307.68</v>
      </c>
    </row>
    <row r="803" spans="1:15">
      <c r="A803" s="395" t="s">
        <v>704</v>
      </c>
      <c r="B803" s="576" t="s">
        <v>855</v>
      </c>
      <c r="C803" s="182" t="s">
        <v>59</v>
      </c>
      <c r="D803" s="141">
        <v>21611</v>
      </c>
      <c r="E803" s="141"/>
      <c r="F803" s="141">
        <v>21611</v>
      </c>
      <c r="G803" s="141">
        <v>21611</v>
      </c>
      <c r="H803" s="141"/>
      <c r="I803" s="141">
        <v>21611</v>
      </c>
      <c r="J803" s="141">
        <v>21611</v>
      </c>
      <c r="K803" s="141"/>
      <c r="L803" s="141">
        <v>21611</v>
      </c>
      <c r="M803" s="267">
        <v>20483.189999999999</v>
      </c>
      <c r="N803" s="267"/>
      <c r="O803" s="267">
        <v>20483.189999999999</v>
      </c>
    </row>
    <row r="804" spans="1:15" ht="64.8">
      <c r="A804" s="396"/>
      <c r="B804" s="577"/>
      <c r="C804" s="182" t="s">
        <v>26</v>
      </c>
      <c r="D804" s="147">
        <v>0</v>
      </c>
      <c r="E804" s="147">
        <v>0</v>
      </c>
      <c r="F804" s="147">
        <v>0</v>
      </c>
      <c r="G804" s="147">
        <v>0</v>
      </c>
      <c r="H804" s="147">
        <v>0</v>
      </c>
      <c r="I804" s="147">
        <v>0</v>
      </c>
      <c r="J804" s="147">
        <v>0</v>
      </c>
      <c r="K804" s="147">
        <v>0</v>
      </c>
      <c r="L804" s="147">
        <v>0</v>
      </c>
      <c r="M804" s="147">
        <v>0</v>
      </c>
      <c r="N804" s="147">
        <v>0</v>
      </c>
      <c r="O804" s="147">
        <v>0</v>
      </c>
    </row>
    <row r="805" spans="1:15">
      <c r="A805" s="396"/>
      <c r="B805" s="606"/>
      <c r="C805" s="182" t="s">
        <v>25</v>
      </c>
      <c r="D805" s="147"/>
      <c r="E805" s="147"/>
      <c r="F805" s="147"/>
      <c r="G805" s="147"/>
      <c r="H805" s="147"/>
      <c r="I805" s="147"/>
      <c r="J805" s="147"/>
      <c r="K805" s="147"/>
      <c r="L805" s="147"/>
      <c r="M805" s="147"/>
      <c r="N805" s="147"/>
      <c r="O805" s="147"/>
    </row>
    <row r="806" spans="1:15" ht="97.2">
      <c r="A806" s="396"/>
      <c r="B806" s="606"/>
      <c r="C806" s="182" t="s">
        <v>33</v>
      </c>
      <c r="D806" s="147">
        <v>0</v>
      </c>
      <c r="E806" s="147">
        <v>0</v>
      </c>
      <c r="F806" s="147">
        <v>0</v>
      </c>
      <c r="G806" s="147">
        <v>0</v>
      </c>
      <c r="H806" s="147">
        <v>0</v>
      </c>
      <c r="I806" s="147">
        <v>0</v>
      </c>
      <c r="J806" s="147">
        <v>0</v>
      </c>
      <c r="K806" s="147">
        <v>0</v>
      </c>
      <c r="L806" s="147">
        <v>0</v>
      </c>
      <c r="M806" s="147">
        <v>0</v>
      </c>
      <c r="N806" s="147">
        <v>0</v>
      </c>
      <c r="O806" s="147">
        <v>0</v>
      </c>
    </row>
    <row r="807" spans="1:15" ht="97.2">
      <c r="A807" s="396"/>
      <c r="B807" s="606"/>
      <c r="C807" s="391" t="s">
        <v>39</v>
      </c>
      <c r="D807" s="147">
        <v>0</v>
      </c>
      <c r="E807" s="147">
        <v>0</v>
      </c>
      <c r="F807" s="147">
        <v>0</v>
      </c>
      <c r="G807" s="147">
        <v>0</v>
      </c>
      <c r="H807" s="147">
        <v>0</v>
      </c>
      <c r="I807" s="147">
        <v>0</v>
      </c>
      <c r="J807" s="147">
        <v>0</v>
      </c>
      <c r="K807" s="147">
        <v>0</v>
      </c>
      <c r="L807" s="147">
        <v>0</v>
      </c>
      <c r="M807" s="147">
        <v>0</v>
      </c>
      <c r="N807" s="147">
        <v>0</v>
      </c>
      <c r="O807" s="147">
        <v>0</v>
      </c>
    </row>
    <row r="808" spans="1:15" ht="97.2">
      <c r="A808" s="396"/>
      <c r="B808" s="606"/>
      <c r="C808" s="391" t="s">
        <v>40</v>
      </c>
      <c r="D808" s="147">
        <v>0</v>
      </c>
      <c r="E808" s="147">
        <v>0</v>
      </c>
      <c r="F808" s="147">
        <v>0</v>
      </c>
      <c r="G808" s="147">
        <v>0</v>
      </c>
      <c r="H808" s="147">
        <v>0</v>
      </c>
      <c r="I808" s="147">
        <v>0</v>
      </c>
      <c r="J808" s="147">
        <v>0</v>
      </c>
      <c r="K808" s="147">
        <v>0</v>
      </c>
      <c r="L808" s="147">
        <v>0</v>
      </c>
      <c r="M808" s="147">
        <v>0</v>
      </c>
      <c r="N808" s="147">
        <v>0</v>
      </c>
      <c r="O808" s="147">
        <v>0</v>
      </c>
    </row>
    <row r="809" spans="1:15" ht="97.2">
      <c r="A809" s="396"/>
      <c r="B809" s="269"/>
      <c r="C809" s="391" t="s">
        <v>34</v>
      </c>
      <c r="D809" s="147">
        <v>0</v>
      </c>
      <c r="E809" s="147">
        <v>0</v>
      </c>
      <c r="F809" s="147">
        <v>0</v>
      </c>
      <c r="G809" s="147">
        <v>0</v>
      </c>
      <c r="H809" s="147">
        <v>0</v>
      </c>
      <c r="I809" s="147">
        <v>0</v>
      </c>
      <c r="J809" s="147">
        <v>0</v>
      </c>
      <c r="K809" s="147">
        <v>0</v>
      </c>
      <c r="L809" s="147">
        <v>0</v>
      </c>
      <c r="M809" s="147">
        <v>0</v>
      </c>
      <c r="N809" s="147">
        <v>0</v>
      </c>
      <c r="O809" s="147">
        <v>0</v>
      </c>
    </row>
    <row r="810" spans="1:15" ht="97.2">
      <c r="A810" s="396"/>
      <c r="B810" s="269"/>
      <c r="C810" s="391" t="s">
        <v>35</v>
      </c>
      <c r="D810" s="147">
        <v>0</v>
      </c>
      <c r="E810" s="147">
        <v>0</v>
      </c>
      <c r="F810" s="147">
        <v>0</v>
      </c>
      <c r="G810" s="147">
        <v>0</v>
      </c>
      <c r="H810" s="147">
        <v>0</v>
      </c>
      <c r="I810" s="147">
        <v>0</v>
      </c>
      <c r="J810" s="147">
        <v>0</v>
      </c>
      <c r="K810" s="147">
        <v>0</v>
      </c>
      <c r="L810" s="147">
        <v>0</v>
      </c>
      <c r="M810" s="147">
        <v>0</v>
      </c>
      <c r="N810" s="147">
        <v>0</v>
      </c>
      <c r="O810" s="147">
        <v>0</v>
      </c>
    </row>
    <row r="811" spans="1:15" ht="97.2">
      <c r="A811" s="397"/>
      <c r="B811" s="276"/>
      <c r="C811" s="391" t="s">
        <v>36</v>
      </c>
      <c r="D811" s="147">
        <v>0</v>
      </c>
      <c r="E811" s="147">
        <v>0</v>
      </c>
      <c r="F811" s="147">
        <v>0</v>
      </c>
      <c r="G811" s="147">
        <v>0</v>
      </c>
      <c r="H811" s="147">
        <v>0</v>
      </c>
      <c r="I811" s="147">
        <v>0</v>
      </c>
      <c r="J811" s="147">
        <v>0</v>
      </c>
      <c r="K811" s="147">
        <v>0</v>
      </c>
      <c r="L811" s="147">
        <v>0</v>
      </c>
      <c r="M811" s="147">
        <v>0</v>
      </c>
      <c r="N811" s="147">
        <v>0</v>
      </c>
      <c r="O811" s="147">
        <v>0</v>
      </c>
    </row>
    <row r="812" spans="1:15" ht="97.2">
      <c r="A812" s="396"/>
      <c r="B812" s="269"/>
      <c r="C812" s="391" t="s">
        <v>37</v>
      </c>
      <c r="D812" s="147">
        <v>0</v>
      </c>
      <c r="E812" s="147">
        <v>0</v>
      </c>
      <c r="F812" s="147">
        <v>0</v>
      </c>
      <c r="G812" s="147">
        <v>0</v>
      </c>
      <c r="H812" s="147">
        <v>0</v>
      </c>
      <c r="I812" s="147">
        <v>0</v>
      </c>
      <c r="J812" s="147">
        <v>0</v>
      </c>
      <c r="K812" s="147">
        <v>0</v>
      </c>
      <c r="L812" s="147">
        <v>0</v>
      </c>
      <c r="M812" s="147">
        <v>0</v>
      </c>
      <c r="N812" s="147">
        <v>0</v>
      </c>
      <c r="O812" s="147">
        <v>0</v>
      </c>
    </row>
    <row r="813" spans="1:15" ht="129.6">
      <c r="A813" s="396"/>
      <c r="B813" s="269"/>
      <c r="C813" s="182" t="s">
        <v>38</v>
      </c>
      <c r="D813" s="147">
        <v>0</v>
      </c>
      <c r="E813" s="147">
        <v>0</v>
      </c>
      <c r="F813" s="147">
        <v>0</v>
      </c>
      <c r="G813" s="147">
        <v>0</v>
      </c>
      <c r="H813" s="147">
        <v>0</v>
      </c>
      <c r="I813" s="147">
        <v>0</v>
      </c>
      <c r="J813" s="147">
        <v>0</v>
      </c>
      <c r="K813" s="147">
        <v>0</v>
      </c>
      <c r="L813" s="147">
        <v>0</v>
      </c>
      <c r="M813" s="147">
        <v>0</v>
      </c>
      <c r="N813" s="147">
        <v>0</v>
      </c>
      <c r="O813" s="147">
        <v>0</v>
      </c>
    </row>
    <row r="814" spans="1:15">
      <c r="A814" s="396"/>
      <c r="B814" s="269"/>
      <c r="C814" s="182" t="s">
        <v>24</v>
      </c>
      <c r="D814" s="147">
        <v>0</v>
      </c>
      <c r="E814" s="147">
        <v>0</v>
      </c>
      <c r="F814" s="147">
        <v>0</v>
      </c>
      <c r="G814" s="147">
        <v>0</v>
      </c>
      <c r="H814" s="147">
        <v>0</v>
      </c>
      <c r="I814" s="147">
        <v>0</v>
      </c>
      <c r="J814" s="147">
        <v>0</v>
      </c>
      <c r="K814" s="147">
        <v>0</v>
      </c>
      <c r="L814" s="147">
        <v>0</v>
      </c>
      <c r="M814" s="147">
        <v>0</v>
      </c>
      <c r="N814" s="147">
        <v>0</v>
      </c>
      <c r="O814" s="147">
        <v>0</v>
      </c>
    </row>
    <row r="815" spans="1:15">
      <c r="A815" s="396"/>
      <c r="B815" s="269"/>
      <c r="C815" s="182" t="s">
        <v>23</v>
      </c>
      <c r="D815" s="141">
        <v>21611</v>
      </c>
      <c r="E815" s="141"/>
      <c r="F815" s="141">
        <v>21611</v>
      </c>
      <c r="G815" s="141">
        <v>21611</v>
      </c>
      <c r="H815" s="141"/>
      <c r="I815" s="141">
        <v>21611</v>
      </c>
      <c r="J815" s="141">
        <v>21611</v>
      </c>
      <c r="K815" s="141"/>
      <c r="L815" s="141">
        <v>21611</v>
      </c>
      <c r="M815" s="267">
        <v>20483.189999999999</v>
      </c>
      <c r="N815" s="267"/>
      <c r="O815" s="267">
        <v>20483.189999999999</v>
      </c>
    </row>
    <row r="816" spans="1:15">
      <c r="A816" s="395" t="s">
        <v>218</v>
      </c>
      <c r="B816" s="576" t="s">
        <v>856</v>
      </c>
      <c r="C816" s="182" t="s">
        <v>59</v>
      </c>
      <c r="D816" s="141">
        <v>58094</v>
      </c>
      <c r="E816" s="141"/>
      <c r="F816" s="141">
        <v>58094</v>
      </c>
      <c r="G816" s="141">
        <v>57634</v>
      </c>
      <c r="H816" s="141"/>
      <c r="I816" s="141">
        <v>57634</v>
      </c>
      <c r="J816" s="141">
        <v>57634</v>
      </c>
      <c r="K816" s="267"/>
      <c r="L816" s="267">
        <v>57634</v>
      </c>
      <c r="M816" s="267">
        <v>57589.24</v>
      </c>
      <c r="N816" s="267"/>
      <c r="O816" s="267">
        <v>57589.24</v>
      </c>
    </row>
    <row r="817" spans="1:15" ht="64.8">
      <c r="A817" s="396"/>
      <c r="B817" s="577"/>
      <c r="C817" s="182" t="s">
        <v>26</v>
      </c>
      <c r="D817" s="147">
        <v>0</v>
      </c>
      <c r="E817" s="147">
        <v>0</v>
      </c>
      <c r="F817" s="147">
        <v>0</v>
      </c>
      <c r="G817" s="147">
        <v>0</v>
      </c>
      <c r="H817" s="147">
        <v>0</v>
      </c>
      <c r="I817" s="147">
        <v>0</v>
      </c>
      <c r="J817" s="147">
        <v>0</v>
      </c>
      <c r="K817" s="147">
        <v>0</v>
      </c>
      <c r="L817" s="147">
        <v>0</v>
      </c>
      <c r="M817" s="147">
        <v>0</v>
      </c>
      <c r="N817" s="147">
        <v>0</v>
      </c>
      <c r="O817" s="147">
        <v>0</v>
      </c>
    </row>
    <row r="818" spans="1:15">
      <c r="A818" s="396"/>
      <c r="B818" s="606"/>
      <c r="C818" s="182" t="s">
        <v>25</v>
      </c>
      <c r="D818" s="147"/>
      <c r="E818" s="147"/>
      <c r="F818" s="147"/>
      <c r="G818" s="147"/>
      <c r="H818" s="147"/>
      <c r="I818" s="147"/>
      <c r="J818" s="147"/>
      <c r="K818" s="147"/>
      <c r="L818" s="147"/>
      <c r="M818" s="147"/>
      <c r="N818" s="147"/>
      <c r="O818" s="147"/>
    </row>
    <row r="819" spans="1:15" ht="97.2">
      <c r="A819" s="396"/>
      <c r="B819" s="606"/>
      <c r="C819" s="182" t="s">
        <v>33</v>
      </c>
      <c r="D819" s="147">
        <v>0</v>
      </c>
      <c r="E819" s="147">
        <v>0</v>
      </c>
      <c r="F819" s="147">
        <v>0</v>
      </c>
      <c r="G819" s="147">
        <v>0</v>
      </c>
      <c r="H819" s="147">
        <v>0</v>
      </c>
      <c r="I819" s="147">
        <v>0</v>
      </c>
      <c r="J819" s="147">
        <v>0</v>
      </c>
      <c r="K819" s="147">
        <v>0</v>
      </c>
      <c r="L819" s="147">
        <v>0</v>
      </c>
      <c r="M819" s="147">
        <v>0</v>
      </c>
      <c r="N819" s="147">
        <v>0</v>
      </c>
      <c r="O819" s="147">
        <v>0</v>
      </c>
    </row>
    <row r="820" spans="1:15" ht="97.2">
      <c r="A820" s="396"/>
      <c r="B820" s="606"/>
      <c r="C820" s="391" t="s">
        <v>39</v>
      </c>
      <c r="D820" s="147">
        <v>0</v>
      </c>
      <c r="E820" s="147">
        <v>0</v>
      </c>
      <c r="F820" s="147">
        <v>0</v>
      </c>
      <c r="G820" s="147">
        <v>0</v>
      </c>
      <c r="H820" s="147">
        <v>0</v>
      </c>
      <c r="I820" s="147">
        <v>0</v>
      </c>
      <c r="J820" s="147">
        <v>0</v>
      </c>
      <c r="K820" s="147">
        <v>0</v>
      </c>
      <c r="L820" s="147">
        <v>0</v>
      </c>
      <c r="M820" s="147">
        <v>0</v>
      </c>
      <c r="N820" s="147">
        <v>0</v>
      </c>
      <c r="O820" s="147">
        <v>0</v>
      </c>
    </row>
    <row r="821" spans="1:15" ht="97.2">
      <c r="A821" s="396"/>
      <c r="B821" s="606"/>
      <c r="C821" s="391" t="s">
        <v>40</v>
      </c>
      <c r="D821" s="147">
        <v>0</v>
      </c>
      <c r="E821" s="147">
        <v>0</v>
      </c>
      <c r="F821" s="147">
        <v>0</v>
      </c>
      <c r="G821" s="147">
        <v>0</v>
      </c>
      <c r="H821" s="147">
        <v>0</v>
      </c>
      <c r="I821" s="147">
        <v>0</v>
      </c>
      <c r="J821" s="147">
        <v>0</v>
      </c>
      <c r="K821" s="147">
        <v>0</v>
      </c>
      <c r="L821" s="147">
        <v>0</v>
      </c>
      <c r="M821" s="147">
        <v>0</v>
      </c>
      <c r="N821" s="147">
        <v>0</v>
      </c>
      <c r="O821" s="147">
        <v>0</v>
      </c>
    </row>
    <row r="822" spans="1:15" ht="97.2">
      <c r="A822" s="396"/>
      <c r="B822" s="269"/>
      <c r="C822" s="391" t="s">
        <v>34</v>
      </c>
      <c r="D822" s="147">
        <v>0</v>
      </c>
      <c r="E822" s="147">
        <v>0</v>
      </c>
      <c r="F822" s="147">
        <v>0</v>
      </c>
      <c r="G822" s="147">
        <v>0</v>
      </c>
      <c r="H822" s="147">
        <v>0</v>
      </c>
      <c r="I822" s="147">
        <v>0</v>
      </c>
      <c r="J822" s="147">
        <v>0</v>
      </c>
      <c r="K822" s="147">
        <v>0</v>
      </c>
      <c r="L822" s="147">
        <v>0</v>
      </c>
      <c r="M822" s="147">
        <v>0</v>
      </c>
      <c r="N822" s="147">
        <v>0</v>
      </c>
      <c r="O822" s="147">
        <v>0</v>
      </c>
    </row>
    <row r="823" spans="1:15" ht="97.2">
      <c r="A823" s="396"/>
      <c r="B823" s="269"/>
      <c r="C823" s="391" t="s">
        <v>35</v>
      </c>
      <c r="D823" s="147">
        <v>0</v>
      </c>
      <c r="E823" s="147">
        <v>0</v>
      </c>
      <c r="F823" s="147">
        <v>0</v>
      </c>
      <c r="G823" s="147">
        <v>0</v>
      </c>
      <c r="H823" s="147">
        <v>0</v>
      </c>
      <c r="I823" s="147">
        <v>0</v>
      </c>
      <c r="J823" s="147">
        <v>0</v>
      </c>
      <c r="K823" s="147">
        <v>0</v>
      </c>
      <c r="L823" s="147">
        <v>0</v>
      </c>
      <c r="M823" s="147">
        <v>0</v>
      </c>
      <c r="N823" s="147">
        <v>0</v>
      </c>
      <c r="O823" s="147">
        <v>0</v>
      </c>
    </row>
    <row r="824" spans="1:15" ht="97.2">
      <c r="A824" s="397"/>
      <c r="B824" s="276"/>
      <c r="C824" s="391" t="s">
        <v>36</v>
      </c>
      <c r="D824" s="147">
        <v>0</v>
      </c>
      <c r="E824" s="147">
        <v>0</v>
      </c>
      <c r="F824" s="147">
        <v>0</v>
      </c>
      <c r="G824" s="147">
        <v>0</v>
      </c>
      <c r="H824" s="147">
        <v>0</v>
      </c>
      <c r="I824" s="147">
        <v>0</v>
      </c>
      <c r="J824" s="147">
        <v>0</v>
      </c>
      <c r="K824" s="147">
        <v>0</v>
      </c>
      <c r="L824" s="147">
        <v>0</v>
      </c>
      <c r="M824" s="147">
        <v>0</v>
      </c>
      <c r="N824" s="147">
        <v>0</v>
      </c>
      <c r="O824" s="147">
        <v>0</v>
      </c>
    </row>
    <row r="825" spans="1:15" ht="97.2">
      <c r="A825" s="396"/>
      <c r="B825" s="269"/>
      <c r="C825" s="391" t="s">
        <v>37</v>
      </c>
      <c r="D825" s="147">
        <v>0</v>
      </c>
      <c r="E825" s="147">
        <v>0</v>
      </c>
      <c r="F825" s="147">
        <v>0</v>
      </c>
      <c r="G825" s="147">
        <v>0</v>
      </c>
      <c r="H825" s="147">
        <v>0</v>
      </c>
      <c r="I825" s="147">
        <v>0</v>
      </c>
      <c r="J825" s="147">
        <v>0</v>
      </c>
      <c r="K825" s="147">
        <v>0</v>
      </c>
      <c r="L825" s="147">
        <v>0</v>
      </c>
      <c r="M825" s="147">
        <v>0</v>
      </c>
      <c r="N825" s="147">
        <v>0</v>
      </c>
      <c r="O825" s="147">
        <v>0</v>
      </c>
    </row>
    <row r="826" spans="1:15" ht="129.6">
      <c r="A826" s="396"/>
      <c r="B826" s="269"/>
      <c r="C826" s="182" t="s">
        <v>38</v>
      </c>
      <c r="D826" s="147">
        <v>0</v>
      </c>
      <c r="E826" s="147">
        <v>0</v>
      </c>
      <c r="F826" s="147">
        <v>0</v>
      </c>
      <c r="G826" s="147">
        <v>0</v>
      </c>
      <c r="H826" s="147">
        <v>0</v>
      </c>
      <c r="I826" s="147">
        <v>0</v>
      </c>
      <c r="J826" s="147">
        <v>0</v>
      </c>
      <c r="K826" s="147">
        <v>0</v>
      </c>
      <c r="L826" s="147">
        <v>0</v>
      </c>
      <c r="M826" s="147">
        <v>0</v>
      </c>
      <c r="N826" s="147">
        <v>0</v>
      </c>
      <c r="O826" s="147">
        <v>0</v>
      </c>
    </row>
    <row r="827" spans="1:15">
      <c r="A827" s="396"/>
      <c r="B827" s="269"/>
      <c r="C827" s="182" t="s">
        <v>24</v>
      </c>
      <c r="D827" s="147">
        <v>0</v>
      </c>
      <c r="E827" s="147">
        <v>0</v>
      </c>
      <c r="F827" s="147">
        <v>0</v>
      </c>
      <c r="G827" s="147">
        <v>0</v>
      </c>
      <c r="H827" s="147">
        <v>0</v>
      </c>
      <c r="I827" s="147">
        <v>0</v>
      </c>
      <c r="J827" s="147">
        <v>0</v>
      </c>
      <c r="K827" s="147">
        <v>0</v>
      </c>
      <c r="L827" s="147">
        <v>0</v>
      </c>
      <c r="M827" s="147">
        <v>0</v>
      </c>
      <c r="N827" s="147">
        <v>0</v>
      </c>
      <c r="O827" s="147">
        <v>0</v>
      </c>
    </row>
    <row r="828" spans="1:15">
      <c r="A828" s="396"/>
      <c r="B828" s="269"/>
      <c r="C828" s="182" t="s">
        <v>23</v>
      </c>
      <c r="D828" s="141">
        <v>58094</v>
      </c>
      <c r="E828" s="141"/>
      <c r="F828" s="141">
        <v>58094</v>
      </c>
      <c r="G828" s="141">
        <v>57634</v>
      </c>
      <c r="H828" s="141"/>
      <c r="I828" s="141">
        <v>57634</v>
      </c>
      <c r="J828" s="141">
        <v>57634</v>
      </c>
      <c r="K828" s="267"/>
      <c r="L828" s="267">
        <v>57634</v>
      </c>
      <c r="M828" s="267">
        <v>57589.24</v>
      </c>
      <c r="N828" s="267"/>
      <c r="O828" s="267">
        <v>57589.24</v>
      </c>
    </row>
    <row r="829" spans="1:15">
      <c r="A829" s="395" t="s">
        <v>220</v>
      </c>
      <c r="B829" s="576" t="s">
        <v>857</v>
      </c>
      <c r="C829" s="182" t="s">
        <v>59</v>
      </c>
      <c r="D829" s="267">
        <v>1549</v>
      </c>
      <c r="E829" s="267"/>
      <c r="F829" s="267">
        <v>1549</v>
      </c>
      <c r="G829" s="267">
        <v>1549</v>
      </c>
      <c r="H829" s="267"/>
      <c r="I829" s="267">
        <v>1549</v>
      </c>
      <c r="J829" s="267">
        <v>1549</v>
      </c>
      <c r="K829" s="267"/>
      <c r="L829" s="267">
        <v>1549</v>
      </c>
      <c r="M829" s="267">
        <v>1548.75</v>
      </c>
      <c r="N829" s="267"/>
      <c r="O829" s="267">
        <v>1548.75</v>
      </c>
    </row>
    <row r="830" spans="1:15" ht="64.8">
      <c r="A830" s="396"/>
      <c r="B830" s="577"/>
      <c r="C830" s="182" t="s">
        <v>26</v>
      </c>
      <c r="D830" s="147">
        <v>0</v>
      </c>
      <c r="E830" s="147">
        <v>0</v>
      </c>
      <c r="F830" s="147">
        <v>0</v>
      </c>
      <c r="G830" s="147">
        <v>0</v>
      </c>
      <c r="H830" s="147">
        <v>0</v>
      </c>
      <c r="I830" s="147">
        <v>0</v>
      </c>
      <c r="J830" s="147">
        <v>0</v>
      </c>
      <c r="K830" s="147">
        <v>0</v>
      </c>
      <c r="L830" s="147">
        <v>0</v>
      </c>
      <c r="M830" s="147">
        <v>0</v>
      </c>
      <c r="N830" s="147">
        <v>0</v>
      </c>
      <c r="O830" s="147">
        <v>0</v>
      </c>
    </row>
    <row r="831" spans="1:15">
      <c r="A831" s="396"/>
      <c r="B831" s="606"/>
      <c r="C831" s="182" t="s">
        <v>25</v>
      </c>
      <c r="D831" s="147"/>
      <c r="E831" s="147"/>
      <c r="F831" s="147"/>
      <c r="G831" s="147"/>
      <c r="H831" s="147"/>
      <c r="I831" s="147"/>
      <c r="J831" s="147"/>
      <c r="K831" s="147"/>
      <c r="L831" s="147"/>
      <c r="M831" s="147"/>
      <c r="N831" s="147"/>
      <c r="O831" s="147"/>
    </row>
    <row r="832" spans="1:15" ht="97.2">
      <c r="A832" s="396"/>
      <c r="B832" s="606"/>
      <c r="C832" s="182" t="s">
        <v>33</v>
      </c>
      <c r="D832" s="147">
        <v>0</v>
      </c>
      <c r="E832" s="147">
        <v>0</v>
      </c>
      <c r="F832" s="147">
        <v>0</v>
      </c>
      <c r="G832" s="147">
        <v>0</v>
      </c>
      <c r="H832" s="147">
        <v>0</v>
      </c>
      <c r="I832" s="147">
        <v>0</v>
      </c>
      <c r="J832" s="147">
        <v>0</v>
      </c>
      <c r="K832" s="147">
        <v>0</v>
      </c>
      <c r="L832" s="147">
        <v>0</v>
      </c>
      <c r="M832" s="147">
        <v>0</v>
      </c>
      <c r="N832" s="147">
        <v>0</v>
      </c>
      <c r="O832" s="147">
        <v>0</v>
      </c>
    </row>
    <row r="833" spans="1:15" ht="97.2">
      <c r="A833" s="396"/>
      <c r="B833" s="606"/>
      <c r="C833" s="391" t="s">
        <v>39</v>
      </c>
      <c r="D833" s="147">
        <v>0</v>
      </c>
      <c r="E833" s="147">
        <v>0</v>
      </c>
      <c r="F833" s="147">
        <v>0</v>
      </c>
      <c r="G833" s="147">
        <v>0</v>
      </c>
      <c r="H833" s="147">
        <v>0</v>
      </c>
      <c r="I833" s="147">
        <v>0</v>
      </c>
      <c r="J833" s="147">
        <v>0</v>
      </c>
      <c r="K833" s="147">
        <v>0</v>
      </c>
      <c r="L833" s="147">
        <v>0</v>
      </c>
      <c r="M833" s="147">
        <v>0</v>
      </c>
      <c r="N833" s="147">
        <v>0</v>
      </c>
      <c r="O833" s="147">
        <v>0</v>
      </c>
    </row>
    <row r="834" spans="1:15" ht="97.2">
      <c r="A834" s="396"/>
      <c r="B834" s="606"/>
      <c r="C834" s="391" t="s">
        <v>40</v>
      </c>
      <c r="D834" s="147">
        <v>0</v>
      </c>
      <c r="E834" s="147">
        <v>0</v>
      </c>
      <c r="F834" s="147">
        <v>0</v>
      </c>
      <c r="G834" s="147">
        <v>0</v>
      </c>
      <c r="H834" s="147">
        <v>0</v>
      </c>
      <c r="I834" s="147">
        <v>0</v>
      </c>
      <c r="J834" s="147">
        <v>0</v>
      </c>
      <c r="K834" s="147">
        <v>0</v>
      </c>
      <c r="L834" s="147">
        <v>0</v>
      </c>
      <c r="M834" s="147">
        <v>0</v>
      </c>
      <c r="N834" s="147">
        <v>0</v>
      </c>
      <c r="O834" s="147">
        <v>0</v>
      </c>
    </row>
    <row r="835" spans="1:15" ht="97.2">
      <c r="A835" s="396"/>
      <c r="B835" s="269"/>
      <c r="C835" s="391" t="s">
        <v>34</v>
      </c>
      <c r="D835" s="147">
        <v>0</v>
      </c>
      <c r="E835" s="147">
        <v>0</v>
      </c>
      <c r="F835" s="147">
        <v>0</v>
      </c>
      <c r="G835" s="147">
        <v>0</v>
      </c>
      <c r="H835" s="147">
        <v>0</v>
      </c>
      <c r="I835" s="147">
        <v>0</v>
      </c>
      <c r="J835" s="147">
        <v>0</v>
      </c>
      <c r="K835" s="147">
        <v>0</v>
      </c>
      <c r="L835" s="147">
        <v>0</v>
      </c>
      <c r="M835" s="147">
        <v>0</v>
      </c>
      <c r="N835" s="147">
        <v>0</v>
      </c>
      <c r="O835" s="147">
        <v>0</v>
      </c>
    </row>
    <row r="836" spans="1:15" ht="97.2">
      <c r="A836" s="396"/>
      <c r="B836" s="269"/>
      <c r="C836" s="391" t="s">
        <v>35</v>
      </c>
      <c r="D836" s="147">
        <v>0</v>
      </c>
      <c r="E836" s="147">
        <v>0</v>
      </c>
      <c r="F836" s="147">
        <v>0</v>
      </c>
      <c r="G836" s="147">
        <v>0</v>
      </c>
      <c r="H836" s="147">
        <v>0</v>
      </c>
      <c r="I836" s="147">
        <v>0</v>
      </c>
      <c r="J836" s="147">
        <v>0</v>
      </c>
      <c r="K836" s="147">
        <v>0</v>
      </c>
      <c r="L836" s="147">
        <v>0</v>
      </c>
      <c r="M836" s="147">
        <v>0</v>
      </c>
      <c r="N836" s="147">
        <v>0</v>
      </c>
      <c r="O836" s="147">
        <v>0</v>
      </c>
    </row>
    <row r="837" spans="1:15" ht="97.2">
      <c r="A837" s="397"/>
      <c r="B837" s="276"/>
      <c r="C837" s="391" t="s">
        <v>36</v>
      </c>
      <c r="D837" s="147">
        <v>0</v>
      </c>
      <c r="E837" s="147">
        <v>0</v>
      </c>
      <c r="F837" s="147">
        <v>0</v>
      </c>
      <c r="G837" s="147">
        <v>0</v>
      </c>
      <c r="H837" s="147">
        <v>0</v>
      </c>
      <c r="I837" s="147">
        <v>0</v>
      </c>
      <c r="J837" s="147">
        <v>0</v>
      </c>
      <c r="K837" s="147">
        <v>0</v>
      </c>
      <c r="L837" s="147">
        <v>0</v>
      </c>
      <c r="M837" s="147">
        <v>0</v>
      </c>
      <c r="N837" s="147">
        <v>0</v>
      </c>
      <c r="O837" s="147">
        <v>0</v>
      </c>
    </row>
    <row r="838" spans="1:15" ht="97.2">
      <c r="A838" s="396"/>
      <c r="B838" s="269"/>
      <c r="C838" s="391" t="s">
        <v>37</v>
      </c>
      <c r="D838" s="147">
        <v>0</v>
      </c>
      <c r="E838" s="147">
        <v>0</v>
      </c>
      <c r="F838" s="147">
        <v>0</v>
      </c>
      <c r="G838" s="147">
        <v>0</v>
      </c>
      <c r="H838" s="147">
        <v>0</v>
      </c>
      <c r="I838" s="147">
        <v>0</v>
      </c>
      <c r="J838" s="147">
        <v>0</v>
      </c>
      <c r="K838" s="147">
        <v>0</v>
      </c>
      <c r="L838" s="147">
        <v>0</v>
      </c>
      <c r="M838" s="147">
        <v>0</v>
      </c>
      <c r="N838" s="147">
        <v>0</v>
      </c>
      <c r="O838" s="147">
        <v>0</v>
      </c>
    </row>
    <row r="839" spans="1:15" ht="129.6">
      <c r="A839" s="396"/>
      <c r="B839" s="269"/>
      <c r="C839" s="182" t="s">
        <v>38</v>
      </c>
      <c r="D839" s="147">
        <v>0</v>
      </c>
      <c r="E839" s="147">
        <v>0</v>
      </c>
      <c r="F839" s="147">
        <v>0</v>
      </c>
      <c r="G839" s="147">
        <v>0</v>
      </c>
      <c r="H839" s="147">
        <v>0</v>
      </c>
      <c r="I839" s="147">
        <v>0</v>
      </c>
      <c r="J839" s="147">
        <v>0</v>
      </c>
      <c r="K839" s="147">
        <v>0</v>
      </c>
      <c r="L839" s="147">
        <v>0</v>
      </c>
      <c r="M839" s="147">
        <v>0</v>
      </c>
      <c r="N839" s="147">
        <v>0</v>
      </c>
      <c r="O839" s="147">
        <v>0</v>
      </c>
    </row>
    <row r="840" spans="1:15">
      <c r="A840" s="396"/>
      <c r="B840" s="269"/>
      <c r="C840" s="182" t="s">
        <v>24</v>
      </c>
      <c r="D840" s="147">
        <v>0</v>
      </c>
      <c r="E840" s="147">
        <v>0</v>
      </c>
      <c r="F840" s="147">
        <v>0</v>
      </c>
      <c r="G840" s="147">
        <v>0</v>
      </c>
      <c r="H840" s="147">
        <v>0</v>
      </c>
      <c r="I840" s="147">
        <v>0</v>
      </c>
      <c r="J840" s="147">
        <v>0</v>
      </c>
      <c r="K840" s="147">
        <v>0</v>
      </c>
      <c r="L840" s="147">
        <v>0</v>
      </c>
      <c r="M840" s="147">
        <v>0</v>
      </c>
      <c r="N840" s="147">
        <v>0</v>
      </c>
      <c r="O840" s="147">
        <v>0</v>
      </c>
    </row>
    <row r="841" spans="1:15">
      <c r="A841" s="396"/>
      <c r="B841" s="269"/>
      <c r="C841" s="182" t="s">
        <v>23</v>
      </c>
      <c r="D841" s="141">
        <v>1549</v>
      </c>
      <c r="E841" s="141"/>
      <c r="F841" s="141">
        <v>1549</v>
      </c>
      <c r="G841" s="141">
        <v>1549</v>
      </c>
      <c r="H841" s="141"/>
      <c r="I841" s="141">
        <v>1549</v>
      </c>
      <c r="J841" s="141">
        <v>1549</v>
      </c>
      <c r="K841" s="141"/>
      <c r="L841" s="141">
        <v>1549</v>
      </c>
      <c r="M841" s="267">
        <v>1548.75</v>
      </c>
      <c r="N841" s="267"/>
      <c r="O841" s="267">
        <v>1548.75</v>
      </c>
    </row>
    <row r="842" spans="1:15">
      <c r="A842" s="395" t="s">
        <v>222</v>
      </c>
      <c r="B842" s="576" t="s">
        <v>223</v>
      </c>
      <c r="C842" s="182" t="s">
        <v>59</v>
      </c>
      <c r="D842" s="141">
        <v>14484.4</v>
      </c>
      <c r="E842" s="141">
        <v>14484.4</v>
      </c>
      <c r="F842" s="141"/>
      <c r="G842" s="141">
        <v>14484.4</v>
      </c>
      <c r="H842" s="141">
        <v>14484.4</v>
      </c>
      <c r="I842" s="141"/>
      <c r="J842" s="141">
        <v>14484.4</v>
      </c>
      <c r="K842" s="141">
        <v>14484.4</v>
      </c>
      <c r="L842" s="141"/>
      <c r="M842" s="141">
        <v>11542.16</v>
      </c>
      <c r="N842" s="141">
        <v>11542.16</v>
      </c>
      <c r="O842" s="141"/>
    </row>
    <row r="843" spans="1:15" ht="64.8">
      <c r="A843" s="396"/>
      <c r="B843" s="577"/>
      <c r="C843" s="182" t="s">
        <v>26</v>
      </c>
      <c r="D843" s="147">
        <v>0</v>
      </c>
      <c r="E843" s="147">
        <v>0</v>
      </c>
      <c r="F843" s="147">
        <v>0</v>
      </c>
      <c r="G843" s="147">
        <v>0</v>
      </c>
      <c r="H843" s="147">
        <v>0</v>
      </c>
      <c r="I843" s="147">
        <v>0</v>
      </c>
      <c r="J843" s="147">
        <v>0</v>
      </c>
      <c r="K843" s="147">
        <v>0</v>
      </c>
      <c r="L843" s="147">
        <v>0</v>
      </c>
      <c r="M843" s="147">
        <v>0</v>
      </c>
      <c r="N843" s="147">
        <v>0</v>
      </c>
      <c r="O843" s="147">
        <v>0</v>
      </c>
    </row>
    <row r="844" spans="1:15">
      <c r="A844" s="396"/>
      <c r="B844" s="606"/>
      <c r="C844" s="182" t="s">
        <v>25</v>
      </c>
      <c r="D844" s="147"/>
      <c r="E844" s="147"/>
      <c r="F844" s="147"/>
      <c r="G844" s="147"/>
      <c r="H844" s="147"/>
      <c r="I844" s="147"/>
      <c r="J844" s="147"/>
      <c r="K844" s="147"/>
      <c r="L844" s="147"/>
      <c r="M844" s="147"/>
      <c r="N844" s="147"/>
      <c r="O844" s="147"/>
    </row>
    <row r="845" spans="1:15" ht="97.2">
      <c r="A845" s="396"/>
      <c r="B845" s="606"/>
      <c r="C845" s="182" t="s">
        <v>33</v>
      </c>
      <c r="D845" s="147">
        <v>0</v>
      </c>
      <c r="E845" s="147">
        <v>0</v>
      </c>
      <c r="F845" s="147">
        <v>0</v>
      </c>
      <c r="G845" s="147">
        <v>0</v>
      </c>
      <c r="H845" s="147">
        <v>0</v>
      </c>
      <c r="I845" s="147">
        <v>0</v>
      </c>
      <c r="J845" s="147">
        <v>0</v>
      </c>
      <c r="K845" s="147">
        <v>0</v>
      </c>
      <c r="L845" s="147">
        <v>0</v>
      </c>
      <c r="M845" s="147">
        <v>0</v>
      </c>
      <c r="N845" s="147">
        <v>0</v>
      </c>
      <c r="O845" s="147">
        <v>0</v>
      </c>
    </row>
    <row r="846" spans="1:15" ht="97.2">
      <c r="A846" s="396"/>
      <c r="B846" s="606"/>
      <c r="C846" s="391" t="s">
        <v>39</v>
      </c>
      <c r="D846" s="147">
        <v>0</v>
      </c>
      <c r="E846" s="147">
        <v>0</v>
      </c>
      <c r="F846" s="147">
        <v>0</v>
      </c>
      <c r="G846" s="147">
        <v>0</v>
      </c>
      <c r="H846" s="147">
        <v>0</v>
      </c>
      <c r="I846" s="147">
        <v>0</v>
      </c>
      <c r="J846" s="147">
        <v>0</v>
      </c>
      <c r="K846" s="147">
        <v>0</v>
      </c>
      <c r="L846" s="147">
        <v>0</v>
      </c>
      <c r="M846" s="147">
        <v>0</v>
      </c>
      <c r="N846" s="147">
        <v>0</v>
      </c>
      <c r="O846" s="147">
        <v>0</v>
      </c>
    </row>
    <row r="847" spans="1:15" ht="97.2">
      <c r="A847" s="396"/>
      <c r="B847" s="606"/>
      <c r="C847" s="391" t="s">
        <v>40</v>
      </c>
      <c r="D847" s="147">
        <v>0</v>
      </c>
      <c r="E847" s="147">
        <v>0</v>
      </c>
      <c r="F847" s="147">
        <v>0</v>
      </c>
      <c r="G847" s="147">
        <v>0</v>
      </c>
      <c r="H847" s="147">
        <v>0</v>
      </c>
      <c r="I847" s="147">
        <v>0</v>
      </c>
      <c r="J847" s="147">
        <v>0</v>
      </c>
      <c r="K847" s="147">
        <v>0</v>
      </c>
      <c r="L847" s="147">
        <v>0</v>
      </c>
      <c r="M847" s="147">
        <v>0</v>
      </c>
      <c r="N847" s="147">
        <v>0</v>
      </c>
      <c r="O847" s="147">
        <v>0</v>
      </c>
    </row>
    <row r="848" spans="1:15" ht="97.2">
      <c r="A848" s="396"/>
      <c r="B848" s="269"/>
      <c r="C848" s="391" t="s">
        <v>34</v>
      </c>
      <c r="D848" s="147">
        <v>0</v>
      </c>
      <c r="E848" s="147">
        <v>0</v>
      </c>
      <c r="F848" s="147">
        <v>0</v>
      </c>
      <c r="G848" s="147">
        <v>0</v>
      </c>
      <c r="H848" s="147">
        <v>0</v>
      </c>
      <c r="I848" s="147">
        <v>0</v>
      </c>
      <c r="J848" s="147">
        <v>0</v>
      </c>
      <c r="K848" s="147">
        <v>0</v>
      </c>
      <c r="L848" s="147">
        <v>0</v>
      </c>
      <c r="M848" s="147">
        <v>0</v>
      </c>
      <c r="N848" s="147">
        <v>0</v>
      </c>
      <c r="O848" s="147">
        <v>0</v>
      </c>
    </row>
    <row r="849" spans="1:15" ht="97.2">
      <c r="A849" s="396"/>
      <c r="B849" s="269"/>
      <c r="C849" s="391" t="s">
        <v>35</v>
      </c>
      <c r="D849" s="147">
        <v>0</v>
      </c>
      <c r="E849" s="147">
        <v>0</v>
      </c>
      <c r="F849" s="147">
        <v>0</v>
      </c>
      <c r="G849" s="147">
        <v>0</v>
      </c>
      <c r="H849" s="147">
        <v>0</v>
      </c>
      <c r="I849" s="147">
        <v>0</v>
      </c>
      <c r="J849" s="147">
        <v>0</v>
      </c>
      <c r="K849" s="147">
        <v>0</v>
      </c>
      <c r="L849" s="147">
        <v>0</v>
      </c>
      <c r="M849" s="147">
        <v>0</v>
      </c>
      <c r="N849" s="147">
        <v>0</v>
      </c>
      <c r="O849" s="147">
        <v>0</v>
      </c>
    </row>
    <row r="850" spans="1:15" ht="97.2">
      <c r="A850" s="397"/>
      <c r="B850" s="276"/>
      <c r="C850" s="391" t="s">
        <v>36</v>
      </c>
      <c r="D850" s="147">
        <v>0</v>
      </c>
      <c r="E850" s="147">
        <v>0</v>
      </c>
      <c r="F850" s="147">
        <v>0</v>
      </c>
      <c r="G850" s="147">
        <v>0</v>
      </c>
      <c r="H850" s="147">
        <v>0</v>
      </c>
      <c r="I850" s="147">
        <v>0</v>
      </c>
      <c r="J850" s="147">
        <v>0</v>
      </c>
      <c r="K850" s="147">
        <v>0</v>
      </c>
      <c r="L850" s="147">
        <v>0</v>
      </c>
      <c r="M850" s="147">
        <v>0</v>
      </c>
      <c r="N850" s="147">
        <v>0</v>
      </c>
      <c r="O850" s="147">
        <v>0</v>
      </c>
    </row>
    <row r="851" spans="1:15" ht="97.2">
      <c r="A851" s="396"/>
      <c r="B851" s="269"/>
      <c r="C851" s="391" t="s">
        <v>37</v>
      </c>
      <c r="D851" s="147">
        <v>0</v>
      </c>
      <c r="E851" s="147">
        <v>0</v>
      </c>
      <c r="F851" s="147">
        <v>0</v>
      </c>
      <c r="G851" s="147">
        <v>0</v>
      </c>
      <c r="H851" s="147">
        <v>0</v>
      </c>
      <c r="I851" s="147">
        <v>0</v>
      </c>
      <c r="J851" s="147">
        <v>0</v>
      </c>
      <c r="K851" s="147">
        <v>0</v>
      </c>
      <c r="L851" s="147">
        <v>0</v>
      </c>
      <c r="M851" s="147">
        <v>0</v>
      </c>
      <c r="N851" s="147">
        <v>0</v>
      </c>
      <c r="O851" s="147">
        <v>0</v>
      </c>
    </row>
    <row r="852" spans="1:15" ht="129.6">
      <c r="A852" s="396"/>
      <c r="B852" s="269"/>
      <c r="C852" s="182" t="s">
        <v>38</v>
      </c>
      <c r="D852" s="147">
        <v>0</v>
      </c>
      <c r="E852" s="147">
        <v>0</v>
      </c>
      <c r="F852" s="147">
        <v>0</v>
      </c>
      <c r="G852" s="147">
        <v>0</v>
      </c>
      <c r="H852" s="147">
        <v>0</v>
      </c>
      <c r="I852" s="147">
        <v>0</v>
      </c>
      <c r="J852" s="147">
        <v>0</v>
      </c>
      <c r="K852" s="147">
        <v>0</v>
      </c>
      <c r="L852" s="147">
        <v>0</v>
      </c>
      <c r="M852" s="147">
        <v>0</v>
      </c>
      <c r="N852" s="147">
        <v>0</v>
      </c>
      <c r="O852" s="147">
        <v>0</v>
      </c>
    </row>
    <row r="853" spans="1:15">
      <c r="A853" s="396"/>
      <c r="B853" s="269"/>
      <c r="C853" s="182" t="s">
        <v>24</v>
      </c>
      <c r="D853" s="147">
        <v>0</v>
      </c>
      <c r="E853" s="147">
        <v>0</v>
      </c>
      <c r="F853" s="147">
        <v>0</v>
      </c>
      <c r="G853" s="147">
        <v>0</v>
      </c>
      <c r="H853" s="147">
        <v>0</v>
      </c>
      <c r="I853" s="147">
        <v>0</v>
      </c>
      <c r="J853" s="147">
        <v>0</v>
      </c>
      <c r="K853" s="147">
        <v>0</v>
      </c>
      <c r="L853" s="147">
        <v>0</v>
      </c>
      <c r="M853" s="147">
        <v>0</v>
      </c>
      <c r="N853" s="147">
        <v>0</v>
      </c>
      <c r="O853" s="147">
        <v>0</v>
      </c>
    </row>
    <row r="854" spans="1:15">
      <c r="A854" s="396"/>
      <c r="B854" s="269"/>
      <c r="C854" s="182" t="s">
        <v>23</v>
      </c>
      <c r="D854" s="141">
        <v>14484.4</v>
      </c>
      <c r="E854" s="141">
        <v>14484.4</v>
      </c>
      <c r="F854" s="141"/>
      <c r="G854" s="141">
        <v>14484.4</v>
      </c>
      <c r="H854" s="141">
        <v>14484.4</v>
      </c>
      <c r="I854" s="141"/>
      <c r="J854" s="141">
        <v>14484.4</v>
      </c>
      <c r="K854" s="141">
        <v>14484.4</v>
      </c>
      <c r="L854" s="141"/>
      <c r="M854" s="141">
        <v>11542.16</v>
      </c>
      <c r="N854" s="141">
        <v>11542.16</v>
      </c>
      <c r="O854" s="141"/>
    </row>
    <row r="855" spans="1:15">
      <c r="A855" s="395" t="s">
        <v>224</v>
      </c>
      <c r="B855" s="576" t="s">
        <v>225</v>
      </c>
      <c r="C855" s="182" t="s">
        <v>59</v>
      </c>
      <c r="D855" s="267">
        <v>791561.5</v>
      </c>
      <c r="E855" s="267">
        <v>791561.5</v>
      </c>
      <c r="F855" s="267"/>
      <c r="G855" s="267">
        <v>799192.83</v>
      </c>
      <c r="H855" s="267">
        <v>799192.83</v>
      </c>
      <c r="I855" s="267"/>
      <c r="J855" s="267">
        <v>799192.83</v>
      </c>
      <c r="K855" s="267">
        <v>799192.83</v>
      </c>
      <c r="L855" s="267"/>
      <c r="M855" s="267">
        <v>799162.51</v>
      </c>
      <c r="N855" s="267">
        <v>799162.51</v>
      </c>
      <c r="O855" s="267"/>
    </row>
    <row r="856" spans="1:15" ht="64.8">
      <c r="A856" s="396"/>
      <c r="B856" s="577"/>
      <c r="C856" s="182" t="s">
        <v>26</v>
      </c>
      <c r="D856" s="147">
        <v>0</v>
      </c>
      <c r="E856" s="147">
        <v>0</v>
      </c>
      <c r="F856" s="147">
        <v>0</v>
      </c>
      <c r="G856" s="147">
        <v>0</v>
      </c>
      <c r="H856" s="147">
        <v>0</v>
      </c>
      <c r="I856" s="147">
        <v>0</v>
      </c>
      <c r="J856" s="147">
        <v>0</v>
      </c>
      <c r="K856" s="147">
        <v>0</v>
      </c>
      <c r="L856" s="147">
        <v>0</v>
      </c>
      <c r="M856" s="147">
        <v>0</v>
      </c>
      <c r="N856" s="147">
        <v>0</v>
      </c>
      <c r="O856" s="147">
        <v>0</v>
      </c>
    </row>
    <row r="857" spans="1:15">
      <c r="A857" s="396"/>
      <c r="B857" s="606"/>
      <c r="C857" s="182" t="s">
        <v>25</v>
      </c>
      <c r="D857" s="147"/>
      <c r="E857" s="147"/>
      <c r="F857" s="147"/>
      <c r="G857" s="147"/>
      <c r="H857" s="147"/>
      <c r="I857" s="147"/>
      <c r="J857" s="147"/>
      <c r="K857" s="147"/>
      <c r="L857" s="147"/>
      <c r="M857" s="147"/>
      <c r="N857" s="147"/>
      <c r="O857" s="147"/>
    </row>
    <row r="858" spans="1:15" ht="97.2">
      <c r="A858" s="396"/>
      <c r="B858" s="606"/>
      <c r="C858" s="182" t="s">
        <v>33</v>
      </c>
      <c r="D858" s="147">
        <v>0</v>
      </c>
      <c r="E858" s="147">
        <v>0</v>
      </c>
      <c r="F858" s="147">
        <v>0</v>
      </c>
      <c r="G858" s="147">
        <v>0</v>
      </c>
      <c r="H858" s="147">
        <v>0</v>
      </c>
      <c r="I858" s="147">
        <v>0</v>
      </c>
      <c r="J858" s="147">
        <v>0</v>
      </c>
      <c r="K858" s="147">
        <v>0</v>
      </c>
      <c r="L858" s="147">
        <v>0</v>
      </c>
      <c r="M858" s="147">
        <v>0</v>
      </c>
      <c r="N858" s="147">
        <v>0</v>
      </c>
      <c r="O858" s="147">
        <v>0</v>
      </c>
    </row>
    <row r="859" spans="1:15" ht="97.2">
      <c r="A859" s="396"/>
      <c r="B859" s="606"/>
      <c r="C859" s="391" t="s">
        <v>39</v>
      </c>
      <c r="D859" s="147">
        <v>0</v>
      </c>
      <c r="E859" s="147">
        <v>0</v>
      </c>
      <c r="F859" s="147">
        <v>0</v>
      </c>
      <c r="G859" s="147">
        <v>0</v>
      </c>
      <c r="H859" s="147">
        <v>0</v>
      </c>
      <c r="I859" s="147">
        <v>0</v>
      </c>
      <c r="J859" s="147">
        <v>0</v>
      </c>
      <c r="K859" s="147">
        <v>0</v>
      </c>
      <c r="L859" s="147">
        <v>0</v>
      </c>
      <c r="M859" s="147">
        <v>0</v>
      </c>
      <c r="N859" s="147">
        <v>0</v>
      </c>
      <c r="O859" s="147">
        <v>0</v>
      </c>
    </row>
    <row r="860" spans="1:15" ht="97.2">
      <c r="A860" s="396"/>
      <c r="B860" s="606"/>
      <c r="C860" s="391" t="s">
        <v>40</v>
      </c>
      <c r="D860" s="147">
        <v>0</v>
      </c>
      <c r="E860" s="147">
        <v>0</v>
      </c>
      <c r="F860" s="147">
        <v>0</v>
      </c>
      <c r="G860" s="147">
        <v>0</v>
      </c>
      <c r="H860" s="147">
        <v>0</v>
      </c>
      <c r="I860" s="147">
        <v>0</v>
      </c>
      <c r="J860" s="147">
        <v>0</v>
      </c>
      <c r="K860" s="147">
        <v>0</v>
      </c>
      <c r="L860" s="147">
        <v>0</v>
      </c>
      <c r="M860" s="147">
        <v>0</v>
      </c>
      <c r="N860" s="147">
        <v>0</v>
      </c>
      <c r="O860" s="147">
        <v>0</v>
      </c>
    </row>
    <row r="861" spans="1:15" ht="97.2">
      <c r="A861" s="396"/>
      <c r="B861" s="269"/>
      <c r="C861" s="391" t="s">
        <v>34</v>
      </c>
      <c r="D861" s="147">
        <v>0</v>
      </c>
      <c r="E861" s="147">
        <v>0</v>
      </c>
      <c r="F861" s="147">
        <v>0</v>
      </c>
      <c r="G861" s="147">
        <v>0</v>
      </c>
      <c r="H861" s="147">
        <v>0</v>
      </c>
      <c r="I861" s="147">
        <v>0</v>
      </c>
      <c r="J861" s="147">
        <v>0</v>
      </c>
      <c r="K861" s="147">
        <v>0</v>
      </c>
      <c r="L861" s="147">
        <v>0</v>
      </c>
      <c r="M861" s="147">
        <v>0</v>
      </c>
      <c r="N861" s="147">
        <v>0</v>
      </c>
      <c r="O861" s="147">
        <v>0</v>
      </c>
    </row>
    <row r="862" spans="1:15" ht="97.2">
      <c r="A862" s="396"/>
      <c r="B862" s="269"/>
      <c r="C862" s="391" t="s">
        <v>35</v>
      </c>
      <c r="D862" s="147">
        <v>0</v>
      </c>
      <c r="E862" s="147">
        <v>0</v>
      </c>
      <c r="F862" s="147">
        <v>0</v>
      </c>
      <c r="G862" s="147">
        <v>0</v>
      </c>
      <c r="H862" s="147">
        <v>0</v>
      </c>
      <c r="I862" s="147">
        <v>0</v>
      </c>
      <c r="J862" s="147">
        <v>0</v>
      </c>
      <c r="K862" s="147">
        <v>0</v>
      </c>
      <c r="L862" s="147">
        <v>0</v>
      </c>
      <c r="M862" s="147">
        <v>0</v>
      </c>
      <c r="N862" s="147">
        <v>0</v>
      </c>
      <c r="O862" s="147">
        <v>0</v>
      </c>
    </row>
    <row r="863" spans="1:15" ht="97.2">
      <c r="A863" s="397"/>
      <c r="B863" s="276"/>
      <c r="C863" s="391" t="s">
        <v>36</v>
      </c>
      <c r="D863" s="147">
        <v>0</v>
      </c>
      <c r="E863" s="147">
        <v>0</v>
      </c>
      <c r="F863" s="147">
        <v>0</v>
      </c>
      <c r="G863" s="147">
        <v>0</v>
      </c>
      <c r="H863" s="147">
        <v>0</v>
      </c>
      <c r="I863" s="147">
        <v>0</v>
      </c>
      <c r="J863" s="147">
        <v>0</v>
      </c>
      <c r="K863" s="147">
        <v>0</v>
      </c>
      <c r="L863" s="147">
        <v>0</v>
      </c>
      <c r="M863" s="147">
        <v>0</v>
      </c>
      <c r="N863" s="147">
        <v>0</v>
      </c>
      <c r="O863" s="147">
        <v>0</v>
      </c>
    </row>
    <row r="864" spans="1:15" ht="97.2">
      <c r="A864" s="396"/>
      <c r="B864" s="269"/>
      <c r="C864" s="391" t="s">
        <v>37</v>
      </c>
      <c r="D864" s="147">
        <v>0</v>
      </c>
      <c r="E864" s="147">
        <v>0</v>
      </c>
      <c r="F864" s="147">
        <v>0</v>
      </c>
      <c r="G864" s="147">
        <v>0</v>
      </c>
      <c r="H864" s="147">
        <v>0</v>
      </c>
      <c r="I864" s="147">
        <v>0</v>
      </c>
      <c r="J864" s="147">
        <v>0</v>
      </c>
      <c r="K864" s="147">
        <v>0</v>
      </c>
      <c r="L864" s="147">
        <v>0</v>
      </c>
      <c r="M864" s="147">
        <v>0</v>
      </c>
      <c r="N864" s="147">
        <v>0</v>
      </c>
      <c r="O864" s="147">
        <v>0</v>
      </c>
    </row>
    <row r="865" spans="1:15" ht="129.6">
      <c r="A865" s="396"/>
      <c r="B865" s="269"/>
      <c r="C865" s="182" t="s">
        <v>38</v>
      </c>
      <c r="D865" s="147">
        <v>0</v>
      </c>
      <c r="E865" s="147">
        <v>0</v>
      </c>
      <c r="F865" s="147">
        <v>0</v>
      </c>
      <c r="G865" s="147">
        <v>0</v>
      </c>
      <c r="H865" s="147">
        <v>0</v>
      </c>
      <c r="I865" s="147">
        <v>0</v>
      </c>
      <c r="J865" s="147">
        <v>0</v>
      </c>
      <c r="K865" s="147">
        <v>0</v>
      </c>
      <c r="L865" s="147">
        <v>0</v>
      </c>
      <c r="M865" s="147">
        <v>0</v>
      </c>
      <c r="N865" s="147">
        <v>0</v>
      </c>
      <c r="O865" s="147">
        <v>0</v>
      </c>
    </row>
    <row r="866" spans="1:15">
      <c r="A866" s="396"/>
      <c r="B866" s="269"/>
      <c r="C866" s="182" t="s">
        <v>24</v>
      </c>
      <c r="D866" s="147">
        <v>0</v>
      </c>
      <c r="E866" s="147">
        <v>0</v>
      </c>
      <c r="F866" s="147">
        <v>0</v>
      </c>
      <c r="G866" s="147">
        <v>0</v>
      </c>
      <c r="H866" s="147">
        <v>0</v>
      </c>
      <c r="I866" s="147">
        <v>0</v>
      </c>
      <c r="J866" s="147">
        <v>0</v>
      </c>
      <c r="K866" s="147">
        <v>0</v>
      </c>
      <c r="L866" s="147">
        <v>0</v>
      </c>
      <c r="M866" s="147">
        <v>0</v>
      </c>
      <c r="N866" s="147">
        <v>0</v>
      </c>
      <c r="O866" s="147">
        <v>0</v>
      </c>
    </row>
    <row r="867" spans="1:15">
      <c r="A867" s="396"/>
      <c r="B867" s="269"/>
      <c r="C867" s="182" t="s">
        <v>23</v>
      </c>
      <c r="D867" s="141">
        <v>791561.5</v>
      </c>
      <c r="E867" s="141">
        <v>791561.5</v>
      </c>
      <c r="F867" s="141"/>
      <c r="G867" s="141">
        <v>799192.83</v>
      </c>
      <c r="H867" s="141">
        <v>799192.83</v>
      </c>
      <c r="I867" s="141"/>
      <c r="J867" s="141">
        <v>799192.83</v>
      </c>
      <c r="K867" s="141">
        <v>799192.83</v>
      </c>
      <c r="L867" s="267"/>
      <c r="M867" s="267">
        <v>799162.51</v>
      </c>
      <c r="N867" s="267">
        <v>799162.51</v>
      </c>
      <c r="O867" s="267"/>
    </row>
    <row r="868" spans="1:15">
      <c r="A868" s="395" t="s">
        <v>226</v>
      </c>
      <c r="B868" s="576" t="s">
        <v>858</v>
      </c>
      <c r="C868" s="182" t="s">
        <v>59</v>
      </c>
      <c r="D868" s="141">
        <v>77844.399999999994</v>
      </c>
      <c r="E868" s="141">
        <v>77844.399999999994</v>
      </c>
      <c r="F868" s="141"/>
      <c r="G868" s="141">
        <v>77846.2</v>
      </c>
      <c r="H868" s="141">
        <v>77846.2</v>
      </c>
      <c r="I868" s="141"/>
      <c r="J868" s="141">
        <v>77846.2</v>
      </c>
      <c r="K868" s="141">
        <v>77846.2</v>
      </c>
      <c r="L868" s="267"/>
      <c r="M868" s="267">
        <v>77830.64</v>
      </c>
      <c r="N868" s="267">
        <v>77830.64</v>
      </c>
      <c r="O868" s="267"/>
    </row>
    <row r="869" spans="1:15" ht="64.8">
      <c r="A869" s="396"/>
      <c r="B869" s="577"/>
      <c r="C869" s="182" t="s">
        <v>26</v>
      </c>
      <c r="D869" s="147">
        <v>0</v>
      </c>
      <c r="E869" s="147">
        <v>0</v>
      </c>
      <c r="F869" s="147">
        <v>0</v>
      </c>
      <c r="G869" s="147">
        <v>0</v>
      </c>
      <c r="H869" s="147">
        <v>0</v>
      </c>
      <c r="I869" s="147">
        <v>0</v>
      </c>
      <c r="J869" s="147">
        <v>0</v>
      </c>
      <c r="K869" s="147">
        <v>0</v>
      </c>
      <c r="L869" s="147">
        <v>0</v>
      </c>
      <c r="M869" s="147">
        <v>0</v>
      </c>
      <c r="N869" s="147">
        <v>0</v>
      </c>
      <c r="O869" s="147">
        <v>0</v>
      </c>
    </row>
    <row r="870" spans="1:15">
      <c r="A870" s="396"/>
      <c r="B870" s="606"/>
      <c r="C870" s="182" t="s">
        <v>25</v>
      </c>
      <c r="D870" s="147"/>
      <c r="E870" s="147"/>
      <c r="F870" s="147"/>
      <c r="G870" s="147"/>
      <c r="H870" s="147"/>
      <c r="I870" s="147"/>
      <c r="J870" s="147"/>
      <c r="K870" s="147"/>
      <c r="L870" s="147"/>
      <c r="M870" s="147"/>
      <c r="N870" s="147"/>
      <c r="O870" s="147"/>
    </row>
    <row r="871" spans="1:15" ht="97.2">
      <c r="A871" s="396"/>
      <c r="B871" s="606"/>
      <c r="C871" s="182" t="s">
        <v>33</v>
      </c>
      <c r="D871" s="147">
        <v>0</v>
      </c>
      <c r="E871" s="147">
        <v>0</v>
      </c>
      <c r="F871" s="147">
        <v>0</v>
      </c>
      <c r="G871" s="147">
        <v>0</v>
      </c>
      <c r="H871" s="147">
        <v>0</v>
      </c>
      <c r="I871" s="147">
        <v>0</v>
      </c>
      <c r="J871" s="147">
        <v>0</v>
      </c>
      <c r="K871" s="147">
        <v>0</v>
      </c>
      <c r="L871" s="147">
        <v>0</v>
      </c>
      <c r="M871" s="147">
        <v>0</v>
      </c>
      <c r="N871" s="147">
        <v>0</v>
      </c>
      <c r="O871" s="147">
        <v>0</v>
      </c>
    </row>
    <row r="872" spans="1:15" ht="97.2">
      <c r="A872" s="396"/>
      <c r="B872" s="606"/>
      <c r="C872" s="391" t="s">
        <v>39</v>
      </c>
      <c r="D872" s="147">
        <v>0</v>
      </c>
      <c r="E872" s="147">
        <v>0</v>
      </c>
      <c r="F872" s="147">
        <v>0</v>
      </c>
      <c r="G872" s="147">
        <v>0</v>
      </c>
      <c r="H872" s="147">
        <v>0</v>
      </c>
      <c r="I872" s="147">
        <v>0</v>
      </c>
      <c r="J872" s="147">
        <v>0</v>
      </c>
      <c r="K872" s="147">
        <v>0</v>
      </c>
      <c r="L872" s="147">
        <v>0</v>
      </c>
      <c r="M872" s="147">
        <v>0</v>
      </c>
      <c r="N872" s="147">
        <v>0</v>
      </c>
      <c r="O872" s="147">
        <v>0</v>
      </c>
    </row>
    <row r="873" spans="1:15" ht="97.2">
      <c r="A873" s="396"/>
      <c r="B873" s="606"/>
      <c r="C873" s="391" t="s">
        <v>40</v>
      </c>
      <c r="D873" s="147">
        <v>0</v>
      </c>
      <c r="E873" s="147">
        <v>0</v>
      </c>
      <c r="F873" s="147">
        <v>0</v>
      </c>
      <c r="G873" s="147">
        <v>0</v>
      </c>
      <c r="H873" s="147">
        <v>0</v>
      </c>
      <c r="I873" s="147">
        <v>0</v>
      </c>
      <c r="J873" s="147">
        <v>0</v>
      </c>
      <c r="K873" s="147">
        <v>0</v>
      </c>
      <c r="L873" s="147">
        <v>0</v>
      </c>
      <c r="M873" s="147">
        <v>0</v>
      </c>
      <c r="N873" s="147">
        <v>0</v>
      </c>
      <c r="O873" s="147">
        <v>0</v>
      </c>
    </row>
    <row r="874" spans="1:15" ht="97.2">
      <c r="A874" s="396"/>
      <c r="B874" s="269"/>
      <c r="C874" s="391" t="s">
        <v>34</v>
      </c>
      <c r="D874" s="147">
        <v>0</v>
      </c>
      <c r="E874" s="147">
        <v>0</v>
      </c>
      <c r="F874" s="147">
        <v>0</v>
      </c>
      <c r="G874" s="147">
        <v>0</v>
      </c>
      <c r="H874" s="147">
        <v>0</v>
      </c>
      <c r="I874" s="147">
        <v>0</v>
      </c>
      <c r="J874" s="147">
        <v>0</v>
      </c>
      <c r="K874" s="147">
        <v>0</v>
      </c>
      <c r="L874" s="147">
        <v>0</v>
      </c>
      <c r="M874" s="147">
        <v>0</v>
      </c>
      <c r="N874" s="147">
        <v>0</v>
      </c>
      <c r="O874" s="147">
        <v>0</v>
      </c>
    </row>
    <row r="875" spans="1:15" ht="97.2">
      <c r="A875" s="396"/>
      <c r="B875" s="269"/>
      <c r="C875" s="391" t="s">
        <v>35</v>
      </c>
      <c r="D875" s="147">
        <v>0</v>
      </c>
      <c r="E875" s="147">
        <v>0</v>
      </c>
      <c r="F875" s="147">
        <v>0</v>
      </c>
      <c r="G875" s="147">
        <v>0</v>
      </c>
      <c r="H875" s="147">
        <v>0</v>
      </c>
      <c r="I875" s="147">
        <v>0</v>
      </c>
      <c r="J875" s="147">
        <v>0</v>
      </c>
      <c r="K875" s="147">
        <v>0</v>
      </c>
      <c r="L875" s="147">
        <v>0</v>
      </c>
      <c r="M875" s="147">
        <v>0</v>
      </c>
      <c r="N875" s="147">
        <v>0</v>
      </c>
      <c r="O875" s="147">
        <v>0</v>
      </c>
    </row>
    <row r="876" spans="1:15" ht="97.2">
      <c r="A876" s="397"/>
      <c r="B876" s="276"/>
      <c r="C876" s="391" t="s">
        <v>36</v>
      </c>
      <c r="D876" s="147">
        <v>0</v>
      </c>
      <c r="E876" s="147">
        <v>0</v>
      </c>
      <c r="F876" s="147">
        <v>0</v>
      </c>
      <c r="G876" s="147">
        <v>0</v>
      </c>
      <c r="H876" s="147">
        <v>0</v>
      </c>
      <c r="I876" s="147">
        <v>0</v>
      </c>
      <c r="J876" s="147">
        <v>0</v>
      </c>
      <c r="K876" s="147">
        <v>0</v>
      </c>
      <c r="L876" s="147">
        <v>0</v>
      </c>
      <c r="M876" s="147">
        <v>0</v>
      </c>
      <c r="N876" s="147">
        <v>0</v>
      </c>
      <c r="O876" s="147">
        <v>0</v>
      </c>
    </row>
    <row r="877" spans="1:15" ht="97.2">
      <c r="A877" s="396"/>
      <c r="B877" s="269"/>
      <c r="C877" s="391" t="s">
        <v>37</v>
      </c>
      <c r="D877" s="147">
        <v>0</v>
      </c>
      <c r="E877" s="147">
        <v>0</v>
      </c>
      <c r="F877" s="147">
        <v>0</v>
      </c>
      <c r="G877" s="147">
        <v>0</v>
      </c>
      <c r="H877" s="147">
        <v>0</v>
      </c>
      <c r="I877" s="147">
        <v>0</v>
      </c>
      <c r="J877" s="147">
        <v>0</v>
      </c>
      <c r="K877" s="147">
        <v>0</v>
      </c>
      <c r="L877" s="147">
        <v>0</v>
      </c>
      <c r="M877" s="147">
        <v>0</v>
      </c>
      <c r="N877" s="147">
        <v>0</v>
      </c>
      <c r="O877" s="147">
        <v>0</v>
      </c>
    </row>
    <row r="878" spans="1:15" ht="129.6">
      <c r="A878" s="396"/>
      <c r="B878" s="269"/>
      <c r="C878" s="182" t="s">
        <v>38</v>
      </c>
      <c r="D878" s="147">
        <v>0</v>
      </c>
      <c r="E878" s="147">
        <v>0</v>
      </c>
      <c r="F878" s="147">
        <v>0</v>
      </c>
      <c r="G878" s="147">
        <v>0</v>
      </c>
      <c r="H878" s="147">
        <v>0</v>
      </c>
      <c r="I878" s="147">
        <v>0</v>
      </c>
      <c r="J878" s="147">
        <v>0</v>
      </c>
      <c r="K878" s="147">
        <v>0</v>
      </c>
      <c r="L878" s="147">
        <v>0</v>
      </c>
      <c r="M878" s="147">
        <v>0</v>
      </c>
      <c r="N878" s="147">
        <v>0</v>
      </c>
      <c r="O878" s="147">
        <v>0</v>
      </c>
    </row>
    <row r="879" spans="1:15">
      <c r="A879" s="396"/>
      <c r="B879" s="269"/>
      <c r="C879" s="182" t="s">
        <v>24</v>
      </c>
      <c r="D879" s="147">
        <v>0</v>
      </c>
      <c r="E879" s="147">
        <v>0</v>
      </c>
      <c r="F879" s="147">
        <v>0</v>
      </c>
      <c r="G879" s="147">
        <v>0</v>
      </c>
      <c r="H879" s="147">
        <v>0</v>
      </c>
      <c r="I879" s="147">
        <v>0</v>
      </c>
      <c r="J879" s="147">
        <v>0</v>
      </c>
      <c r="K879" s="147">
        <v>0</v>
      </c>
      <c r="L879" s="147">
        <v>0</v>
      </c>
      <c r="M879" s="147">
        <v>0</v>
      </c>
      <c r="N879" s="147">
        <v>0</v>
      </c>
      <c r="O879" s="147">
        <v>0</v>
      </c>
    </row>
    <row r="880" spans="1:15">
      <c r="A880" s="396"/>
      <c r="B880" s="269"/>
      <c r="C880" s="182" t="s">
        <v>23</v>
      </c>
      <c r="D880" s="141">
        <v>77844.399999999994</v>
      </c>
      <c r="E880" s="141">
        <v>77844.399999999994</v>
      </c>
      <c r="F880" s="141"/>
      <c r="G880" s="141">
        <v>77846.2</v>
      </c>
      <c r="H880" s="141">
        <v>77846.2</v>
      </c>
      <c r="I880" s="141"/>
      <c r="J880" s="141">
        <v>77846.2</v>
      </c>
      <c r="K880" s="141">
        <v>77846.2</v>
      </c>
      <c r="L880" s="267"/>
      <c r="M880" s="267">
        <v>77830.64</v>
      </c>
      <c r="N880" s="267">
        <v>77830.64</v>
      </c>
      <c r="O880" s="267"/>
    </row>
    <row r="881" spans="1:15">
      <c r="A881" s="395" t="s">
        <v>228</v>
      </c>
      <c r="B881" s="576" t="s">
        <v>229</v>
      </c>
      <c r="C881" s="182" t="s">
        <v>59</v>
      </c>
      <c r="D881" s="267">
        <v>10.6</v>
      </c>
      <c r="E881" s="267">
        <v>10.6</v>
      </c>
      <c r="F881" s="267"/>
      <c r="G881" s="267">
        <v>10.6</v>
      </c>
      <c r="H881" s="267">
        <v>10.6</v>
      </c>
      <c r="I881" s="267"/>
      <c r="J881" s="267">
        <v>10.6</v>
      </c>
      <c r="K881" s="267">
        <v>10.6</v>
      </c>
      <c r="L881" s="267"/>
      <c r="M881" s="267">
        <v>2.66</v>
      </c>
      <c r="N881" s="267">
        <v>2.66</v>
      </c>
      <c r="O881" s="267"/>
    </row>
    <row r="882" spans="1:15" ht="64.8">
      <c r="A882" s="396"/>
      <c r="B882" s="577"/>
      <c r="C882" s="182" t="s">
        <v>26</v>
      </c>
      <c r="D882" s="147">
        <v>0</v>
      </c>
      <c r="E882" s="147">
        <v>0</v>
      </c>
      <c r="F882" s="147">
        <v>0</v>
      </c>
      <c r="G882" s="147">
        <v>0</v>
      </c>
      <c r="H882" s="147">
        <v>0</v>
      </c>
      <c r="I882" s="147">
        <v>0</v>
      </c>
      <c r="J882" s="147">
        <v>0</v>
      </c>
      <c r="K882" s="147">
        <v>0</v>
      </c>
      <c r="L882" s="147">
        <v>0</v>
      </c>
      <c r="M882" s="147">
        <v>0</v>
      </c>
      <c r="N882" s="147">
        <v>0</v>
      </c>
      <c r="O882" s="147">
        <v>0</v>
      </c>
    </row>
    <row r="883" spans="1:15">
      <c r="A883" s="396"/>
      <c r="B883" s="606"/>
      <c r="C883" s="182" t="s">
        <v>25</v>
      </c>
      <c r="D883" s="147"/>
      <c r="E883" s="147"/>
      <c r="F883" s="147"/>
      <c r="G883" s="147"/>
      <c r="H883" s="147"/>
      <c r="I883" s="147"/>
      <c r="J883" s="147"/>
      <c r="K883" s="147"/>
      <c r="L883" s="147"/>
      <c r="M883" s="147"/>
      <c r="N883" s="147"/>
      <c r="O883" s="147"/>
    </row>
    <row r="884" spans="1:15" ht="97.2">
      <c r="A884" s="396"/>
      <c r="B884" s="606"/>
      <c r="C884" s="182" t="s">
        <v>33</v>
      </c>
      <c r="D884" s="147">
        <v>0</v>
      </c>
      <c r="E884" s="147">
        <v>0</v>
      </c>
      <c r="F884" s="147">
        <v>0</v>
      </c>
      <c r="G884" s="147">
        <v>0</v>
      </c>
      <c r="H884" s="147">
        <v>0</v>
      </c>
      <c r="I884" s="147">
        <v>0</v>
      </c>
      <c r="J884" s="147">
        <v>0</v>
      </c>
      <c r="K884" s="147">
        <v>0</v>
      </c>
      <c r="L884" s="147">
        <v>0</v>
      </c>
      <c r="M884" s="147">
        <v>0</v>
      </c>
      <c r="N884" s="147">
        <v>0</v>
      </c>
      <c r="O884" s="147">
        <v>0</v>
      </c>
    </row>
    <row r="885" spans="1:15" ht="97.2">
      <c r="A885" s="396"/>
      <c r="B885" s="606"/>
      <c r="C885" s="391" t="s">
        <v>39</v>
      </c>
      <c r="D885" s="147">
        <v>0</v>
      </c>
      <c r="E885" s="147">
        <v>0</v>
      </c>
      <c r="F885" s="147">
        <v>0</v>
      </c>
      <c r="G885" s="147">
        <v>0</v>
      </c>
      <c r="H885" s="147">
        <v>0</v>
      </c>
      <c r="I885" s="147">
        <v>0</v>
      </c>
      <c r="J885" s="147">
        <v>0</v>
      </c>
      <c r="K885" s="147">
        <v>0</v>
      </c>
      <c r="L885" s="147">
        <v>0</v>
      </c>
      <c r="M885" s="147">
        <v>0</v>
      </c>
      <c r="N885" s="147">
        <v>0</v>
      </c>
      <c r="O885" s="147">
        <v>0</v>
      </c>
    </row>
    <row r="886" spans="1:15" ht="97.2">
      <c r="A886" s="396"/>
      <c r="B886" s="606"/>
      <c r="C886" s="391" t="s">
        <v>40</v>
      </c>
      <c r="D886" s="147">
        <v>0</v>
      </c>
      <c r="E886" s="147">
        <v>0</v>
      </c>
      <c r="F886" s="147">
        <v>0</v>
      </c>
      <c r="G886" s="147">
        <v>0</v>
      </c>
      <c r="H886" s="147">
        <v>0</v>
      </c>
      <c r="I886" s="147">
        <v>0</v>
      </c>
      <c r="J886" s="147">
        <v>0</v>
      </c>
      <c r="K886" s="147">
        <v>0</v>
      </c>
      <c r="L886" s="147">
        <v>0</v>
      </c>
      <c r="M886" s="147">
        <v>0</v>
      </c>
      <c r="N886" s="147">
        <v>0</v>
      </c>
      <c r="O886" s="147">
        <v>0</v>
      </c>
    </row>
    <row r="887" spans="1:15" ht="97.2">
      <c r="A887" s="396"/>
      <c r="B887" s="269"/>
      <c r="C887" s="391" t="s">
        <v>34</v>
      </c>
      <c r="D887" s="147">
        <v>0</v>
      </c>
      <c r="E887" s="147">
        <v>0</v>
      </c>
      <c r="F887" s="147">
        <v>0</v>
      </c>
      <c r="G887" s="147">
        <v>0</v>
      </c>
      <c r="H887" s="147">
        <v>0</v>
      </c>
      <c r="I887" s="147">
        <v>0</v>
      </c>
      <c r="J887" s="147">
        <v>0</v>
      </c>
      <c r="K887" s="147">
        <v>0</v>
      </c>
      <c r="L887" s="147">
        <v>0</v>
      </c>
      <c r="M887" s="147">
        <v>0</v>
      </c>
      <c r="N887" s="147">
        <v>0</v>
      </c>
      <c r="O887" s="147">
        <v>0</v>
      </c>
    </row>
    <row r="888" spans="1:15" ht="97.2">
      <c r="A888" s="396"/>
      <c r="B888" s="269"/>
      <c r="C888" s="391" t="s">
        <v>35</v>
      </c>
      <c r="D888" s="147">
        <v>0</v>
      </c>
      <c r="E888" s="147">
        <v>0</v>
      </c>
      <c r="F888" s="147">
        <v>0</v>
      </c>
      <c r="G888" s="147">
        <v>0</v>
      </c>
      <c r="H888" s="147">
        <v>0</v>
      </c>
      <c r="I888" s="147">
        <v>0</v>
      </c>
      <c r="J888" s="147">
        <v>0</v>
      </c>
      <c r="K888" s="147">
        <v>0</v>
      </c>
      <c r="L888" s="147">
        <v>0</v>
      </c>
      <c r="M888" s="147">
        <v>0</v>
      </c>
      <c r="N888" s="147">
        <v>0</v>
      </c>
      <c r="O888" s="147">
        <v>0</v>
      </c>
    </row>
    <row r="889" spans="1:15" ht="97.2">
      <c r="A889" s="397"/>
      <c r="B889" s="276"/>
      <c r="C889" s="391" t="s">
        <v>36</v>
      </c>
      <c r="D889" s="147">
        <v>0</v>
      </c>
      <c r="E889" s="147">
        <v>0</v>
      </c>
      <c r="F889" s="147">
        <v>0</v>
      </c>
      <c r="G889" s="147">
        <v>0</v>
      </c>
      <c r="H889" s="147">
        <v>0</v>
      </c>
      <c r="I889" s="147">
        <v>0</v>
      </c>
      <c r="J889" s="147">
        <v>0</v>
      </c>
      <c r="K889" s="147">
        <v>0</v>
      </c>
      <c r="L889" s="147">
        <v>0</v>
      </c>
      <c r="M889" s="147">
        <v>0</v>
      </c>
      <c r="N889" s="147">
        <v>0</v>
      </c>
      <c r="O889" s="147">
        <v>0</v>
      </c>
    </row>
    <row r="890" spans="1:15" ht="97.2">
      <c r="A890" s="396"/>
      <c r="B890" s="269"/>
      <c r="C890" s="391" t="s">
        <v>37</v>
      </c>
      <c r="D890" s="147">
        <v>0</v>
      </c>
      <c r="E890" s="147">
        <v>0</v>
      </c>
      <c r="F890" s="147">
        <v>0</v>
      </c>
      <c r="G890" s="147">
        <v>0</v>
      </c>
      <c r="H890" s="147">
        <v>0</v>
      </c>
      <c r="I890" s="147">
        <v>0</v>
      </c>
      <c r="J890" s="147">
        <v>0</v>
      </c>
      <c r="K890" s="147">
        <v>0</v>
      </c>
      <c r="L890" s="147">
        <v>0</v>
      </c>
      <c r="M890" s="147">
        <v>0</v>
      </c>
      <c r="N890" s="147">
        <v>0</v>
      </c>
      <c r="O890" s="147">
        <v>0</v>
      </c>
    </row>
    <row r="891" spans="1:15" ht="129.6">
      <c r="A891" s="396"/>
      <c r="B891" s="269"/>
      <c r="C891" s="182" t="s">
        <v>38</v>
      </c>
      <c r="D891" s="147">
        <v>0</v>
      </c>
      <c r="E891" s="147">
        <v>0</v>
      </c>
      <c r="F891" s="147">
        <v>0</v>
      </c>
      <c r="G891" s="147">
        <v>0</v>
      </c>
      <c r="H891" s="147">
        <v>0</v>
      </c>
      <c r="I891" s="147">
        <v>0</v>
      </c>
      <c r="J891" s="147">
        <v>0</v>
      </c>
      <c r="K891" s="147">
        <v>0</v>
      </c>
      <c r="L891" s="147">
        <v>0</v>
      </c>
      <c r="M891" s="147">
        <v>0</v>
      </c>
      <c r="N891" s="147">
        <v>0</v>
      </c>
      <c r="O891" s="147">
        <v>0</v>
      </c>
    </row>
    <row r="892" spans="1:15">
      <c r="A892" s="396"/>
      <c r="B892" s="269"/>
      <c r="C892" s="182" t="s">
        <v>24</v>
      </c>
      <c r="D892" s="147">
        <v>0</v>
      </c>
      <c r="E892" s="147">
        <v>0</v>
      </c>
      <c r="F892" s="147">
        <v>0</v>
      </c>
      <c r="G892" s="147">
        <v>0</v>
      </c>
      <c r="H892" s="147">
        <v>0</v>
      </c>
      <c r="I892" s="147">
        <v>0</v>
      </c>
      <c r="J892" s="147">
        <v>0</v>
      </c>
      <c r="K892" s="147">
        <v>0</v>
      </c>
      <c r="L892" s="147">
        <v>0</v>
      </c>
      <c r="M892" s="147">
        <v>0</v>
      </c>
      <c r="N892" s="147">
        <v>0</v>
      </c>
      <c r="O892" s="147">
        <v>0</v>
      </c>
    </row>
    <row r="893" spans="1:15">
      <c r="A893" s="396"/>
      <c r="B893" s="269"/>
      <c r="C893" s="182" t="s">
        <v>23</v>
      </c>
      <c r="D893" s="267">
        <v>10.6</v>
      </c>
      <c r="E893" s="267">
        <v>10.6</v>
      </c>
      <c r="F893" s="267"/>
      <c r="G893" s="267">
        <v>10.6</v>
      </c>
      <c r="H893" s="267">
        <v>10.6</v>
      </c>
      <c r="I893" s="267"/>
      <c r="J893" s="267">
        <v>10.6</v>
      </c>
      <c r="K893" s="267">
        <v>10.6</v>
      </c>
      <c r="L893" s="267"/>
      <c r="M893" s="267">
        <v>2.66</v>
      </c>
      <c r="N893" s="267">
        <v>2.66</v>
      </c>
      <c r="O893" s="267"/>
    </row>
    <row r="894" spans="1:15">
      <c r="A894" s="395" t="s">
        <v>230</v>
      </c>
      <c r="B894" s="576" t="s">
        <v>231</v>
      </c>
      <c r="C894" s="182" t="s">
        <v>59</v>
      </c>
      <c r="D894" s="267">
        <v>2.2999999999999998</v>
      </c>
      <c r="E894" s="267">
        <v>2.2999999999999998</v>
      </c>
      <c r="F894" s="267"/>
      <c r="G894" s="267">
        <v>2.2999999999999998</v>
      </c>
      <c r="H894" s="267">
        <v>2.2999999999999998</v>
      </c>
      <c r="I894" s="267"/>
      <c r="J894" s="267">
        <v>2.2999999999999998</v>
      </c>
      <c r="K894" s="267">
        <v>2.2999999999999998</v>
      </c>
      <c r="L894" s="267"/>
      <c r="M894" s="267">
        <v>0.57999999999999996</v>
      </c>
      <c r="N894" s="267">
        <v>0.57999999999999996</v>
      </c>
      <c r="O894" s="267"/>
    </row>
    <row r="895" spans="1:15" ht="64.8">
      <c r="A895" s="396"/>
      <c r="B895" s="577"/>
      <c r="C895" s="182" t="s">
        <v>26</v>
      </c>
      <c r="D895" s="147">
        <v>0</v>
      </c>
      <c r="E895" s="147">
        <v>0</v>
      </c>
      <c r="F895" s="147">
        <v>0</v>
      </c>
      <c r="G895" s="147">
        <v>0</v>
      </c>
      <c r="H895" s="147">
        <v>0</v>
      </c>
      <c r="I895" s="147">
        <v>0</v>
      </c>
      <c r="J895" s="147">
        <v>0</v>
      </c>
      <c r="K895" s="147">
        <v>0</v>
      </c>
      <c r="L895" s="147">
        <v>0</v>
      </c>
      <c r="M895" s="147">
        <v>0</v>
      </c>
      <c r="N895" s="147">
        <v>0</v>
      </c>
      <c r="O895" s="147">
        <v>0</v>
      </c>
    </row>
    <row r="896" spans="1:15">
      <c r="A896" s="396"/>
      <c r="B896" s="606"/>
      <c r="C896" s="182" t="s">
        <v>25</v>
      </c>
      <c r="D896" s="147"/>
      <c r="E896" s="147"/>
      <c r="F896" s="147"/>
      <c r="G896" s="147"/>
      <c r="H896" s="147"/>
      <c r="I896" s="147"/>
      <c r="J896" s="147"/>
      <c r="K896" s="147"/>
      <c r="L896" s="147"/>
      <c r="M896" s="147"/>
      <c r="N896" s="147"/>
      <c r="O896" s="147"/>
    </row>
    <row r="897" spans="1:15" ht="97.2">
      <c r="A897" s="396"/>
      <c r="B897" s="606"/>
      <c r="C897" s="182" t="s">
        <v>33</v>
      </c>
      <c r="D897" s="147">
        <v>0</v>
      </c>
      <c r="E897" s="147">
        <v>0</v>
      </c>
      <c r="F897" s="147">
        <v>0</v>
      </c>
      <c r="G897" s="147">
        <v>0</v>
      </c>
      <c r="H897" s="147">
        <v>0</v>
      </c>
      <c r="I897" s="147">
        <v>0</v>
      </c>
      <c r="J897" s="147">
        <v>0</v>
      </c>
      <c r="K897" s="147">
        <v>0</v>
      </c>
      <c r="L897" s="147">
        <v>0</v>
      </c>
      <c r="M897" s="147">
        <v>0</v>
      </c>
      <c r="N897" s="147">
        <v>0</v>
      </c>
      <c r="O897" s="147">
        <v>0</v>
      </c>
    </row>
    <row r="898" spans="1:15" ht="97.2">
      <c r="A898" s="396"/>
      <c r="B898" s="606"/>
      <c r="C898" s="391" t="s">
        <v>39</v>
      </c>
      <c r="D898" s="147">
        <v>0</v>
      </c>
      <c r="E898" s="147">
        <v>0</v>
      </c>
      <c r="F898" s="147">
        <v>0</v>
      </c>
      <c r="G898" s="147">
        <v>0</v>
      </c>
      <c r="H898" s="147">
        <v>0</v>
      </c>
      <c r="I898" s="147">
        <v>0</v>
      </c>
      <c r="J898" s="147">
        <v>0</v>
      </c>
      <c r="K898" s="147">
        <v>0</v>
      </c>
      <c r="L898" s="147">
        <v>0</v>
      </c>
      <c r="M898" s="147">
        <v>0</v>
      </c>
      <c r="N898" s="147">
        <v>0</v>
      </c>
      <c r="O898" s="147">
        <v>0</v>
      </c>
    </row>
    <row r="899" spans="1:15" ht="97.2">
      <c r="A899" s="396"/>
      <c r="B899" s="606"/>
      <c r="C899" s="391" t="s">
        <v>40</v>
      </c>
      <c r="D899" s="147">
        <v>0</v>
      </c>
      <c r="E899" s="147">
        <v>0</v>
      </c>
      <c r="F899" s="147">
        <v>0</v>
      </c>
      <c r="G899" s="147">
        <v>0</v>
      </c>
      <c r="H899" s="147">
        <v>0</v>
      </c>
      <c r="I899" s="147">
        <v>0</v>
      </c>
      <c r="J899" s="147">
        <v>0</v>
      </c>
      <c r="K899" s="147">
        <v>0</v>
      </c>
      <c r="L899" s="147">
        <v>0</v>
      </c>
      <c r="M899" s="147">
        <v>0</v>
      </c>
      <c r="N899" s="147">
        <v>0</v>
      </c>
      <c r="O899" s="147">
        <v>0</v>
      </c>
    </row>
    <row r="900" spans="1:15" ht="97.2">
      <c r="A900" s="396"/>
      <c r="B900" s="269"/>
      <c r="C900" s="391" t="s">
        <v>34</v>
      </c>
      <c r="D900" s="147">
        <v>0</v>
      </c>
      <c r="E900" s="147">
        <v>0</v>
      </c>
      <c r="F900" s="147">
        <v>0</v>
      </c>
      <c r="G900" s="147">
        <v>0</v>
      </c>
      <c r="H900" s="147">
        <v>0</v>
      </c>
      <c r="I900" s="147">
        <v>0</v>
      </c>
      <c r="J900" s="147">
        <v>0</v>
      </c>
      <c r="K900" s="147">
        <v>0</v>
      </c>
      <c r="L900" s="147">
        <v>0</v>
      </c>
      <c r="M900" s="147">
        <v>0</v>
      </c>
      <c r="N900" s="147">
        <v>0</v>
      </c>
      <c r="O900" s="147">
        <v>0</v>
      </c>
    </row>
    <row r="901" spans="1:15" ht="97.2">
      <c r="A901" s="396"/>
      <c r="B901" s="269"/>
      <c r="C901" s="391" t="s">
        <v>35</v>
      </c>
      <c r="D901" s="147">
        <v>0</v>
      </c>
      <c r="E901" s="147">
        <v>0</v>
      </c>
      <c r="F901" s="147">
        <v>0</v>
      </c>
      <c r="G901" s="147">
        <v>0</v>
      </c>
      <c r="H901" s="147">
        <v>0</v>
      </c>
      <c r="I901" s="147">
        <v>0</v>
      </c>
      <c r="J901" s="147">
        <v>0</v>
      </c>
      <c r="K901" s="147">
        <v>0</v>
      </c>
      <c r="L901" s="147">
        <v>0</v>
      </c>
      <c r="M901" s="147">
        <v>0</v>
      </c>
      <c r="N901" s="147">
        <v>0</v>
      </c>
      <c r="O901" s="147">
        <v>0</v>
      </c>
    </row>
    <row r="902" spans="1:15" ht="97.2">
      <c r="A902" s="397"/>
      <c r="B902" s="276"/>
      <c r="C902" s="391" t="s">
        <v>36</v>
      </c>
      <c r="D902" s="147">
        <v>0</v>
      </c>
      <c r="E902" s="147">
        <v>0</v>
      </c>
      <c r="F902" s="147">
        <v>0</v>
      </c>
      <c r="G902" s="147">
        <v>0</v>
      </c>
      <c r="H902" s="147">
        <v>0</v>
      </c>
      <c r="I902" s="147">
        <v>0</v>
      </c>
      <c r="J902" s="147">
        <v>0</v>
      </c>
      <c r="K902" s="147">
        <v>0</v>
      </c>
      <c r="L902" s="147">
        <v>0</v>
      </c>
      <c r="M902" s="147">
        <v>0</v>
      </c>
      <c r="N902" s="147">
        <v>0</v>
      </c>
      <c r="O902" s="147">
        <v>0</v>
      </c>
    </row>
    <row r="903" spans="1:15" ht="97.2">
      <c r="A903" s="396"/>
      <c r="B903" s="269"/>
      <c r="C903" s="391" t="s">
        <v>37</v>
      </c>
      <c r="D903" s="147">
        <v>0</v>
      </c>
      <c r="E903" s="147">
        <v>0</v>
      </c>
      <c r="F903" s="147">
        <v>0</v>
      </c>
      <c r="G903" s="147">
        <v>0</v>
      </c>
      <c r="H903" s="147">
        <v>0</v>
      </c>
      <c r="I903" s="147">
        <v>0</v>
      </c>
      <c r="J903" s="147">
        <v>0</v>
      </c>
      <c r="K903" s="147">
        <v>0</v>
      </c>
      <c r="L903" s="147">
        <v>0</v>
      </c>
      <c r="M903" s="147">
        <v>0</v>
      </c>
      <c r="N903" s="147">
        <v>0</v>
      </c>
      <c r="O903" s="147">
        <v>0</v>
      </c>
    </row>
    <row r="904" spans="1:15" ht="129.6">
      <c r="A904" s="396"/>
      <c r="B904" s="269"/>
      <c r="C904" s="182" t="s">
        <v>38</v>
      </c>
      <c r="D904" s="147">
        <v>0</v>
      </c>
      <c r="E904" s="147">
        <v>0</v>
      </c>
      <c r="F904" s="147">
        <v>0</v>
      </c>
      <c r="G904" s="147">
        <v>0</v>
      </c>
      <c r="H904" s="147">
        <v>0</v>
      </c>
      <c r="I904" s="147">
        <v>0</v>
      </c>
      <c r="J904" s="147">
        <v>0</v>
      </c>
      <c r="K904" s="147">
        <v>0</v>
      </c>
      <c r="L904" s="147">
        <v>0</v>
      </c>
      <c r="M904" s="147">
        <v>0</v>
      </c>
      <c r="N904" s="147">
        <v>0</v>
      </c>
      <c r="O904" s="147">
        <v>0</v>
      </c>
    </row>
    <row r="905" spans="1:15">
      <c r="A905" s="396"/>
      <c r="B905" s="269"/>
      <c r="C905" s="182" t="s">
        <v>24</v>
      </c>
      <c r="D905" s="147">
        <v>0</v>
      </c>
      <c r="E905" s="147">
        <v>0</v>
      </c>
      <c r="F905" s="147">
        <v>0</v>
      </c>
      <c r="G905" s="147">
        <v>0</v>
      </c>
      <c r="H905" s="147">
        <v>0</v>
      </c>
      <c r="I905" s="147">
        <v>0</v>
      </c>
      <c r="J905" s="147">
        <v>0</v>
      </c>
      <c r="K905" s="147">
        <v>0</v>
      </c>
      <c r="L905" s="147">
        <v>0</v>
      </c>
      <c r="M905" s="147">
        <v>0</v>
      </c>
      <c r="N905" s="147">
        <v>0</v>
      </c>
      <c r="O905" s="147">
        <v>0</v>
      </c>
    </row>
    <row r="906" spans="1:15">
      <c r="A906" s="396"/>
      <c r="B906" s="269"/>
      <c r="C906" s="182" t="s">
        <v>23</v>
      </c>
      <c r="D906" s="267">
        <v>2.2999999999999998</v>
      </c>
      <c r="E906" s="267">
        <v>2.2999999999999998</v>
      </c>
      <c r="F906" s="267"/>
      <c r="G906" s="267">
        <v>2.2999999999999998</v>
      </c>
      <c r="H906" s="267">
        <v>2.2999999999999998</v>
      </c>
      <c r="I906" s="267"/>
      <c r="J906" s="267">
        <v>2.2999999999999998</v>
      </c>
      <c r="K906" s="267">
        <v>2.2999999999999998</v>
      </c>
      <c r="L906" s="267"/>
      <c r="M906" s="267">
        <v>0.57999999999999996</v>
      </c>
      <c r="N906" s="267">
        <v>0.57999999999999996</v>
      </c>
      <c r="O906" s="267"/>
    </row>
    <row r="907" spans="1:15">
      <c r="A907" s="395" t="s">
        <v>232</v>
      </c>
      <c r="B907" s="576" t="s">
        <v>1062</v>
      </c>
      <c r="C907" s="182" t="s">
        <v>59</v>
      </c>
      <c r="D907" s="267">
        <v>63.6</v>
      </c>
      <c r="E907" s="267">
        <v>63.6</v>
      </c>
      <c r="F907" s="267"/>
      <c r="G907" s="267">
        <v>63.6</v>
      </c>
      <c r="H907" s="267">
        <v>63.6</v>
      </c>
      <c r="I907" s="267"/>
      <c r="J907" s="267">
        <v>63.6</v>
      </c>
      <c r="K907" s="267">
        <v>63.6</v>
      </c>
      <c r="L907" s="267"/>
      <c r="M907" s="267">
        <v>0</v>
      </c>
      <c r="N907" s="267">
        <v>0</v>
      </c>
      <c r="O907" s="267"/>
    </row>
    <row r="908" spans="1:15" ht="64.8">
      <c r="A908" s="396"/>
      <c r="B908" s="577"/>
      <c r="C908" s="182" t="s">
        <v>26</v>
      </c>
      <c r="D908" s="147">
        <v>0</v>
      </c>
      <c r="E908" s="147">
        <v>0</v>
      </c>
      <c r="F908" s="147">
        <v>0</v>
      </c>
      <c r="G908" s="147">
        <v>0</v>
      </c>
      <c r="H908" s="147">
        <v>0</v>
      </c>
      <c r="I908" s="147">
        <v>0</v>
      </c>
      <c r="J908" s="147">
        <v>0</v>
      </c>
      <c r="K908" s="147">
        <v>0</v>
      </c>
      <c r="L908" s="147">
        <v>0</v>
      </c>
      <c r="M908" s="147">
        <v>0</v>
      </c>
      <c r="N908" s="147">
        <v>0</v>
      </c>
      <c r="O908" s="147">
        <v>0</v>
      </c>
    </row>
    <row r="909" spans="1:15">
      <c r="A909" s="396"/>
      <c r="B909" s="606"/>
      <c r="C909" s="182" t="s">
        <v>25</v>
      </c>
      <c r="D909" s="147"/>
      <c r="E909" s="147"/>
      <c r="F909" s="147"/>
      <c r="G909" s="147"/>
      <c r="H909" s="147"/>
      <c r="I909" s="147"/>
      <c r="J909" s="147"/>
      <c r="K909" s="147"/>
      <c r="L909" s="147"/>
      <c r="M909" s="147"/>
      <c r="N909" s="147"/>
      <c r="O909" s="147"/>
    </row>
    <row r="910" spans="1:15" ht="97.2">
      <c r="A910" s="396"/>
      <c r="B910" s="606"/>
      <c r="C910" s="182" t="s">
        <v>33</v>
      </c>
      <c r="D910" s="147">
        <v>0</v>
      </c>
      <c r="E910" s="147">
        <v>0</v>
      </c>
      <c r="F910" s="147">
        <v>0</v>
      </c>
      <c r="G910" s="147">
        <v>0</v>
      </c>
      <c r="H910" s="147">
        <v>0</v>
      </c>
      <c r="I910" s="147">
        <v>0</v>
      </c>
      <c r="J910" s="147">
        <v>0</v>
      </c>
      <c r="K910" s="147">
        <v>0</v>
      </c>
      <c r="L910" s="147">
        <v>0</v>
      </c>
      <c r="M910" s="147">
        <v>0</v>
      </c>
      <c r="N910" s="147">
        <v>0</v>
      </c>
      <c r="O910" s="147">
        <v>0</v>
      </c>
    </row>
    <row r="911" spans="1:15" ht="97.2">
      <c r="A911" s="396"/>
      <c r="B911" s="606"/>
      <c r="C911" s="391" t="s">
        <v>39</v>
      </c>
      <c r="D911" s="147">
        <v>0</v>
      </c>
      <c r="E911" s="147">
        <v>0</v>
      </c>
      <c r="F911" s="147">
        <v>0</v>
      </c>
      <c r="G911" s="147">
        <v>0</v>
      </c>
      <c r="H911" s="147">
        <v>0</v>
      </c>
      <c r="I911" s="147">
        <v>0</v>
      </c>
      <c r="J911" s="147">
        <v>0</v>
      </c>
      <c r="K911" s="147">
        <v>0</v>
      </c>
      <c r="L911" s="147">
        <v>0</v>
      </c>
      <c r="M911" s="147">
        <v>0</v>
      </c>
      <c r="N911" s="147">
        <v>0</v>
      </c>
      <c r="O911" s="147">
        <v>0</v>
      </c>
    </row>
    <row r="912" spans="1:15" ht="231.75" customHeight="1">
      <c r="A912" s="396"/>
      <c r="B912" s="606"/>
      <c r="C912" s="391" t="s">
        <v>40</v>
      </c>
      <c r="D912" s="147">
        <v>0</v>
      </c>
      <c r="E912" s="147">
        <v>0</v>
      </c>
      <c r="F912" s="147">
        <v>0</v>
      </c>
      <c r="G912" s="147">
        <v>0</v>
      </c>
      <c r="H912" s="147">
        <v>0</v>
      </c>
      <c r="I912" s="147">
        <v>0</v>
      </c>
      <c r="J912" s="147">
        <v>0</v>
      </c>
      <c r="K912" s="147">
        <v>0</v>
      </c>
      <c r="L912" s="147">
        <v>0</v>
      </c>
      <c r="M912" s="147">
        <v>0</v>
      </c>
      <c r="N912" s="147">
        <v>0</v>
      </c>
      <c r="O912" s="147">
        <v>0</v>
      </c>
    </row>
    <row r="913" spans="1:15" ht="97.2">
      <c r="A913" s="396"/>
      <c r="B913" s="269"/>
      <c r="C913" s="391" t="s">
        <v>34</v>
      </c>
      <c r="D913" s="147">
        <v>0</v>
      </c>
      <c r="E913" s="147">
        <v>0</v>
      </c>
      <c r="F913" s="147">
        <v>0</v>
      </c>
      <c r="G913" s="147">
        <v>0</v>
      </c>
      <c r="H913" s="147">
        <v>0</v>
      </c>
      <c r="I913" s="147">
        <v>0</v>
      </c>
      <c r="J913" s="147">
        <v>0</v>
      </c>
      <c r="K913" s="147">
        <v>0</v>
      </c>
      <c r="L913" s="147">
        <v>0</v>
      </c>
      <c r="M913" s="147">
        <v>0</v>
      </c>
      <c r="N913" s="147">
        <v>0</v>
      </c>
      <c r="O913" s="147">
        <v>0</v>
      </c>
    </row>
    <row r="914" spans="1:15" ht="97.2">
      <c r="A914" s="396"/>
      <c r="B914" s="269"/>
      <c r="C914" s="391" t="s">
        <v>35</v>
      </c>
      <c r="D914" s="147">
        <v>0</v>
      </c>
      <c r="E914" s="147">
        <v>0</v>
      </c>
      <c r="F914" s="147">
        <v>0</v>
      </c>
      <c r="G914" s="147">
        <v>0</v>
      </c>
      <c r="H914" s="147">
        <v>0</v>
      </c>
      <c r="I914" s="147">
        <v>0</v>
      </c>
      <c r="J914" s="147">
        <v>0</v>
      </c>
      <c r="K914" s="147">
        <v>0</v>
      </c>
      <c r="L914" s="147">
        <v>0</v>
      </c>
      <c r="M914" s="147">
        <v>0</v>
      </c>
      <c r="N914" s="147">
        <v>0</v>
      </c>
      <c r="O914" s="147">
        <v>0</v>
      </c>
    </row>
    <row r="915" spans="1:15" ht="97.2">
      <c r="A915" s="397"/>
      <c r="B915" s="276"/>
      <c r="C915" s="391" t="s">
        <v>36</v>
      </c>
      <c r="D915" s="147">
        <v>0</v>
      </c>
      <c r="E915" s="147">
        <v>0</v>
      </c>
      <c r="F915" s="147">
        <v>0</v>
      </c>
      <c r="G915" s="147">
        <v>0</v>
      </c>
      <c r="H915" s="147">
        <v>0</v>
      </c>
      <c r="I915" s="147">
        <v>0</v>
      </c>
      <c r="J915" s="147">
        <v>0</v>
      </c>
      <c r="K915" s="147">
        <v>0</v>
      </c>
      <c r="L915" s="147">
        <v>0</v>
      </c>
      <c r="M915" s="147">
        <v>0</v>
      </c>
      <c r="N915" s="147">
        <v>0</v>
      </c>
      <c r="O915" s="147">
        <v>0</v>
      </c>
    </row>
    <row r="916" spans="1:15" ht="97.2">
      <c r="A916" s="396"/>
      <c r="B916" s="269"/>
      <c r="C916" s="391" t="s">
        <v>37</v>
      </c>
      <c r="D916" s="147">
        <v>0</v>
      </c>
      <c r="E916" s="147">
        <v>0</v>
      </c>
      <c r="F916" s="147">
        <v>0</v>
      </c>
      <c r="G916" s="147">
        <v>0</v>
      </c>
      <c r="H916" s="147">
        <v>0</v>
      </c>
      <c r="I916" s="147">
        <v>0</v>
      </c>
      <c r="J916" s="147">
        <v>0</v>
      </c>
      <c r="K916" s="147">
        <v>0</v>
      </c>
      <c r="L916" s="147">
        <v>0</v>
      </c>
      <c r="M916" s="147">
        <v>0</v>
      </c>
      <c r="N916" s="147">
        <v>0</v>
      </c>
      <c r="O916" s="147">
        <v>0</v>
      </c>
    </row>
    <row r="917" spans="1:15" ht="129.6">
      <c r="A917" s="396"/>
      <c r="B917" s="269"/>
      <c r="C917" s="182" t="s">
        <v>38</v>
      </c>
      <c r="D917" s="147">
        <v>0</v>
      </c>
      <c r="E917" s="147">
        <v>0</v>
      </c>
      <c r="F917" s="147">
        <v>0</v>
      </c>
      <c r="G917" s="147">
        <v>0</v>
      </c>
      <c r="H917" s="147">
        <v>0</v>
      </c>
      <c r="I917" s="147">
        <v>0</v>
      </c>
      <c r="J917" s="147">
        <v>0</v>
      </c>
      <c r="K917" s="147">
        <v>0</v>
      </c>
      <c r="L917" s="147">
        <v>0</v>
      </c>
      <c r="M917" s="147">
        <v>0</v>
      </c>
      <c r="N917" s="147">
        <v>0</v>
      </c>
      <c r="O917" s="147">
        <v>0</v>
      </c>
    </row>
    <row r="918" spans="1:15">
      <c r="A918" s="396"/>
      <c r="B918" s="269"/>
      <c r="C918" s="182" t="s">
        <v>24</v>
      </c>
      <c r="D918" s="147">
        <v>0</v>
      </c>
      <c r="E918" s="147">
        <v>0</v>
      </c>
      <c r="F918" s="147">
        <v>0</v>
      </c>
      <c r="G918" s="147">
        <v>0</v>
      </c>
      <c r="H918" s="147">
        <v>0</v>
      </c>
      <c r="I918" s="147">
        <v>0</v>
      </c>
      <c r="J918" s="147">
        <v>0</v>
      </c>
      <c r="K918" s="147">
        <v>0</v>
      </c>
      <c r="L918" s="147">
        <v>0</v>
      </c>
      <c r="M918" s="147">
        <v>0</v>
      </c>
      <c r="N918" s="147">
        <v>0</v>
      </c>
      <c r="O918" s="147">
        <v>0</v>
      </c>
    </row>
    <row r="919" spans="1:15">
      <c r="A919" s="396"/>
      <c r="B919" s="269"/>
      <c r="C919" s="182" t="s">
        <v>23</v>
      </c>
      <c r="D919" s="267">
        <v>63.6</v>
      </c>
      <c r="E919" s="267">
        <v>63.6</v>
      </c>
      <c r="F919" s="267"/>
      <c r="G919" s="267">
        <v>63.6</v>
      </c>
      <c r="H919" s="267">
        <v>63.6</v>
      </c>
      <c r="I919" s="267"/>
      <c r="J919" s="267">
        <v>63.6</v>
      </c>
      <c r="K919" s="267">
        <v>63.6</v>
      </c>
      <c r="L919" s="267"/>
      <c r="M919" s="267">
        <v>0</v>
      </c>
      <c r="N919" s="267">
        <v>0</v>
      </c>
      <c r="O919" s="267"/>
    </row>
    <row r="920" spans="1:15">
      <c r="A920" s="395" t="s">
        <v>712</v>
      </c>
      <c r="B920" s="576" t="s">
        <v>713</v>
      </c>
      <c r="C920" s="182" t="s">
        <v>59</v>
      </c>
      <c r="D920" s="267">
        <v>0</v>
      </c>
      <c r="E920" s="267"/>
      <c r="F920" s="267">
        <v>0</v>
      </c>
      <c r="G920" s="267">
        <v>0</v>
      </c>
      <c r="H920" s="267"/>
      <c r="I920" s="267">
        <v>0</v>
      </c>
      <c r="J920" s="267">
        <v>0</v>
      </c>
      <c r="K920" s="267"/>
      <c r="L920" s="267">
        <v>0</v>
      </c>
      <c r="M920" s="267">
        <v>0</v>
      </c>
      <c r="N920" s="267"/>
      <c r="O920" s="267">
        <v>0</v>
      </c>
    </row>
    <row r="921" spans="1:15" ht="64.8">
      <c r="A921" s="396"/>
      <c r="B921" s="577"/>
      <c r="C921" s="182" t="s">
        <v>26</v>
      </c>
      <c r="D921" s="147">
        <v>0</v>
      </c>
      <c r="E921" s="147">
        <v>0</v>
      </c>
      <c r="F921" s="147">
        <v>0</v>
      </c>
      <c r="G921" s="147">
        <v>0</v>
      </c>
      <c r="H921" s="147">
        <v>0</v>
      </c>
      <c r="I921" s="147">
        <v>0</v>
      </c>
      <c r="J921" s="147">
        <v>0</v>
      </c>
      <c r="K921" s="147">
        <v>0</v>
      </c>
      <c r="L921" s="147">
        <v>0</v>
      </c>
      <c r="M921" s="147">
        <v>0</v>
      </c>
      <c r="N921" s="147">
        <v>0</v>
      </c>
      <c r="O921" s="147">
        <v>0</v>
      </c>
    </row>
    <row r="922" spans="1:15">
      <c r="A922" s="396"/>
      <c r="B922" s="606"/>
      <c r="C922" s="182" t="s">
        <v>25</v>
      </c>
      <c r="D922" s="147"/>
      <c r="E922" s="147"/>
      <c r="F922" s="147"/>
      <c r="G922" s="147"/>
      <c r="H922" s="147"/>
      <c r="I922" s="147"/>
      <c r="J922" s="147"/>
      <c r="K922" s="147"/>
      <c r="L922" s="147"/>
      <c r="M922" s="147"/>
      <c r="N922" s="147"/>
      <c r="O922" s="147"/>
    </row>
    <row r="923" spans="1:15" ht="97.2">
      <c r="A923" s="396"/>
      <c r="B923" s="606"/>
      <c r="C923" s="182" t="s">
        <v>33</v>
      </c>
      <c r="D923" s="147">
        <v>0</v>
      </c>
      <c r="E923" s="147">
        <v>0</v>
      </c>
      <c r="F923" s="147">
        <v>0</v>
      </c>
      <c r="G923" s="147">
        <v>0</v>
      </c>
      <c r="H923" s="147">
        <v>0</v>
      </c>
      <c r="I923" s="147">
        <v>0</v>
      </c>
      <c r="J923" s="147">
        <v>0</v>
      </c>
      <c r="K923" s="147">
        <v>0</v>
      </c>
      <c r="L923" s="147">
        <v>0</v>
      </c>
      <c r="M923" s="147">
        <v>0</v>
      </c>
      <c r="N923" s="147">
        <v>0</v>
      </c>
      <c r="O923" s="147">
        <v>0</v>
      </c>
    </row>
    <row r="924" spans="1:15" ht="97.2">
      <c r="A924" s="396"/>
      <c r="B924" s="606"/>
      <c r="C924" s="391" t="s">
        <v>39</v>
      </c>
      <c r="D924" s="147">
        <v>0</v>
      </c>
      <c r="E924" s="147">
        <v>0</v>
      </c>
      <c r="F924" s="147">
        <v>0</v>
      </c>
      <c r="G924" s="147">
        <v>0</v>
      </c>
      <c r="H924" s="147">
        <v>0</v>
      </c>
      <c r="I924" s="147">
        <v>0</v>
      </c>
      <c r="J924" s="147">
        <v>0</v>
      </c>
      <c r="K924" s="147">
        <v>0</v>
      </c>
      <c r="L924" s="147">
        <v>0</v>
      </c>
      <c r="M924" s="147">
        <v>0</v>
      </c>
      <c r="N924" s="147">
        <v>0</v>
      </c>
      <c r="O924" s="147">
        <v>0</v>
      </c>
    </row>
    <row r="925" spans="1:15" ht="97.2">
      <c r="A925" s="396"/>
      <c r="B925" s="606"/>
      <c r="C925" s="391" t="s">
        <v>40</v>
      </c>
      <c r="D925" s="147">
        <v>0</v>
      </c>
      <c r="E925" s="147">
        <v>0</v>
      </c>
      <c r="F925" s="147">
        <v>0</v>
      </c>
      <c r="G925" s="147">
        <v>0</v>
      </c>
      <c r="H925" s="147">
        <v>0</v>
      </c>
      <c r="I925" s="147">
        <v>0</v>
      </c>
      <c r="J925" s="147">
        <v>0</v>
      </c>
      <c r="K925" s="147">
        <v>0</v>
      </c>
      <c r="L925" s="147">
        <v>0</v>
      </c>
      <c r="M925" s="147">
        <v>0</v>
      </c>
      <c r="N925" s="147">
        <v>0</v>
      </c>
      <c r="O925" s="147">
        <v>0</v>
      </c>
    </row>
    <row r="926" spans="1:15" ht="97.2">
      <c r="A926" s="396"/>
      <c r="B926" s="269"/>
      <c r="C926" s="391" t="s">
        <v>34</v>
      </c>
      <c r="D926" s="147">
        <v>0</v>
      </c>
      <c r="E926" s="147">
        <v>0</v>
      </c>
      <c r="F926" s="147">
        <v>0</v>
      </c>
      <c r="G926" s="147">
        <v>0</v>
      </c>
      <c r="H926" s="147">
        <v>0</v>
      </c>
      <c r="I926" s="147">
        <v>0</v>
      </c>
      <c r="J926" s="147">
        <v>0</v>
      </c>
      <c r="K926" s="147">
        <v>0</v>
      </c>
      <c r="L926" s="147">
        <v>0</v>
      </c>
      <c r="M926" s="147">
        <v>0</v>
      </c>
      <c r="N926" s="147">
        <v>0</v>
      </c>
      <c r="O926" s="147">
        <v>0</v>
      </c>
    </row>
    <row r="927" spans="1:15" ht="97.2">
      <c r="A927" s="396"/>
      <c r="B927" s="269"/>
      <c r="C927" s="391" t="s">
        <v>35</v>
      </c>
      <c r="D927" s="147">
        <v>0</v>
      </c>
      <c r="E927" s="147">
        <v>0</v>
      </c>
      <c r="F927" s="147">
        <v>0</v>
      </c>
      <c r="G927" s="147">
        <v>0</v>
      </c>
      <c r="H927" s="147">
        <v>0</v>
      </c>
      <c r="I927" s="147">
        <v>0</v>
      </c>
      <c r="J927" s="147">
        <v>0</v>
      </c>
      <c r="K927" s="147">
        <v>0</v>
      </c>
      <c r="L927" s="147">
        <v>0</v>
      </c>
      <c r="M927" s="147">
        <v>0</v>
      </c>
      <c r="N927" s="147">
        <v>0</v>
      </c>
      <c r="O927" s="147">
        <v>0</v>
      </c>
    </row>
    <row r="928" spans="1:15" ht="97.2">
      <c r="A928" s="397"/>
      <c r="B928" s="276"/>
      <c r="C928" s="391" t="s">
        <v>36</v>
      </c>
      <c r="D928" s="147">
        <v>0</v>
      </c>
      <c r="E928" s="147">
        <v>0</v>
      </c>
      <c r="F928" s="147">
        <v>0</v>
      </c>
      <c r="G928" s="147">
        <v>0</v>
      </c>
      <c r="H928" s="147">
        <v>0</v>
      </c>
      <c r="I928" s="147">
        <v>0</v>
      </c>
      <c r="J928" s="147">
        <v>0</v>
      </c>
      <c r="K928" s="147">
        <v>0</v>
      </c>
      <c r="L928" s="147">
        <v>0</v>
      </c>
      <c r="M928" s="147">
        <v>0</v>
      </c>
      <c r="N928" s="147">
        <v>0</v>
      </c>
      <c r="O928" s="147">
        <v>0</v>
      </c>
    </row>
    <row r="929" spans="1:15" ht="97.2">
      <c r="A929" s="396"/>
      <c r="B929" s="269"/>
      <c r="C929" s="391" t="s">
        <v>37</v>
      </c>
      <c r="D929" s="147">
        <v>0</v>
      </c>
      <c r="E929" s="147">
        <v>0</v>
      </c>
      <c r="F929" s="147">
        <v>0</v>
      </c>
      <c r="G929" s="147">
        <v>0</v>
      </c>
      <c r="H929" s="147">
        <v>0</v>
      </c>
      <c r="I929" s="147">
        <v>0</v>
      </c>
      <c r="J929" s="147">
        <v>0</v>
      </c>
      <c r="K929" s="147">
        <v>0</v>
      </c>
      <c r="L929" s="147">
        <v>0</v>
      </c>
      <c r="M929" s="147">
        <v>0</v>
      </c>
      <c r="N929" s="147">
        <v>0</v>
      </c>
      <c r="O929" s="147">
        <v>0</v>
      </c>
    </row>
    <row r="930" spans="1:15" ht="129.6">
      <c r="A930" s="396"/>
      <c r="B930" s="269"/>
      <c r="C930" s="182" t="s">
        <v>38</v>
      </c>
      <c r="D930" s="147">
        <v>0</v>
      </c>
      <c r="E930" s="147">
        <v>0</v>
      </c>
      <c r="F930" s="147">
        <v>0</v>
      </c>
      <c r="G930" s="147">
        <v>0</v>
      </c>
      <c r="H930" s="147">
        <v>0</v>
      </c>
      <c r="I930" s="147">
        <v>0</v>
      </c>
      <c r="J930" s="147">
        <v>0</v>
      </c>
      <c r="K930" s="147">
        <v>0</v>
      </c>
      <c r="L930" s="147">
        <v>0</v>
      </c>
      <c r="M930" s="147">
        <v>0</v>
      </c>
      <c r="N930" s="147">
        <v>0</v>
      </c>
      <c r="O930" s="147">
        <v>0</v>
      </c>
    </row>
    <row r="931" spans="1:15">
      <c r="A931" s="396"/>
      <c r="B931" s="269"/>
      <c r="C931" s="182" t="s">
        <v>24</v>
      </c>
      <c r="D931" s="147">
        <v>0</v>
      </c>
      <c r="E931" s="147">
        <v>0</v>
      </c>
      <c r="F931" s="147">
        <v>0</v>
      </c>
      <c r="G931" s="147">
        <v>0</v>
      </c>
      <c r="H931" s="147">
        <v>0</v>
      </c>
      <c r="I931" s="147">
        <v>0</v>
      </c>
      <c r="J931" s="147">
        <v>0</v>
      </c>
      <c r="K931" s="147">
        <v>0</v>
      </c>
      <c r="L931" s="147">
        <v>0</v>
      </c>
      <c r="M931" s="147">
        <v>0</v>
      </c>
      <c r="N931" s="147">
        <v>0</v>
      </c>
      <c r="O931" s="147">
        <v>0</v>
      </c>
    </row>
    <row r="932" spans="1:15">
      <c r="A932" s="396"/>
      <c r="B932" s="269"/>
      <c r="C932" s="182" t="s">
        <v>23</v>
      </c>
      <c r="D932" s="267">
        <v>0</v>
      </c>
      <c r="E932" s="267"/>
      <c r="F932" s="267">
        <v>0</v>
      </c>
      <c r="G932" s="267">
        <v>0</v>
      </c>
      <c r="H932" s="267"/>
      <c r="I932" s="267">
        <v>0</v>
      </c>
      <c r="J932" s="267">
        <v>0</v>
      </c>
      <c r="K932" s="267"/>
      <c r="L932" s="267">
        <v>0</v>
      </c>
      <c r="M932" s="267">
        <v>0</v>
      </c>
      <c r="N932" s="267"/>
      <c r="O932" s="267">
        <v>0</v>
      </c>
    </row>
    <row r="933" spans="1:15" ht="64.8">
      <c r="A933" s="396" t="s">
        <v>859</v>
      </c>
      <c r="B933" s="576" t="s">
        <v>234</v>
      </c>
      <c r="C933" s="182" t="s">
        <v>59</v>
      </c>
      <c r="D933" s="141">
        <f>D946+D959+D972</f>
        <v>140991.20000000001</v>
      </c>
      <c r="E933" s="141">
        <f t="shared" ref="E933:O933" si="25">E946+E959+E972</f>
        <v>70650.100000000006</v>
      </c>
      <c r="F933" s="141">
        <f t="shared" si="25"/>
        <v>70341.100000000006</v>
      </c>
      <c r="G933" s="141">
        <f t="shared" si="25"/>
        <v>140991.20000000001</v>
      </c>
      <c r="H933" s="141">
        <f t="shared" si="25"/>
        <v>70650.100000000006</v>
      </c>
      <c r="I933" s="141">
        <f t="shared" si="25"/>
        <v>70341.100000000006</v>
      </c>
      <c r="J933" s="141">
        <f t="shared" si="25"/>
        <v>140991.20000000001</v>
      </c>
      <c r="K933" s="141">
        <f t="shared" si="25"/>
        <v>70650.100000000006</v>
      </c>
      <c r="L933" s="141">
        <f t="shared" si="25"/>
        <v>70341.100000000006</v>
      </c>
      <c r="M933" s="141">
        <f t="shared" si="25"/>
        <v>140119.63</v>
      </c>
      <c r="N933" s="141">
        <f t="shared" si="25"/>
        <v>70630.23</v>
      </c>
      <c r="O933" s="141">
        <f t="shared" si="25"/>
        <v>69489.399999999994</v>
      </c>
    </row>
    <row r="934" spans="1:15" ht="64.8">
      <c r="A934" s="396"/>
      <c r="B934" s="577"/>
      <c r="C934" s="182" t="s">
        <v>26</v>
      </c>
      <c r="D934" s="147">
        <v>0</v>
      </c>
      <c r="E934" s="147">
        <v>0</v>
      </c>
      <c r="F934" s="147">
        <v>0</v>
      </c>
      <c r="G934" s="147">
        <v>0</v>
      </c>
      <c r="H934" s="147">
        <v>0</v>
      </c>
      <c r="I934" s="147">
        <v>0</v>
      </c>
      <c r="J934" s="147">
        <v>0</v>
      </c>
      <c r="K934" s="147">
        <v>0</v>
      </c>
      <c r="L934" s="147">
        <v>0</v>
      </c>
      <c r="M934" s="147">
        <v>0</v>
      </c>
      <c r="N934" s="147">
        <v>0</v>
      </c>
      <c r="O934" s="147">
        <v>0</v>
      </c>
    </row>
    <row r="935" spans="1:15">
      <c r="A935" s="396"/>
      <c r="B935" s="606"/>
      <c r="C935" s="182" t="s">
        <v>25</v>
      </c>
      <c r="D935" s="147"/>
      <c r="E935" s="147"/>
      <c r="F935" s="147"/>
      <c r="G935" s="147"/>
      <c r="H935" s="147"/>
      <c r="I935" s="147"/>
      <c r="J935" s="147"/>
      <c r="K935" s="147"/>
      <c r="L935" s="147"/>
      <c r="M935" s="147"/>
      <c r="N935" s="147"/>
      <c r="O935" s="147"/>
    </row>
    <row r="936" spans="1:15" ht="97.2">
      <c r="A936" s="396"/>
      <c r="B936" s="606"/>
      <c r="C936" s="182" t="s">
        <v>33</v>
      </c>
      <c r="D936" s="147">
        <v>0</v>
      </c>
      <c r="E936" s="147">
        <v>0</v>
      </c>
      <c r="F936" s="147">
        <v>0</v>
      </c>
      <c r="G936" s="147">
        <v>0</v>
      </c>
      <c r="H936" s="147">
        <v>0</v>
      </c>
      <c r="I936" s="147">
        <v>0</v>
      </c>
      <c r="J936" s="147">
        <v>0</v>
      </c>
      <c r="K936" s="147">
        <v>0</v>
      </c>
      <c r="L936" s="147">
        <v>0</v>
      </c>
      <c r="M936" s="147">
        <v>0</v>
      </c>
      <c r="N936" s="147">
        <v>0</v>
      </c>
      <c r="O936" s="147">
        <v>0</v>
      </c>
    </row>
    <row r="937" spans="1:15" ht="97.2">
      <c r="A937" s="396"/>
      <c r="B937" s="606"/>
      <c r="C937" s="391" t="s">
        <v>39</v>
      </c>
      <c r="D937" s="147">
        <v>0</v>
      </c>
      <c r="E937" s="147">
        <v>0</v>
      </c>
      <c r="F937" s="147">
        <v>0</v>
      </c>
      <c r="G937" s="147">
        <v>0</v>
      </c>
      <c r="H937" s="147">
        <v>0</v>
      </c>
      <c r="I937" s="147">
        <v>0</v>
      </c>
      <c r="J937" s="147">
        <v>0</v>
      </c>
      <c r="K937" s="147">
        <v>0</v>
      </c>
      <c r="L937" s="147">
        <v>0</v>
      </c>
      <c r="M937" s="147">
        <v>0</v>
      </c>
      <c r="N937" s="147">
        <v>0</v>
      </c>
      <c r="O937" s="147">
        <v>0</v>
      </c>
    </row>
    <row r="938" spans="1:15" ht="97.2">
      <c r="A938" s="396"/>
      <c r="B938" s="606"/>
      <c r="C938" s="391" t="s">
        <v>40</v>
      </c>
      <c r="D938" s="147">
        <v>0</v>
      </c>
      <c r="E938" s="147">
        <v>0</v>
      </c>
      <c r="F938" s="147">
        <v>0</v>
      </c>
      <c r="G938" s="147">
        <v>0</v>
      </c>
      <c r="H938" s="147">
        <v>0</v>
      </c>
      <c r="I938" s="147">
        <v>0</v>
      </c>
      <c r="J938" s="147">
        <v>0</v>
      </c>
      <c r="K938" s="147">
        <v>0</v>
      </c>
      <c r="L938" s="147">
        <v>0</v>
      </c>
      <c r="M938" s="147">
        <v>0</v>
      </c>
      <c r="N938" s="147">
        <v>0</v>
      </c>
      <c r="O938" s="147">
        <v>0</v>
      </c>
    </row>
    <row r="939" spans="1:15" ht="97.2">
      <c r="A939" s="396"/>
      <c r="B939" s="269"/>
      <c r="C939" s="391" t="s">
        <v>34</v>
      </c>
      <c r="D939" s="147">
        <v>0</v>
      </c>
      <c r="E939" s="147">
        <v>0</v>
      </c>
      <c r="F939" s="147">
        <v>0</v>
      </c>
      <c r="G939" s="147">
        <v>0</v>
      </c>
      <c r="H939" s="147">
        <v>0</v>
      </c>
      <c r="I939" s="147">
        <v>0</v>
      </c>
      <c r="J939" s="147">
        <v>0</v>
      </c>
      <c r="K939" s="147">
        <v>0</v>
      </c>
      <c r="L939" s="147">
        <v>0</v>
      </c>
      <c r="M939" s="147">
        <v>0</v>
      </c>
      <c r="N939" s="147">
        <v>0</v>
      </c>
      <c r="O939" s="147">
        <v>0</v>
      </c>
    </row>
    <row r="940" spans="1:15" ht="97.2">
      <c r="A940" s="396"/>
      <c r="B940" s="269"/>
      <c r="C940" s="391" t="s">
        <v>35</v>
      </c>
      <c r="D940" s="147">
        <v>0</v>
      </c>
      <c r="E940" s="147">
        <v>0</v>
      </c>
      <c r="F940" s="147">
        <v>0</v>
      </c>
      <c r="G940" s="147">
        <v>0</v>
      </c>
      <c r="H940" s="147">
        <v>0</v>
      </c>
      <c r="I940" s="147">
        <v>0</v>
      </c>
      <c r="J940" s="147">
        <v>0</v>
      </c>
      <c r="K940" s="147">
        <v>0</v>
      </c>
      <c r="L940" s="147">
        <v>0</v>
      </c>
      <c r="M940" s="147">
        <v>0</v>
      </c>
      <c r="N940" s="147">
        <v>0</v>
      </c>
      <c r="O940" s="147">
        <v>0</v>
      </c>
    </row>
    <row r="941" spans="1:15" ht="97.2">
      <c r="A941" s="396"/>
      <c r="B941" s="276"/>
      <c r="C941" s="391" t="s">
        <v>36</v>
      </c>
      <c r="D941" s="147">
        <v>0</v>
      </c>
      <c r="E941" s="147">
        <v>0</v>
      </c>
      <c r="F941" s="147">
        <v>0</v>
      </c>
      <c r="G941" s="147">
        <v>0</v>
      </c>
      <c r="H941" s="147">
        <v>0</v>
      </c>
      <c r="I941" s="147">
        <v>0</v>
      </c>
      <c r="J941" s="147">
        <v>0</v>
      </c>
      <c r="K941" s="147">
        <v>0</v>
      </c>
      <c r="L941" s="147">
        <v>0</v>
      </c>
      <c r="M941" s="147">
        <v>0</v>
      </c>
      <c r="N941" s="147">
        <v>0</v>
      </c>
      <c r="O941" s="147">
        <v>0</v>
      </c>
    </row>
    <row r="942" spans="1:15" ht="97.2">
      <c r="A942" s="396"/>
      <c r="B942" s="269"/>
      <c r="C942" s="391" t="s">
        <v>37</v>
      </c>
      <c r="D942" s="147">
        <v>0</v>
      </c>
      <c r="E942" s="147">
        <v>0</v>
      </c>
      <c r="F942" s="147">
        <v>0</v>
      </c>
      <c r="G942" s="147">
        <v>0</v>
      </c>
      <c r="H942" s="147">
        <v>0</v>
      </c>
      <c r="I942" s="147">
        <v>0</v>
      </c>
      <c r="J942" s="147">
        <v>0</v>
      </c>
      <c r="K942" s="147">
        <v>0</v>
      </c>
      <c r="L942" s="147">
        <v>0</v>
      </c>
      <c r="M942" s="147">
        <v>0</v>
      </c>
      <c r="N942" s="147">
        <v>0</v>
      </c>
      <c r="O942" s="147">
        <v>0</v>
      </c>
    </row>
    <row r="943" spans="1:15" ht="129.6">
      <c r="A943" s="396"/>
      <c r="B943" s="269"/>
      <c r="C943" s="182" t="s">
        <v>38</v>
      </c>
      <c r="D943" s="147">
        <f>D982</f>
        <v>139321.20000000001</v>
      </c>
      <c r="E943" s="147">
        <f t="shared" ref="E943:O943" si="26">E982</f>
        <v>70650.100000000006</v>
      </c>
      <c r="F943" s="147">
        <f t="shared" si="26"/>
        <v>68671.100000000006</v>
      </c>
      <c r="G943" s="147">
        <f t="shared" si="26"/>
        <v>139321.20000000001</v>
      </c>
      <c r="H943" s="147">
        <f t="shared" si="26"/>
        <v>70650.100000000006</v>
      </c>
      <c r="I943" s="147">
        <f t="shared" si="26"/>
        <v>68671.100000000006</v>
      </c>
      <c r="J943" s="147">
        <f t="shared" si="26"/>
        <v>139321.20000000001</v>
      </c>
      <c r="K943" s="147">
        <f t="shared" si="26"/>
        <v>70650.100000000006</v>
      </c>
      <c r="L943" s="147">
        <f t="shared" si="26"/>
        <v>68671.100000000006</v>
      </c>
      <c r="M943" s="147">
        <f t="shared" si="26"/>
        <v>139258.01</v>
      </c>
      <c r="N943" s="147">
        <f t="shared" si="26"/>
        <v>70630.23</v>
      </c>
      <c r="O943" s="147">
        <f t="shared" si="26"/>
        <v>68627.78</v>
      </c>
    </row>
    <row r="944" spans="1:15">
      <c r="A944" s="396"/>
      <c r="B944" s="269"/>
      <c r="C944" s="182" t="s">
        <v>24</v>
      </c>
      <c r="D944" s="147">
        <v>0</v>
      </c>
      <c r="E944" s="147">
        <v>0</v>
      </c>
      <c r="F944" s="147">
        <v>0</v>
      </c>
      <c r="G944" s="147">
        <v>0</v>
      </c>
      <c r="H944" s="147">
        <v>0</v>
      </c>
      <c r="I944" s="147">
        <v>0</v>
      </c>
      <c r="J944" s="147">
        <v>0</v>
      </c>
      <c r="K944" s="147">
        <v>0</v>
      </c>
      <c r="L944" s="147">
        <v>0</v>
      </c>
      <c r="M944" s="147">
        <v>0</v>
      </c>
      <c r="N944" s="147">
        <v>0</v>
      </c>
      <c r="O944" s="147">
        <v>0</v>
      </c>
    </row>
    <row r="945" spans="1:15">
      <c r="A945" s="396"/>
      <c r="B945" s="269"/>
      <c r="C945" s="182" t="s">
        <v>23</v>
      </c>
      <c r="D945" s="141">
        <f>D958+D971</f>
        <v>1670</v>
      </c>
      <c r="E945" s="141"/>
      <c r="F945" s="141">
        <f t="shared" ref="F945:O945" si="27">F958+F971</f>
        <v>1670</v>
      </c>
      <c r="G945" s="141">
        <f t="shared" si="27"/>
        <v>1670</v>
      </c>
      <c r="H945" s="141"/>
      <c r="I945" s="141">
        <f t="shared" si="27"/>
        <v>1670</v>
      </c>
      <c r="J945" s="141">
        <f t="shared" si="27"/>
        <v>1670</v>
      </c>
      <c r="K945" s="141"/>
      <c r="L945" s="141">
        <f t="shared" si="27"/>
        <v>1670</v>
      </c>
      <c r="M945" s="141">
        <f t="shared" si="27"/>
        <v>861.62</v>
      </c>
      <c r="N945" s="141"/>
      <c r="O945" s="141">
        <f t="shared" si="27"/>
        <v>861.62</v>
      </c>
    </row>
    <row r="946" spans="1:15">
      <c r="A946" s="395" t="s">
        <v>235</v>
      </c>
      <c r="B946" s="573" t="s">
        <v>236</v>
      </c>
      <c r="C946" s="182" t="s">
        <v>59</v>
      </c>
      <c r="D946" s="267">
        <v>0</v>
      </c>
      <c r="E946" s="267"/>
      <c r="F946" s="267">
        <v>0</v>
      </c>
      <c r="G946" s="267">
        <v>0</v>
      </c>
      <c r="H946" s="267"/>
      <c r="I946" s="267">
        <v>0</v>
      </c>
      <c r="J946" s="267">
        <v>0</v>
      </c>
      <c r="K946" s="267"/>
      <c r="L946" s="267">
        <v>0</v>
      </c>
      <c r="M946" s="267">
        <v>0</v>
      </c>
      <c r="N946" s="267"/>
      <c r="O946" s="267">
        <v>0</v>
      </c>
    </row>
    <row r="947" spans="1:15" ht="64.8">
      <c r="A947" s="396"/>
      <c r="B947" s="614"/>
      <c r="C947" s="182" t="s">
        <v>26</v>
      </c>
      <c r="D947" s="147">
        <v>0</v>
      </c>
      <c r="E947" s="147">
        <v>0</v>
      </c>
      <c r="F947" s="147">
        <v>0</v>
      </c>
      <c r="G947" s="147">
        <v>0</v>
      </c>
      <c r="H947" s="147">
        <v>0</v>
      </c>
      <c r="I947" s="147">
        <v>0</v>
      </c>
      <c r="J947" s="147">
        <v>0</v>
      </c>
      <c r="K947" s="147">
        <v>0</v>
      </c>
      <c r="L947" s="147">
        <v>0</v>
      </c>
      <c r="M947" s="147">
        <v>0</v>
      </c>
      <c r="N947" s="147">
        <v>0</v>
      </c>
      <c r="O947" s="147">
        <v>0</v>
      </c>
    </row>
    <row r="948" spans="1:15">
      <c r="A948" s="396"/>
      <c r="B948" s="614"/>
      <c r="C948" s="182" t="s">
        <v>25</v>
      </c>
      <c r="D948" s="147"/>
      <c r="E948" s="147"/>
      <c r="F948" s="147"/>
      <c r="G948" s="147"/>
      <c r="H948" s="147"/>
      <c r="I948" s="147"/>
      <c r="J948" s="147"/>
      <c r="K948" s="147"/>
      <c r="L948" s="147"/>
      <c r="M948" s="147"/>
      <c r="N948" s="147"/>
      <c r="O948" s="147"/>
    </row>
    <row r="949" spans="1:15" ht="97.2">
      <c r="A949" s="396"/>
      <c r="B949" s="269"/>
      <c r="C949" s="182" t="s">
        <v>33</v>
      </c>
      <c r="D949" s="147">
        <v>0</v>
      </c>
      <c r="E949" s="147">
        <v>0</v>
      </c>
      <c r="F949" s="147">
        <v>0</v>
      </c>
      <c r="G949" s="147">
        <v>0</v>
      </c>
      <c r="H949" s="147">
        <v>0</v>
      </c>
      <c r="I949" s="147">
        <v>0</v>
      </c>
      <c r="J949" s="147">
        <v>0</v>
      </c>
      <c r="K949" s="147">
        <v>0</v>
      </c>
      <c r="L949" s="147">
        <v>0</v>
      </c>
      <c r="M949" s="147">
        <v>0</v>
      </c>
      <c r="N949" s="147">
        <v>0</v>
      </c>
      <c r="O949" s="147">
        <v>0</v>
      </c>
    </row>
    <row r="950" spans="1:15" ht="97.2">
      <c r="A950" s="396"/>
      <c r="B950" s="269"/>
      <c r="C950" s="391" t="s">
        <v>39</v>
      </c>
      <c r="D950" s="147">
        <v>0</v>
      </c>
      <c r="E950" s="147">
        <v>0</v>
      </c>
      <c r="F950" s="147">
        <v>0</v>
      </c>
      <c r="G950" s="147">
        <v>0</v>
      </c>
      <c r="H950" s="147">
        <v>0</v>
      </c>
      <c r="I950" s="147">
        <v>0</v>
      </c>
      <c r="J950" s="147">
        <v>0</v>
      </c>
      <c r="K950" s="147">
        <v>0</v>
      </c>
      <c r="L950" s="147">
        <v>0</v>
      </c>
      <c r="M950" s="147">
        <v>0</v>
      </c>
      <c r="N950" s="147">
        <v>0</v>
      </c>
      <c r="O950" s="147">
        <v>0</v>
      </c>
    </row>
    <row r="951" spans="1:15" ht="97.2">
      <c r="A951" s="396"/>
      <c r="B951" s="269"/>
      <c r="C951" s="391" t="s">
        <v>40</v>
      </c>
      <c r="D951" s="147">
        <v>0</v>
      </c>
      <c r="E951" s="147">
        <v>0</v>
      </c>
      <c r="F951" s="147">
        <v>0</v>
      </c>
      <c r="G951" s="147">
        <v>0</v>
      </c>
      <c r="H951" s="147">
        <v>0</v>
      </c>
      <c r="I951" s="147">
        <v>0</v>
      </c>
      <c r="J951" s="147">
        <v>0</v>
      </c>
      <c r="K951" s="147">
        <v>0</v>
      </c>
      <c r="L951" s="147">
        <v>0</v>
      </c>
      <c r="M951" s="147">
        <v>0</v>
      </c>
      <c r="N951" s="147">
        <v>0</v>
      </c>
      <c r="O951" s="147">
        <v>0</v>
      </c>
    </row>
    <row r="952" spans="1:15" ht="97.2">
      <c r="A952" s="396"/>
      <c r="B952" s="269"/>
      <c r="C952" s="391" t="s">
        <v>34</v>
      </c>
      <c r="D952" s="147">
        <v>0</v>
      </c>
      <c r="E952" s="147">
        <v>0</v>
      </c>
      <c r="F952" s="147">
        <v>0</v>
      </c>
      <c r="G952" s="147">
        <v>0</v>
      </c>
      <c r="H952" s="147">
        <v>0</v>
      </c>
      <c r="I952" s="147">
        <v>0</v>
      </c>
      <c r="J952" s="147">
        <v>0</v>
      </c>
      <c r="K952" s="147">
        <v>0</v>
      </c>
      <c r="L952" s="147">
        <v>0</v>
      </c>
      <c r="M952" s="147">
        <v>0</v>
      </c>
      <c r="N952" s="147">
        <v>0</v>
      </c>
      <c r="O952" s="147">
        <v>0</v>
      </c>
    </row>
    <row r="953" spans="1:15" ht="97.2">
      <c r="A953" s="396"/>
      <c r="B953" s="269"/>
      <c r="C953" s="391" t="s">
        <v>35</v>
      </c>
      <c r="D953" s="147">
        <v>0</v>
      </c>
      <c r="E953" s="147">
        <v>0</v>
      </c>
      <c r="F953" s="147">
        <v>0</v>
      </c>
      <c r="G953" s="147">
        <v>0</v>
      </c>
      <c r="H953" s="147">
        <v>0</v>
      </c>
      <c r="I953" s="147">
        <v>0</v>
      </c>
      <c r="J953" s="147">
        <v>0</v>
      </c>
      <c r="K953" s="147">
        <v>0</v>
      </c>
      <c r="L953" s="147">
        <v>0</v>
      </c>
      <c r="M953" s="147">
        <v>0</v>
      </c>
      <c r="N953" s="147">
        <v>0</v>
      </c>
      <c r="O953" s="147">
        <v>0</v>
      </c>
    </row>
    <row r="954" spans="1:15" ht="97.2">
      <c r="A954" s="396"/>
      <c r="B954" s="269"/>
      <c r="C954" s="391" t="s">
        <v>36</v>
      </c>
      <c r="D954" s="147">
        <v>0</v>
      </c>
      <c r="E954" s="147">
        <v>0</v>
      </c>
      <c r="F954" s="147">
        <v>0</v>
      </c>
      <c r="G954" s="147">
        <v>0</v>
      </c>
      <c r="H954" s="147">
        <v>0</v>
      </c>
      <c r="I954" s="147">
        <v>0</v>
      </c>
      <c r="J954" s="147">
        <v>0</v>
      </c>
      <c r="K954" s="147">
        <v>0</v>
      </c>
      <c r="L954" s="147">
        <v>0</v>
      </c>
      <c r="M954" s="147">
        <v>0</v>
      </c>
      <c r="N954" s="147">
        <v>0</v>
      </c>
      <c r="O954" s="147">
        <v>0</v>
      </c>
    </row>
    <row r="955" spans="1:15" ht="97.2">
      <c r="A955" s="396"/>
      <c r="B955" s="269"/>
      <c r="C955" s="391" t="s">
        <v>37</v>
      </c>
      <c r="D955" s="147">
        <v>0</v>
      </c>
      <c r="E955" s="147">
        <v>0</v>
      </c>
      <c r="F955" s="147">
        <v>0</v>
      </c>
      <c r="G955" s="147">
        <v>0</v>
      </c>
      <c r="H955" s="147">
        <v>0</v>
      </c>
      <c r="I955" s="147">
        <v>0</v>
      </c>
      <c r="J955" s="147">
        <v>0</v>
      </c>
      <c r="K955" s="147">
        <v>0</v>
      </c>
      <c r="L955" s="147">
        <v>0</v>
      </c>
      <c r="M955" s="147">
        <v>0</v>
      </c>
      <c r="N955" s="147">
        <v>0</v>
      </c>
      <c r="O955" s="147">
        <v>0</v>
      </c>
    </row>
    <row r="956" spans="1:15" ht="129.6">
      <c r="A956" s="396"/>
      <c r="B956" s="269"/>
      <c r="C956" s="182" t="s">
        <v>38</v>
      </c>
      <c r="D956" s="147">
        <v>0</v>
      </c>
      <c r="E956" s="147">
        <v>0</v>
      </c>
      <c r="F956" s="147">
        <v>0</v>
      </c>
      <c r="G956" s="147">
        <v>0</v>
      </c>
      <c r="H956" s="147">
        <v>0</v>
      </c>
      <c r="I956" s="147">
        <v>0</v>
      </c>
      <c r="J956" s="147">
        <v>0</v>
      </c>
      <c r="K956" s="147">
        <v>0</v>
      </c>
      <c r="L956" s="147">
        <v>0</v>
      </c>
      <c r="M956" s="147">
        <v>0</v>
      </c>
      <c r="N956" s="147">
        <v>0</v>
      </c>
      <c r="O956" s="147">
        <v>0</v>
      </c>
    </row>
    <row r="957" spans="1:15">
      <c r="A957" s="396"/>
      <c r="B957" s="269"/>
      <c r="C957" s="182" t="s">
        <v>24</v>
      </c>
      <c r="D957" s="147">
        <v>0</v>
      </c>
      <c r="E957" s="147">
        <v>0</v>
      </c>
      <c r="F957" s="147">
        <v>0</v>
      </c>
      <c r="G957" s="147">
        <v>0</v>
      </c>
      <c r="H957" s="147">
        <v>0</v>
      </c>
      <c r="I957" s="147">
        <v>0</v>
      </c>
      <c r="J957" s="147">
        <v>0</v>
      </c>
      <c r="K957" s="147">
        <v>0</v>
      </c>
      <c r="L957" s="147">
        <v>0</v>
      </c>
      <c r="M957" s="147">
        <v>0</v>
      </c>
      <c r="N957" s="147">
        <v>0</v>
      </c>
      <c r="O957" s="147">
        <v>0</v>
      </c>
    </row>
    <row r="958" spans="1:15">
      <c r="A958" s="396"/>
      <c r="B958" s="269"/>
      <c r="C958" s="182" t="s">
        <v>23</v>
      </c>
      <c r="D958" s="267">
        <v>0</v>
      </c>
      <c r="E958" s="267"/>
      <c r="F958" s="267">
        <v>0</v>
      </c>
      <c r="G958" s="267">
        <v>0</v>
      </c>
      <c r="H958" s="267"/>
      <c r="I958" s="267">
        <v>0</v>
      </c>
      <c r="J958" s="267">
        <v>0</v>
      </c>
      <c r="K958" s="267"/>
      <c r="L958" s="267">
        <v>0</v>
      </c>
      <c r="M958" s="267">
        <v>0</v>
      </c>
      <c r="N958" s="267"/>
      <c r="O958" s="267">
        <v>0</v>
      </c>
    </row>
    <row r="959" spans="1:15">
      <c r="A959" s="395" t="s">
        <v>237</v>
      </c>
      <c r="B959" s="573" t="s">
        <v>238</v>
      </c>
      <c r="C959" s="182" t="s">
        <v>59</v>
      </c>
      <c r="D959" s="267">
        <v>1670</v>
      </c>
      <c r="E959" s="267"/>
      <c r="F959" s="267">
        <v>1670</v>
      </c>
      <c r="G959" s="267">
        <v>1670</v>
      </c>
      <c r="H959" s="267"/>
      <c r="I959" s="267">
        <v>1670</v>
      </c>
      <c r="J959" s="267">
        <v>1670</v>
      </c>
      <c r="K959" s="267"/>
      <c r="L959" s="267">
        <v>1670</v>
      </c>
      <c r="M959" s="267">
        <v>861.62</v>
      </c>
      <c r="N959" s="267"/>
      <c r="O959" s="267">
        <v>861.62</v>
      </c>
    </row>
    <row r="960" spans="1:15" ht="64.8">
      <c r="A960" s="396"/>
      <c r="B960" s="614"/>
      <c r="C960" s="182" t="s">
        <v>26</v>
      </c>
      <c r="D960" s="147">
        <v>0</v>
      </c>
      <c r="E960" s="147">
        <v>0</v>
      </c>
      <c r="F960" s="147">
        <v>0</v>
      </c>
      <c r="G960" s="147">
        <v>0</v>
      </c>
      <c r="H960" s="147">
        <v>0</v>
      </c>
      <c r="I960" s="147">
        <v>0</v>
      </c>
      <c r="J960" s="147">
        <v>0</v>
      </c>
      <c r="K960" s="147">
        <v>0</v>
      </c>
      <c r="L960" s="147">
        <v>0</v>
      </c>
      <c r="M960" s="147">
        <v>0</v>
      </c>
      <c r="N960" s="147">
        <v>0</v>
      </c>
      <c r="O960" s="147">
        <v>0</v>
      </c>
    </row>
    <row r="961" spans="1:15">
      <c r="A961" s="396"/>
      <c r="B961" s="614"/>
      <c r="C961" s="182" t="s">
        <v>25</v>
      </c>
      <c r="D961" s="147"/>
      <c r="E961" s="147"/>
      <c r="F961" s="147"/>
      <c r="G961" s="147"/>
      <c r="H961" s="147"/>
      <c r="I961" s="147"/>
      <c r="J961" s="147"/>
      <c r="K961" s="147"/>
      <c r="L961" s="147"/>
      <c r="M961" s="147"/>
      <c r="N961" s="147"/>
      <c r="O961" s="147"/>
    </row>
    <row r="962" spans="1:15" ht="97.2">
      <c r="A962" s="396"/>
      <c r="B962" s="269"/>
      <c r="C962" s="182" t="s">
        <v>33</v>
      </c>
      <c r="D962" s="147">
        <v>0</v>
      </c>
      <c r="E962" s="147">
        <v>0</v>
      </c>
      <c r="F962" s="147">
        <v>0</v>
      </c>
      <c r="G962" s="147">
        <v>0</v>
      </c>
      <c r="H962" s="147">
        <v>0</v>
      </c>
      <c r="I962" s="147">
        <v>0</v>
      </c>
      <c r="J962" s="147">
        <v>0</v>
      </c>
      <c r="K962" s="147">
        <v>0</v>
      </c>
      <c r="L962" s="147">
        <v>0</v>
      </c>
      <c r="M962" s="147">
        <v>0</v>
      </c>
      <c r="N962" s="147">
        <v>0</v>
      </c>
      <c r="O962" s="147">
        <v>0</v>
      </c>
    </row>
    <row r="963" spans="1:15" ht="97.2">
      <c r="A963" s="396"/>
      <c r="B963" s="269"/>
      <c r="C963" s="391" t="s">
        <v>39</v>
      </c>
      <c r="D963" s="147">
        <v>0</v>
      </c>
      <c r="E963" s="147">
        <v>0</v>
      </c>
      <c r="F963" s="147">
        <v>0</v>
      </c>
      <c r="G963" s="147">
        <v>0</v>
      </c>
      <c r="H963" s="147">
        <v>0</v>
      </c>
      <c r="I963" s="147">
        <v>0</v>
      </c>
      <c r="J963" s="147">
        <v>0</v>
      </c>
      <c r="K963" s="147">
        <v>0</v>
      </c>
      <c r="L963" s="147">
        <v>0</v>
      </c>
      <c r="M963" s="147">
        <v>0</v>
      </c>
      <c r="N963" s="147">
        <v>0</v>
      </c>
      <c r="O963" s="147">
        <v>0</v>
      </c>
    </row>
    <row r="964" spans="1:15" ht="97.2">
      <c r="A964" s="396"/>
      <c r="B964" s="269"/>
      <c r="C964" s="391" t="s">
        <v>40</v>
      </c>
      <c r="D964" s="147">
        <v>0</v>
      </c>
      <c r="E964" s="147">
        <v>0</v>
      </c>
      <c r="F964" s="147">
        <v>0</v>
      </c>
      <c r="G964" s="147">
        <v>0</v>
      </c>
      <c r="H964" s="147">
        <v>0</v>
      </c>
      <c r="I964" s="147">
        <v>0</v>
      </c>
      <c r="J964" s="147">
        <v>0</v>
      </c>
      <c r="K964" s="147">
        <v>0</v>
      </c>
      <c r="L964" s="147">
        <v>0</v>
      </c>
      <c r="M964" s="147">
        <v>0</v>
      </c>
      <c r="N964" s="147">
        <v>0</v>
      </c>
      <c r="O964" s="147">
        <v>0</v>
      </c>
    </row>
    <row r="965" spans="1:15" ht="97.2">
      <c r="A965" s="396"/>
      <c r="B965" s="269"/>
      <c r="C965" s="391" t="s">
        <v>34</v>
      </c>
      <c r="D965" s="147">
        <v>0</v>
      </c>
      <c r="E965" s="147">
        <v>0</v>
      </c>
      <c r="F965" s="147">
        <v>0</v>
      </c>
      <c r="G965" s="147">
        <v>0</v>
      </c>
      <c r="H965" s="147">
        <v>0</v>
      </c>
      <c r="I965" s="147">
        <v>0</v>
      </c>
      <c r="J965" s="147">
        <v>0</v>
      </c>
      <c r="K965" s="147">
        <v>0</v>
      </c>
      <c r="L965" s="147">
        <v>0</v>
      </c>
      <c r="M965" s="147">
        <v>0</v>
      </c>
      <c r="N965" s="147">
        <v>0</v>
      </c>
      <c r="O965" s="147">
        <v>0</v>
      </c>
    </row>
    <row r="966" spans="1:15" ht="97.2">
      <c r="A966" s="396"/>
      <c r="B966" s="269"/>
      <c r="C966" s="391" t="s">
        <v>35</v>
      </c>
      <c r="D966" s="147">
        <v>0</v>
      </c>
      <c r="E966" s="147">
        <v>0</v>
      </c>
      <c r="F966" s="147">
        <v>0</v>
      </c>
      <c r="G966" s="147">
        <v>0</v>
      </c>
      <c r="H966" s="147">
        <v>0</v>
      </c>
      <c r="I966" s="147">
        <v>0</v>
      </c>
      <c r="J966" s="147">
        <v>0</v>
      </c>
      <c r="K966" s="147">
        <v>0</v>
      </c>
      <c r="L966" s="147">
        <v>0</v>
      </c>
      <c r="M966" s="147">
        <v>0</v>
      </c>
      <c r="N966" s="147">
        <v>0</v>
      </c>
      <c r="O966" s="147">
        <v>0</v>
      </c>
    </row>
    <row r="967" spans="1:15" ht="97.2">
      <c r="A967" s="396"/>
      <c r="B967" s="269"/>
      <c r="C967" s="391" t="s">
        <v>36</v>
      </c>
      <c r="D967" s="147">
        <v>0</v>
      </c>
      <c r="E967" s="147">
        <v>0</v>
      </c>
      <c r="F967" s="147">
        <v>0</v>
      </c>
      <c r="G967" s="147">
        <v>0</v>
      </c>
      <c r="H967" s="147">
        <v>0</v>
      </c>
      <c r="I967" s="147">
        <v>0</v>
      </c>
      <c r="J967" s="147">
        <v>0</v>
      </c>
      <c r="K967" s="147">
        <v>0</v>
      </c>
      <c r="L967" s="147">
        <v>0</v>
      </c>
      <c r="M967" s="147">
        <v>0</v>
      </c>
      <c r="N967" s="147">
        <v>0</v>
      </c>
      <c r="O967" s="147">
        <v>0</v>
      </c>
    </row>
    <row r="968" spans="1:15" ht="97.2">
      <c r="A968" s="396"/>
      <c r="B968" s="269"/>
      <c r="C968" s="391" t="s">
        <v>37</v>
      </c>
      <c r="D968" s="147">
        <v>0</v>
      </c>
      <c r="E968" s="147">
        <v>0</v>
      </c>
      <c r="F968" s="147">
        <v>0</v>
      </c>
      <c r="G968" s="147">
        <v>0</v>
      </c>
      <c r="H968" s="147">
        <v>0</v>
      </c>
      <c r="I968" s="147">
        <v>0</v>
      </c>
      <c r="J968" s="147">
        <v>0</v>
      </c>
      <c r="K968" s="147">
        <v>0</v>
      </c>
      <c r="L968" s="147">
        <v>0</v>
      </c>
      <c r="M968" s="147">
        <v>0</v>
      </c>
      <c r="N968" s="147">
        <v>0</v>
      </c>
      <c r="O968" s="147">
        <v>0</v>
      </c>
    </row>
    <row r="969" spans="1:15" ht="129.6">
      <c r="A969" s="396"/>
      <c r="B969" s="269"/>
      <c r="C969" s="182" t="s">
        <v>38</v>
      </c>
      <c r="D969" s="147">
        <v>0</v>
      </c>
      <c r="E969" s="147">
        <v>0</v>
      </c>
      <c r="F969" s="147">
        <v>0</v>
      </c>
      <c r="G969" s="147">
        <v>0</v>
      </c>
      <c r="H969" s="147">
        <v>0</v>
      </c>
      <c r="I969" s="147">
        <v>0</v>
      </c>
      <c r="J969" s="147">
        <v>0</v>
      </c>
      <c r="K969" s="147">
        <v>0</v>
      </c>
      <c r="L969" s="147">
        <v>0</v>
      </c>
      <c r="M969" s="147">
        <v>0</v>
      </c>
      <c r="N969" s="147">
        <v>0</v>
      </c>
      <c r="O969" s="147">
        <v>0</v>
      </c>
    </row>
    <row r="970" spans="1:15">
      <c r="A970" s="396"/>
      <c r="B970" s="269"/>
      <c r="C970" s="182" t="s">
        <v>24</v>
      </c>
      <c r="D970" s="147">
        <v>0</v>
      </c>
      <c r="E970" s="147">
        <v>0</v>
      </c>
      <c r="F970" s="147">
        <v>0</v>
      </c>
      <c r="G970" s="147">
        <v>0</v>
      </c>
      <c r="H970" s="147">
        <v>0</v>
      </c>
      <c r="I970" s="147">
        <v>0</v>
      </c>
      <c r="J970" s="147">
        <v>0</v>
      </c>
      <c r="K970" s="147">
        <v>0</v>
      </c>
      <c r="L970" s="147">
        <v>0</v>
      </c>
      <c r="M970" s="147">
        <v>0</v>
      </c>
      <c r="N970" s="147">
        <v>0</v>
      </c>
      <c r="O970" s="147">
        <v>0</v>
      </c>
    </row>
    <row r="971" spans="1:15">
      <c r="A971" s="396"/>
      <c r="B971" s="269"/>
      <c r="C971" s="182" t="s">
        <v>23</v>
      </c>
      <c r="D971" s="267">
        <v>1670</v>
      </c>
      <c r="E971" s="267"/>
      <c r="F971" s="267">
        <v>1670</v>
      </c>
      <c r="G971" s="267">
        <v>1670</v>
      </c>
      <c r="H971" s="267"/>
      <c r="I971" s="267">
        <v>1670</v>
      </c>
      <c r="J971" s="267">
        <v>1670</v>
      </c>
      <c r="K971" s="267"/>
      <c r="L971" s="267">
        <v>1670</v>
      </c>
      <c r="M971" s="267">
        <v>861.62</v>
      </c>
      <c r="N971" s="267"/>
      <c r="O971" s="267">
        <v>861.62</v>
      </c>
    </row>
    <row r="972" spans="1:15">
      <c r="A972" s="395" t="s">
        <v>239</v>
      </c>
      <c r="B972" s="266" t="s">
        <v>240</v>
      </c>
      <c r="C972" s="182" t="s">
        <v>59</v>
      </c>
      <c r="D972" s="141">
        <v>139321.20000000001</v>
      </c>
      <c r="E972" s="141">
        <v>70650.100000000006</v>
      </c>
      <c r="F972" s="141">
        <v>68671.100000000006</v>
      </c>
      <c r="G972" s="141">
        <v>139321.20000000001</v>
      </c>
      <c r="H972" s="141">
        <v>70650.100000000006</v>
      </c>
      <c r="I972" s="141">
        <v>68671.100000000006</v>
      </c>
      <c r="J972" s="141">
        <v>139321.20000000001</v>
      </c>
      <c r="K972" s="141">
        <v>70650.100000000006</v>
      </c>
      <c r="L972" s="141">
        <v>68671.100000000006</v>
      </c>
      <c r="M972" s="141">
        <v>139258.01</v>
      </c>
      <c r="N972" s="141">
        <v>70630.23</v>
      </c>
      <c r="O972" s="141">
        <v>68627.78</v>
      </c>
    </row>
    <row r="973" spans="1:15" ht="64.8">
      <c r="A973" s="396"/>
      <c r="B973" s="269"/>
      <c r="C973" s="182" t="s">
        <v>26</v>
      </c>
      <c r="D973" s="147">
        <v>0</v>
      </c>
      <c r="E973" s="147">
        <v>0</v>
      </c>
      <c r="F973" s="147">
        <v>0</v>
      </c>
      <c r="G973" s="147">
        <v>0</v>
      </c>
      <c r="H973" s="147">
        <v>0</v>
      </c>
      <c r="I973" s="147">
        <v>0</v>
      </c>
      <c r="J973" s="147">
        <v>0</v>
      </c>
      <c r="K973" s="147">
        <v>0</v>
      </c>
      <c r="L973" s="147">
        <v>0</v>
      </c>
      <c r="M973" s="147">
        <v>0</v>
      </c>
      <c r="N973" s="147">
        <v>0</v>
      </c>
      <c r="O973" s="147">
        <v>0</v>
      </c>
    </row>
    <row r="974" spans="1:15">
      <c r="A974" s="396"/>
      <c r="B974" s="269"/>
      <c r="C974" s="182" t="s">
        <v>25</v>
      </c>
      <c r="D974" s="147"/>
      <c r="E974" s="147"/>
      <c r="F974" s="147"/>
      <c r="G974" s="147"/>
      <c r="H974" s="147"/>
      <c r="I974" s="147"/>
      <c r="J974" s="147"/>
      <c r="K974" s="147"/>
      <c r="L974" s="147"/>
      <c r="M974" s="147"/>
      <c r="N974" s="147"/>
      <c r="O974" s="147"/>
    </row>
    <row r="975" spans="1:15" ht="97.2">
      <c r="A975" s="396"/>
      <c r="B975" s="269"/>
      <c r="C975" s="182" t="s">
        <v>33</v>
      </c>
      <c r="D975" s="147">
        <v>0</v>
      </c>
      <c r="E975" s="147">
        <v>0</v>
      </c>
      <c r="F975" s="147">
        <v>0</v>
      </c>
      <c r="G975" s="147">
        <v>0</v>
      </c>
      <c r="H975" s="147">
        <v>0</v>
      </c>
      <c r="I975" s="147">
        <v>0</v>
      </c>
      <c r="J975" s="147">
        <v>0</v>
      </c>
      <c r="K975" s="147">
        <v>0</v>
      </c>
      <c r="L975" s="147">
        <v>0</v>
      </c>
      <c r="M975" s="147">
        <v>0</v>
      </c>
      <c r="N975" s="147">
        <v>0</v>
      </c>
      <c r="O975" s="147">
        <v>0</v>
      </c>
    </row>
    <row r="976" spans="1:15" ht="97.2">
      <c r="A976" s="396"/>
      <c r="B976" s="269"/>
      <c r="C976" s="391" t="s">
        <v>39</v>
      </c>
      <c r="D976" s="147">
        <v>0</v>
      </c>
      <c r="E976" s="147">
        <v>0</v>
      </c>
      <c r="F976" s="147">
        <v>0</v>
      </c>
      <c r="G976" s="147">
        <v>0</v>
      </c>
      <c r="H976" s="147">
        <v>0</v>
      </c>
      <c r="I976" s="147">
        <v>0</v>
      </c>
      <c r="J976" s="147">
        <v>0</v>
      </c>
      <c r="K976" s="147">
        <v>0</v>
      </c>
      <c r="L976" s="147">
        <v>0</v>
      </c>
      <c r="M976" s="147">
        <v>0</v>
      </c>
      <c r="N976" s="147">
        <v>0</v>
      </c>
      <c r="O976" s="147">
        <v>0</v>
      </c>
    </row>
    <row r="977" spans="1:15" ht="97.2">
      <c r="A977" s="396"/>
      <c r="B977" s="269"/>
      <c r="C977" s="391" t="s">
        <v>40</v>
      </c>
      <c r="D977" s="147">
        <v>0</v>
      </c>
      <c r="E977" s="147">
        <v>0</v>
      </c>
      <c r="F977" s="147">
        <v>0</v>
      </c>
      <c r="G977" s="147">
        <v>0</v>
      </c>
      <c r="H977" s="147">
        <v>0</v>
      </c>
      <c r="I977" s="147">
        <v>0</v>
      </c>
      <c r="J977" s="147">
        <v>0</v>
      </c>
      <c r="K977" s="147">
        <v>0</v>
      </c>
      <c r="L977" s="147">
        <v>0</v>
      </c>
      <c r="M977" s="147">
        <v>0</v>
      </c>
      <c r="N977" s="147">
        <v>0</v>
      </c>
      <c r="O977" s="147">
        <v>0</v>
      </c>
    </row>
    <row r="978" spans="1:15" ht="97.2">
      <c r="A978" s="396"/>
      <c r="B978" s="269"/>
      <c r="C978" s="391" t="s">
        <v>34</v>
      </c>
      <c r="D978" s="147">
        <v>0</v>
      </c>
      <c r="E978" s="147">
        <v>0</v>
      </c>
      <c r="F978" s="147">
        <v>0</v>
      </c>
      <c r="G978" s="147">
        <v>0</v>
      </c>
      <c r="H978" s="147">
        <v>0</v>
      </c>
      <c r="I978" s="147">
        <v>0</v>
      </c>
      <c r="J978" s="147">
        <v>0</v>
      </c>
      <c r="K978" s="147">
        <v>0</v>
      </c>
      <c r="L978" s="147">
        <v>0</v>
      </c>
      <c r="M978" s="147">
        <v>0</v>
      </c>
      <c r="N978" s="147">
        <v>0</v>
      </c>
      <c r="O978" s="147">
        <v>0</v>
      </c>
    </row>
    <row r="979" spans="1:15" ht="97.2">
      <c r="A979" s="396"/>
      <c r="B979" s="269"/>
      <c r="C979" s="391" t="s">
        <v>35</v>
      </c>
      <c r="D979" s="147">
        <v>0</v>
      </c>
      <c r="E979" s="147">
        <v>0</v>
      </c>
      <c r="F979" s="147">
        <v>0</v>
      </c>
      <c r="G979" s="147">
        <v>0</v>
      </c>
      <c r="H979" s="147">
        <v>0</v>
      </c>
      <c r="I979" s="147">
        <v>0</v>
      </c>
      <c r="J979" s="147">
        <v>0</v>
      </c>
      <c r="K979" s="147">
        <v>0</v>
      </c>
      <c r="L979" s="147">
        <v>0</v>
      </c>
      <c r="M979" s="147">
        <v>0</v>
      </c>
      <c r="N979" s="147">
        <v>0</v>
      </c>
      <c r="O979" s="147">
        <v>0</v>
      </c>
    </row>
    <row r="980" spans="1:15" ht="97.2">
      <c r="A980" s="396"/>
      <c r="B980" s="269"/>
      <c r="C980" s="391" t="s">
        <v>36</v>
      </c>
      <c r="D980" s="147">
        <v>0</v>
      </c>
      <c r="E980" s="147">
        <v>0</v>
      </c>
      <c r="F980" s="147">
        <v>0</v>
      </c>
      <c r="G980" s="147">
        <v>0</v>
      </c>
      <c r="H980" s="147">
        <v>0</v>
      </c>
      <c r="I980" s="147">
        <v>0</v>
      </c>
      <c r="J980" s="147">
        <v>0</v>
      </c>
      <c r="K980" s="147">
        <v>0</v>
      </c>
      <c r="L980" s="147">
        <v>0</v>
      </c>
      <c r="M980" s="147">
        <v>0</v>
      </c>
      <c r="N980" s="147">
        <v>0</v>
      </c>
      <c r="O980" s="147">
        <v>0</v>
      </c>
    </row>
    <row r="981" spans="1:15" ht="97.2">
      <c r="A981" s="396"/>
      <c r="B981" s="269"/>
      <c r="C981" s="391" t="s">
        <v>37</v>
      </c>
      <c r="D981" s="147">
        <v>0</v>
      </c>
      <c r="E981" s="147">
        <v>0</v>
      </c>
      <c r="F981" s="147">
        <v>0</v>
      </c>
      <c r="G981" s="147">
        <v>0</v>
      </c>
      <c r="H981" s="147">
        <v>0</v>
      </c>
      <c r="I981" s="147">
        <v>0</v>
      </c>
      <c r="J981" s="147">
        <v>0</v>
      </c>
      <c r="K981" s="147">
        <v>0</v>
      </c>
      <c r="L981" s="147">
        <v>0</v>
      </c>
      <c r="M981" s="147">
        <v>0</v>
      </c>
      <c r="N981" s="147">
        <v>0</v>
      </c>
      <c r="O981" s="147">
        <v>0</v>
      </c>
    </row>
    <row r="982" spans="1:15" ht="129.6">
      <c r="A982" s="396"/>
      <c r="B982" s="269"/>
      <c r="C982" s="182" t="s">
        <v>38</v>
      </c>
      <c r="D982" s="141">
        <v>139321.20000000001</v>
      </c>
      <c r="E982" s="141">
        <v>70650.100000000006</v>
      </c>
      <c r="F982" s="141">
        <v>68671.100000000006</v>
      </c>
      <c r="G982" s="141">
        <v>139321.20000000001</v>
      </c>
      <c r="H982" s="141">
        <v>70650.100000000006</v>
      </c>
      <c r="I982" s="141">
        <v>68671.100000000006</v>
      </c>
      <c r="J982" s="141">
        <v>139321.20000000001</v>
      </c>
      <c r="K982" s="141">
        <v>70650.100000000006</v>
      </c>
      <c r="L982" s="141">
        <v>68671.100000000006</v>
      </c>
      <c r="M982" s="141">
        <v>139258.01</v>
      </c>
      <c r="N982" s="141">
        <v>70630.23</v>
      </c>
      <c r="O982" s="141">
        <v>68627.78</v>
      </c>
    </row>
    <row r="983" spans="1:15">
      <c r="A983" s="396"/>
      <c r="B983" s="269"/>
      <c r="C983" s="182" t="s">
        <v>24</v>
      </c>
      <c r="D983" s="147">
        <v>0</v>
      </c>
      <c r="E983" s="147">
        <v>0</v>
      </c>
      <c r="F983" s="147">
        <v>0</v>
      </c>
      <c r="G983" s="147">
        <v>0</v>
      </c>
      <c r="H983" s="147">
        <v>0</v>
      </c>
      <c r="I983" s="147">
        <v>0</v>
      </c>
      <c r="J983" s="147">
        <v>0</v>
      </c>
      <c r="K983" s="147">
        <v>0</v>
      </c>
      <c r="L983" s="147">
        <v>0</v>
      </c>
      <c r="M983" s="147">
        <v>0</v>
      </c>
      <c r="N983" s="147">
        <v>0</v>
      </c>
      <c r="O983" s="147">
        <v>0</v>
      </c>
    </row>
    <row r="984" spans="1:15">
      <c r="A984" s="396"/>
      <c r="B984" s="269"/>
      <c r="C984" s="182" t="s">
        <v>23</v>
      </c>
      <c r="D984" s="267"/>
      <c r="E984" s="267"/>
      <c r="F984" s="267"/>
      <c r="G984" s="267"/>
      <c r="H984" s="267"/>
      <c r="I984" s="267"/>
      <c r="J984" s="267"/>
      <c r="K984" s="267"/>
      <c r="L984" s="267"/>
      <c r="M984" s="267"/>
      <c r="N984" s="267"/>
      <c r="O984" s="267"/>
    </row>
    <row r="985" spans="1:15" ht="97.2">
      <c r="A985" s="395" t="s">
        <v>381</v>
      </c>
      <c r="B985" s="266" t="s">
        <v>242</v>
      </c>
      <c r="C985" s="182" t="s">
        <v>59</v>
      </c>
      <c r="D985" s="141">
        <f>D998+D1011+D1024</f>
        <v>17636.2</v>
      </c>
      <c r="E985" s="141">
        <f t="shared" ref="E985:O985" si="28">E998+E1011+E1024</f>
        <v>0</v>
      </c>
      <c r="F985" s="141">
        <f t="shared" si="28"/>
        <v>17636.2</v>
      </c>
      <c r="G985" s="141">
        <f t="shared" si="28"/>
        <v>17636.2</v>
      </c>
      <c r="H985" s="141">
        <f t="shared" si="28"/>
        <v>0</v>
      </c>
      <c r="I985" s="141">
        <f t="shared" si="28"/>
        <v>17636.2</v>
      </c>
      <c r="J985" s="141">
        <f t="shared" si="28"/>
        <v>17636.2</v>
      </c>
      <c r="K985" s="141">
        <f t="shared" si="28"/>
        <v>0</v>
      </c>
      <c r="L985" s="141">
        <f t="shared" si="28"/>
        <v>17636.2</v>
      </c>
      <c r="M985" s="141">
        <f t="shared" si="28"/>
        <v>17556.77</v>
      </c>
      <c r="N985" s="141">
        <f t="shared" si="28"/>
        <v>0</v>
      </c>
      <c r="O985" s="141">
        <f t="shared" si="28"/>
        <v>17556.77</v>
      </c>
    </row>
    <row r="986" spans="1:15" ht="64.8">
      <c r="A986" s="396"/>
      <c r="B986" s="269"/>
      <c r="C986" s="182" t="s">
        <v>26</v>
      </c>
      <c r="D986" s="147">
        <v>0</v>
      </c>
      <c r="E986" s="147">
        <v>0</v>
      </c>
      <c r="F986" s="147">
        <v>0</v>
      </c>
      <c r="G986" s="147">
        <v>0</v>
      </c>
      <c r="H986" s="147">
        <v>0</v>
      </c>
      <c r="I986" s="147">
        <v>0</v>
      </c>
      <c r="J986" s="147">
        <v>0</v>
      </c>
      <c r="K986" s="147">
        <v>0</v>
      </c>
      <c r="L986" s="147">
        <v>0</v>
      </c>
      <c r="M986" s="147">
        <v>0</v>
      </c>
      <c r="N986" s="147">
        <v>0</v>
      </c>
      <c r="O986" s="147">
        <v>0</v>
      </c>
    </row>
    <row r="987" spans="1:15">
      <c r="A987" s="396"/>
      <c r="B987" s="269"/>
      <c r="C987" s="182" t="s">
        <v>25</v>
      </c>
      <c r="D987" s="147"/>
      <c r="E987" s="147"/>
      <c r="F987" s="147"/>
      <c r="G987" s="147"/>
      <c r="H987" s="147"/>
      <c r="I987" s="147"/>
      <c r="J987" s="147"/>
      <c r="K987" s="147"/>
      <c r="L987" s="147"/>
      <c r="M987" s="147"/>
      <c r="N987" s="147"/>
      <c r="O987" s="147"/>
    </row>
    <row r="988" spans="1:15" ht="97.2">
      <c r="A988" s="396"/>
      <c r="B988" s="269"/>
      <c r="C988" s="182" t="s">
        <v>33</v>
      </c>
      <c r="D988" s="147">
        <v>0</v>
      </c>
      <c r="E988" s="147">
        <v>0</v>
      </c>
      <c r="F988" s="147">
        <v>0</v>
      </c>
      <c r="G988" s="147">
        <v>0</v>
      </c>
      <c r="H988" s="147">
        <v>0</v>
      </c>
      <c r="I988" s="147">
        <v>0</v>
      </c>
      <c r="J988" s="147">
        <v>0</v>
      </c>
      <c r="K988" s="147">
        <v>0</v>
      </c>
      <c r="L988" s="147">
        <v>0</v>
      </c>
      <c r="M988" s="147">
        <v>0</v>
      </c>
      <c r="N988" s="147">
        <v>0</v>
      </c>
      <c r="O988" s="147">
        <v>0</v>
      </c>
    </row>
    <row r="989" spans="1:15" ht="97.2">
      <c r="A989" s="396"/>
      <c r="B989" s="269"/>
      <c r="C989" s="391" t="s">
        <v>39</v>
      </c>
      <c r="D989" s="147">
        <v>0</v>
      </c>
      <c r="E989" s="147">
        <v>0</v>
      </c>
      <c r="F989" s="147">
        <v>0</v>
      </c>
      <c r="G989" s="147">
        <v>0</v>
      </c>
      <c r="H989" s="147">
        <v>0</v>
      </c>
      <c r="I989" s="147">
        <v>0</v>
      </c>
      <c r="J989" s="147">
        <v>0</v>
      </c>
      <c r="K989" s="147">
        <v>0</v>
      </c>
      <c r="L989" s="147">
        <v>0</v>
      </c>
      <c r="M989" s="147">
        <v>0</v>
      </c>
      <c r="N989" s="147">
        <v>0</v>
      </c>
      <c r="O989" s="147">
        <v>0</v>
      </c>
    </row>
    <row r="990" spans="1:15" ht="97.2">
      <c r="A990" s="396"/>
      <c r="B990" s="269"/>
      <c r="C990" s="391" t="s">
        <v>40</v>
      </c>
      <c r="D990" s="147">
        <v>0</v>
      </c>
      <c r="E990" s="147">
        <v>0</v>
      </c>
      <c r="F990" s="147">
        <v>0</v>
      </c>
      <c r="G990" s="147">
        <v>0</v>
      </c>
      <c r="H990" s="147">
        <v>0</v>
      </c>
      <c r="I990" s="147">
        <v>0</v>
      </c>
      <c r="J990" s="147">
        <v>0</v>
      </c>
      <c r="K990" s="147">
        <v>0</v>
      </c>
      <c r="L990" s="147">
        <v>0</v>
      </c>
      <c r="M990" s="147">
        <v>0</v>
      </c>
      <c r="N990" s="147">
        <v>0</v>
      </c>
      <c r="O990" s="147">
        <v>0</v>
      </c>
    </row>
    <row r="991" spans="1:15" ht="97.2">
      <c r="A991" s="396"/>
      <c r="B991" s="269"/>
      <c r="C991" s="391" t="s">
        <v>34</v>
      </c>
      <c r="D991" s="147">
        <v>0</v>
      </c>
      <c r="E991" s="147">
        <v>0</v>
      </c>
      <c r="F991" s="147">
        <v>0</v>
      </c>
      <c r="G991" s="147">
        <v>0</v>
      </c>
      <c r="H991" s="147">
        <v>0</v>
      </c>
      <c r="I991" s="147">
        <v>0</v>
      </c>
      <c r="J991" s="147">
        <v>0</v>
      </c>
      <c r="K991" s="147">
        <v>0</v>
      </c>
      <c r="L991" s="147">
        <v>0</v>
      </c>
      <c r="M991" s="147">
        <v>0</v>
      </c>
      <c r="N991" s="147">
        <v>0</v>
      </c>
      <c r="O991" s="147">
        <v>0</v>
      </c>
    </row>
    <row r="992" spans="1:15" ht="97.2">
      <c r="A992" s="396"/>
      <c r="B992" s="269"/>
      <c r="C992" s="391" t="s">
        <v>35</v>
      </c>
      <c r="D992" s="147">
        <v>0</v>
      </c>
      <c r="E992" s="147">
        <v>0</v>
      </c>
      <c r="F992" s="147">
        <v>0</v>
      </c>
      <c r="G992" s="147">
        <v>0</v>
      </c>
      <c r="H992" s="147">
        <v>0</v>
      </c>
      <c r="I992" s="147">
        <v>0</v>
      </c>
      <c r="J992" s="147">
        <v>0</v>
      </c>
      <c r="K992" s="147">
        <v>0</v>
      </c>
      <c r="L992" s="147">
        <v>0</v>
      </c>
      <c r="M992" s="147">
        <v>0</v>
      </c>
      <c r="N992" s="147">
        <v>0</v>
      </c>
      <c r="O992" s="147">
        <v>0</v>
      </c>
    </row>
    <row r="993" spans="1:15" ht="97.2">
      <c r="A993" s="396"/>
      <c r="B993" s="269"/>
      <c r="C993" s="391" t="s">
        <v>36</v>
      </c>
      <c r="D993" s="147">
        <v>0</v>
      </c>
      <c r="E993" s="147">
        <v>0</v>
      </c>
      <c r="F993" s="147">
        <v>0</v>
      </c>
      <c r="G993" s="147">
        <v>0</v>
      </c>
      <c r="H993" s="147">
        <v>0</v>
      </c>
      <c r="I993" s="147">
        <v>0</v>
      </c>
      <c r="J993" s="147">
        <v>0</v>
      </c>
      <c r="K993" s="147">
        <v>0</v>
      </c>
      <c r="L993" s="147">
        <v>0</v>
      </c>
      <c r="M993" s="147">
        <v>0</v>
      </c>
      <c r="N993" s="147">
        <v>0</v>
      </c>
      <c r="O993" s="147">
        <v>0</v>
      </c>
    </row>
    <row r="994" spans="1:15" ht="97.2">
      <c r="A994" s="396"/>
      <c r="B994" s="269"/>
      <c r="C994" s="391" t="s">
        <v>37</v>
      </c>
      <c r="D994" s="147">
        <v>0</v>
      </c>
      <c r="E994" s="147">
        <v>0</v>
      </c>
      <c r="F994" s="147">
        <v>0</v>
      </c>
      <c r="G994" s="147">
        <v>0</v>
      </c>
      <c r="H994" s="147">
        <v>0</v>
      </c>
      <c r="I994" s="147">
        <v>0</v>
      </c>
      <c r="J994" s="147">
        <v>0</v>
      </c>
      <c r="K994" s="147">
        <v>0</v>
      </c>
      <c r="L994" s="147">
        <v>0</v>
      </c>
      <c r="M994" s="147">
        <v>0</v>
      </c>
      <c r="N994" s="147">
        <v>0</v>
      </c>
      <c r="O994" s="147">
        <v>0</v>
      </c>
    </row>
    <row r="995" spans="1:15" ht="129.6">
      <c r="A995" s="396"/>
      <c r="B995" s="269"/>
      <c r="C995" s="182" t="s">
        <v>38</v>
      </c>
      <c r="D995" s="147">
        <v>0</v>
      </c>
      <c r="E995" s="147">
        <v>0</v>
      </c>
      <c r="F995" s="147">
        <v>0</v>
      </c>
      <c r="G995" s="147">
        <v>0</v>
      </c>
      <c r="H995" s="147">
        <v>0</v>
      </c>
      <c r="I995" s="147">
        <v>0</v>
      </c>
      <c r="J995" s="147">
        <v>0</v>
      </c>
      <c r="K995" s="147">
        <v>0</v>
      </c>
      <c r="L995" s="147">
        <v>0</v>
      </c>
      <c r="M995" s="147">
        <v>0</v>
      </c>
      <c r="N995" s="147">
        <v>0</v>
      </c>
      <c r="O995" s="147">
        <v>0</v>
      </c>
    </row>
    <row r="996" spans="1:15">
      <c r="A996" s="396"/>
      <c r="B996" s="269"/>
      <c r="C996" s="182" t="s">
        <v>24</v>
      </c>
      <c r="D996" s="147">
        <v>0</v>
      </c>
      <c r="E996" s="147">
        <v>0</v>
      </c>
      <c r="F996" s="147">
        <v>0</v>
      </c>
      <c r="G996" s="147">
        <v>0</v>
      </c>
      <c r="H996" s="147">
        <v>0</v>
      </c>
      <c r="I996" s="147">
        <v>0</v>
      </c>
      <c r="J996" s="147">
        <v>0</v>
      </c>
      <c r="K996" s="147">
        <v>0</v>
      </c>
      <c r="L996" s="147">
        <v>0</v>
      </c>
      <c r="M996" s="147">
        <v>0</v>
      </c>
      <c r="N996" s="147">
        <v>0</v>
      </c>
      <c r="O996" s="147">
        <v>0</v>
      </c>
    </row>
    <row r="997" spans="1:15">
      <c r="A997" s="396"/>
      <c r="B997" s="269"/>
      <c r="C997" s="182" t="s">
        <v>23</v>
      </c>
      <c r="D997" s="141">
        <f>D1010+D1023+D1036</f>
        <v>17636.2</v>
      </c>
      <c r="E997" s="141">
        <f t="shared" ref="E997:O997" si="29">E1010+E1023+E1036</f>
        <v>0</v>
      </c>
      <c r="F997" s="141">
        <f t="shared" si="29"/>
        <v>17636.2</v>
      </c>
      <c r="G997" s="141">
        <f t="shared" si="29"/>
        <v>17636.2</v>
      </c>
      <c r="H997" s="141">
        <f t="shared" si="29"/>
        <v>0</v>
      </c>
      <c r="I997" s="141">
        <f t="shared" si="29"/>
        <v>17636.2</v>
      </c>
      <c r="J997" s="141">
        <f t="shared" si="29"/>
        <v>17636.2</v>
      </c>
      <c r="K997" s="141">
        <f t="shared" si="29"/>
        <v>0</v>
      </c>
      <c r="L997" s="141">
        <f t="shared" si="29"/>
        <v>17636.2</v>
      </c>
      <c r="M997" s="141">
        <f t="shared" si="29"/>
        <v>17556.77</v>
      </c>
      <c r="N997" s="141">
        <f t="shared" si="29"/>
        <v>0</v>
      </c>
      <c r="O997" s="141">
        <f t="shared" si="29"/>
        <v>17556.77</v>
      </c>
    </row>
    <row r="998" spans="1:15">
      <c r="A998" s="395" t="s">
        <v>243</v>
      </c>
      <c r="B998" s="573" t="s">
        <v>724</v>
      </c>
      <c r="C998" s="182" t="s">
        <v>59</v>
      </c>
      <c r="D998" s="141">
        <v>17536.2</v>
      </c>
      <c r="E998" s="141"/>
      <c r="F998" s="141">
        <v>17536.2</v>
      </c>
      <c r="G998" s="141">
        <v>17536.2</v>
      </c>
      <c r="H998" s="141"/>
      <c r="I998" s="141">
        <v>17536.2</v>
      </c>
      <c r="J998" s="141">
        <v>17536.2</v>
      </c>
      <c r="K998" s="141"/>
      <c r="L998" s="141">
        <v>17536.2</v>
      </c>
      <c r="M998" s="141">
        <v>17457.8</v>
      </c>
      <c r="N998" s="141"/>
      <c r="O998" s="141">
        <v>17457.8</v>
      </c>
    </row>
    <row r="999" spans="1:15" ht="64.8">
      <c r="A999" s="396"/>
      <c r="B999" s="606"/>
      <c r="C999" s="182" t="s">
        <v>26</v>
      </c>
      <c r="D999" s="147">
        <v>0</v>
      </c>
      <c r="E999" s="147">
        <v>0</v>
      </c>
      <c r="F999" s="147">
        <v>0</v>
      </c>
      <c r="G999" s="147">
        <v>0</v>
      </c>
      <c r="H999" s="147">
        <v>0</v>
      </c>
      <c r="I999" s="147">
        <v>0</v>
      </c>
      <c r="J999" s="147">
        <v>0</v>
      </c>
      <c r="K999" s="147">
        <v>0</v>
      </c>
      <c r="L999" s="147">
        <v>0</v>
      </c>
      <c r="M999" s="147">
        <v>0</v>
      </c>
      <c r="N999" s="147">
        <v>0</v>
      </c>
      <c r="O999" s="147">
        <v>0</v>
      </c>
    </row>
    <row r="1000" spans="1:15">
      <c r="A1000" s="396"/>
      <c r="B1000" s="606"/>
      <c r="C1000" s="182" t="s">
        <v>25</v>
      </c>
      <c r="D1000" s="147"/>
      <c r="E1000" s="147"/>
      <c r="F1000" s="147"/>
      <c r="G1000" s="147"/>
      <c r="H1000" s="147"/>
      <c r="I1000" s="147"/>
      <c r="J1000" s="147"/>
      <c r="K1000" s="147"/>
      <c r="L1000" s="147"/>
      <c r="M1000" s="147"/>
      <c r="N1000" s="147"/>
      <c r="O1000" s="147"/>
    </row>
    <row r="1001" spans="1:15" ht="97.2">
      <c r="A1001" s="396"/>
      <c r="B1001" s="606"/>
      <c r="C1001" s="182" t="s">
        <v>33</v>
      </c>
      <c r="D1001" s="147">
        <v>0</v>
      </c>
      <c r="E1001" s="147">
        <v>0</v>
      </c>
      <c r="F1001" s="147">
        <v>0</v>
      </c>
      <c r="G1001" s="147">
        <v>0</v>
      </c>
      <c r="H1001" s="147">
        <v>0</v>
      </c>
      <c r="I1001" s="147">
        <v>0</v>
      </c>
      <c r="J1001" s="147">
        <v>0</v>
      </c>
      <c r="K1001" s="147">
        <v>0</v>
      </c>
      <c r="L1001" s="147">
        <v>0</v>
      </c>
      <c r="M1001" s="147">
        <v>0</v>
      </c>
      <c r="N1001" s="147">
        <v>0</v>
      </c>
      <c r="O1001" s="147">
        <v>0</v>
      </c>
    </row>
    <row r="1002" spans="1:15" ht="97.2">
      <c r="A1002" s="396"/>
      <c r="B1002" s="269"/>
      <c r="C1002" s="391" t="s">
        <v>39</v>
      </c>
      <c r="D1002" s="147">
        <v>0</v>
      </c>
      <c r="E1002" s="147">
        <v>0</v>
      </c>
      <c r="F1002" s="147">
        <v>0</v>
      </c>
      <c r="G1002" s="147">
        <v>0</v>
      </c>
      <c r="H1002" s="147">
        <v>0</v>
      </c>
      <c r="I1002" s="147">
        <v>0</v>
      </c>
      <c r="J1002" s="147">
        <v>0</v>
      </c>
      <c r="K1002" s="147">
        <v>0</v>
      </c>
      <c r="L1002" s="147">
        <v>0</v>
      </c>
      <c r="M1002" s="147">
        <v>0</v>
      </c>
      <c r="N1002" s="147">
        <v>0</v>
      </c>
      <c r="O1002" s="147">
        <v>0</v>
      </c>
    </row>
    <row r="1003" spans="1:15" ht="97.2">
      <c r="A1003" s="396"/>
      <c r="B1003" s="269"/>
      <c r="C1003" s="391" t="s">
        <v>40</v>
      </c>
      <c r="D1003" s="147">
        <v>0</v>
      </c>
      <c r="E1003" s="147">
        <v>0</v>
      </c>
      <c r="F1003" s="147">
        <v>0</v>
      </c>
      <c r="G1003" s="147">
        <v>0</v>
      </c>
      <c r="H1003" s="147">
        <v>0</v>
      </c>
      <c r="I1003" s="147">
        <v>0</v>
      </c>
      <c r="J1003" s="147">
        <v>0</v>
      </c>
      <c r="K1003" s="147">
        <v>0</v>
      </c>
      <c r="L1003" s="147">
        <v>0</v>
      </c>
      <c r="M1003" s="147">
        <v>0</v>
      </c>
      <c r="N1003" s="147">
        <v>0</v>
      </c>
      <c r="O1003" s="147">
        <v>0</v>
      </c>
    </row>
    <row r="1004" spans="1:15" ht="97.2">
      <c r="A1004" s="396"/>
      <c r="B1004" s="269"/>
      <c r="C1004" s="391" t="s">
        <v>34</v>
      </c>
      <c r="D1004" s="147">
        <v>0</v>
      </c>
      <c r="E1004" s="147">
        <v>0</v>
      </c>
      <c r="F1004" s="147">
        <v>0</v>
      </c>
      <c r="G1004" s="147">
        <v>0</v>
      </c>
      <c r="H1004" s="147">
        <v>0</v>
      </c>
      <c r="I1004" s="147">
        <v>0</v>
      </c>
      <c r="J1004" s="147">
        <v>0</v>
      </c>
      <c r="K1004" s="147">
        <v>0</v>
      </c>
      <c r="L1004" s="147">
        <v>0</v>
      </c>
      <c r="M1004" s="147">
        <v>0</v>
      </c>
      <c r="N1004" s="147">
        <v>0</v>
      </c>
      <c r="O1004" s="147">
        <v>0</v>
      </c>
    </row>
    <row r="1005" spans="1:15" ht="97.2">
      <c r="A1005" s="396"/>
      <c r="B1005" s="269"/>
      <c r="C1005" s="391" t="s">
        <v>35</v>
      </c>
      <c r="D1005" s="147">
        <v>0</v>
      </c>
      <c r="E1005" s="147">
        <v>0</v>
      </c>
      <c r="F1005" s="147">
        <v>0</v>
      </c>
      <c r="G1005" s="147">
        <v>0</v>
      </c>
      <c r="H1005" s="147">
        <v>0</v>
      </c>
      <c r="I1005" s="147">
        <v>0</v>
      </c>
      <c r="J1005" s="147">
        <v>0</v>
      </c>
      <c r="K1005" s="147">
        <v>0</v>
      </c>
      <c r="L1005" s="147">
        <v>0</v>
      </c>
      <c r="M1005" s="147">
        <v>0</v>
      </c>
      <c r="N1005" s="147">
        <v>0</v>
      </c>
      <c r="O1005" s="147">
        <v>0</v>
      </c>
    </row>
    <row r="1006" spans="1:15" ht="97.2">
      <c r="A1006" s="396"/>
      <c r="B1006" s="269"/>
      <c r="C1006" s="391" t="s">
        <v>36</v>
      </c>
      <c r="D1006" s="147">
        <v>0</v>
      </c>
      <c r="E1006" s="147">
        <v>0</v>
      </c>
      <c r="F1006" s="147">
        <v>0</v>
      </c>
      <c r="G1006" s="147">
        <v>0</v>
      </c>
      <c r="H1006" s="147">
        <v>0</v>
      </c>
      <c r="I1006" s="147">
        <v>0</v>
      </c>
      <c r="J1006" s="147">
        <v>0</v>
      </c>
      <c r="K1006" s="147">
        <v>0</v>
      </c>
      <c r="L1006" s="147">
        <v>0</v>
      </c>
      <c r="M1006" s="147">
        <v>0</v>
      </c>
      <c r="N1006" s="147">
        <v>0</v>
      </c>
      <c r="O1006" s="147">
        <v>0</v>
      </c>
    </row>
    <row r="1007" spans="1:15" ht="97.2">
      <c r="A1007" s="396"/>
      <c r="B1007" s="269"/>
      <c r="C1007" s="391" t="s">
        <v>37</v>
      </c>
      <c r="D1007" s="147">
        <v>0</v>
      </c>
      <c r="E1007" s="147">
        <v>0</v>
      </c>
      <c r="F1007" s="147">
        <v>0</v>
      </c>
      <c r="G1007" s="147">
        <v>0</v>
      </c>
      <c r="H1007" s="147">
        <v>0</v>
      </c>
      <c r="I1007" s="147">
        <v>0</v>
      </c>
      <c r="J1007" s="147">
        <v>0</v>
      </c>
      <c r="K1007" s="147">
        <v>0</v>
      </c>
      <c r="L1007" s="147">
        <v>0</v>
      </c>
      <c r="M1007" s="147">
        <v>0</v>
      </c>
      <c r="N1007" s="147">
        <v>0</v>
      </c>
      <c r="O1007" s="147">
        <v>0</v>
      </c>
    </row>
    <row r="1008" spans="1:15" ht="129.6">
      <c r="A1008" s="396"/>
      <c r="B1008" s="269"/>
      <c r="C1008" s="182" t="s">
        <v>38</v>
      </c>
      <c r="D1008" s="147">
        <v>0</v>
      </c>
      <c r="E1008" s="147">
        <v>0</v>
      </c>
      <c r="F1008" s="147">
        <v>0</v>
      </c>
      <c r="G1008" s="147">
        <v>0</v>
      </c>
      <c r="H1008" s="147">
        <v>0</v>
      </c>
      <c r="I1008" s="147">
        <v>0</v>
      </c>
      <c r="J1008" s="147">
        <v>0</v>
      </c>
      <c r="K1008" s="147">
        <v>0</v>
      </c>
      <c r="L1008" s="147">
        <v>0</v>
      </c>
      <c r="M1008" s="147">
        <v>0</v>
      </c>
      <c r="N1008" s="147">
        <v>0</v>
      </c>
      <c r="O1008" s="147">
        <v>0</v>
      </c>
    </row>
    <row r="1009" spans="1:15">
      <c r="A1009" s="396"/>
      <c r="B1009" s="269"/>
      <c r="C1009" s="182" t="s">
        <v>24</v>
      </c>
      <c r="D1009" s="147">
        <v>0</v>
      </c>
      <c r="E1009" s="147">
        <v>0</v>
      </c>
      <c r="F1009" s="147">
        <v>0</v>
      </c>
      <c r="G1009" s="147">
        <v>0</v>
      </c>
      <c r="H1009" s="147">
        <v>0</v>
      </c>
      <c r="I1009" s="147">
        <v>0</v>
      </c>
      <c r="J1009" s="147">
        <v>0</v>
      </c>
      <c r="K1009" s="147">
        <v>0</v>
      </c>
      <c r="L1009" s="147">
        <v>0</v>
      </c>
      <c r="M1009" s="147">
        <v>0</v>
      </c>
      <c r="N1009" s="147">
        <v>0</v>
      </c>
      <c r="O1009" s="147">
        <v>0</v>
      </c>
    </row>
    <row r="1010" spans="1:15">
      <c r="A1010" s="396"/>
      <c r="B1010" s="269"/>
      <c r="C1010" s="182" t="s">
        <v>23</v>
      </c>
      <c r="D1010" s="141">
        <v>17536.2</v>
      </c>
      <c r="E1010" s="141"/>
      <c r="F1010" s="141">
        <v>17536.2</v>
      </c>
      <c r="G1010" s="141">
        <v>17536.2</v>
      </c>
      <c r="H1010" s="141"/>
      <c r="I1010" s="141">
        <v>17536.2</v>
      </c>
      <c r="J1010" s="141">
        <v>17536.2</v>
      </c>
      <c r="K1010" s="141"/>
      <c r="L1010" s="141">
        <v>17536.2</v>
      </c>
      <c r="M1010" s="141">
        <v>17457.8</v>
      </c>
      <c r="N1010" s="141"/>
      <c r="O1010" s="141">
        <v>17457.8</v>
      </c>
    </row>
    <row r="1011" spans="1:15">
      <c r="A1011" s="395" t="s">
        <v>860</v>
      </c>
      <c r="B1011" s="573" t="s">
        <v>246</v>
      </c>
      <c r="C1011" s="182" t="s">
        <v>59</v>
      </c>
      <c r="D1011" s="141">
        <v>0</v>
      </c>
      <c r="E1011" s="141"/>
      <c r="F1011" s="141">
        <v>0</v>
      </c>
      <c r="G1011" s="141">
        <v>0</v>
      </c>
      <c r="H1011" s="141"/>
      <c r="I1011" s="141">
        <v>0</v>
      </c>
      <c r="J1011" s="141">
        <v>0</v>
      </c>
      <c r="K1011" s="141"/>
      <c r="L1011" s="141">
        <v>0</v>
      </c>
      <c r="M1011" s="141">
        <v>0</v>
      </c>
      <c r="N1011" s="141"/>
      <c r="O1011" s="141">
        <v>0</v>
      </c>
    </row>
    <row r="1012" spans="1:15" ht="64.8">
      <c r="A1012" s="396"/>
      <c r="B1012" s="606"/>
      <c r="C1012" s="182" t="s">
        <v>26</v>
      </c>
      <c r="D1012" s="147">
        <v>0</v>
      </c>
      <c r="E1012" s="147">
        <v>0</v>
      </c>
      <c r="F1012" s="147">
        <v>0</v>
      </c>
      <c r="G1012" s="147">
        <v>0</v>
      </c>
      <c r="H1012" s="147">
        <v>0</v>
      </c>
      <c r="I1012" s="147">
        <v>0</v>
      </c>
      <c r="J1012" s="147">
        <v>0</v>
      </c>
      <c r="K1012" s="147">
        <v>0</v>
      </c>
      <c r="L1012" s="147">
        <v>0</v>
      </c>
      <c r="M1012" s="147">
        <v>0</v>
      </c>
      <c r="N1012" s="147">
        <v>0</v>
      </c>
      <c r="O1012" s="147">
        <v>0</v>
      </c>
    </row>
    <row r="1013" spans="1:15">
      <c r="A1013" s="396"/>
      <c r="B1013" s="606"/>
      <c r="C1013" s="182" t="s">
        <v>25</v>
      </c>
      <c r="D1013" s="147"/>
      <c r="E1013" s="147"/>
      <c r="F1013" s="147"/>
      <c r="G1013" s="147"/>
      <c r="H1013" s="147"/>
      <c r="I1013" s="147"/>
      <c r="J1013" s="147"/>
      <c r="K1013" s="147"/>
      <c r="L1013" s="147"/>
      <c r="M1013" s="147"/>
      <c r="N1013" s="147"/>
      <c r="O1013" s="147"/>
    </row>
    <row r="1014" spans="1:15" ht="97.2">
      <c r="A1014" s="396"/>
      <c r="B1014" s="606"/>
      <c r="C1014" s="182" t="s">
        <v>33</v>
      </c>
      <c r="D1014" s="147">
        <v>0</v>
      </c>
      <c r="E1014" s="147">
        <v>0</v>
      </c>
      <c r="F1014" s="147">
        <v>0</v>
      </c>
      <c r="G1014" s="147">
        <v>0</v>
      </c>
      <c r="H1014" s="147">
        <v>0</v>
      </c>
      <c r="I1014" s="147">
        <v>0</v>
      </c>
      <c r="J1014" s="147">
        <v>0</v>
      </c>
      <c r="K1014" s="147">
        <v>0</v>
      </c>
      <c r="L1014" s="147">
        <v>0</v>
      </c>
      <c r="M1014" s="147">
        <v>0</v>
      </c>
      <c r="N1014" s="147">
        <v>0</v>
      </c>
      <c r="O1014" s="147">
        <v>0</v>
      </c>
    </row>
    <row r="1015" spans="1:15" ht="97.2">
      <c r="A1015" s="396"/>
      <c r="B1015" s="269"/>
      <c r="C1015" s="391" t="s">
        <v>39</v>
      </c>
      <c r="D1015" s="147">
        <v>0</v>
      </c>
      <c r="E1015" s="147">
        <v>0</v>
      </c>
      <c r="F1015" s="147">
        <v>0</v>
      </c>
      <c r="G1015" s="147">
        <v>0</v>
      </c>
      <c r="H1015" s="147">
        <v>0</v>
      </c>
      <c r="I1015" s="147">
        <v>0</v>
      </c>
      <c r="J1015" s="147">
        <v>0</v>
      </c>
      <c r="K1015" s="147">
        <v>0</v>
      </c>
      <c r="L1015" s="147">
        <v>0</v>
      </c>
      <c r="M1015" s="147">
        <v>0</v>
      </c>
      <c r="N1015" s="147">
        <v>0</v>
      </c>
      <c r="O1015" s="147">
        <v>0</v>
      </c>
    </row>
    <row r="1016" spans="1:15" ht="97.2">
      <c r="A1016" s="396"/>
      <c r="B1016" s="269"/>
      <c r="C1016" s="391" t="s">
        <v>40</v>
      </c>
      <c r="D1016" s="147">
        <v>0</v>
      </c>
      <c r="E1016" s="147">
        <v>0</v>
      </c>
      <c r="F1016" s="147">
        <v>0</v>
      </c>
      <c r="G1016" s="147">
        <v>0</v>
      </c>
      <c r="H1016" s="147">
        <v>0</v>
      </c>
      <c r="I1016" s="147">
        <v>0</v>
      </c>
      <c r="J1016" s="147">
        <v>0</v>
      </c>
      <c r="K1016" s="147">
        <v>0</v>
      </c>
      <c r="L1016" s="147">
        <v>0</v>
      </c>
      <c r="M1016" s="147">
        <v>0</v>
      </c>
      <c r="N1016" s="147">
        <v>0</v>
      </c>
      <c r="O1016" s="147">
        <v>0</v>
      </c>
    </row>
    <row r="1017" spans="1:15" ht="97.2">
      <c r="A1017" s="396"/>
      <c r="B1017" s="269"/>
      <c r="C1017" s="391" t="s">
        <v>34</v>
      </c>
      <c r="D1017" s="147">
        <v>0</v>
      </c>
      <c r="E1017" s="147">
        <v>0</v>
      </c>
      <c r="F1017" s="147">
        <v>0</v>
      </c>
      <c r="G1017" s="147">
        <v>0</v>
      </c>
      <c r="H1017" s="147">
        <v>0</v>
      </c>
      <c r="I1017" s="147">
        <v>0</v>
      </c>
      <c r="J1017" s="147">
        <v>0</v>
      </c>
      <c r="K1017" s="147">
        <v>0</v>
      </c>
      <c r="L1017" s="147">
        <v>0</v>
      </c>
      <c r="M1017" s="147">
        <v>0</v>
      </c>
      <c r="N1017" s="147">
        <v>0</v>
      </c>
      <c r="O1017" s="147">
        <v>0</v>
      </c>
    </row>
    <row r="1018" spans="1:15" ht="97.2">
      <c r="A1018" s="396"/>
      <c r="B1018" s="269"/>
      <c r="C1018" s="391" t="s">
        <v>35</v>
      </c>
      <c r="D1018" s="147">
        <v>0</v>
      </c>
      <c r="E1018" s="147">
        <v>0</v>
      </c>
      <c r="F1018" s="147">
        <v>0</v>
      </c>
      <c r="G1018" s="147">
        <v>0</v>
      </c>
      <c r="H1018" s="147">
        <v>0</v>
      </c>
      <c r="I1018" s="147">
        <v>0</v>
      </c>
      <c r="J1018" s="147">
        <v>0</v>
      </c>
      <c r="K1018" s="147">
        <v>0</v>
      </c>
      <c r="L1018" s="147">
        <v>0</v>
      </c>
      <c r="M1018" s="147">
        <v>0</v>
      </c>
      <c r="N1018" s="147">
        <v>0</v>
      </c>
      <c r="O1018" s="147">
        <v>0</v>
      </c>
    </row>
    <row r="1019" spans="1:15" ht="97.2">
      <c r="A1019" s="396"/>
      <c r="B1019" s="269"/>
      <c r="C1019" s="391" t="s">
        <v>36</v>
      </c>
      <c r="D1019" s="147">
        <v>0</v>
      </c>
      <c r="E1019" s="147">
        <v>0</v>
      </c>
      <c r="F1019" s="147">
        <v>0</v>
      </c>
      <c r="G1019" s="147">
        <v>0</v>
      </c>
      <c r="H1019" s="147">
        <v>0</v>
      </c>
      <c r="I1019" s="147">
        <v>0</v>
      </c>
      <c r="J1019" s="147">
        <v>0</v>
      </c>
      <c r="K1019" s="147">
        <v>0</v>
      </c>
      <c r="L1019" s="147">
        <v>0</v>
      </c>
      <c r="M1019" s="147">
        <v>0</v>
      </c>
      <c r="N1019" s="147">
        <v>0</v>
      </c>
      <c r="O1019" s="147">
        <v>0</v>
      </c>
    </row>
    <row r="1020" spans="1:15" ht="97.2">
      <c r="A1020" s="396"/>
      <c r="B1020" s="269"/>
      <c r="C1020" s="391" t="s">
        <v>37</v>
      </c>
      <c r="D1020" s="147">
        <v>0</v>
      </c>
      <c r="E1020" s="147">
        <v>0</v>
      </c>
      <c r="F1020" s="147">
        <v>0</v>
      </c>
      <c r="G1020" s="147">
        <v>0</v>
      </c>
      <c r="H1020" s="147">
        <v>0</v>
      </c>
      <c r="I1020" s="147">
        <v>0</v>
      </c>
      <c r="J1020" s="147">
        <v>0</v>
      </c>
      <c r="K1020" s="147">
        <v>0</v>
      </c>
      <c r="L1020" s="147">
        <v>0</v>
      </c>
      <c r="M1020" s="147">
        <v>0</v>
      </c>
      <c r="N1020" s="147">
        <v>0</v>
      </c>
      <c r="O1020" s="147">
        <v>0</v>
      </c>
    </row>
    <row r="1021" spans="1:15" ht="129.6">
      <c r="A1021" s="396"/>
      <c r="B1021" s="269"/>
      <c r="C1021" s="182" t="s">
        <v>38</v>
      </c>
      <c r="D1021" s="147">
        <v>0</v>
      </c>
      <c r="E1021" s="147">
        <v>0</v>
      </c>
      <c r="F1021" s="147">
        <v>0</v>
      </c>
      <c r="G1021" s="147">
        <v>0</v>
      </c>
      <c r="H1021" s="147">
        <v>0</v>
      </c>
      <c r="I1021" s="147">
        <v>0</v>
      </c>
      <c r="J1021" s="147">
        <v>0</v>
      </c>
      <c r="K1021" s="147">
        <v>0</v>
      </c>
      <c r="L1021" s="147">
        <v>0</v>
      </c>
      <c r="M1021" s="147">
        <v>0</v>
      </c>
      <c r="N1021" s="147">
        <v>0</v>
      </c>
      <c r="O1021" s="147">
        <v>0</v>
      </c>
    </row>
    <row r="1022" spans="1:15">
      <c r="A1022" s="396"/>
      <c r="B1022" s="269"/>
      <c r="C1022" s="182" t="s">
        <v>24</v>
      </c>
      <c r="D1022" s="147">
        <v>0</v>
      </c>
      <c r="E1022" s="147">
        <v>0</v>
      </c>
      <c r="F1022" s="147">
        <v>0</v>
      </c>
      <c r="G1022" s="147">
        <v>0</v>
      </c>
      <c r="H1022" s="147">
        <v>0</v>
      </c>
      <c r="I1022" s="147">
        <v>0</v>
      </c>
      <c r="J1022" s="147">
        <v>0</v>
      </c>
      <c r="K1022" s="147">
        <v>0</v>
      </c>
      <c r="L1022" s="147">
        <v>0</v>
      </c>
      <c r="M1022" s="147">
        <v>0</v>
      </c>
      <c r="N1022" s="147">
        <v>0</v>
      </c>
      <c r="O1022" s="147">
        <v>0</v>
      </c>
    </row>
    <row r="1023" spans="1:15">
      <c r="A1023" s="396"/>
      <c r="B1023" s="269"/>
      <c r="C1023" s="182" t="s">
        <v>23</v>
      </c>
      <c r="D1023" s="141">
        <v>0</v>
      </c>
      <c r="E1023" s="141"/>
      <c r="F1023" s="141">
        <v>0</v>
      </c>
      <c r="G1023" s="141">
        <v>0</v>
      </c>
      <c r="H1023" s="141"/>
      <c r="I1023" s="141">
        <v>0</v>
      </c>
      <c r="J1023" s="141">
        <v>0</v>
      </c>
      <c r="K1023" s="141"/>
      <c r="L1023" s="141">
        <v>0</v>
      </c>
      <c r="M1023" s="141">
        <v>0</v>
      </c>
      <c r="N1023" s="141"/>
      <c r="O1023" s="141">
        <v>0</v>
      </c>
    </row>
    <row r="1024" spans="1:15" ht="33" customHeight="1">
      <c r="A1024" s="395" t="s">
        <v>861</v>
      </c>
      <c r="B1024" s="573" t="s">
        <v>248</v>
      </c>
      <c r="C1024" s="182" t="s">
        <v>59</v>
      </c>
      <c r="D1024" s="141">
        <v>100</v>
      </c>
      <c r="E1024" s="141"/>
      <c r="F1024" s="141">
        <v>100</v>
      </c>
      <c r="G1024" s="141">
        <v>100</v>
      </c>
      <c r="H1024" s="141"/>
      <c r="I1024" s="141">
        <v>100</v>
      </c>
      <c r="J1024" s="141">
        <v>100</v>
      </c>
      <c r="K1024" s="141"/>
      <c r="L1024" s="141">
        <v>100</v>
      </c>
      <c r="M1024" s="141">
        <v>98.97</v>
      </c>
      <c r="N1024" s="141"/>
      <c r="O1024" s="141">
        <v>98.97</v>
      </c>
    </row>
    <row r="1025" spans="1:15" ht="64.8">
      <c r="A1025" s="396"/>
      <c r="B1025" s="574"/>
      <c r="C1025" s="182" t="s">
        <v>26</v>
      </c>
      <c r="D1025" s="147">
        <v>0</v>
      </c>
      <c r="E1025" s="147">
        <v>0</v>
      </c>
      <c r="F1025" s="147">
        <v>0</v>
      </c>
      <c r="G1025" s="147">
        <v>0</v>
      </c>
      <c r="H1025" s="147">
        <v>0</v>
      </c>
      <c r="I1025" s="147">
        <v>0</v>
      </c>
      <c r="J1025" s="147">
        <v>0</v>
      </c>
      <c r="K1025" s="147">
        <v>0</v>
      </c>
      <c r="L1025" s="147">
        <v>0</v>
      </c>
      <c r="M1025" s="147">
        <v>0</v>
      </c>
      <c r="N1025" s="147">
        <v>0</v>
      </c>
      <c r="O1025" s="147">
        <v>0</v>
      </c>
    </row>
    <row r="1026" spans="1:15">
      <c r="A1026" s="396"/>
      <c r="B1026" s="574"/>
      <c r="C1026" s="182" t="s">
        <v>25</v>
      </c>
      <c r="D1026" s="147"/>
      <c r="E1026" s="147"/>
      <c r="F1026" s="147"/>
      <c r="G1026" s="147"/>
      <c r="H1026" s="147"/>
      <c r="I1026" s="147"/>
      <c r="J1026" s="147"/>
      <c r="K1026" s="147"/>
      <c r="L1026" s="147"/>
      <c r="M1026" s="147"/>
      <c r="N1026" s="147"/>
      <c r="O1026" s="147"/>
    </row>
    <row r="1027" spans="1:15" ht="97.2">
      <c r="A1027" s="396"/>
      <c r="B1027" s="574"/>
      <c r="C1027" s="182" t="s">
        <v>33</v>
      </c>
      <c r="D1027" s="147">
        <v>0</v>
      </c>
      <c r="E1027" s="147">
        <v>0</v>
      </c>
      <c r="F1027" s="147">
        <v>0</v>
      </c>
      <c r="G1027" s="147">
        <v>0</v>
      </c>
      <c r="H1027" s="147">
        <v>0</v>
      </c>
      <c r="I1027" s="147">
        <v>0</v>
      </c>
      <c r="J1027" s="147">
        <v>0</v>
      </c>
      <c r="K1027" s="147">
        <v>0</v>
      </c>
      <c r="L1027" s="147">
        <v>0</v>
      </c>
      <c r="M1027" s="147">
        <v>0</v>
      </c>
      <c r="N1027" s="147">
        <v>0</v>
      </c>
      <c r="O1027" s="147">
        <v>0</v>
      </c>
    </row>
    <row r="1028" spans="1:15" ht="97.2">
      <c r="A1028" s="396"/>
      <c r="B1028" s="574"/>
      <c r="C1028" s="391" t="s">
        <v>39</v>
      </c>
      <c r="D1028" s="147">
        <v>0</v>
      </c>
      <c r="E1028" s="147">
        <v>0</v>
      </c>
      <c r="F1028" s="147">
        <v>0</v>
      </c>
      <c r="G1028" s="147">
        <v>0</v>
      </c>
      <c r="H1028" s="147">
        <v>0</v>
      </c>
      <c r="I1028" s="147">
        <v>0</v>
      </c>
      <c r="J1028" s="147">
        <v>0</v>
      </c>
      <c r="K1028" s="147">
        <v>0</v>
      </c>
      <c r="L1028" s="147">
        <v>0</v>
      </c>
      <c r="M1028" s="147">
        <v>0</v>
      </c>
      <c r="N1028" s="147">
        <v>0</v>
      </c>
      <c r="O1028" s="147">
        <v>0</v>
      </c>
    </row>
    <row r="1029" spans="1:15" ht="97.2">
      <c r="A1029" s="396"/>
      <c r="B1029" s="574"/>
      <c r="C1029" s="391" t="s">
        <v>40</v>
      </c>
      <c r="D1029" s="147">
        <v>0</v>
      </c>
      <c r="E1029" s="147">
        <v>0</v>
      </c>
      <c r="F1029" s="147">
        <v>0</v>
      </c>
      <c r="G1029" s="147">
        <v>0</v>
      </c>
      <c r="H1029" s="147">
        <v>0</v>
      </c>
      <c r="I1029" s="147">
        <v>0</v>
      </c>
      <c r="J1029" s="147">
        <v>0</v>
      </c>
      <c r="K1029" s="147">
        <v>0</v>
      </c>
      <c r="L1029" s="147">
        <v>0</v>
      </c>
      <c r="M1029" s="147">
        <v>0</v>
      </c>
      <c r="N1029" s="147">
        <v>0</v>
      </c>
      <c r="O1029" s="147">
        <v>0</v>
      </c>
    </row>
    <row r="1030" spans="1:15" ht="97.2">
      <c r="A1030" s="396"/>
      <c r="B1030" s="574"/>
      <c r="C1030" s="391" t="s">
        <v>34</v>
      </c>
      <c r="D1030" s="147">
        <v>0</v>
      </c>
      <c r="E1030" s="147">
        <v>0</v>
      </c>
      <c r="F1030" s="147">
        <v>0</v>
      </c>
      <c r="G1030" s="147">
        <v>0</v>
      </c>
      <c r="H1030" s="147">
        <v>0</v>
      </c>
      <c r="I1030" s="147">
        <v>0</v>
      </c>
      <c r="J1030" s="147">
        <v>0</v>
      </c>
      <c r="K1030" s="147">
        <v>0</v>
      </c>
      <c r="L1030" s="147">
        <v>0</v>
      </c>
      <c r="M1030" s="147">
        <v>0</v>
      </c>
      <c r="N1030" s="147">
        <v>0</v>
      </c>
      <c r="O1030" s="147">
        <v>0</v>
      </c>
    </row>
    <row r="1031" spans="1:15" ht="97.2">
      <c r="A1031" s="396"/>
      <c r="B1031" s="574"/>
      <c r="C1031" s="391" t="s">
        <v>35</v>
      </c>
      <c r="D1031" s="147">
        <v>0</v>
      </c>
      <c r="E1031" s="147">
        <v>0</v>
      </c>
      <c r="F1031" s="147">
        <v>0</v>
      </c>
      <c r="G1031" s="147">
        <v>0</v>
      </c>
      <c r="H1031" s="147">
        <v>0</v>
      </c>
      <c r="I1031" s="147">
        <v>0</v>
      </c>
      <c r="J1031" s="147">
        <v>0</v>
      </c>
      <c r="K1031" s="147">
        <v>0</v>
      </c>
      <c r="L1031" s="147">
        <v>0</v>
      </c>
      <c r="M1031" s="147">
        <v>0</v>
      </c>
      <c r="N1031" s="147">
        <v>0</v>
      </c>
      <c r="O1031" s="147">
        <v>0</v>
      </c>
    </row>
    <row r="1032" spans="1:15" ht="97.2">
      <c r="A1032" s="396"/>
      <c r="B1032" s="574"/>
      <c r="C1032" s="391" t="s">
        <v>36</v>
      </c>
      <c r="D1032" s="147">
        <v>0</v>
      </c>
      <c r="E1032" s="147">
        <v>0</v>
      </c>
      <c r="F1032" s="147">
        <v>0</v>
      </c>
      <c r="G1032" s="147">
        <v>0</v>
      </c>
      <c r="H1032" s="147">
        <v>0</v>
      </c>
      <c r="I1032" s="147">
        <v>0</v>
      </c>
      <c r="J1032" s="147">
        <v>0</v>
      </c>
      <c r="K1032" s="147">
        <v>0</v>
      </c>
      <c r="L1032" s="147">
        <v>0</v>
      </c>
      <c r="M1032" s="147">
        <v>0</v>
      </c>
      <c r="N1032" s="147">
        <v>0</v>
      </c>
      <c r="O1032" s="147">
        <v>0</v>
      </c>
    </row>
    <row r="1033" spans="1:15" ht="97.2">
      <c r="A1033" s="396"/>
      <c r="B1033" s="574"/>
      <c r="C1033" s="391" t="s">
        <v>37</v>
      </c>
      <c r="D1033" s="147">
        <v>0</v>
      </c>
      <c r="E1033" s="147">
        <v>0</v>
      </c>
      <c r="F1033" s="147">
        <v>0</v>
      </c>
      <c r="G1033" s="147">
        <v>0</v>
      </c>
      <c r="H1033" s="147">
        <v>0</v>
      </c>
      <c r="I1033" s="147">
        <v>0</v>
      </c>
      <c r="J1033" s="147">
        <v>0</v>
      </c>
      <c r="K1033" s="147">
        <v>0</v>
      </c>
      <c r="L1033" s="147">
        <v>0</v>
      </c>
      <c r="M1033" s="147">
        <v>0</v>
      </c>
      <c r="N1033" s="147">
        <v>0</v>
      </c>
      <c r="O1033" s="147">
        <v>0</v>
      </c>
    </row>
    <row r="1034" spans="1:15" ht="129.6">
      <c r="A1034" s="396"/>
      <c r="B1034" s="574"/>
      <c r="C1034" s="182" t="s">
        <v>38</v>
      </c>
      <c r="D1034" s="147">
        <v>0</v>
      </c>
      <c r="E1034" s="147">
        <v>0</v>
      </c>
      <c r="F1034" s="147">
        <v>0</v>
      </c>
      <c r="G1034" s="147">
        <v>0</v>
      </c>
      <c r="H1034" s="147">
        <v>0</v>
      </c>
      <c r="I1034" s="147">
        <v>0</v>
      </c>
      <c r="J1034" s="147">
        <v>0</v>
      </c>
      <c r="K1034" s="147">
        <v>0</v>
      </c>
      <c r="L1034" s="147">
        <v>0</v>
      </c>
      <c r="M1034" s="147">
        <v>0</v>
      </c>
      <c r="N1034" s="147">
        <v>0</v>
      </c>
      <c r="O1034" s="147">
        <v>0</v>
      </c>
    </row>
    <row r="1035" spans="1:15">
      <c r="A1035" s="396"/>
      <c r="B1035" s="574"/>
      <c r="C1035" s="182" t="s">
        <v>24</v>
      </c>
      <c r="D1035" s="147">
        <v>0</v>
      </c>
      <c r="E1035" s="147">
        <v>0</v>
      </c>
      <c r="F1035" s="147">
        <v>0</v>
      </c>
      <c r="G1035" s="147">
        <v>0</v>
      </c>
      <c r="H1035" s="147">
        <v>0</v>
      </c>
      <c r="I1035" s="147">
        <v>0</v>
      </c>
      <c r="J1035" s="147">
        <v>0</v>
      </c>
      <c r="K1035" s="147">
        <v>0</v>
      </c>
      <c r="L1035" s="147">
        <v>0</v>
      </c>
      <c r="M1035" s="147">
        <v>0</v>
      </c>
      <c r="N1035" s="147">
        <v>0</v>
      </c>
      <c r="O1035" s="147">
        <v>0</v>
      </c>
    </row>
    <row r="1036" spans="1:15">
      <c r="A1036" s="396"/>
      <c r="B1036" s="574"/>
      <c r="C1036" s="182" t="s">
        <v>23</v>
      </c>
      <c r="D1036" s="141">
        <v>100</v>
      </c>
      <c r="E1036" s="141"/>
      <c r="F1036" s="141">
        <v>100</v>
      </c>
      <c r="G1036" s="141">
        <v>100</v>
      </c>
      <c r="H1036" s="141"/>
      <c r="I1036" s="141">
        <v>100</v>
      </c>
      <c r="J1036" s="141">
        <v>100</v>
      </c>
      <c r="K1036" s="141"/>
      <c r="L1036" s="141">
        <v>100</v>
      </c>
      <c r="M1036" s="141">
        <v>98.97</v>
      </c>
      <c r="N1036" s="141"/>
      <c r="O1036" s="141">
        <v>98.97</v>
      </c>
    </row>
    <row r="1037" spans="1:15" ht="64.8">
      <c r="A1037" s="395" t="s">
        <v>862</v>
      </c>
      <c r="B1037" s="573" t="s">
        <v>250</v>
      </c>
      <c r="C1037" s="182" t="s">
        <v>59</v>
      </c>
      <c r="D1037" s="141">
        <f>D1050+D1063</f>
        <v>194367</v>
      </c>
      <c r="E1037" s="141">
        <f t="shared" ref="E1037:O1037" si="30">E1050+E1063</f>
        <v>0</v>
      </c>
      <c r="F1037" s="141">
        <f t="shared" si="30"/>
        <v>194367</v>
      </c>
      <c r="G1037" s="141">
        <f t="shared" si="30"/>
        <v>212783.2</v>
      </c>
      <c r="H1037" s="141">
        <f t="shared" si="30"/>
        <v>18416.2</v>
      </c>
      <c r="I1037" s="141">
        <f t="shared" si="30"/>
        <v>194367</v>
      </c>
      <c r="J1037" s="141">
        <f t="shared" si="30"/>
        <v>212783.2</v>
      </c>
      <c r="K1037" s="141">
        <f t="shared" si="30"/>
        <v>18416.2</v>
      </c>
      <c r="L1037" s="141">
        <f t="shared" si="30"/>
        <v>194367</v>
      </c>
      <c r="M1037" s="141">
        <f t="shared" si="30"/>
        <v>212540.99</v>
      </c>
      <c r="N1037" s="141">
        <f t="shared" si="30"/>
        <v>18416.16</v>
      </c>
      <c r="O1037" s="141">
        <f t="shared" si="30"/>
        <v>194124.83</v>
      </c>
    </row>
    <row r="1038" spans="1:15" ht="64.8">
      <c r="A1038" s="396"/>
      <c r="B1038" s="606"/>
      <c r="C1038" s="182" t="s">
        <v>26</v>
      </c>
      <c r="D1038" s="147">
        <v>0</v>
      </c>
      <c r="E1038" s="147">
        <v>0</v>
      </c>
      <c r="F1038" s="147">
        <v>0</v>
      </c>
      <c r="G1038" s="147">
        <v>0</v>
      </c>
      <c r="H1038" s="147">
        <v>0</v>
      </c>
      <c r="I1038" s="147">
        <v>0</v>
      </c>
      <c r="J1038" s="147">
        <v>0</v>
      </c>
      <c r="K1038" s="147">
        <v>0</v>
      </c>
      <c r="L1038" s="147">
        <v>0</v>
      </c>
      <c r="M1038" s="147">
        <v>0</v>
      </c>
      <c r="N1038" s="147">
        <v>0</v>
      </c>
      <c r="O1038" s="147">
        <v>0</v>
      </c>
    </row>
    <row r="1039" spans="1:15">
      <c r="A1039" s="396"/>
      <c r="B1039" s="606"/>
      <c r="C1039" s="182" t="s">
        <v>25</v>
      </c>
      <c r="D1039" s="147"/>
      <c r="E1039" s="147"/>
      <c r="F1039" s="147"/>
      <c r="G1039" s="147"/>
      <c r="H1039" s="147"/>
      <c r="I1039" s="147"/>
      <c r="J1039" s="147"/>
      <c r="K1039" s="147"/>
      <c r="L1039" s="147"/>
      <c r="M1039" s="147"/>
      <c r="N1039" s="147"/>
      <c r="O1039" s="147"/>
    </row>
    <row r="1040" spans="1:15" ht="97.2">
      <c r="A1040" s="396"/>
      <c r="B1040" s="606"/>
      <c r="C1040" s="182" t="s">
        <v>33</v>
      </c>
      <c r="D1040" s="147">
        <v>0</v>
      </c>
      <c r="E1040" s="147">
        <v>0</v>
      </c>
      <c r="F1040" s="147">
        <v>0</v>
      </c>
      <c r="G1040" s="147">
        <v>0</v>
      </c>
      <c r="H1040" s="147">
        <v>0</v>
      </c>
      <c r="I1040" s="147">
        <v>0</v>
      </c>
      <c r="J1040" s="147">
        <v>0</v>
      </c>
      <c r="K1040" s="147">
        <v>0</v>
      </c>
      <c r="L1040" s="147">
        <v>0</v>
      </c>
      <c r="M1040" s="147">
        <v>0</v>
      </c>
      <c r="N1040" s="147">
        <v>0</v>
      </c>
      <c r="O1040" s="147">
        <v>0</v>
      </c>
    </row>
    <row r="1041" spans="1:15" ht="97.2">
      <c r="A1041" s="396"/>
      <c r="B1041" s="606"/>
      <c r="C1041" s="391" t="s">
        <v>39</v>
      </c>
      <c r="D1041" s="147">
        <v>0</v>
      </c>
      <c r="E1041" s="147">
        <v>0</v>
      </c>
      <c r="F1041" s="147">
        <v>0</v>
      </c>
      <c r="G1041" s="147">
        <v>0</v>
      </c>
      <c r="H1041" s="147">
        <v>0</v>
      </c>
      <c r="I1041" s="147">
        <v>0</v>
      </c>
      <c r="J1041" s="147">
        <v>0</v>
      </c>
      <c r="K1041" s="147">
        <v>0</v>
      </c>
      <c r="L1041" s="147">
        <v>0</v>
      </c>
      <c r="M1041" s="147">
        <v>0</v>
      </c>
      <c r="N1041" s="147">
        <v>0</v>
      </c>
      <c r="O1041" s="147">
        <v>0</v>
      </c>
    </row>
    <row r="1042" spans="1:15" ht="97.2">
      <c r="A1042" s="396"/>
      <c r="B1042" s="269"/>
      <c r="C1042" s="391" t="s">
        <v>40</v>
      </c>
      <c r="D1042" s="147">
        <v>0</v>
      </c>
      <c r="E1042" s="147">
        <v>0</v>
      </c>
      <c r="F1042" s="147">
        <v>0</v>
      </c>
      <c r="G1042" s="147">
        <v>0</v>
      </c>
      <c r="H1042" s="147">
        <v>0</v>
      </c>
      <c r="I1042" s="147">
        <v>0</v>
      </c>
      <c r="J1042" s="147">
        <v>0</v>
      </c>
      <c r="K1042" s="147">
        <v>0</v>
      </c>
      <c r="L1042" s="147">
        <v>0</v>
      </c>
      <c r="M1042" s="147">
        <v>0</v>
      </c>
      <c r="N1042" s="147">
        <v>0</v>
      </c>
      <c r="O1042" s="147">
        <v>0</v>
      </c>
    </row>
    <row r="1043" spans="1:15" ht="97.2">
      <c r="A1043" s="396"/>
      <c r="B1043" s="269"/>
      <c r="C1043" s="391" t="s">
        <v>34</v>
      </c>
      <c r="D1043" s="147">
        <v>0</v>
      </c>
      <c r="E1043" s="147">
        <v>0</v>
      </c>
      <c r="F1043" s="147">
        <v>0</v>
      </c>
      <c r="G1043" s="147">
        <v>0</v>
      </c>
      <c r="H1043" s="147">
        <v>0</v>
      </c>
      <c r="I1043" s="147">
        <v>0</v>
      </c>
      <c r="J1043" s="147">
        <v>0</v>
      </c>
      <c r="K1043" s="147">
        <v>0</v>
      </c>
      <c r="L1043" s="147">
        <v>0</v>
      </c>
      <c r="M1043" s="147">
        <v>0</v>
      </c>
      <c r="N1043" s="147">
        <v>0</v>
      </c>
      <c r="O1043" s="147">
        <v>0</v>
      </c>
    </row>
    <row r="1044" spans="1:15" ht="97.2">
      <c r="A1044" s="396"/>
      <c r="B1044" s="269"/>
      <c r="C1044" s="391" t="s">
        <v>35</v>
      </c>
      <c r="D1044" s="147">
        <v>0</v>
      </c>
      <c r="E1044" s="147">
        <v>0</v>
      </c>
      <c r="F1044" s="147">
        <v>0</v>
      </c>
      <c r="G1044" s="147">
        <v>0</v>
      </c>
      <c r="H1044" s="147">
        <v>0</v>
      </c>
      <c r="I1044" s="147">
        <v>0</v>
      </c>
      <c r="J1044" s="147">
        <v>0</v>
      </c>
      <c r="K1044" s="147">
        <v>0</v>
      </c>
      <c r="L1044" s="147">
        <v>0</v>
      </c>
      <c r="M1044" s="147">
        <v>0</v>
      </c>
      <c r="N1044" s="147">
        <v>0</v>
      </c>
      <c r="O1044" s="147">
        <v>0</v>
      </c>
    </row>
    <row r="1045" spans="1:15" ht="97.2">
      <c r="A1045" s="396"/>
      <c r="B1045" s="269"/>
      <c r="C1045" s="391" t="s">
        <v>36</v>
      </c>
      <c r="D1045" s="147">
        <v>0</v>
      </c>
      <c r="E1045" s="147">
        <v>0</v>
      </c>
      <c r="F1045" s="147">
        <v>0</v>
      </c>
      <c r="G1045" s="147">
        <v>0</v>
      </c>
      <c r="H1045" s="147">
        <v>0</v>
      </c>
      <c r="I1045" s="147">
        <v>0</v>
      </c>
      <c r="J1045" s="147">
        <v>0</v>
      </c>
      <c r="K1045" s="147">
        <v>0</v>
      </c>
      <c r="L1045" s="147">
        <v>0</v>
      </c>
      <c r="M1045" s="147">
        <v>0</v>
      </c>
      <c r="N1045" s="147">
        <v>0</v>
      </c>
      <c r="O1045" s="147">
        <v>0</v>
      </c>
    </row>
    <row r="1046" spans="1:15" ht="97.2">
      <c r="A1046" s="396"/>
      <c r="B1046" s="269"/>
      <c r="C1046" s="391" t="s">
        <v>37</v>
      </c>
      <c r="D1046" s="147">
        <v>0</v>
      </c>
      <c r="E1046" s="147">
        <v>0</v>
      </c>
      <c r="F1046" s="147">
        <v>0</v>
      </c>
      <c r="G1046" s="147">
        <v>0</v>
      </c>
      <c r="H1046" s="147">
        <v>0</v>
      </c>
      <c r="I1046" s="147">
        <v>0</v>
      </c>
      <c r="J1046" s="147">
        <v>0</v>
      </c>
      <c r="K1046" s="147">
        <v>0</v>
      </c>
      <c r="L1046" s="147">
        <v>0</v>
      </c>
      <c r="M1046" s="147">
        <v>0</v>
      </c>
      <c r="N1046" s="147">
        <v>0</v>
      </c>
      <c r="O1046" s="147">
        <v>0</v>
      </c>
    </row>
    <row r="1047" spans="1:15" ht="129.6">
      <c r="A1047" s="396"/>
      <c r="B1047" s="269"/>
      <c r="C1047" s="182" t="s">
        <v>38</v>
      </c>
      <c r="D1047" s="147">
        <v>0</v>
      </c>
      <c r="E1047" s="147">
        <v>0</v>
      </c>
      <c r="F1047" s="147">
        <v>0</v>
      </c>
      <c r="G1047" s="147">
        <v>0</v>
      </c>
      <c r="H1047" s="147">
        <v>0</v>
      </c>
      <c r="I1047" s="147">
        <v>0</v>
      </c>
      <c r="J1047" s="147">
        <v>0</v>
      </c>
      <c r="K1047" s="147">
        <v>0</v>
      </c>
      <c r="L1047" s="147">
        <v>0</v>
      </c>
      <c r="M1047" s="147">
        <v>0</v>
      </c>
      <c r="N1047" s="147">
        <v>0</v>
      </c>
      <c r="O1047" s="147">
        <v>0</v>
      </c>
    </row>
    <row r="1048" spans="1:15">
      <c r="A1048" s="396"/>
      <c r="B1048" s="269"/>
      <c r="C1048" s="182" t="s">
        <v>24</v>
      </c>
      <c r="D1048" s="147">
        <v>0</v>
      </c>
      <c r="E1048" s="147">
        <v>0</v>
      </c>
      <c r="F1048" s="147">
        <v>0</v>
      </c>
      <c r="G1048" s="147">
        <v>0</v>
      </c>
      <c r="H1048" s="147">
        <v>0</v>
      </c>
      <c r="I1048" s="147">
        <v>0</v>
      </c>
      <c r="J1048" s="147">
        <v>0</v>
      </c>
      <c r="K1048" s="147">
        <v>0</v>
      </c>
      <c r="L1048" s="147">
        <v>0</v>
      </c>
      <c r="M1048" s="147">
        <v>0</v>
      </c>
      <c r="N1048" s="147">
        <v>0</v>
      </c>
      <c r="O1048" s="147">
        <v>0</v>
      </c>
    </row>
    <row r="1049" spans="1:15">
      <c r="A1049" s="396"/>
      <c r="B1049" s="269"/>
      <c r="C1049" s="182" t="s">
        <v>23</v>
      </c>
      <c r="D1049" s="141">
        <f>D1062+D1075</f>
        <v>194367</v>
      </c>
      <c r="E1049" s="141">
        <f t="shared" ref="E1049:O1049" si="31">E1062+E1075</f>
        <v>0</v>
      </c>
      <c r="F1049" s="141">
        <f t="shared" si="31"/>
        <v>194367</v>
      </c>
      <c r="G1049" s="141">
        <f t="shared" si="31"/>
        <v>212783.2</v>
      </c>
      <c r="H1049" s="141">
        <f t="shared" si="31"/>
        <v>18416.2</v>
      </c>
      <c r="I1049" s="141">
        <f t="shared" si="31"/>
        <v>194367</v>
      </c>
      <c r="J1049" s="141">
        <f t="shared" si="31"/>
        <v>212783.2</v>
      </c>
      <c r="K1049" s="141">
        <f t="shared" si="31"/>
        <v>18416.2</v>
      </c>
      <c r="L1049" s="141">
        <f t="shared" si="31"/>
        <v>194367</v>
      </c>
      <c r="M1049" s="141">
        <f t="shared" si="31"/>
        <v>212540.99</v>
      </c>
      <c r="N1049" s="141">
        <f t="shared" si="31"/>
        <v>18416.16</v>
      </c>
      <c r="O1049" s="141">
        <f t="shared" si="31"/>
        <v>194124.83</v>
      </c>
    </row>
    <row r="1050" spans="1:15">
      <c r="A1050" s="395" t="s">
        <v>863</v>
      </c>
      <c r="B1050" s="573" t="s">
        <v>252</v>
      </c>
      <c r="C1050" s="182" t="s">
        <v>59</v>
      </c>
      <c r="D1050" s="141">
        <v>45534</v>
      </c>
      <c r="E1050" s="141"/>
      <c r="F1050" s="141">
        <v>45534</v>
      </c>
      <c r="G1050" s="141">
        <f>H1050+I1050</f>
        <v>63950.2</v>
      </c>
      <c r="H1050" s="141">
        <v>18416.2</v>
      </c>
      <c r="I1050" s="141">
        <v>45534</v>
      </c>
      <c r="J1050" s="141">
        <f>K1050+L1050</f>
        <v>63950.2</v>
      </c>
      <c r="K1050" s="141">
        <v>18416.2</v>
      </c>
      <c r="L1050" s="141">
        <v>45534</v>
      </c>
      <c r="M1050" s="267">
        <f>N1050+O1050</f>
        <v>63933</v>
      </c>
      <c r="N1050" s="267">
        <v>18416.16</v>
      </c>
      <c r="O1050" s="267">
        <v>45516.84</v>
      </c>
    </row>
    <row r="1051" spans="1:15" ht="64.8">
      <c r="A1051" s="396"/>
      <c r="B1051" s="606"/>
      <c r="C1051" s="182" t="s">
        <v>26</v>
      </c>
      <c r="D1051" s="147">
        <v>0</v>
      </c>
      <c r="E1051" s="147">
        <v>0</v>
      </c>
      <c r="F1051" s="147">
        <v>0</v>
      </c>
      <c r="G1051" s="147">
        <v>0</v>
      </c>
      <c r="H1051" s="147">
        <v>0</v>
      </c>
      <c r="I1051" s="147">
        <v>0</v>
      </c>
      <c r="J1051" s="147">
        <v>0</v>
      </c>
      <c r="K1051" s="147">
        <v>0</v>
      </c>
      <c r="L1051" s="147">
        <v>0</v>
      </c>
      <c r="M1051" s="147">
        <v>0</v>
      </c>
      <c r="N1051" s="147">
        <v>0</v>
      </c>
      <c r="O1051" s="147">
        <v>0</v>
      </c>
    </row>
    <row r="1052" spans="1:15">
      <c r="A1052" s="396"/>
      <c r="B1052" s="606"/>
      <c r="C1052" s="182" t="s">
        <v>25</v>
      </c>
      <c r="D1052" s="147"/>
      <c r="E1052" s="147"/>
      <c r="F1052" s="147"/>
      <c r="G1052" s="147"/>
      <c r="H1052" s="147"/>
      <c r="I1052" s="147"/>
      <c r="J1052" s="147"/>
      <c r="K1052" s="147"/>
      <c r="L1052" s="147"/>
      <c r="M1052" s="147"/>
      <c r="N1052" s="147"/>
      <c r="O1052" s="147"/>
    </row>
    <row r="1053" spans="1:15" ht="97.2">
      <c r="A1053" s="396"/>
      <c r="B1053" s="606"/>
      <c r="C1053" s="182" t="s">
        <v>33</v>
      </c>
      <c r="D1053" s="147">
        <v>0</v>
      </c>
      <c r="E1053" s="147">
        <v>0</v>
      </c>
      <c r="F1053" s="147">
        <v>0</v>
      </c>
      <c r="G1053" s="147">
        <v>0</v>
      </c>
      <c r="H1053" s="147">
        <v>0</v>
      </c>
      <c r="I1053" s="147">
        <v>0</v>
      </c>
      <c r="J1053" s="147">
        <v>0</v>
      </c>
      <c r="K1053" s="147">
        <v>0</v>
      </c>
      <c r="L1053" s="147">
        <v>0</v>
      </c>
      <c r="M1053" s="147">
        <v>0</v>
      </c>
      <c r="N1053" s="147">
        <v>0</v>
      </c>
      <c r="O1053" s="147">
        <v>0</v>
      </c>
    </row>
    <row r="1054" spans="1:15" ht="97.2">
      <c r="A1054" s="396"/>
      <c r="B1054" s="606"/>
      <c r="C1054" s="391" t="s">
        <v>39</v>
      </c>
      <c r="D1054" s="147">
        <v>0</v>
      </c>
      <c r="E1054" s="147">
        <v>0</v>
      </c>
      <c r="F1054" s="147">
        <v>0</v>
      </c>
      <c r="G1054" s="147">
        <v>0</v>
      </c>
      <c r="H1054" s="147">
        <v>0</v>
      </c>
      <c r="I1054" s="147">
        <v>0</v>
      </c>
      <c r="J1054" s="147">
        <v>0</v>
      </c>
      <c r="K1054" s="147">
        <v>0</v>
      </c>
      <c r="L1054" s="147">
        <v>0</v>
      </c>
      <c r="M1054" s="147">
        <v>0</v>
      </c>
      <c r="N1054" s="147">
        <v>0</v>
      </c>
      <c r="O1054" s="147">
        <v>0</v>
      </c>
    </row>
    <row r="1055" spans="1:15" ht="97.2">
      <c r="A1055" s="396"/>
      <c r="B1055" s="269"/>
      <c r="C1055" s="391" t="s">
        <v>40</v>
      </c>
      <c r="D1055" s="147">
        <v>0</v>
      </c>
      <c r="E1055" s="147">
        <v>0</v>
      </c>
      <c r="F1055" s="147">
        <v>0</v>
      </c>
      <c r="G1055" s="147">
        <v>0</v>
      </c>
      <c r="H1055" s="147">
        <v>0</v>
      </c>
      <c r="I1055" s="147">
        <v>0</v>
      </c>
      <c r="J1055" s="147">
        <v>0</v>
      </c>
      <c r="K1055" s="147">
        <v>0</v>
      </c>
      <c r="L1055" s="147">
        <v>0</v>
      </c>
      <c r="M1055" s="147">
        <v>0</v>
      </c>
      <c r="N1055" s="147">
        <v>0</v>
      </c>
      <c r="O1055" s="147">
        <v>0</v>
      </c>
    </row>
    <row r="1056" spans="1:15" ht="97.2">
      <c r="A1056" s="396"/>
      <c r="B1056" s="269"/>
      <c r="C1056" s="391" t="s">
        <v>34</v>
      </c>
      <c r="D1056" s="147">
        <v>0</v>
      </c>
      <c r="E1056" s="147">
        <v>0</v>
      </c>
      <c r="F1056" s="147">
        <v>0</v>
      </c>
      <c r="G1056" s="147">
        <v>0</v>
      </c>
      <c r="H1056" s="147">
        <v>0</v>
      </c>
      <c r="I1056" s="147">
        <v>0</v>
      </c>
      <c r="J1056" s="147">
        <v>0</v>
      </c>
      <c r="K1056" s="147">
        <v>0</v>
      </c>
      <c r="L1056" s="147">
        <v>0</v>
      </c>
      <c r="M1056" s="147">
        <v>0</v>
      </c>
      <c r="N1056" s="147">
        <v>0</v>
      </c>
      <c r="O1056" s="147">
        <v>0</v>
      </c>
    </row>
    <row r="1057" spans="1:15" ht="97.2">
      <c r="A1057" s="396"/>
      <c r="B1057" s="269"/>
      <c r="C1057" s="391" t="s">
        <v>35</v>
      </c>
      <c r="D1057" s="147">
        <v>0</v>
      </c>
      <c r="E1057" s="147">
        <v>0</v>
      </c>
      <c r="F1057" s="147">
        <v>0</v>
      </c>
      <c r="G1057" s="147">
        <v>0</v>
      </c>
      <c r="H1057" s="147">
        <v>0</v>
      </c>
      <c r="I1057" s="147">
        <v>0</v>
      </c>
      <c r="J1057" s="147">
        <v>0</v>
      </c>
      <c r="K1057" s="147">
        <v>0</v>
      </c>
      <c r="L1057" s="147">
        <v>0</v>
      </c>
      <c r="M1057" s="147">
        <v>0</v>
      </c>
      <c r="N1057" s="147">
        <v>0</v>
      </c>
      <c r="O1057" s="147">
        <v>0</v>
      </c>
    </row>
    <row r="1058" spans="1:15" ht="97.2">
      <c r="A1058" s="396"/>
      <c r="B1058" s="269"/>
      <c r="C1058" s="391" t="s">
        <v>36</v>
      </c>
      <c r="D1058" s="147">
        <v>0</v>
      </c>
      <c r="E1058" s="147">
        <v>0</v>
      </c>
      <c r="F1058" s="147">
        <v>0</v>
      </c>
      <c r="G1058" s="147">
        <v>0</v>
      </c>
      <c r="H1058" s="147">
        <v>0</v>
      </c>
      <c r="I1058" s="147">
        <v>0</v>
      </c>
      <c r="J1058" s="147">
        <v>0</v>
      </c>
      <c r="K1058" s="147">
        <v>0</v>
      </c>
      <c r="L1058" s="147">
        <v>0</v>
      </c>
      <c r="M1058" s="147">
        <v>0</v>
      </c>
      <c r="N1058" s="147">
        <v>0</v>
      </c>
      <c r="O1058" s="147">
        <v>0</v>
      </c>
    </row>
    <row r="1059" spans="1:15" ht="97.2">
      <c r="A1059" s="396"/>
      <c r="B1059" s="269"/>
      <c r="C1059" s="391" t="s">
        <v>37</v>
      </c>
      <c r="D1059" s="147">
        <v>0</v>
      </c>
      <c r="E1059" s="147">
        <v>0</v>
      </c>
      <c r="F1059" s="147">
        <v>0</v>
      </c>
      <c r="G1059" s="147">
        <v>0</v>
      </c>
      <c r="H1059" s="147">
        <v>0</v>
      </c>
      <c r="I1059" s="147">
        <v>0</v>
      </c>
      <c r="J1059" s="147">
        <v>0</v>
      </c>
      <c r="K1059" s="147">
        <v>0</v>
      </c>
      <c r="L1059" s="147">
        <v>0</v>
      </c>
      <c r="M1059" s="147">
        <v>0</v>
      </c>
      <c r="N1059" s="147">
        <v>0</v>
      </c>
      <c r="O1059" s="147">
        <v>0</v>
      </c>
    </row>
    <row r="1060" spans="1:15" ht="129.6">
      <c r="A1060" s="396"/>
      <c r="B1060" s="269"/>
      <c r="C1060" s="182" t="s">
        <v>38</v>
      </c>
      <c r="D1060" s="147">
        <v>0</v>
      </c>
      <c r="E1060" s="147">
        <v>0</v>
      </c>
      <c r="F1060" s="147">
        <v>0</v>
      </c>
      <c r="G1060" s="147">
        <v>0</v>
      </c>
      <c r="H1060" s="147">
        <v>0</v>
      </c>
      <c r="I1060" s="147">
        <v>0</v>
      </c>
      <c r="J1060" s="147">
        <v>0</v>
      </c>
      <c r="K1060" s="147">
        <v>0</v>
      </c>
      <c r="L1060" s="147">
        <v>0</v>
      </c>
      <c r="M1060" s="147">
        <v>0</v>
      </c>
      <c r="N1060" s="147">
        <v>0</v>
      </c>
      <c r="O1060" s="147">
        <v>0</v>
      </c>
    </row>
    <row r="1061" spans="1:15">
      <c r="A1061" s="396"/>
      <c r="B1061" s="269"/>
      <c r="C1061" s="182" t="s">
        <v>24</v>
      </c>
      <c r="D1061" s="147">
        <v>0</v>
      </c>
      <c r="E1061" s="147">
        <v>0</v>
      </c>
      <c r="F1061" s="147">
        <v>0</v>
      </c>
      <c r="G1061" s="147">
        <v>0</v>
      </c>
      <c r="H1061" s="147">
        <v>0</v>
      </c>
      <c r="I1061" s="147">
        <v>0</v>
      </c>
      <c r="J1061" s="147">
        <v>0</v>
      </c>
      <c r="K1061" s="147">
        <v>0</v>
      </c>
      <c r="L1061" s="147">
        <v>0</v>
      </c>
      <c r="M1061" s="147">
        <v>0</v>
      </c>
      <c r="N1061" s="147">
        <v>0</v>
      </c>
      <c r="O1061" s="147">
        <v>0</v>
      </c>
    </row>
    <row r="1062" spans="1:15">
      <c r="A1062" s="396"/>
      <c r="B1062" s="269"/>
      <c r="C1062" s="394" t="s">
        <v>23</v>
      </c>
      <c r="D1062" s="141">
        <v>45534</v>
      </c>
      <c r="E1062" s="141"/>
      <c r="F1062" s="141">
        <v>45534</v>
      </c>
      <c r="G1062" s="141">
        <f>H1062+I1062</f>
        <v>63950.2</v>
      </c>
      <c r="H1062" s="141">
        <v>18416.2</v>
      </c>
      <c r="I1062" s="141">
        <v>45534</v>
      </c>
      <c r="J1062" s="141">
        <f>K1062+L1062</f>
        <v>63950.2</v>
      </c>
      <c r="K1062" s="141">
        <v>18416.2</v>
      </c>
      <c r="L1062" s="141">
        <v>45534</v>
      </c>
      <c r="M1062" s="267">
        <f>N1062+O1062</f>
        <v>63933</v>
      </c>
      <c r="N1062" s="267">
        <v>18416.16</v>
      </c>
      <c r="O1062" s="267">
        <v>45516.84</v>
      </c>
    </row>
    <row r="1063" spans="1:15">
      <c r="A1063" s="395" t="s">
        <v>864</v>
      </c>
      <c r="B1063" s="573" t="s">
        <v>865</v>
      </c>
      <c r="C1063" s="182" t="s">
        <v>59</v>
      </c>
      <c r="D1063" s="398">
        <v>148833</v>
      </c>
      <c r="E1063" s="398"/>
      <c r="F1063" s="398">
        <v>148833</v>
      </c>
      <c r="G1063" s="398">
        <v>148833</v>
      </c>
      <c r="H1063" s="398"/>
      <c r="I1063" s="398">
        <v>148833</v>
      </c>
      <c r="J1063" s="398">
        <v>148833</v>
      </c>
      <c r="K1063" s="398"/>
      <c r="L1063" s="398">
        <v>148833</v>
      </c>
      <c r="M1063" s="398">
        <v>148607.99</v>
      </c>
      <c r="N1063" s="398"/>
      <c r="O1063" s="398">
        <v>148607.99</v>
      </c>
    </row>
    <row r="1064" spans="1:15" ht="64.8">
      <c r="A1064" s="396"/>
      <c r="B1064" s="606"/>
      <c r="C1064" s="182" t="s">
        <v>26</v>
      </c>
      <c r="D1064" s="147">
        <v>0</v>
      </c>
      <c r="E1064" s="147">
        <v>0</v>
      </c>
      <c r="F1064" s="147">
        <v>0</v>
      </c>
      <c r="G1064" s="147">
        <v>0</v>
      </c>
      <c r="H1064" s="147">
        <v>0</v>
      </c>
      <c r="I1064" s="147">
        <v>0</v>
      </c>
      <c r="J1064" s="147">
        <v>0</v>
      </c>
      <c r="K1064" s="147">
        <v>0</v>
      </c>
      <c r="L1064" s="147">
        <v>0</v>
      </c>
      <c r="M1064" s="147">
        <v>0</v>
      </c>
      <c r="N1064" s="147">
        <v>0</v>
      </c>
      <c r="O1064" s="147">
        <v>0</v>
      </c>
    </row>
    <row r="1065" spans="1:15">
      <c r="A1065" s="396"/>
      <c r="B1065" s="606"/>
      <c r="C1065" s="182" t="s">
        <v>25</v>
      </c>
      <c r="D1065" s="147"/>
      <c r="E1065" s="147"/>
      <c r="F1065" s="147"/>
      <c r="G1065" s="147"/>
      <c r="H1065" s="147"/>
      <c r="I1065" s="147"/>
      <c r="J1065" s="147"/>
      <c r="K1065" s="147"/>
      <c r="L1065" s="147"/>
      <c r="M1065" s="147"/>
      <c r="N1065" s="147"/>
      <c r="O1065" s="147"/>
    </row>
    <row r="1066" spans="1:15" ht="97.2">
      <c r="A1066" s="396"/>
      <c r="B1066" s="606"/>
      <c r="C1066" s="182" t="s">
        <v>33</v>
      </c>
      <c r="D1066" s="147">
        <v>0</v>
      </c>
      <c r="E1066" s="147">
        <v>0</v>
      </c>
      <c r="F1066" s="147">
        <v>0</v>
      </c>
      <c r="G1066" s="147">
        <v>0</v>
      </c>
      <c r="H1066" s="147">
        <v>0</v>
      </c>
      <c r="I1066" s="147">
        <v>0</v>
      </c>
      <c r="J1066" s="147">
        <v>0</v>
      </c>
      <c r="K1066" s="147">
        <v>0</v>
      </c>
      <c r="L1066" s="147">
        <v>0</v>
      </c>
      <c r="M1066" s="147">
        <v>0</v>
      </c>
      <c r="N1066" s="147">
        <v>0</v>
      </c>
      <c r="O1066" s="147">
        <v>0</v>
      </c>
    </row>
    <row r="1067" spans="1:15" ht="97.2">
      <c r="A1067" s="396"/>
      <c r="B1067" s="606"/>
      <c r="C1067" s="391" t="s">
        <v>39</v>
      </c>
      <c r="D1067" s="147">
        <v>0</v>
      </c>
      <c r="E1067" s="147">
        <v>0</v>
      </c>
      <c r="F1067" s="147">
        <v>0</v>
      </c>
      <c r="G1067" s="147">
        <v>0</v>
      </c>
      <c r="H1067" s="147">
        <v>0</v>
      </c>
      <c r="I1067" s="147">
        <v>0</v>
      </c>
      <c r="J1067" s="147">
        <v>0</v>
      </c>
      <c r="K1067" s="147">
        <v>0</v>
      </c>
      <c r="L1067" s="147">
        <v>0</v>
      </c>
      <c r="M1067" s="147">
        <v>0</v>
      </c>
      <c r="N1067" s="147">
        <v>0</v>
      </c>
      <c r="O1067" s="147">
        <v>0</v>
      </c>
    </row>
    <row r="1068" spans="1:15" ht="97.2">
      <c r="A1068" s="396"/>
      <c r="B1068" s="269"/>
      <c r="C1068" s="391" t="s">
        <v>40</v>
      </c>
      <c r="D1068" s="147">
        <v>0</v>
      </c>
      <c r="E1068" s="147">
        <v>0</v>
      </c>
      <c r="F1068" s="147">
        <v>0</v>
      </c>
      <c r="G1068" s="147">
        <v>0</v>
      </c>
      <c r="H1068" s="147">
        <v>0</v>
      </c>
      <c r="I1068" s="147">
        <v>0</v>
      </c>
      <c r="J1068" s="147">
        <v>0</v>
      </c>
      <c r="K1068" s="147">
        <v>0</v>
      </c>
      <c r="L1068" s="147">
        <v>0</v>
      </c>
      <c r="M1068" s="147">
        <v>0</v>
      </c>
      <c r="N1068" s="147">
        <v>0</v>
      </c>
      <c r="O1068" s="147">
        <v>0</v>
      </c>
    </row>
    <row r="1069" spans="1:15" ht="97.2">
      <c r="A1069" s="396"/>
      <c r="B1069" s="269"/>
      <c r="C1069" s="391" t="s">
        <v>34</v>
      </c>
      <c r="D1069" s="147">
        <v>0</v>
      </c>
      <c r="E1069" s="147">
        <v>0</v>
      </c>
      <c r="F1069" s="147">
        <v>0</v>
      </c>
      <c r="G1069" s="147">
        <v>0</v>
      </c>
      <c r="H1069" s="147">
        <v>0</v>
      </c>
      <c r="I1069" s="147">
        <v>0</v>
      </c>
      <c r="J1069" s="147">
        <v>0</v>
      </c>
      <c r="K1069" s="147">
        <v>0</v>
      </c>
      <c r="L1069" s="147">
        <v>0</v>
      </c>
      <c r="M1069" s="147">
        <v>0</v>
      </c>
      <c r="N1069" s="147">
        <v>0</v>
      </c>
      <c r="O1069" s="147">
        <v>0</v>
      </c>
    </row>
    <row r="1070" spans="1:15" ht="97.2">
      <c r="A1070" s="396"/>
      <c r="B1070" s="269"/>
      <c r="C1070" s="391" t="s">
        <v>35</v>
      </c>
      <c r="D1070" s="147">
        <v>0</v>
      </c>
      <c r="E1070" s="147">
        <v>0</v>
      </c>
      <c r="F1070" s="147">
        <v>0</v>
      </c>
      <c r="G1070" s="147">
        <v>0</v>
      </c>
      <c r="H1070" s="147">
        <v>0</v>
      </c>
      <c r="I1070" s="147">
        <v>0</v>
      </c>
      <c r="J1070" s="147">
        <v>0</v>
      </c>
      <c r="K1070" s="147">
        <v>0</v>
      </c>
      <c r="L1070" s="147">
        <v>0</v>
      </c>
      <c r="M1070" s="147">
        <v>0</v>
      </c>
      <c r="N1070" s="147">
        <v>0</v>
      </c>
      <c r="O1070" s="147">
        <v>0</v>
      </c>
    </row>
    <row r="1071" spans="1:15" ht="97.2">
      <c r="A1071" s="396"/>
      <c r="B1071" s="269"/>
      <c r="C1071" s="391" t="s">
        <v>36</v>
      </c>
      <c r="D1071" s="147">
        <v>0</v>
      </c>
      <c r="E1071" s="147">
        <v>0</v>
      </c>
      <c r="F1071" s="147">
        <v>0</v>
      </c>
      <c r="G1071" s="147">
        <v>0</v>
      </c>
      <c r="H1071" s="147">
        <v>0</v>
      </c>
      <c r="I1071" s="147">
        <v>0</v>
      </c>
      <c r="J1071" s="147">
        <v>0</v>
      </c>
      <c r="K1071" s="147">
        <v>0</v>
      </c>
      <c r="L1071" s="147">
        <v>0</v>
      </c>
      <c r="M1071" s="147">
        <v>0</v>
      </c>
      <c r="N1071" s="147">
        <v>0</v>
      </c>
      <c r="O1071" s="147">
        <v>0</v>
      </c>
    </row>
    <row r="1072" spans="1:15" ht="97.2">
      <c r="A1072" s="396"/>
      <c r="B1072" s="269"/>
      <c r="C1072" s="399" t="s">
        <v>37</v>
      </c>
      <c r="D1072" s="147">
        <v>0</v>
      </c>
      <c r="E1072" s="147">
        <v>0</v>
      </c>
      <c r="F1072" s="147">
        <v>0</v>
      </c>
      <c r="G1072" s="147">
        <v>0</v>
      </c>
      <c r="H1072" s="147">
        <v>0</v>
      </c>
      <c r="I1072" s="147">
        <v>0</v>
      </c>
      <c r="J1072" s="147">
        <v>0</v>
      </c>
      <c r="K1072" s="147">
        <v>0</v>
      </c>
      <c r="L1072" s="147">
        <v>0</v>
      </c>
      <c r="M1072" s="147">
        <v>0</v>
      </c>
      <c r="N1072" s="147">
        <v>0</v>
      </c>
      <c r="O1072" s="147">
        <v>0</v>
      </c>
    </row>
    <row r="1073" spans="1:15" ht="129.6">
      <c r="A1073" s="400"/>
      <c r="B1073" s="60"/>
      <c r="C1073" s="182" t="s">
        <v>38</v>
      </c>
      <c r="D1073" s="147">
        <v>0</v>
      </c>
      <c r="E1073" s="147">
        <v>0</v>
      </c>
      <c r="F1073" s="147">
        <v>0</v>
      </c>
      <c r="G1073" s="147">
        <v>0</v>
      </c>
      <c r="H1073" s="147">
        <v>0</v>
      </c>
      <c r="I1073" s="147">
        <v>0</v>
      </c>
      <c r="J1073" s="147">
        <v>0</v>
      </c>
      <c r="K1073" s="147">
        <v>0</v>
      </c>
      <c r="L1073" s="147">
        <v>0</v>
      </c>
      <c r="M1073" s="147">
        <v>0</v>
      </c>
      <c r="N1073" s="147">
        <v>0</v>
      </c>
      <c r="O1073" s="147">
        <v>0</v>
      </c>
    </row>
    <row r="1074" spans="1:15">
      <c r="A1074" s="279"/>
      <c r="B1074" s="60"/>
      <c r="C1074" s="182" t="s">
        <v>24</v>
      </c>
      <c r="D1074" s="147">
        <v>0</v>
      </c>
      <c r="E1074" s="147">
        <v>0</v>
      </c>
      <c r="F1074" s="147">
        <v>0</v>
      </c>
      <c r="G1074" s="147">
        <v>0</v>
      </c>
      <c r="H1074" s="147">
        <v>0</v>
      </c>
      <c r="I1074" s="147">
        <v>0</v>
      </c>
      <c r="J1074" s="147">
        <v>0</v>
      </c>
      <c r="K1074" s="147">
        <v>0</v>
      </c>
      <c r="L1074" s="147">
        <v>0</v>
      </c>
      <c r="M1074" s="147">
        <v>0</v>
      </c>
      <c r="N1074" s="147">
        <v>0</v>
      </c>
      <c r="O1074" s="147">
        <v>0</v>
      </c>
    </row>
    <row r="1075" spans="1:15">
      <c r="A1075" s="400"/>
      <c r="B1075" s="400"/>
      <c r="C1075" s="182" t="s">
        <v>23</v>
      </c>
      <c r="D1075" s="141">
        <v>148833</v>
      </c>
      <c r="E1075" s="141"/>
      <c r="F1075" s="141">
        <v>148833</v>
      </c>
      <c r="G1075" s="141">
        <v>148833</v>
      </c>
      <c r="H1075" s="141"/>
      <c r="I1075" s="141">
        <v>148833</v>
      </c>
      <c r="J1075" s="141">
        <v>148833</v>
      </c>
      <c r="K1075" s="141"/>
      <c r="L1075" s="141">
        <v>148833</v>
      </c>
      <c r="M1075" s="141">
        <v>148607.99</v>
      </c>
      <c r="N1075" s="141"/>
      <c r="O1075" s="141">
        <v>148607.99</v>
      </c>
    </row>
    <row r="1076" spans="1:15">
      <c r="A1076" s="586" t="s">
        <v>732</v>
      </c>
      <c r="B1076" s="586" t="s">
        <v>388</v>
      </c>
      <c r="C1076" s="182" t="s">
        <v>59</v>
      </c>
      <c r="D1076" s="152">
        <f t="shared" ref="D1076:O1076" si="32">D1098+D1138+D1166+D1181+D1263+D1317+D1371+D1414</f>
        <v>17745.099999999999</v>
      </c>
      <c r="E1076" s="152">
        <f t="shared" si="32"/>
        <v>0</v>
      </c>
      <c r="F1076" s="152">
        <f t="shared" si="32"/>
        <v>17745.099999999999</v>
      </c>
      <c r="G1076" s="152">
        <f t="shared" si="32"/>
        <v>17745.099999999999</v>
      </c>
      <c r="H1076" s="152">
        <f t="shared" si="32"/>
        <v>0</v>
      </c>
      <c r="I1076" s="152">
        <f t="shared" si="32"/>
        <v>17745.099999999999</v>
      </c>
      <c r="J1076" s="152">
        <f t="shared" si="32"/>
        <v>17745.099999999999</v>
      </c>
      <c r="K1076" s="152">
        <f t="shared" si="32"/>
        <v>0</v>
      </c>
      <c r="L1076" s="152">
        <f t="shared" si="32"/>
        <v>17745.099999999999</v>
      </c>
      <c r="M1076" s="152">
        <f t="shared" si="32"/>
        <v>17276.900000000001</v>
      </c>
      <c r="N1076" s="152">
        <f t="shared" si="32"/>
        <v>0</v>
      </c>
      <c r="O1076" s="152">
        <f t="shared" si="32"/>
        <v>17276.900000000001</v>
      </c>
    </row>
    <row r="1077" spans="1:15" ht="64.8">
      <c r="A1077" s="587"/>
      <c r="B1077" s="587"/>
      <c r="C1077" s="182" t="s">
        <v>26</v>
      </c>
      <c r="D1077" s="152"/>
      <c r="E1077" s="152"/>
      <c r="F1077" s="152"/>
      <c r="G1077" s="152"/>
      <c r="H1077" s="152"/>
      <c r="I1077" s="152"/>
      <c r="J1077" s="152"/>
      <c r="K1077" s="152"/>
      <c r="L1077" s="152"/>
      <c r="M1077" s="152"/>
      <c r="N1077" s="152"/>
      <c r="O1077" s="152"/>
    </row>
    <row r="1078" spans="1:15">
      <c r="A1078" s="587"/>
      <c r="B1078" s="587"/>
      <c r="C1078" s="182" t="s">
        <v>25</v>
      </c>
      <c r="D1078" s="152"/>
      <c r="E1078" s="152"/>
      <c r="F1078" s="152"/>
      <c r="G1078" s="152"/>
      <c r="H1078" s="152"/>
      <c r="I1078" s="152"/>
      <c r="J1078" s="152"/>
      <c r="K1078" s="152"/>
      <c r="L1078" s="152"/>
      <c r="M1078" s="152"/>
      <c r="N1078" s="152"/>
      <c r="O1078" s="152"/>
    </row>
    <row r="1079" spans="1:15" ht="97.2">
      <c r="A1079" s="587"/>
      <c r="B1079" s="587"/>
      <c r="C1079" s="182" t="s">
        <v>33</v>
      </c>
      <c r="D1079" s="152"/>
      <c r="E1079" s="152"/>
      <c r="F1079" s="152"/>
      <c r="G1079" s="152"/>
      <c r="H1079" s="152"/>
      <c r="I1079" s="152"/>
      <c r="J1079" s="152"/>
      <c r="K1079" s="152"/>
      <c r="L1079" s="152"/>
      <c r="M1079" s="152"/>
      <c r="N1079" s="152"/>
      <c r="O1079" s="152"/>
    </row>
    <row r="1080" spans="1:15" ht="97.2">
      <c r="A1080" s="587"/>
      <c r="B1080" s="587"/>
      <c r="C1080" s="391" t="s">
        <v>39</v>
      </c>
      <c r="D1080" s="152"/>
      <c r="E1080" s="152"/>
      <c r="F1080" s="152"/>
      <c r="G1080" s="152"/>
      <c r="H1080" s="152"/>
      <c r="I1080" s="152"/>
      <c r="J1080" s="152"/>
      <c r="K1080" s="152"/>
      <c r="L1080" s="152"/>
      <c r="M1080" s="152"/>
      <c r="N1080" s="152"/>
      <c r="O1080" s="152"/>
    </row>
    <row r="1081" spans="1:15" ht="97.2">
      <c r="A1081" s="587"/>
      <c r="B1081" s="587"/>
      <c r="C1081" s="391" t="s">
        <v>40</v>
      </c>
      <c r="D1081" s="152"/>
      <c r="E1081" s="152"/>
      <c r="F1081" s="152"/>
      <c r="G1081" s="152"/>
      <c r="H1081" s="152"/>
      <c r="I1081" s="152"/>
      <c r="J1081" s="152"/>
      <c r="K1081" s="152"/>
      <c r="L1081" s="152"/>
      <c r="M1081" s="152"/>
      <c r="N1081" s="152"/>
      <c r="O1081" s="152"/>
    </row>
    <row r="1082" spans="1:15" ht="97.2">
      <c r="A1082" s="587"/>
      <c r="B1082" s="587"/>
      <c r="C1082" s="391" t="s">
        <v>34</v>
      </c>
      <c r="D1082" s="152"/>
      <c r="E1082" s="152"/>
      <c r="F1082" s="152"/>
      <c r="G1082" s="152"/>
      <c r="H1082" s="152"/>
      <c r="I1082" s="152"/>
      <c r="J1082" s="152"/>
      <c r="K1082" s="152"/>
      <c r="L1082" s="152"/>
      <c r="M1082" s="152"/>
      <c r="N1082" s="152"/>
      <c r="O1082" s="152"/>
    </row>
    <row r="1083" spans="1:15" ht="97.2">
      <c r="A1083" s="587"/>
      <c r="B1083" s="587"/>
      <c r="C1083" s="391" t="s">
        <v>35</v>
      </c>
      <c r="D1083" s="152"/>
      <c r="E1083" s="152"/>
      <c r="F1083" s="152"/>
      <c r="G1083" s="152"/>
      <c r="H1083" s="152"/>
      <c r="I1083" s="152"/>
      <c r="J1083" s="152"/>
      <c r="K1083" s="152"/>
      <c r="L1083" s="152"/>
      <c r="M1083" s="152"/>
      <c r="N1083" s="152"/>
      <c r="O1083" s="152"/>
    </row>
    <row r="1084" spans="1:15" ht="97.2">
      <c r="A1084" s="587"/>
      <c r="B1084" s="587"/>
      <c r="C1084" s="392" t="s">
        <v>36</v>
      </c>
      <c r="D1084" s="152"/>
      <c r="E1084" s="152"/>
      <c r="F1084" s="152"/>
      <c r="G1084" s="152"/>
      <c r="H1084" s="152"/>
      <c r="I1084" s="152"/>
      <c r="J1084" s="152"/>
      <c r="K1084" s="152"/>
      <c r="L1084" s="152"/>
      <c r="M1084" s="152"/>
      <c r="N1084" s="152"/>
      <c r="O1084" s="152"/>
    </row>
    <row r="1085" spans="1:15" ht="97.2">
      <c r="A1085" s="587"/>
      <c r="B1085" s="587"/>
      <c r="C1085" s="391" t="s">
        <v>37</v>
      </c>
      <c r="D1085" s="152"/>
      <c r="E1085" s="152"/>
      <c r="F1085" s="152"/>
      <c r="G1085" s="152"/>
      <c r="H1085" s="152"/>
      <c r="I1085" s="152"/>
      <c r="J1085" s="152"/>
      <c r="K1085" s="152"/>
      <c r="L1085" s="152"/>
      <c r="M1085" s="152"/>
      <c r="N1085" s="152"/>
      <c r="O1085" s="152"/>
    </row>
    <row r="1086" spans="1:15" ht="129.6">
      <c r="A1086" s="587"/>
      <c r="B1086" s="587"/>
      <c r="C1086" s="182" t="s">
        <v>38</v>
      </c>
      <c r="D1086" s="152"/>
      <c r="E1086" s="152"/>
      <c r="F1086" s="152"/>
      <c r="G1086" s="152"/>
      <c r="H1086" s="152"/>
      <c r="I1086" s="152"/>
      <c r="J1086" s="152"/>
      <c r="K1086" s="152"/>
      <c r="L1086" s="152"/>
      <c r="M1086" s="152"/>
      <c r="N1086" s="152"/>
      <c r="O1086" s="152"/>
    </row>
    <row r="1087" spans="1:15">
      <c r="A1087" s="587"/>
      <c r="B1087" s="587"/>
      <c r="C1087" s="182" t="s">
        <v>24</v>
      </c>
      <c r="D1087" s="152"/>
      <c r="E1087" s="152"/>
      <c r="F1087" s="152"/>
      <c r="G1087" s="152"/>
      <c r="H1087" s="152"/>
      <c r="I1087" s="152"/>
      <c r="J1087" s="152"/>
      <c r="K1087" s="152"/>
      <c r="L1087" s="152"/>
      <c r="M1087" s="152"/>
      <c r="N1087" s="152"/>
      <c r="O1087" s="152"/>
    </row>
    <row r="1088" spans="1:15" ht="38.25" customHeight="1">
      <c r="A1088" s="587"/>
      <c r="B1088" s="587"/>
      <c r="C1088" s="182" t="s">
        <v>23</v>
      </c>
      <c r="D1088" s="152">
        <f t="shared" ref="D1088:O1088" si="33">D1090+D1091+D1092+D1093+D1094+D1095+D1096+D1097</f>
        <v>17745.099999999999</v>
      </c>
      <c r="E1088" s="152">
        <f t="shared" si="33"/>
        <v>0</v>
      </c>
      <c r="F1088" s="152">
        <f t="shared" si="33"/>
        <v>17745.099999999999</v>
      </c>
      <c r="G1088" s="152">
        <f t="shared" si="33"/>
        <v>17745.099999999999</v>
      </c>
      <c r="H1088" s="152">
        <f t="shared" si="33"/>
        <v>0</v>
      </c>
      <c r="I1088" s="152">
        <f t="shared" si="33"/>
        <v>17745.099999999999</v>
      </c>
      <c r="J1088" s="152">
        <f t="shared" si="33"/>
        <v>17745.099999999999</v>
      </c>
      <c r="K1088" s="152">
        <f t="shared" si="33"/>
        <v>0</v>
      </c>
      <c r="L1088" s="152">
        <f t="shared" si="33"/>
        <v>17745.099999999999</v>
      </c>
      <c r="M1088" s="152">
        <f t="shared" si="33"/>
        <v>17276.900000000001</v>
      </c>
      <c r="N1088" s="152">
        <f t="shared" si="33"/>
        <v>0</v>
      </c>
      <c r="O1088" s="152">
        <f t="shared" si="33"/>
        <v>17276.900000000001</v>
      </c>
    </row>
    <row r="1089" spans="1:15" hidden="1">
      <c r="A1089" s="587"/>
      <c r="B1089" s="587"/>
      <c r="C1089" s="401" t="s">
        <v>980</v>
      </c>
      <c r="D1089" s="152"/>
      <c r="E1089" s="152"/>
      <c r="F1089" s="152"/>
      <c r="G1089" s="152"/>
      <c r="H1089" s="152"/>
      <c r="I1089" s="152"/>
      <c r="J1089" s="152"/>
      <c r="K1089" s="152"/>
      <c r="L1089" s="152"/>
      <c r="M1089" s="152"/>
      <c r="N1089" s="152"/>
      <c r="O1089" s="152"/>
    </row>
    <row r="1090" spans="1:15" ht="64.8" hidden="1">
      <c r="A1090" s="587"/>
      <c r="B1090" s="587"/>
      <c r="C1090" s="401" t="s">
        <v>130</v>
      </c>
      <c r="D1090" s="152">
        <f>E1090+F1090</f>
        <v>15718</v>
      </c>
      <c r="E1090" s="152">
        <v>0</v>
      </c>
      <c r="F1090" s="152">
        <f t="shared" ref="F1090:O1095" si="34">F1112</f>
        <v>15718</v>
      </c>
      <c r="G1090" s="152">
        <f t="shared" si="34"/>
        <v>15718</v>
      </c>
      <c r="H1090" s="152">
        <f t="shared" si="34"/>
        <v>0</v>
      </c>
      <c r="I1090" s="152">
        <f t="shared" si="34"/>
        <v>15718</v>
      </c>
      <c r="J1090" s="152">
        <f t="shared" si="34"/>
        <v>15718</v>
      </c>
      <c r="K1090" s="152">
        <f t="shared" si="34"/>
        <v>0</v>
      </c>
      <c r="L1090" s="152">
        <f t="shared" si="34"/>
        <v>15718</v>
      </c>
      <c r="M1090" s="152">
        <f t="shared" si="34"/>
        <v>15717.8</v>
      </c>
      <c r="N1090" s="152">
        <f t="shared" si="34"/>
        <v>0</v>
      </c>
      <c r="O1090" s="152">
        <f t="shared" si="34"/>
        <v>15717.8</v>
      </c>
    </row>
    <row r="1091" spans="1:15" ht="0.75" customHeight="1">
      <c r="A1091" s="587"/>
      <c r="B1091" s="587"/>
      <c r="C1091" s="401" t="s">
        <v>260</v>
      </c>
      <c r="D1091" s="152">
        <f t="shared" ref="D1091:D1096" si="35">E1091+F1091</f>
        <v>358.6</v>
      </c>
      <c r="E1091" s="152">
        <v>0</v>
      </c>
      <c r="F1091" s="152">
        <f t="shared" si="34"/>
        <v>358.6</v>
      </c>
      <c r="G1091" s="152">
        <f t="shared" si="34"/>
        <v>358.6</v>
      </c>
      <c r="H1091" s="152">
        <f t="shared" si="34"/>
        <v>0</v>
      </c>
      <c r="I1091" s="152">
        <f t="shared" si="34"/>
        <v>358.6</v>
      </c>
      <c r="J1091" s="152">
        <f t="shared" si="34"/>
        <v>358.6</v>
      </c>
      <c r="K1091" s="152">
        <f t="shared" si="34"/>
        <v>0</v>
      </c>
      <c r="L1091" s="152">
        <f t="shared" si="34"/>
        <v>358.6</v>
      </c>
      <c r="M1091" s="152">
        <f t="shared" si="34"/>
        <v>358.6</v>
      </c>
      <c r="N1091" s="152">
        <f t="shared" si="34"/>
        <v>0</v>
      </c>
      <c r="O1091" s="152">
        <f t="shared" si="34"/>
        <v>358.6</v>
      </c>
    </row>
    <row r="1092" spans="1:15" ht="64.8" hidden="1">
      <c r="A1092" s="587"/>
      <c r="B1092" s="587"/>
      <c r="C1092" s="401" t="s">
        <v>126</v>
      </c>
      <c r="D1092" s="152">
        <f t="shared" si="35"/>
        <v>201</v>
      </c>
      <c r="E1092" s="152">
        <v>0</v>
      </c>
      <c r="F1092" s="152">
        <f t="shared" si="34"/>
        <v>201</v>
      </c>
      <c r="G1092" s="152">
        <f t="shared" si="34"/>
        <v>201</v>
      </c>
      <c r="H1092" s="152">
        <f t="shared" si="34"/>
        <v>0</v>
      </c>
      <c r="I1092" s="152">
        <f t="shared" si="34"/>
        <v>201</v>
      </c>
      <c r="J1092" s="152">
        <f t="shared" si="34"/>
        <v>201</v>
      </c>
      <c r="K1092" s="152">
        <f t="shared" si="34"/>
        <v>0</v>
      </c>
      <c r="L1092" s="152">
        <f t="shared" si="34"/>
        <v>201</v>
      </c>
      <c r="M1092" s="152">
        <f t="shared" si="34"/>
        <v>201</v>
      </c>
      <c r="N1092" s="152">
        <f t="shared" si="34"/>
        <v>0</v>
      </c>
      <c r="O1092" s="152">
        <f t="shared" si="34"/>
        <v>201</v>
      </c>
    </row>
    <row r="1093" spans="1:15" ht="64.8" hidden="1">
      <c r="A1093" s="587"/>
      <c r="B1093" s="587"/>
      <c r="C1093" s="401" t="s">
        <v>261</v>
      </c>
      <c r="D1093" s="152">
        <f t="shared" si="35"/>
        <v>267</v>
      </c>
      <c r="E1093" s="152">
        <v>0</v>
      </c>
      <c r="F1093" s="152">
        <f t="shared" si="34"/>
        <v>267</v>
      </c>
      <c r="G1093" s="152">
        <f t="shared" si="34"/>
        <v>267</v>
      </c>
      <c r="H1093" s="152">
        <f t="shared" si="34"/>
        <v>0</v>
      </c>
      <c r="I1093" s="152">
        <f t="shared" si="34"/>
        <v>267</v>
      </c>
      <c r="J1093" s="152">
        <f t="shared" si="34"/>
        <v>267</v>
      </c>
      <c r="K1093" s="152">
        <f t="shared" si="34"/>
        <v>0</v>
      </c>
      <c r="L1093" s="152">
        <f t="shared" si="34"/>
        <v>267</v>
      </c>
      <c r="M1093" s="152">
        <f t="shared" si="34"/>
        <v>267</v>
      </c>
      <c r="N1093" s="152">
        <f t="shared" si="34"/>
        <v>0</v>
      </c>
      <c r="O1093" s="152">
        <f t="shared" si="34"/>
        <v>267</v>
      </c>
    </row>
    <row r="1094" spans="1:15" ht="64.8" hidden="1">
      <c r="A1094" s="587"/>
      <c r="B1094" s="587"/>
      <c r="C1094" s="401" t="s">
        <v>262</v>
      </c>
      <c r="D1094" s="152">
        <f t="shared" si="35"/>
        <v>79.599999999999994</v>
      </c>
      <c r="E1094" s="152">
        <v>0</v>
      </c>
      <c r="F1094" s="152">
        <f t="shared" si="34"/>
        <v>79.599999999999994</v>
      </c>
      <c r="G1094" s="152">
        <f t="shared" si="34"/>
        <v>79.599999999999994</v>
      </c>
      <c r="H1094" s="152">
        <f t="shared" si="34"/>
        <v>0</v>
      </c>
      <c r="I1094" s="152">
        <f t="shared" si="34"/>
        <v>79.599999999999994</v>
      </c>
      <c r="J1094" s="152">
        <f t="shared" si="34"/>
        <v>79.599999999999994</v>
      </c>
      <c r="K1094" s="152">
        <f t="shared" si="34"/>
        <v>0</v>
      </c>
      <c r="L1094" s="152">
        <f t="shared" si="34"/>
        <v>79.599999999999994</v>
      </c>
      <c r="M1094" s="152">
        <f t="shared" si="34"/>
        <v>39.5</v>
      </c>
      <c r="N1094" s="152">
        <f t="shared" si="34"/>
        <v>0</v>
      </c>
      <c r="O1094" s="152">
        <f t="shared" si="34"/>
        <v>39.5</v>
      </c>
    </row>
    <row r="1095" spans="1:15" ht="64.8" hidden="1">
      <c r="A1095" s="587"/>
      <c r="B1095" s="587"/>
      <c r="C1095" s="401" t="s">
        <v>263</v>
      </c>
      <c r="D1095" s="152">
        <f t="shared" si="35"/>
        <v>800.9</v>
      </c>
      <c r="E1095" s="152">
        <v>0</v>
      </c>
      <c r="F1095" s="152">
        <f t="shared" si="34"/>
        <v>800.9</v>
      </c>
      <c r="G1095" s="152">
        <f t="shared" si="34"/>
        <v>800.9</v>
      </c>
      <c r="H1095" s="152">
        <f t="shared" si="34"/>
        <v>0</v>
      </c>
      <c r="I1095" s="152">
        <f t="shared" si="34"/>
        <v>800.9</v>
      </c>
      <c r="J1095" s="152">
        <f t="shared" si="34"/>
        <v>800.9</v>
      </c>
      <c r="K1095" s="152">
        <f t="shared" si="34"/>
        <v>0</v>
      </c>
      <c r="L1095" s="152">
        <f t="shared" si="34"/>
        <v>800.9</v>
      </c>
      <c r="M1095" s="152">
        <f t="shared" si="34"/>
        <v>400</v>
      </c>
      <c r="N1095" s="152">
        <f t="shared" si="34"/>
        <v>0</v>
      </c>
      <c r="O1095" s="152">
        <f t="shared" si="34"/>
        <v>400</v>
      </c>
    </row>
    <row r="1096" spans="1:15" hidden="1">
      <c r="A1096" s="587"/>
      <c r="B1096" s="587"/>
      <c r="C1096" s="401" t="s">
        <v>981</v>
      </c>
      <c r="D1096" s="152">
        <f t="shared" si="35"/>
        <v>320</v>
      </c>
      <c r="E1096" s="152">
        <v>0</v>
      </c>
      <c r="F1096" s="152">
        <f>F1371</f>
        <v>320</v>
      </c>
      <c r="G1096" s="152">
        <f t="shared" ref="G1096:O1096" si="36">G1371</f>
        <v>320</v>
      </c>
      <c r="H1096" s="152">
        <f t="shared" si="36"/>
        <v>0</v>
      </c>
      <c r="I1096" s="152">
        <f t="shared" si="36"/>
        <v>320</v>
      </c>
      <c r="J1096" s="152">
        <f t="shared" si="36"/>
        <v>320</v>
      </c>
      <c r="K1096" s="152">
        <f t="shared" si="36"/>
        <v>0</v>
      </c>
      <c r="L1096" s="152">
        <f t="shared" si="36"/>
        <v>320</v>
      </c>
      <c r="M1096" s="152">
        <f t="shared" si="36"/>
        <v>293</v>
      </c>
      <c r="N1096" s="152">
        <f t="shared" si="36"/>
        <v>0</v>
      </c>
      <c r="O1096" s="152">
        <f t="shared" si="36"/>
        <v>293</v>
      </c>
    </row>
    <row r="1097" spans="1:15" ht="64.8" hidden="1">
      <c r="A1097" s="588"/>
      <c r="B1097" s="588"/>
      <c r="C1097" s="401" t="s">
        <v>982</v>
      </c>
      <c r="D1097" s="152">
        <f>E1097+F1097</f>
        <v>0</v>
      </c>
      <c r="E1097" s="152">
        <v>0</v>
      </c>
      <c r="F1097" s="152">
        <v>0</v>
      </c>
      <c r="G1097" s="152">
        <f>H1097+I1097</f>
        <v>0</v>
      </c>
      <c r="H1097" s="152">
        <v>0</v>
      </c>
      <c r="I1097" s="152">
        <v>0</v>
      </c>
      <c r="J1097" s="152">
        <f>K1097+L1097</f>
        <v>0</v>
      </c>
      <c r="K1097" s="152">
        <v>0</v>
      </c>
      <c r="L1097" s="152">
        <v>0</v>
      </c>
      <c r="M1097" s="152">
        <v>0</v>
      </c>
      <c r="N1097" s="152">
        <v>0</v>
      </c>
      <c r="O1097" s="152">
        <v>0</v>
      </c>
    </row>
    <row r="1098" spans="1:15">
      <c r="A1098" s="582" t="s">
        <v>983</v>
      </c>
      <c r="B1098" s="582" t="s">
        <v>489</v>
      </c>
      <c r="C1098" s="182" t="s">
        <v>59</v>
      </c>
      <c r="D1098" s="152">
        <f>D1110</f>
        <v>17425.099999999999</v>
      </c>
      <c r="E1098" s="152">
        <f t="shared" ref="E1098:O1098" si="37">E1110</f>
        <v>0</v>
      </c>
      <c r="F1098" s="152">
        <f t="shared" si="37"/>
        <v>17425.099999999999</v>
      </c>
      <c r="G1098" s="152">
        <f t="shared" si="37"/>
        <v>17425.099999999999</v>
      </c>
      <c r="H1098" s="152">
        <f t="shared" si="37"/>
        <v>0</v>
      </c>
      <c r="I1098" s="152">
        <f t="shared" si="37"/>
        <v>17425.099999999999</v>
      </c>
      <c r="J1098" s="152">
        <f t="shared" si="37"/>
        <v>17425.099999999999</v>
      </c>
      <c r="K1098" s="152">
        <f t="shared" si="37"/>
        <v>0</v>
      </c>
      <c r="L1098" s="152">
        <f t="shared" si="37"/>
        <v>17425.099999999999</v>
      </c>
      <c r="M1098" s="152">
        <f t="shared" si="37"/>
        <v>16983.900000000001</v>
      </c>
      <c r="N1098" s="152">
        <f t="shared" si="37"/>
        <v>0</v>
      </c>
      <c r="O1098" s="152">
        <f t="shared" si="37"/>
        <v>16983.900000000001</v>
      </c>
    </row>
    <row r="1099" spans="1:15" ht="64.8">
      <c r="A1099" s="583"/>
      <c r="B1099" s="583"/>
      <c r="C1099" s="182" t="s">
        <v>26</v>
      </c>
      <c r="D1099" s="152"/>
      <c r="E1099" s="152"/>
      <c r="F1099" s="152"/>
      <c r="G1099" s="152"/>
      <c r="H1099" s="152"/>
      <c r="I1099" s="152"/>
      <c r="J1099" s="152"/>
      <c r="K1099" s="152"/>
      <c r="L1099" s="152"/>
      <c r="M1099" s="152"/>
      <c r="N1099" s="152"/>
      <c r="O1099" s="152"/>
    </row>
    <row r="1100" spans="1:15">
      <c r="A1100" s="583"/>
      <c r="B1100" s="583"/>
      <c r="C1100" s="182" t="s">
        <v>25</v>
      </c>
      <c r="D1100" s="152"/>
      <c r="E1100" s="152"/>
      <c r="F1100" s="152"/>
      <c r="G1100" s="152"/>
      <c r="H1100" s="152"/>
      <c r="I1100" s="152"/>
      <c r="J1100" s="152"/>
      <c r="K1100" s="152"/>
      <c r="L1100" s="152"/>
      <c r="M1100" s="152"/>
      <c r="N1100" s="152"/>
      <c r="O1100" s="152"/>
    </row>
    <row r="1101" spans="1:15" ht="97.2">
      <c r="A1101" s="583"/>
      <c r="B1101" s="583"/>
      <c r="C1101" s="182" t="s">
        <v>33</v>
      </c>
      <c r="D1101" s="152"/>
      <c r="E1101" s="152"/>
      <c r="F1101" s="152"/>
      <c r="G1101" s="152"/>
      <c r="H1101" s="152"/>
      <c r="I1101" s="152"/>
      <c r="J1101" s="152"/>
      <c r="K1101" s="152"/>
      <c r="L1101" s="152"/>
      <c r="M1101" s="152"/>
      <c r="N1101" s="152"/>
      <c r="O1101" s="152"/>
    </row>
    <row r="1102" spans="1:15" ht="97.2">
      <c r="A1102" s="583"/>
      <c r="B1102" s="583"/>
      <c r="C1102" s="391" t="s">
        <v>39</v>
      </c>
      <c r="D1102" s="152"/>
      <c r="E1102" s="152"/>
      <c r="F1102" s="152"/>
      <c r="G1102" s="152"/>
      <c r="H1102" s="152"/>
      <c r="I1102" s="152"/>
      <c r="J1102" s="152"/>
      <c r="K1102" s="152"/>
      <c r="L1102" s="152"/>
      <c r="M1102" s="152"/>
      <c r="N1102" s="152"/>
      <c r="O1102" s="152"/>
    </row>
    <row r="1103" spans="1:15" ht="97.2">
      <c r="A1103" s="583"/>
      <c r="B1103" s="583"/>
      <c r="C1103" s="392" t="s">
        <v>40</v>
      </c>
      <c r="D1103" s="152"/>
      <c r="E1103" s="152"/>
      <c r="F1103" s="152"/>
      <c r="G1103" s="152"/>
      <c r="H1103" s="152"/>
      <c r="I1103" s="152"/>
      <c r="J1103" s="152"/>
      <c r="K1103" s="152"/>
      <c r="L1103" s="152"/>
      <c r="M1103" s="152"/>
      <c r="N1103" s="152"/>
      <c r="O1103" s="152"/>
    </row>
    <row r="1104" spans="1:15" ht="97.2">
      <c r="A1104" s="583"/>
      <c r="B1104" s="583"/>
      <c r="C1104" s="391" t="s">
        <v>34</v>
      </c>
      <c r="D1104" s="152"/>
      <c r="E1104" s="152"/>
      <c r="F1104" s="152"/>
      <c r="G1104" s="152"/>
      <c r="H1104" s="152"/>
      <c r="I1104" s="152"/>
      <c r="J1104" s="152"/>
      <c r="K1104" s="152"/>
      <c r="L1104" s="152"/>
      <c r="M1104" s="152"/>
      <c r="N1104" s="152"/>
      <c r="O1104" s="152"/>
    </row>
    <row r="1105" spans="1:15" ht="97.2">
      <c r="A1105" s="583"/>
      <c r="B1105" s="583"/>
      <c r="C1105" s="391" t="s">
        <v>35</v>
      </c>
      <c r="D1105" s="152"/>
      <c r="E1105" s="152"/>
      <c r="F1105" s="152"/>
      <c r="G1105" s="152"/>
      <c r="H1105" s="152"/>
      <c r="I1105" s="152"/>
      <c r="J1105" s="152"/>
      <c r="K1105" s="152"/>
      <c r="L1105" s="152"/>
      <c r="M1105" s="152"/>
      <c r="N1105" s="152"/>
      <c r="O1105" s="152"/>
    </row>
    <row r="1106" spans="1:15" ht="97.2">
      <c r="A1106" s="583"/>
      <c r="B1106" s="583"/>
      <c r="C1106" s="391" t="s">
        <v>36</v>
      </c>
      <c r="D1106" s="152"/>
      <c r="E1106" s="152"/>
      <c r="F1106" s="152"/>
      <c r="G1106" s="152"/>
      <c r="H1106" s="152"/>
      <c r="I1106" s="152"/>
      <c r="J1106" s="152"/>
      <c r="K1106" s="152"/>
      <c r="L1106" s="152"/>
      <c r="M1106" s="152"/>
      <c r="N1106" s="152"/>
      <c r="O1106" s="152"/>
    </row>
    <row r="1107" spans="1:15" ht="97.2">
      <c r="A1107" s="583"/>
      <c r="B1107" s="583"/>
      <c r="C1107" s="391" t="s">
        <v>37</v>
      </c>
      <c r="D1107" s="152"/>
      <c r="E1107" s="152"/>
      <c r="F1107" s="152"/>
      <c r="G1107" s="152"/>
      <c r="H1107" s="152"/>
      <c r="I1107" s="152"/>
      <c r="J1107" s="152"/>
      <c r="K1107" s="152"/>
      <c r="L1107" s="152"/>
      <c r="M1107" s="152"/>
      <c r="N1107" s="152"/>
      <c r="O1107" s="152"/>
    </row>
    <row r="1108" spans="1:15" ht="129.6">
      <c r="A1108" s="583"/>
      <c r="B1108" s="583"/>
      <c r="C1108" s="182" t="s">
        <v>38</v>
      </c>
      <c r="D1108" s="152"/>
      <c r="E1108" s="152"/>
      <c r="F1108" s="152"/>
      <c r="G1108" s="152"/>
      <c r="H1108" s="152"/>
      <c r="I1108" s="152"/>
      <c r="J1108" s="152"/>
      <c r="K1108" s="152"/>
      <c r="L1108" s="152"/>
      <c r="M1108" s="152"/>
      <c r="N1108" s="152"/>
      <c r="O1108" s="152"/>
    </row>
    <row r="1109" spans="1:15">
      <c r="A1109" s="583"/>
      <c r="B1109" s="583"/>
      <c r="C1109" s="182" t="s">
        <v>24</v>
      </c>
      <c r="D1109" s="152"/>
      <c r="E1109" s="152"/>
      <c r="F1109" s="152"/>
      <c r="G1109" s="152"/>
      <c r="H1109" s="152"/>
      <c r="I1109" s="152"/>
      <c r="J1109" s="152"/>
      <c r="K1109" s="152"/>
      <c r="L1109" s="152"/>
      <c r="M1109" s="152"/>
      <c r="N1109" s="152"/>
      <c r="O1109" s="152"/>
    </row>
    <row r="1110" spans="1:15" ht="30" customHeight="1">
      <c r="A1110" s="583"/>
      <c r="B1110" s="583"/>
      <c r="C1110" s="182" t="s">
        <v>23</v>
      </c>
      <c r="D1110" s="152">
        <f>D1112+D1113+D1114+D1115+D1116+D1117</f>
        <v>17425.099999999999</v>
      </c>
      <c r="E1110" s="152">
        <f t="shared" ref="E1110:O1110" si="38">E1112+E1113+E1114+E1115+E1116+E1117</f>
        <v>0</v>
      </c>
      <c r="F1110" s="152">
        <f t="shared" si="38"/>
        <v>17425.099999999999</v>
      </c>
      <c r="G1110" s="152">
        <f t="shared" si="38"/>
        <v>17425.099999999999</v>
      </c>
      <c r="H1110" s="152">
        <f t="shared" si="38"/>
        <v>0</v>
      </c>
      <c r="I1110" s="152">
        <f t="shared" si="38"/>
        <v>17425.099999999999</v>
      </c>
      <c r="J1110" s="152">
        <f t="shared" si="38"/>
        <v>17425.099999999999</v>
      </c>
      <c r="K1110" s="152">
        <f t="shared" si="38"/>
        <v>0</v>
      </c>
      <c r="L1110" s="152">
        <f t="shared" si="38"/>
        <v>17425.099999999999</v>
      </c>
      <c r="M1110" s="152">
        <f t="shared" si="38"/>
        <v>16983.900000000001</v>
      </c>
      <c r="N1110" s="152">
        <f t="shared" si="38"/>
        <v>0</v>
      </c>
      <c r="O1110" s="152">
        <f t="shared" si="38"/>
        <v>16983.900000000001</v>
      </c>
    </row>
    <row r="1111" spans="1:15" ht="30.75" hidden="1" customHeight="1">
      <c r="A1111" s="583"/>
      <c r="B1111" s="583"/>
      <c r="C1111" s="401" t="s">
        <v>980</v>
      </c>
      <c r="D1111" s="152"/>
      <c r="E1111" s="152"/>
      <c r="F1111" s="152"/>
      <c r="G1111" s="152"/>
      <c r="H1111" s="152"/>
      <c r="I1111" s="152"/>
      <c r="J1111" s="152"/>
      <c r="K1111" s="152"/>
      <c r="L1111" s="152"/>
      <c r="M1111" s="152"/>
      <c r="N1111" s="152"/>
      <c r="O1111" s="152"/>
    </row>
    <row r="1112" spans="1:15" ht="1.5" hidden="1" customHeight="1">
      <c r="A1112" s="583"/>
      <c r="B1112" s="583"/>
      <c r="C1112" s="401" t="s">
        <v>130</v>
      </c>
      <c r="D1112" s="152">
        <f>E1112+F1112</f>
        <v>15718</v>
      </c>
      <c r="E1112" s="152">
        <v>0</v>
      </c>
      <c r="F1112" s="152">
        <v>15718</v>
      </c>
      <c r="G1112" s="152">
        <f>H1112+I1112</f>
        <v>15718</v>
      </c>
      <c r="H1112" s="152">
        <v>0</v>
      </c>
      <c r="I1112" s="152">
        <v>15718</v>
      </c>
      <c r="J1112" s="152">
        <f>K1112+L1112</f>
        <v>15718</v>
      </c>
      <c r="K1112" s="152">
        <v>0</v>
      </c>
      <c r="L1112" s="152">
        <v>15718</v>
      </c>
      <c r="M1112" s="152">
        <f>N1112+O1112</f>
        <v>15717.8</v>
      </c>
      <c r="N1112" s="152">
        <v>0</v>
      </c>
      <c r="O1112" s="152">
        <v>15717.8</v>
      </c>
    </row>
    <row r="1113" spans="1:15" ht="97.2" hidden="1">
      <c r="A1113" s="583"/>
      <c r="B1113" s="583"/>
      <c r="C1113" s="401" t="s">
        <v>260</v>
      </c>
      <c r="D1113" s="152">
        <f t="shared" ref="D1113:D1117" si="39">E1113+F1113</f>
        <v>358.6</v>
      </c>
      <c r="E1113" s="152">
        <v>0</v>
      </c>
      <c r="F1113" s="152">
        <v>358.6</v>
      </c>
      <c r="G1113" s="152">
        <f t="shared" ref="G1113:G1117" si="40">H1113+I1113</f>
        <v>358.6</v>
      </c>
      <c r="H1113" s="152">
        <v>0</v>
      </c>
      <c r="I1113" s="152">
        <v>358.6</v>
      </c>
      <c r="J1113" s="152">
        <f t="shared" ref="J1113:J1117" si="41">K1113+L1113</f>
        <v>358.6</v>
      </c>
      <c r="K1113" s="152">
        <v>0</v>
      </c>
      <c r="L1113" s="152">
        <v>358.6</v>
      </c>
      <c r="M1113" s="152">
        <f t="shared" ref="M1113:M1117" si="42">N1113+O1113</f>
        <v>358.6</v>
      </c>
      <c r="N1113" s="152">
        <v>0</v>
      </c>
      <c r="O1113" s="152">
        <v>358.6</v>
      </c>
    </row>
    <row r="1114" spans="1:15" ht="64.8" hidden="1">
      <c r="A1114" s="583"/>
      <c r="B1114" s="583"/>
      <c r="C1114" s="401" t="s">
        <v>126</v>
      </c>
      <c r="D1114" s="152">
        <f t="shared" si="39"/>
        <v>201</v>
      </c>
      <c r="E1114" s="152">
        <v>0</v>
      </c>
      <c r="F1114" s="152">
        <v>201</v>
      </c>
      <c r="G1114" s="152">
        <f t="shared" si="40"/>
        <v>201</v>
      </c>
      <c r="H1114" s="152">
        <v>0</v>
      </c>
      <c r="I1114" s="152">
        <v>201</v>
      </c>
      <c r="J1114" s="152">
        <f t="shared" si="41"/>
        <v>201</v>
      </c>
      <c r="K1114" s="152">
        <v>0</v>
      </c>
      <c r="L1114" s="152">
        <v>201</v>
      </c>
      <c r="M1114" s="152">
        <f t="shared" si="42"/>
        <v>201</v>
      </c>
      <c r="N1114" s="152">
        <v>0</v>
      </c>
      <c r="O1114" s="152">
        <v>201</v>
      </c>
    </row>
    <row r="1115" spans="1:15" ht="64.8" hidden="1">
      <c r="A1115" s="583"/>
      <c r="B1115" s="583"/>
      <c r="C1115" s="401" t="s">
        <v>261</v>
      </c>
      <c r="D1115" s="152">
        <f t="shared" si="39"/>
        <v>267</v>
      </c>
      <c r="E1115" s="152">
        <v>0</v>
      </c>
      <c r="F1115" s="152">
        <v>267</v>
      </c>
      <c r="G1115" s="152">
        <f t="shared" si="40"/>
        <v>267</v>
      </c>
      <c r="H1115" s="152">
        <v>0</v>
      </c>
      <c r="I1115" s="152">
        <v>267</v>
      </c>
      <c r="J1115" s="152">
        <f t="shared" si="41"/>
        <v>267</v>
      </c>
      <c r="K1115" s="152">
        <v>0</v>
      </c>
      <c r="L1115" s="152">
        <v>267</v>
      </c>
      <c r="M1115" s="152">
        <f t="shared" si="42"/>
        <v>267</v>
      </c>
      <c r="N1115" s="152">
        <v>0</v>
      </c>
      <c r="O1115" s="152">
        <v>267</v>
      </c>
    </row>
    <row r="1116" spans="1:15" ht="64.8" hidden="1">
      <c r="A1116" s="583"/>
      <c r="B1116" s="583"/>
      <c r="C1116" s="401" t="s">
        <v>262</v>
      </c>
      <c r="D1116" s="152">
        <f t="shared" si="39"/>
        <v>79.599999999999994</v>
      </c>
      <c r="E1116" s="152">
        <v>0</v>
      </c>
      <c r="F1116" s="152">
        <v>79.599999999999994</v>
      </c>
      <c r="G1116" s="152">
        <f t="shared" si="40"/>
        <v>79.599999999999994</v>
      </c>
      <c r="H1116" s="152">
        <v>0</v>
      </c>
      <c r="I1116" s="152">
        <v>79.599999999999994</v>
      </c>
      <c r="J1116" s="152">
        <f t="shared" si="41"/>
        <v>79.599999999999994</v>
      </c>
      <c r="K1116" s="152">
        <v>0</v>
      </c>
      <c r="L1116" s="152">
        <v>79.599999999999994</v>
      </c>
      <c r="M1116" s="152">
        <f t="shared" si="42"/>
        <v>39.5</v>
      </c>
      <c r="N1116" s="152">
        <v>0</v>
      </c>
      <c r="O1116" s="152">
        <v>39.5</v>
      </c>
    </row>
    <row r="1117" spans="1:15" ht="64.8" hidden="1">
      <c r="A1117" s="584"/>
      <c r="B1117" s="584"/>
      <c r="C1117" s="401" t="s">
        <v>263</v>
      </c>
      <c r="D1117" s="152">
        <f t="shared" si="39"/>
        <v>800.9</v>
      </c>
      <c r="E1117" s="152">
        <v>0</v>
      </c>
      <c r="F1117" s="152">
        <v>800.9</v>
      </c>
      <c r="G1117" s="152">
        <f t="shared" si="40"/>
        <v>800.9</v>
      </c>
      <c r="H1117" s="152">
        <v>0</v>
      </c>
      <c r="I1117" s="152">
        <v>800.9</v>
      </c>
      <c r="J1117" s="152">
        <f t="shared" si="41"/>
        <v>800.9</v>
      </c>
      <c r="K1117" s="152">
        <v>0</v>
      </c>
      <c r="L1117" s="152">
        <v>800.9</v>
      </c>
      <c r="M1117" s="152">
        <f t="shared" si="42"/>
        <v>400</v>
      </c>
      <c r="N1117" s="152">
        <v>0</v>
      </c>
      <c r="O1117" s="152">
        <v>400</v>
      </c>
    </row>
    <row r="1118" spans="1:15">
      <c r="A1118" s="582" t="s">
        <v>984</v>
      </c>
      <c r="B1118" s="582" t="s">
        <v>753</v>
      </c>
      <c r="C1118" s="182" t="s">
        <v>59</v>
      </c>
      <c r="D1118" s="152">
        <f>D1130</f>
        <v>7272.1</v>
      </c>
      <c r="E1118" s="152">
        <f t="shared" ref="E1118:O1118" si="43">E1130</f>
        <v>0</v>
      </c>
      <c r="F1118" s="152">
        <f t="shared" si="43"/>
        <v>7272.1</v>
      </c>
      <c r="G1118" s="152">
        <f t="shared" si="43"/>
        <v>7271.1</v>
      </c>
      <c r="H1118" s="152">
        <f t="shared" si="43"/>
        <v>0</v>
      </c>
      <c r="I1118" s="152">
        <f t="shared" si="43"/>
        <v>7271.1</v>
      </c>
      <c r="J1118" s="152">
        <f t="shared" si="43"/>
        <v>7271.1</v>
      </c>
      <c r="K1118" s="152">
        <f t="shared" si="43"/>
        <v>0</v>
      </c>
      <c r="L1118" s="152">
        <f t="shared" si="43"/>
        <v>7271.1</v>
      </c>
      <c r="M1118" s="152">
        <f t="shared" si="43"/>
        <v>6829.9000000000005</v>
      </c>
      <c r="N1118" s="152">
        <f t="shared" si="43"/>
        <v>0</v>
      </c>
      <c r="O1118" s="152">
        <f t="shared" si="43"/>
        <v>6829.9000000000005</v>
      </c>
    </row>
    <row r="1119" spans="1:15" ht="64.8">
      <c r="A1119" s="583"/>
      <c r="B1119" s="583"/>
      <c r="C1119" s="182" t="s">
        <v>26</v>
      </c>
      <c r="D1119" s="152"/>
      <c r="E1119" s="152"/>
      <c r="F1119" s="152"/>
      <c r="G1119" s="152"/>
      <c r="H1119" s="152"/>
      <c r="I1119" s="152"/>
      <c r="J1119" s="152"/>
      <c r="K1119" s="152"/>
      <c r="L1119" s="152"/>
      <c r="M1119" s="152"/>
      <c r="N1119" s="152"/>
      <c r="O1119" s="152"/>
    </row>
    <row r="1120" spans="1:15">
      <c r="A1120" s="583"/>
      <c r="B1120" s="583"/>
      <c r="C1120" s="182" t="s">
        <v>25</v>
      </c>
      <c r="D1120" s="152"/>
      <c r="E1120" s="152"/>
      <c r="F1120" s="152"/>
      <c r="G1120" s="152"/>
      <c r="H1120" s="152"/>
      <c r="I1120" s="152"/>
      <c r="J1120" s="152"/>
      <c r="K1120" s="152"/>
      <c r="L1120" s="152"/>
      <c r="M1120" s="152"/>
      <c r="N1120" s="152"/>
      <c r="O1120" s="152"/>
    </row>
    <row r="1121" spans="1:15" ht="97.2">
      <c r="A1121" s="583"/>
      <c r="B1121" s="583"/>
      <c r="C1121" s="182" t="s">
        <v>33</v>
      </c>
      <c r="D1121" s="152"/>
      <c r="E1121" s="152"/>
      <c r="F1121" s="152"/>
      <c r="G1121" s="152"/>
      <c r="H1121" s="152"/>
      <c r="I1121" s="152"/>
      <c r="J1121" s="152"/>
      <c r="K1121" s="152"/>
      <c r="L1121" s="152"/>
      <c r="M1121" s="152"/>
      <c r="N1121" s="152"/>
      <c r="O1121" s="152"/>
    </row>
    <row r="1122" spans="1:15" ht="97.2">
      <c r="A1122" s="583"/>
      <c r="B1122" s="583"/>
      <c r="C1122" s="391" t="s">
        <v>39</v>
      </c>
      <c r="D1122" s="152"/>
      <c r="E1122" s="152"/>
      <c r="F1122" s="152"/>
      <c r="G1122" s="152"/>
      <c r="H1122" s="152"/>
      <c r="I1122" s="152"/>
      <c r="J1122" s="152"/>
      <c r="K1122" s="152"/>
      <c r="L1122" s="152"/>
      <c r="M1122" s="152"/>
      <c r="N1122" s="152"/>
      <c r="O1122" s="152"/>
    </row>
    <row r="1123" spans="1:15" ht="97.2">
      <c r="A1123" s="583"/>
      <c r="B1123" s="583"/>
      <c r="C1123" s="392" t="s">
        <v>40</v>
      </c>
      <c r="D1123" s="152"/>
      <c r="E1123" s="152"/>
      <c r="F1123" s="152"/>
      <c r="G1123" s="152"/>
      <c r="H1123" s="152"/>
      <c r="I1123" s="152"/>
      <c r="J1123" s="152"/>
      <c r="K1123" s="152"/>
      <c r="L1123" s="152"/>
      <c r="M1123" s="152"/>
      <c r="N1123" s="152"/>
      <c r="O1123" s="152"/>
    </row>
    <row r="1124" spans="1:15" ht="97.2">
      <c r="A1124" s="583"/>
      <c r="B1124" s="583"/>
      <c r="C1124" s="391" t="s">
        <v>34</v>
      </c>
      <c r="D1124" s="152"/>
      <c r="E1124" s="152"/>
      <c r="F1124" s="152"/>
      <c r="G1124" s="152"/>
      <c r="H1124" s="152"/>
      <c r="I1124" s="152"/>
      <c r="J1124" s="152"/>
      <c r="K1124" s="152"/>
      <c r="L1124" s="152"/>
      <c r="M1124" s="152"/>
      <c r="N1124" s="152"/>
      <c r="O1124" s="152"/>
    </row>
    <row r="1125" spans="1:15" ht="97.2">
      <c r="A1125" s="583"/>
      <c r="B1125" s="583"/>
      <c r="C1125" s="391" t="s">
        <v>35</v>
      </c>
      <c r="D1125" s="152"/>
      <c r="E1125" s="152"/>
      <c r="F1125" s="152"/>
      <c r="G1125" s="152"/>
      <c r="H1125" s="152"/>
      <c r="I1125" s="152"/>
      <c r="J1125" s="152"/>
      <c r="K1125" s="152"/>
      <c r="L1125" s="152"/>
      <c r="M1125" s="152"/>
      <c r="N1125" s="152"/>
      <c r="O1125" s="152"/>
    </row>
    <row r="1126" spans="1:15" ht="97.2">
      <c r="A1126" s="583"/>
      <c r="B1126" s="583"/>
      <c r="C1126" s="391" t="s">
        <v>36</v>
      </c>
      <c r="D1126" s="152"/>
      <c r="E1126" s="152"/>
      <c r="F1126" s="152"/>
      <c r="G1126" s="152"/>
      <c r="H1126" s="152"/>
      <c r="I1126" s="152"/>
      <c r="J1126" s="152"/>
      <c r="K1126" s="152"/>
      <c r="L1126" s="152"/>
      <c r="M1126" s="152"/>
      <c r="N1126" s="152"/>
      <c r="O1126" s="152"/>
    </row>
    <row r="1127" spans="1:15" ht="97.2">
      <c r="A1127" s="583"/>
      <c r="B1127" s="583"/>
      <c r="C1127" s="391" t="s">
        <v>37</v>
      </c>
      <c r="D1127" s="152"/>
      <c r="E1127" s="152"/>
      <c r="F1127" s="152"/>
      <c r="G1127" s="152"/>
      <c r="H1127" s="152"/>
      <c r="I1127" s="152"/>
      <c r="J1127" s="152"/>
      <c r="K1127" s="152"/>
      <c r="L1127" s="152"/>
      <c r="M1127" s="152"/>
      <c r="N1127" s="152"/>
      <c r="O1127" s="152"/>
    </row>
    <row r="1128" spans="1:15" ht="129.6">
      <c r="A1128" s="583"/>
      <c r="B1128" s="583"/>
      <c r="C1128" s="182" t="s">
        <v>38</v>
      </c>
      <c r="D1128" s="152"/>
      <c r="E1128" s="152"/>
      <c r="F1128" s="152"/>
      <c r="G1128" s="152"/>
      <c r="H1128" s="152"/>
      <c r="I1128" s="152"/>
      <c r="J1128" s="152"/>
      <c r="K1128" s="152"/>
      <c r="L1128" s="152"/>
      <c r="M1128" s="152"/>
      <c r="N1128" s="152"/>
      <c r="O1128" s="152"/>
    </row>
    <row r="1129" spans="1:15">
      <c r="A1129" s="583"/>
      <c r="B1129" s="583"/>
      <c r="C1129" s="182" t="s">
        <v>24</v>
      </c>
      <c r="D1129" s="152"/>
      <c r="E1129" s="152"/>
      <c r="F1129" s="152"/>
      <c r="G1129" s="152"/>
      <c r="H1129" s="152"/>
      <c r="I1129" s="152"/>
      <c r="J1129" s="152"/>
      <c r="K1129" s="152"/>
      <c r="L1129" s="152"/>
      <c r="M1129" s="152"/>
      <c r="N1129" s="152"/>
      <c r="O1129" s="152"/>
    </row>
    <row r="1130" spans="1:15" ht="29.25" customHeight="1">
      <c r="A1130" s="583"/>
      <c r="B1130" s="583"/>
      <c r="C1130" s="182" t="s">
        <v>23</v>
      </c>
      <c r="D1130" s="152">
        <f>D1132+D1133+D1134+D1135+D1136+D1137</f>
        <v>7272.1</v>
      </c>
      <c r="E1130" s="152">
        <f t="shared" ref="E1130:O1130" si="44">E1132+E1133+E1134+E1135+E1136+E1137</f>
        <v>0</v>
      </c>
      <c r="F1130" s="152">
        <f t="shared" si="44"/>
        <v>7272.1</v>
      </c>
      <c r="G1130" s="152">
        <f t="shared" si="44"/>
        <v>7271.1</v>
      </c>
      <c r="H1130" s="152">
        <f t="shared" si="44"/>
        <v>0</v>
      </c>
      <c r="I1130" s="152">
        <f t="shared" si="44"/>
        <v>7271.1</v>
      </c>
      <c r="J1130" s="152">
        <f t="shared" si="44"/>
        <v>7271.1</v>
      </c>
      <c r="K1130" s="152">
        <f t="shared" si="44"/>
        <v>0</v>
      </c>
      <c r="L1130" s="152">
        <f t="shared" si="44"/>
        <v>7271.1</v>
      </c>
      <c r="M1130" s="152">
        <f t="shared" si="44"/>
        <v>6829.9000000000005</v>
      </c>
      <c r="N1130" s="152">
        <f t="shared" si="44"/>
        <v>0</v>
      </c>
      <c r="O1130" s="152">
        <f t="shared" si="44"/>
        <v>6829.9000000000005</v>
      </c>
    </row>
    <row r="1131" spans="1:15" ht="2.25" hidden="1" customHeight="1">
      <c r="A1131" s="583"/>
      <c r="B1131" s="583"/>
      <c r="C1131" s="401" t="s">
        <v>980</v>
      </c>
      <c r="D1131" s="152"/>
      <c r="E1131" s="152"/>
      <c r="F1131" s="152"/>
      <c r="G1131" s="152"/>
      <c r="H1131" s="152"/>
      <c r="I1131" s="152"/>
      <c r="J1131" s="152"/>
      <c r="K1131" s="152"/>
      <c r="L1131" s="152"/>
      <c r="M1131" s="152"/>
      <c r="N1131" s="152"/>
      <c r="O1131" s="152"/>
    </row>
    <row r="1132" spans="1:15" ht="64.8" hidden="1">
      <c r="A1132" s="583"/>
      <c r="B1132" s="583"/>
      <c r="C1132" s="401" t="s">
        <v>130</v>
      </c>
      <c r="D1132" s="152">
        <f>E1132+F1132</f>
        <v>5565</v>
      </c>
      <c r="E1132" s="152">
        <v>0</v>
      </c>
      <c r="F1132" s="152">
        <v>5565</v>
      </c>
      <c r="G1132" s="152">
        <f>H1132+I1132</f>
        <v>5564</v>
      </c>
      <c r="H1132" s="152">
        <v>0</v>
      </c>
      <c r="I1132" s="152">
        <v>5564</v>
      </c>
      <c r="J1132" s="152">
        <f>K1132+L1132</f>
        <v>5564</v>
      </c>
      <c r="K1132" s="152">
        <v>0</v>
      </c>
      <c r="L1132" s="152">
        <v>5564</v>
      </c>
      <c r="M1132" s="152">
        <f>N1132+O1132</f>
        <v>5563.8</v>
      </c>
      <c r="N1132" s="152">
        <v>0</v>
      </c>
      <c r="O1132" s="152">
        <v>5563.8</v>
      </c>
    </row>
    <row r="1133" spans="1:15" ht="97.2" hidden="1">
      <c r="A1133" s="583"/>
      <c r="B1133" s="583"/>
      <c r="C1133" s="401" t="s">
        <v>260</v>
      </c>
      <c r="D1133" s="152">
        <f t="shared" ref="D1133:D1137" si="45">E1133+F1133</f>
        <v>358.6</v>
      </c>
      <c r="E1133" s="152">
        <v>0</v>
      </c>
      <c r="F1133" s="152">
        <v>358.6</v>
      </c>
      <c r="G1133" s="152">
        <f t="shared" ref="G1133:G1137" si="46">H1133+I1133</f>
        <v>358.6</v>
      </c>
      <c r="H1133" s="152">
        <v>0</v>
      </c>
      <c r="I1133" s="152">
        <v>358.6</v>
      </c>
      <c r="J1133" s="152">
        <f t="shared" ref="J1133:J1137" si="47">K1133+L1133</f>
        <v>358.6</v>
      </c>
      <c r="K1133" s="152">
        <v>0</v>
      </c>
      <c r="L1133" s="152">
        <v>358.6</v>
      </c>
      <c r="M1133" s="152">
        <f t="shared" ref="M1133:M1137" si="48">N1133+O1133</f>
        <v>358.6</v>
      </c>
      <c r="N1133" s="152">
        <v>0</v>
      </c>
      <c r="O1133" s="152">
        <v>358.6</v>
      </c>
    </row>
    <row r="1134" spans="1:15" ht="64.8" hidden="1">
      <c r="A1134" s="583"/>
      <c r="B1134" s="583"/>
      <c r="C1134" s="401" t="s">
        <v>126</v>
      </c>
      <c r="D1134" s="152">
        <f t="shared" si="45"/>
        <v>201</v>
      </c>
      <c r="E1134" s="152">
        <v>0</v>
      </c>
      <c r="F1134" s="152">
        <v>201</v>
      </c>
      <c r="G1134" s="152">
        <f t="shared" si="46"/>
        <v>201</v>
      </c>
      <c r="H1134" s="152">
        <v>0</v>
      </c>
      <c r="I1134" s="152">
        <v>201</v>
      </c>
      <c r="J1134" s="152">
        <f t="shared" si="47"/>
        <v>201</v>
      </c>
      <c r="K1134" s="152">
        <v>0</v>
      </c>
      <c r="L1134" s="152">
        <v>201</v>
      </c>
      <c r="M1134" s="152">
        <f t="shared" si="48"/>
        <v>201</v>
      </c>
      <c r="N1134" s="152">
        <v>0</v>
      </c>
      <c r="O1134" s="152">
        <v>201</v>
      </c>
    </row>
    <row r="1135" spans="1:15" ht="64.8" hidden="1">
      <c r="A1135" s="583"/>
      <c r="B1135" s="583"/>
      <c r="C1135" s="401" t="s">
        <v>261</v>
      </c>
      <c r="D1135" s="152">
        <f t="shared" si="45"/>
        <v>267</v>
      </c>
      <c r="E1135" s="152">
        <v>0</v>
      </c>
      <c r="F1135" s="152">
        <v>267</v>
      </c>
      <c r="G1135" s="152">
        <f t="shared" si="46"/>
        <v>267</v>
      </c>
      <c r="H1135" s="152">
        <v>0</v>
      </c>
      <c r="I1135" s="152">
        <v>267</v>
      </c>
      <c r="J1135" s="152">
        <f t="shared" si="47"/>
        <v>267</v>
      </c>
      <c r="K1135" s="152">
        <v>0</v>
      </c>
      <c r="L1135" s="152">
        <v>267</v>
      </c>
      <c r="M1135" s="152">
        <f t="shared" si="48"/>
        <v>267</v>
      </c>
      <c r="N1135" s="152">
        <v>0</v>
      </c>
      <c r="O1135" s="152">
        <v>267</v>
      </c>
    </row>
    <row r="1136" spans="1:15" ht="64.8" hidden="1">
      <c r="A1136" s="583"/>
      <c r="B1136" s="583"/>
      <c r="C1136" s="401" t="s">
        <v>262</v>
      </c>
      <c r="D1136" s="152">
        <f t="shared" si="45"/>
        <v>79.599999999999994</v>
      </c>
      <c r="E1136" s="152">
        <v>0</v>
      </c>
      <c r="F1136" s="152">
        <v>79.599999999999994</v>
      </c>
      <c r="G1136" s="152">
        <f t="shared" si="46"/>
        <v>79.599999999999994</v>
      </c>
      <c r="H1136" s="152">
        <v>0</v>
      </c>
      <c r="I1136" s="152">
        <v>79.599999999999994</v>
      </c>
      <c r="J1136" s="152">
        <f t="shared" si="47"/>
        <v>79.599999999999994</v>
      </c>
      <c r="K1136" s="152">
        <v>0</v>
      </c>
      <c r="L1136" s="152">
        <v>79.599999999999994</v>
      </c>
      <c r="M1136" s="152">
        <f t="shared" si="48"/>
        <v>39.5</v>
      </c>
      <c r="N1136" s="152">
        <v>0</v>
      </c>
      <c r="O1136" s="152">
        <v>39.5</v>
      </c>
    </row>
    <row r="1137" spans="1:15" ht="64.8" hidden="1">
      <c r="A1137" s="584"/>
      <c r="B1137" s="584"/>
      <c r="C1137" s="401" t="s">
        <v>263</v>
      </c>
      <c r="D1137" s="152">
        <f t="shared" si="45"/>
        <v>800.9</v>
      </c>
      <c r="E1137" s="152">
        <v>0</v>
      </c>
      <c r="F1137" s="152">
        <v>800.9</v>
      </c>
      <c r="G1137" s="152">
        <f t="shared" si="46"/>
        <v>800.9</v>
      </c>
      <c r="H1137" s="152">
        <v>0</v>
      </c>
      <c r="I1137" s="152">
        <v>800.9</v>
      </c>
      <c r="J1137" s="152">
        <f t="shared" si="47"/>
        <v>800.9</v>
      </c>
      <c r="K1137" s="152">
        <v>0</v>
      </c>
      <c r="L1137" s="152">
        <v>800.9</v>
      </c>
      <c r="M1137" s="152">
        <f t="shared" si="48"/>
        <v>400</v>
      </c>
      <c r="N1137" s="152">
        <v>0</v>
      </c>
      <c r="O1137" s="152">
        <v>400</v>
      </c>
    </row>
    <row r="1138" spans="1:15">
      <c r="A1138" s="586" t="s">
        <v>985</v>
      </c>
      <c r="B1138" s="582" t="s">
        <v>986</v>
      </c>
      <c r="C1138" s="182" t="s">
        <v>59</v>
      </c>
      <c r="D1138" s="152">
        <f>D1163</f>
        <v>0</v>
      </c>
      <c r="E1138" s="152">
        <f t="shared" ref="E1138:O1138" si="49">E1163</f>
        <v>0</v>
      </c>
      <c r="F1138" s="152">
        <f t="shared" si="49"/>
        <v>0</v>
      </c>
      <c r="G1138" s="152">
        <f t="shared" si="49"/>
        <v>0</v>
      </c>
      <c r="H1138" s="152">
        <f t="shared" si="49"/>
        <v>0</v>
      </c>
      <c r="I1138" s="152">
        <f t="shared" si="49"/>
        <v>0</v>
      </c>
      <c r="J1138" s="152">
        <f t="shared" si="49"/>
        <v>0</v>
      </c>
      <c r="K1138" s="152">
        <f t="shared" si="49"/>
        <v>0</v>
      </c>
      <c r="L1138" s="152">
        <f t="shared" si="49"/>
        <v>0</v>
      </c>
      <c r="M1138" s="152">
        <f t="shared" si="49"/>
        <v>0</v>
      </c>
      <c r="N1138" s="152">
        <f t="shared" si="49"/>
        <v>0</v>
      </c>
      <c r="O1138" s="152">
        <f t="shared" si="49"/>
        <v>0</v>
      </c>
    </row>
    <row r="1139" spans="1:15" ht="64.8">
      <c r="A1139" s="587"/>
      <c r="B1139" s="583"/>
      <c r="C1139" s="182" t="s">
        <v>26</v>
      </c>
      <c r="D1139" s="152"/>
      <c r="E1139" s="152"/>
      <c r="F1139" s="152"/>
      <c r="G1139" s="152"/>
      <c r="H1139" s="152"/>
      <c r="I1139" s="152"/>
      <c r="J1139" s="152"/>
      <c r="K1139" s="152"/>
      <c r="L1139" s="152"/>
      <c r="M1139" s="152"/>
      <c r="N1139" s="152"/>
      <c r="O1139" s="152"/>
    </row>
    <row r="1140" spans="1:15">
      <c r="A1140" s="587"/>
      <c r="B1140" s="583"/>
      <c r="C1140" s="182" t="s">
        <v>25</v>
      </c>
      <c r="D1140" s="152"/>
      <c r="E1140" s="152"/>
      <c r="F1140" s="152"/>
      <c r="G1140" s="152"/>
      <c r="H1140" s="152"/>
      <c r="I1140" s="152"/>
      <c r="J1140" s="152"/>
      <c r="K1140" s="152"/>
      <c r="L1140" s="152"/>
      <c r="M1140" s="152"/>
      <c r="N1140" s="152"/>
      <c r="O1140" s="152"/>
    </row>
    <row r="1141" spans="1:15" ht="97.2">
      <c r="A1141" s="587"/>
      <c r="B1141" s="583"/>
      <c r="C1141" s="182" t="s">
        <v>33</v>
      </c>
      <c r="D1141" s="152"/>
      <c r="E1141" s="152"/>
      <c r="F1141" s="152"/>
      <c r="G1141" s="152"/>
      <c r="H1141" s="152"/>
      <c r="I1141" s="152"/>
      <c r="J1141" s="152"/>
      <c r="K1141" s="152"/>
      <c r="L1141" s="152"/>
      <c r="M1141" s="152"/>
      <c r="N1141" s="152"/>
      <c r="O1141" s="152"/>
    </row>
    <row r="1142" spans="1:15" ht="97.2">
      <c r="A1142" s="587"/>
      <c r="B1142" s="583"/>
      <c r="C1142" s="391" t="s">
        <v>39</v>
      </c>
      <c r="D1142" s="152"/>
      <c r="E1142" s="152"/>
      <c r="F1142" s="152"/>
      <c r="G1142" s="152"/>
      <c r="H1142" s="152"/>
      <c r="I1142" s="152"/>
      <c r="J1142" s="152"/>
      <c r="K1142" s="152"/>
      <c r="L1142" s="152"/>
      <c r="M1142" s="152"/>
      <c r="N1142" s="152"/>
      <c r="O1142" s="152"/>
    </row>
    <row r="1143" spans="1:15" ht="97.2">
      <c r="A1143" s="587"/>
      <c r="B1143" s="583"/>
      <c r="C1143" s="391" t="s">
        <v>40</v>
      </c>
      <c r="D1143" s="152"/>
      <c r="E1143" s="152"/>
      <c r="F1143" s="152"/>
      <c r="G1143" s="152"/>
      <c r="H1143" s="152"/>
      <c r="I1143" s="152"/>
      <c r="J1143" s="152"/>
      <c r="K1143" s="152"/>
      <c r="L1143" s="152"/>
      <c r="M1143" s="152"/>
      <c r="N1143" s="152"/>
      <c r="O1143" s="152"/>
    </row>
    <row r="1144" spans="1:15" ht="97.2">
      <c r="A1144" s="587"/>
      <c r="B1144" s="583"/>
      <c r="C1144" s="391" t="s">
        <v>34</v>
      </c>
      <c r="D1144" s="152"/>
      <c r="E1144" s="152"/>
      <c r="F1144" s="152"/>
      <c r="G1144" s="152"/>
      <c r="H1144" s="152"/>
      <c r="I1144" s="152"/>
      <c r="J1144" s="152"/>
      <c r="K1144" s="152"/>
      <c r="L1144" s="152"/>
      <c r="M1144" s="152"/>
      <c r="N1144" s="152"/>
      <c r="O1144" s="152"/>
    </row>
    <row r="1145" spans="1:15" ht="97.2">
      <c r="A1145" s="587"/>
      <c r="B1145" s="583"/>
      <c r="C1145" s="391" t="s">
        <v>35</v>
      </c>
      <c r="D1145" s="152"/>
      <c r="E1145" s="152"/>
      <c r="F1145" s="152"/>
      <c r="G1145" s="152"/>
      <c r="H1145" s="152"/>
      <c r="I1145" s="152"/>
      <c r="J1145" s="152"/>
      <c r="K1145" s="152"/>
      <c r="L1145" s="152"/>
      <c r="M1145" s="152"/>
      <c r="N1145" s="152"/>
      <c r="O1145" s="152"/>
    </row>
    <row r="1146" spans="1:15" ht="97.2">
      <c r="A1146" s="587"/>
      <c r="B1146" s="583"/>
      <c r="C1146" s="391" t="s">
        <v>36</v>
      </c>
      <c r="D1146" s="152"/>
      <c r="E1146" s="152"/>
      <c r="F1146" s="152"/>
      <c r="G1146" s="152"/>
      <c r="H1146" s="152"/>
      <c r="I1146" s="152"/>
      <c r="J1146" s="152"/>
      <c r="K1146" s="152"/>
      <c r="L1146" s="152"/>
      <c r="M1146" s="152"/>
      <c r="N1146" s="152"/>
      <c r="O1146" s="152"/>
    </row>
    <row r="1147" spans="1:15" ht="97.2">
      <c r="A1147" s="587"/>
      <c r="B1147" s="583"/>
      <c r="C1147" s="391" t="s">
        <v>37</v>
      </c>
      <c r="D1147" s="152"/>
      <c r="E1147" s="152"/>
      <c r="F1147" s="152"/>
      <c r="G1147" s="152"/>
      <c r="H1147" s="152"/>
      <c r="I1147" s="152"/>
      <c r="J1147" s="152"/>
      <c r="K1147" s="152"/>
      <c r="L1147" s="152"/>
      <c r="M1147" s="152"/>
      <c r="N1147" s="152"/>
      <c r="O1147" s="152"/>
    </row>
    <row r="1148" spans="1:15" ht="129.6">
      <c r="A1148" s="587"/>
      <c r="B1148" s="583"/>
      <c r="C1148" s="182" t="s">
        <v>38</v>
      </c>
      <c r="D1148" s="152"/>
      <c r="E1148" s="152"/>
      <c r="F1148" s="152"/>
      <c r="G1148" s="152"/>
      <c r="H1148" s="152"/>
      <c r="I1148" s="152"/>
      <c r="J1148" s="152"/>
      <c r="K1148" s="152"/>
      <c r="L1148" s="152"/>
      <c r="M1148" s="152"/>
      <c r="N1148" s="152"/>
      <c r="O1148" s="152"/>
    </row>
    <row r="1149" spans="1:15">
      <c r="A1149" s="587"/>
      <c r="B1149" s="583"/>
      <c r="C1149" s="182" t="s">
        <v>24</v>
      </c>
      <c r="D1149" s="152"/>
      <c r="E1149" s="152"/>
      <c r="F1149" s="152"/>
      <c r="G1149" s="152"/>
      <c r="H1149" s="152"/>
      <c r="I1149" s="152"/>
      <c r="J1149" s="152"/>
      <c r="K1149" s="152"/>
      <c r="L1149" s="152"/>
      <c r="M1149" s="152"/>
      <c r="N1149" s="152"/>
      <c r="O1149" s="152"/>
    </row>
    <row r="1150" spans="1:15">
      <c r="A1150" s="587"/>
      <c r="B1150" s="583"/>
      <c r="C1150" s="182" t="s">
        <v>23</v>
      </c>
      <c r="D1150" s="152"/>
      <c r="E1150" s="152"/>
      <c r="F1150" s="152"/>
      <c r="G1150" s="152"/>
      <c r="H1150" s="152"/>
      <c r="I1150" s="152"/>
      <c r="J1150" s="152"/>
      <c r="K1150" s="152"/>
      <c r="L1150" s="152"/>
      <c r="M1150" s="152"/>
      <c r="N1150" s="152"/>
      <c r="O1150" s="152"/>
    </row>
    <row r="1151" spans="1:15">
      <c r="A1151" s="587"/>
      <c r="B1151" s="583"/>
      <c r="C1151" s="182" t="s">
        <v>59</v>
      </c>
      <c r="D1151" s="152"/>
      <c r="E1151" s="152"/>
      <c r="F1151" s="152"/>
      <c r="G1151" s="152"/>
      <c r="H1151" s="152"/>
      <c r="I1151" s="152"/>
      <c r="J1151" s="152"/>
      <c r="K1151" s="152"/>
      <c r="L1151" s="152"/>
      <c r="M1151" s="152"/>
      <c r="N1151" s="152"/>
      <c r="O1151" s="152"/>
    </row>
    <row r="1152" spans="1:15" ht="64.8">
      <c r="A1152" s="587"/>
      <c r="B1152" s="583"/>
      <c r="C1152" s="182" t="s">
        <v>26</v>
      </c>
      <c r="D1152" s="152"/>
      <c r="E1152" s="152"/>
      <c r="F1152" s="152"/>
      <c r="G1152" s="152"/>
      <c r="H1152" s="152"/>
      <c r="I1152" s="152"/>
      <c r="J1152" s="152"/>
      <c r="K1152" s="152"/>
      <c r="L1152" s="152"/>
      <c r="M1152" s="152"/>
      <c r="N1152" s="152"/>
      <c r="O1152" s="152"/>
    </row>
    <row r="1153" spans="1:15">
      <c r="A1153" s="587"/>
      <c r="B1153" s="583"/>
      <c r="C1153" s="182" t="s">
        <v>25</v>
      </c>
      <c r="D1153" s="152"/>
      <c r="E1153" s="152"/>
      <c r="F1153" s="152"/>
      <c r="G1153" s="152"/>
      <c r="H1153" s="152"/>
      <c r="I1153" s="152"/>
      <c r="J1153" s="152"/>
      <c r="K1153" s="152"/>
      <c r="L1153" s="152"/>
      <c r="M1153" s="152"/>
      <c r="N1153" s="152"/>
      <c r="O1153" s="152"/>
    </row>
    <row r="1154" spans="1:15" ht="97.2">
      <c r="A1154" s="587"/>
      <c r="B1154" s="583"/>
      <c r="C1154" s="182" t="s">
        <v>33</v>
      </c>
      <c r="D1154" s="152"/>
      <c r="E1154" s="152"/>
      <c r="F1154" s="152"/>
      <c r="G1154" s="152"/>
      <c r="H1154" s="152"/>
      <c r="I1154" s="152"/>
      <c r="J1154" s="152"/>
      <c r="K1154" s="152"/>
      <c r="L1154" s="152"/>
      <c r="M1154" s="152"/>
      <c r="N1154" s="152"/>
      <c r="O1154" s="152"/>
    </row>
    <row r="1155" spans="1:15" ht="97.2">
      <c r="A1155" s="587"/>
      <c r="B1155" s="583"/>
      <c r="C1155" s="391" t="s">
        <v>39</v>
      </c>
      <c r="D1155" s="152"/>
      <c r="E1155" s="152"/>
      <c r="F1155" s="152"/>
      <c r="G1155" s="152"/>
      <c r="H1155" s="152"/>
      <c r="I1155" s="152"/>
      <c r="J1155" s="152"/>
      <c r="K1155" s="152"/>
      <c r="L1155" s="152"/>
      <c r="M1155" s="152"/>
      <c r="N1155" s="152"/>
      <c r="O1155" s="152"/>
    </row>
    <row r="1156" spans="1:15" ht="97.2">
      <c r="A1156" s="587"/>
      <c r="B1156" s="583"/>
      <c r="C1156" s="391" t="s">
        <v>40</v>
      </c>
      <c r="D1156" s="152"/>
      <c r="E1156" s="152"/>
      <c r="F1156" s="152"/>
      <c r="G1156" s="152"/>
      <c r="H1156" s="152"/>
      <c r="I1156" s="152"/>
      <c r="J1156" s="152"/>
      <c r="K1156" s="152"/>
      <c r="L1156" s="152"/>
      <c r="M1156" s="152"/>
      <c r="N1156" s="152"/>
      <c r="O1156" s="152"/>
    </row>
    <row r="1157" spans="1:15" ht="97.2">
      <c r="A1157" s="587"/>
      <c r="B1157" s="583"/>
      <c r="C1157" s="391" t="s">
        <v>34</v>
      </c>
      <c r="D1157" s="152"/>
      <c r="E1157" s="152"/>
      <c r="F1157" s="152"/>
      <c r="G1157" s="152"/>
      <c r="H1157" s="152"/>
      <c r="I1157" s="152"/>
      <c r="J1157" s="152"/>
      <c r="K1157" s="152"/>
      <c r="L1157" s="152"/>
      <c r="M1157" s="152"/>
      <c r="N1157" s="152"/>
      <c r="O1157" s="152"/>
    </row>
    <row r="1158" spans="1:15" ht="97.2">
      <c r="A1158" s="587"/>
      <c r="B1158" s="583"/>
      <c r="C1158" s="391" t="s">
        <v>35</v>
      </c>
      <c r="D1158" s="152"/>
      <c r="E1158" s="152"/>
      <c r="F1158" s="152"/>
      <c r="G1158" s="152"/>
      <c r="H1158" s="152"/>
      <c r="I1158" s="152"/>
      <c r="J1158" s="152"/>
      <c r="K1158" s="152"/>
      <c r="L1158" s="152"/>
      <c r="M1158" s="152"/>
      <c r="N1158" s="152"/>
      <c r="O1158" s="152"/>
    </row>
    <row r="1159" spans="1:15" ht="97.2">
      <c r="A1159" s="587"/>
      <c r="B1159" s="583"/>
      <c r="C1159" s="391" t="s">
        <v>36</v>
      </c>
      <c r="D1159" s="152"/>
      <c r="E1159" s="152"/>
      <c r="F1159" s="152"/>
      <c r="G1159" s="152"/>
      <c r="H1159" s="152"/>
      <c r="I1159" s="152"/>
      <c r="J1159" s="152"/>
      <c r="K1159" s="152"/>
      <c r="L1159" s="152"/>
      <c r="M1159" s="152"/>
      <c r="N1159" s="152"/>
      <c r="O1159" s="152"/>
    </row>
    <row r="1160" spans="1:15" ht="97.2">
      <c r="A1160" s="587"/>
      <c r="B1160" s="583"/>
      <c r="C1160" s="391" t="s">
        <v>37</v>
      </c>
      <c r="D1160" s="152"/>
      <c r="E1160" s="152"/>
      <c r="F1160" s="152"/>
      <c r="G1160" s="152"/>
      <c r="H1160" s="152"/>
      <c r="I1160" s="152"/>
      <c r="J1160" s="152"/>
      <c r="K1160" s="152"/>
      <c r="L1160" s="152"/>
      <c r="M1160" s="152"/>
      <c r="N1160" s="152"/>
      <c r="O1160" s="152"/>
    </row>
    <row r="1161" spans="1:15" ht="129.6">
      <c r="A1161" s="587"/>
      <c r="B1161" s="583"/>
      <c r="C1161" s="182" t="s">
        <v>38</v>
      </c>
      <c r="D1161" s="152"/>
      <c r="E1161" s="152"/>
      <c r="F1161" s="152"/>
      <c r="G1161" s="152"/>
      <c r="H1161" s="152"/>
      <c r="I1161" s="152"/>
      <c r="J1161" s="152"/>
      <c r="K1161" s="152"/>
      <c r="L1161" s="152"/>
      <c r="M1161" s="152"/>
      <c r="N1161" s="152"/>
      <c r="O1161" s="152"/>
    </row>
    <row r="1162" spans="1:15">
      <c r="A1162" s="587"/>
      <c r="B1162" s="583"/>
      <c r="C1162" s="182" t="s">
        <v>24</v>
      </c>
      <c r="D1162" s="152"/>
      <c r="E1162" s="152"/>
      <c r="F1162" s="152"/>
      <c r="G1162" s="152"/>
      <c r="H1162" s="152"/>
      <c r="I1162" s="152"/>
      <c r="J1162" s="152"/>
      <c r="K1162" s="152"/>
      <c r="L1162" s="152"/>
      <c r="M1162" s="152"/>
      <c r="N1162" s="152"/>
      <c r="O1162" s="152"/>
    </row>
    <row r="1163" spans="1:15" ht="36" customHeight="1">
      <c r="A1163" s="587"/>
      <c r="B1163" s="583"/>
      <c r="C1163" s="182" t="s">
        <v>23</v>
      </c>
      <c r="D1163" s="152">
        <f>D1165</f>
        <v>0</v>
      </c>
      <c r="E1163" s="152">
        <f t="shared" ref="E1163:O1163" si="50">E1165</f>
        <v>0</v>
      </c>
      <c r="F1163" s="152">
        <f t="shared" si="50"/>
        <v>0</v>
      </c>
      <c r="G1163" s="152">
        <f t="shared" si="50"/>
        <v>0</v>
      </c>
      <c r="H1163" s="152">
        <f t="shared" si="50"/>
        <v>0</v>
      </c>
      <c r="I1163" s="152">
        <f t="shared" si="50"/>
        <v>0</v>
      </c>
      <c r="J1163" s="152">
        <f t="shared" si="50"/>
        <v>0</v>
      </c>
      <c r="K1163" s="152">
        <f t="shared" si="50"/>
        <v>0</v>
      </c>
      <c r="L1163" s="152">
        <f t="shared" si="50"/>
        <v>0</v>
      </c>
      <c r="M1163" s="152">
        <f t="shared" si="50"/>
        <v>0</v>
      </c>
      <c r="N1163" s="152">
        <f t="shared" si="50"/>
        <v>0</v>
      </c>
      <c r="O1163" s="152">
        <f t="shared" si="50"/>
        <v>0</v>
      </c>
    </row>
    <row r="1164" spans="1:15" hidden="1">
      <c r="A1164" s="587"/>
      <c r="B1164" s="583"/>
      <c r="C1164" s="401" t="s">
        <v>980</v>
      </c>
      <c r="D1164" s="152"/>
      <c r="E1164" s="152"/>
      <c r="F1164" s="152"/>
      <c r="G1164" s="152"/>
      <c r="H1164" s="152"/>
      <c r="I1164" s="152"/>
      <c r="J1164" s="152"/>
      <c r="K1164" s="152"/>
      <c r="L1164" s="152"/>
      <c r="M1164" s="152"/>
      <c r="N1164" s="152"/>
      <c r="O1164" s="152"/>
    </row>
    <row r="1165" spans="1:15" ht="64.8" hidden="1">
      <c r="A1165" s="588"/>
      <c r="B1165" s="584"/>
      <c r="C1165" s="401" t="s">
        <v>130</v>
      </c>
      <c r="D1165" s="152">
        <v>0</v>
      </c>
      <c r="E1165" s="152">
        <v>0</v>
      </c>
      <c r="F1165" s="152">
        <v>0</v>
      </c>
      <c r="G1165" s="152">
        <v>0</v>
      </c>
      <c r="H1165" s="152">
        <v>0</v>
      </c>
      <c r="I1165" s="152">
        <v>0</v>
      </c>
      <c r="J1165" s="152">
        <v>0</v>
      </c>
      <c r="K1165" s="152">
        <v>0</v>
      </c>
      <c r="L1165" s="152">
        <v>0</v>
      </c>
      <c r="M1165" s="152">
        <v>0</v>
      </c>
      <c r="N1165" s="152">
        <v>0</v>
      </c>
      <c r="O1165" s="152">
        <v>0</v>
      </c>
    </row>
    <row r="1166" spans="1:15">
      <c r="A1166" s="582" t="s">
        <v>987</v>
      </c>
      <c r="B1166" s="582" t="s">
        <v>988</v>
      </c>
      <c r="C1166" s="182" t="s">
        <v>59</v>
      </c>
      <c r="D1166" s="152">
        <v>0</v>
      </c>
      <c r="E1166" s="152">
        <v>0</v>
      </c>
      <c r="F1166" s="152">
        <v>0</v>
      </c>
      <c r="G1166" s="152">
        <v>0</v>
      </c>
      <c r="H1166" s="152">
        <v>0</v>
      </c>
      <c r="I1166" s="152">
        <v>0</v>
      </c>
      <c r="J1166" s="152">
        <v>0</v>
      </c>
      <c r="K1166" s="152">
        <v>0</v>
      </c>
      <c r="L1166" s="152">
        <v>0</v>
      </c>
      <c r="M1166" s="152">
        <v>0</v>
      </c>
      <c r="N1166" s="152">
        <v>0</v>
      </c>
      <c r="O1166" s="152">
        <v>0</v>
      </c>
    </row>
    <row r="1167" spans="1:15" ht="64.8">
      <c r="A1167" s="583"/>
      <c r="B1167" s="583"/>
      <c r="C1167" s="182" t="s">
        <v>26</v>
      </c>
      <c r="D1167" s="152"/>
      <c r="E1167" s="152"/>
      <c r="F1167" s="152"/>
      <c r="G1167" s="152"/>
      <c r="H1167" s="152"/>
      <c r="I1167" s="152"/>
      <c r="J1167" s="152"/>
      <c r="K1167" s="152"/>
      <c r="L1167" s="152"/>
      <c r="M1167" s="152"/>
      <c r="N1167" s="152"/>
      <c r="O1167" s="152"/>
    </row>
    <row r="1168" spans="1:15">
      <c r="A1168" s="583"/>
      <c r="B1168" s="583"/>
      <c r="C1168" s="182" t="s">
        <v>25</v>
      </c>
      <c r="D1168" s="152"/>
      <c r="E1168" s="152"/>
      <c r="F1168" s="152"/>
      <c r="G1168" s="152"/>
      <c r="H1168" s="152"/>
      <c r="I1168" s="152"/>
      <c r="J1168" s="152"/>
      <c r="K1168" s="152"/>
      <c r="L1168" s="152"/>
      <c r="M1168" s="152"/>
      <c r="N1168" s="152"/>
      <c r="O1168" s="152"/>
    </row>
    <row r="1169" spans="1:15" ht="97.2">
      <c r="A1169" s="583"/>
      <c r="B1169" s="583"/>
      <c r="C1169" s="182" t="s">
        <v>33</v>
      </c>
      <c r="D1169" s="152"/>
      <c r="E1169" s="152"/>
      <c r="F1169" s="152"/>
      <c r="G1169" s="152"/>
      <c r="H1169" s="152"/>
      <c r="I1169" s="152"/>
      <c r="J1169" s="152"/>
      <c r="K1169" s="152"/>
      <c r="L1169" s="152"/>
      <c r="M1169" s="152"/>
      <c r="N1169" s="152"/>
      <c r="O1169" s="152"/>
    </row>
    <row r="1170" spans="1:15" ht="97.2">
      <c r="A1170" s="583"/>
      <c r="B1170" s="583"/>
      <c r="C1170" s="391" t="s">
        <v>39</v>
      </c>
      <c r="D1170" s="152"/>
      <c r="E1170" s="152"/>
      <c r="F1170" s="152"/>
      <c r="G1170" s="152"/>
      <c r="H1170" s="152"/>
      <c r="I1170" s="152"/>
      <c r="J1170" s="152"/>
      <c r="K1170" s="152"/>
      <c r="L1170" s="152"/>
      <c r="M1170" s="152"/>
      <c r="N1170" s="152"/>
      <c r="O1170" s="152"/>
    </row>
    <row r="1171" spans="1:15" ht="97.2">
      <c r="A1171" s="583"/>
      <c r="B1171" s="583"/>
      <c r="C1171" s="391" t="s">
        <v>40</v>
      </c>
      <c r="D1171" s="152"/>
      <c r="E1171" s="152"/>
      <c r="F1171" s="152"/>
      <c r="G1171" s="152"/>
      <c r="H1171" s="152"/>
      <c r="I1171" s="152"/>
      <c r="J1171" s="152"/>
      <c r="K1171" s="152"/>
      <c r="L1171" s="152"/>
      <c r="M1171" s="152"/>
      <c r="N1171" s="152"/>
      <c r="O1171" s="152"/>
    </row>
    <row r="1172" spans="1:15" ht="97.2">
      <c r="A1172" s="583"/>
      <c r="B1172" s="583"/>
      <c r="C1172" s="391" t="s">
        <v>34</v>
      </c>
      <c r="D1172" s="152"/>
      <c r="E1172" s="152"/>
      <c r="F1172" s="152"/>
      <c r="G1172" s="152"/>
      <c r="H1172" s="152"/>
      <c r="I1172" s="152"/>
      <c r="J1172" s="152"/>
      <c r="K1172" s="152"/>
      <c r="L1172" s="152"/>
      <c r="M1172" s="152"/>
      <c r="N1172" s="152"/>
      <c r="O1172" s="152"/>
    </row>
    <row r="1173" spans="1:15" ht="97.2">
      <c r="A1173" s="583"/>
      <c r="B1173" s="583"/>
      <c r="C1173" s="391" t="s">
        <v>35</v>
      </c>
      <c r="D1173" s="152"/>
      <c r="E1173" s="152"/>
      <c r="F1173" s="152"/>
      <c r="G1173" s="152"/>
      <c r="H1173" s="152"/>
      <c r="I1173" s="152"/>
      <c r="J1173" s="152"/>
      <c r="K1173" s="152"/>
      <c r="L1173" s="152"/>
      <c r="M1173" s="152"/>
      <c r="N1173" s="152"/>
      <c r="O1173" s="152"/>
    </row>
    <row r="1174" spans="1:15" ht="97.2">
      <c r="A1174" s="583"/>
      <c r="B1174" s="583"/>
      <c r="C1174" s="391" t="s">
        <v>36</v>
      </c>
      <c r="D1174" s="152"/>
      <c r="E1174" s="152"/>
      <c r="F1174" s="152"/>
      <c r="G1174" s="152"/>
      <c r="H1174" s="152"/>
      <c r="I1174" s="152"/>
      <c r="J1174" s="152"/>
      <c r="K1174" s="152"/>
      <c r="L1174" s="152"/>
      <c r="M1174" s="152"/>
      <c r="N1174" s="152"/>
      <c r="O1174" s="152"/>
    </row>
    <row r="1175" spans="1:15" ht="97.2">
      <c r="A1175" s="583"/>
      <c r="B1175" s="583"/>
      <c r="C1175" s="391" t="s">
        <v>37</v>
      </c>
      <c r="D1175" s="152"/>
      <c r="E1175" s="152"/>
      <c r="F1175" s="152"/>
      <c r="G1175" s="152"/>
      <c r="H1175" s="152"/>
      <c r="I1175" s="152"/>
      <c r="J1175" s="152"/>
      <c r="K1175" s="152"/>
      <c r="L1175" s="152"/>
      <c r="M1175" s="152"/>
      <c r="N1175" s="152"/>
      <c r="O1175" s="152"/>
    </row>
    <row r="1176" spans="1:15" ht="129.6">
      <c r="A1176" s="583"/>
      <c r="B1176" s="583"/>
      <c r="C1176" s="182" t="s">
        <v>38</v>
      </c>
      <c r="D1176" s="152"/>
      <c r="E1176" s="152"/>
      <c r="F1176" s="152"/>
      <c r="G1176" s="152"/>
      <c r="H1176" s="152"/>
      <c r="I1176" s="152"/>
      <c r="J1176" s="152"/>
      <c r="K1176" s="152"/>
      <c r="L1176" s="152"/>
      <c r="M1176" s="152"/>
      <c r="N1176" s="152"/>
      <c r="O1176" s="152"/>
    </row>
    <row r="1177" spans="1:15">
      <c r="A1177" s="583"/>
      <c r="B1177" s="583"/>
      <c r="C1177" s="182" t="s">
        <v>24</v>
      </c>
      <c r="D1177" s="152"/>
      <c r="E1177" s="152"/>
      <c r="F1177" s="152"/>
      <c r="G1177" s="152"/>
      <c r="H1177" s="152"/>
      <c r="I1177" s="152"/>
      <c r="J1177" s="152"/>
      <c r="K1177" s="152"/>
      <c r="L1177" s="152"/>
      <c r="M1177" s="152"/>
      <c r="N1177" s="152"/>
      <c r="O1177" s="152"/>
    </row>
    <row r="1178" spans="1:15" ht="30" customHeight="1">
      <c r="A1178" s="583"/>
      <c r="B1178" s="583"/>
      <c r="C1178" s="182" t="s">
        <v>23</v>
      </c>
      <c r="D1178" s="152">
        <v>0</v>
      </c>
      <c r="E1178" s="152">
        <v>0</v>
      </c>
      <c r="F1178" s="152">
        <v>0</v>
      </c>
      <c r="G1178" s="152">
        <v>0</v>
      </c>
      <c r="H1178" s="152">
        <v>0</v>
      </c>
      <c r="I1178" s="152">
        <v>0</v>
      </c>
      <c r="J1178" s="152">
        <v>0</v>
      </c>
      <c r="K1178" s="152">
        <v>0</v>
      </c>
      <c r="L1178" s="152">
        <v>0</v>
      </c>
      <c r="M1178" s="152">
        <v>0</v>
      </c>
      <c r="N1178" s="152">
        <v>0</v>
      </c>
      <c r="O1178" s="152">
        <v>0</v>
      </c>
    </row>
    <row r="1179" spans="1:15" hidden="1">
      <c r="A1179" s="583"/>
      <c r="B1179" s="583"/>
      <c r="C1179" s="401" t="s">
        <v>980</v>
      </c>
      <c r="D1179" s="152"/>
      <c r="E1179" s="152"/>
      <c r="F1179" s="152"/>
      <c r="G1179" s="152"/>
      <c r="H1179" s="152"/>
      <c r="I1179" s="152"/>
      <c r="J1179" s="152"/>
      <c r="K1179" s="152"/>
      <c r="L1179" s="152"/>
      <c r="M1179" s="152"/>
      <c r="N1179" s="152"/>
      <c r="O1179" s="152"/>
    </row>
    <row r="1180" spans="1:15" ht="64.8" hidden="1">
      <c r="A1180" s="584"/>
      <c r="B1180" s="584"/>
      <c r="C1180" s="401" t="s">
        <v>982</v>
      </c>
      <c r="D1180" s="152">
        <v>0</v>
      </c>
      <c r="E1180" s="152">
        <v>0</v>
      </c>
      <c r="F1180" s="152">
        <v>0</v>
      </c>
      <c r="G1180" s="152">
        <v>0</v>
      </c>
      <c r="H1180" s="152">
        <v>0</v>
      </c>
      <c r="I1180" s="152">
        <v>0</v>
      </c>
      <c r="J1180" s="152">
        <v>0</v>
      </c>
      <c r="K1180" s="152">
        <v>0</v>
      </c>
      <c r="L1180" s="152">
        <v>0</v>
      </c>
      <c r="M1180" s="152">
        <v>0</v>
      </c>
      <c r="N1180" s="152">
        <v>0</v>
      </c>
      <c r="O1180" s="152">
        <v>0</v>
      </c>
    </row>
    <row r="1181" spans="1:15">
      <c r="A1181" s="582" t="s">
        <v>989</v>
      </c>
      <c r="B1181" s="582" t="s">
        <v>990</v>
      </c>
      <c r="C1181" s="182" t="s">
        <v>59</v>
      </c>
      <c r="D1181" s="152">
        <f>D1193</f>
        <v>0</v>
      </c>
      <c r="E1181" s="152">
        <f t="shared" ref="E1181:O1181" si="51">E1193</f>
        <v>0</v>
      </c>
      <c r="F1181" s="152">
        <f t="shared" si="51"/>
        <v>0</v>
      </c>
      <c r="G1181" s="152">
        <f t="shared" si="51"/>
        <v>0</v>
      </c>
      <c r="H1181" s="152">
        <f t="shared" si="51"/>
        <v>0</v>
      </c>
      <c r="I1181" s="152">
        <f t="shared" si="51"/>
        <v>0</v>
      </c>
      <c r="J1181" s="152">
        <f t="shared" si="51"/>
        <v>0</v>
      </c>
      <c r="K1181" s="152">
        <f t="shared" si="51"/>
        <v>0</v>
      </c>
      <c r="L1181" s="152">
        <f t="shared" si="51"/>
        <v>0</v>
      </c>
      <c r="M1181" s="152">
        <f t="shared" si="51"/>
        <v>0</v>
      </c>
      <c r="N1181" s="152">
        <f t="shared" si="51"/>
        <v>0</v>
      </c>
      <c r="O1181" s="152">
        <f t="shared" si="51"/>
        <v>0</v>
      </c>
    </row>
    <row r="1182" spans="1:15" ht="64.8">
      <c r="A1182" s="583"/>
      <c r="B1182" s="583"/>
      <c r="C1182" s="182" t="s">
        <v>26</v>
      </c>
      <c r="D1182" s="152"/>
      <c r="E1182" s="152"/>
      <c r="F1182" s="152"/>
      <c r="G1182" s="152"/>
      <c r="H1182" s="152"/>
      <c r="I1182" s="152"/>
      <c r="J1182" s="152"/>
      <c r="K1182" s="152"/>
      <c r="L1182" s="152"/>
      <c r="M1182" s="152"/>
      <c r="N1182" s="152"/>
      <c r="O1182" s="152"/>
    </row>
    <row r="1183" spans="1:15">
      <c r="A1183" s="583"/>
      <c r="B1183" s="583"/>
      <c r="C1183" s="182" t="s">
        <v>25</v>
      </c>
      <c r="D1183" s="152"/>
      <c r="E1183" s="152"/>
      <c r="F1183" s="152"/>
      <c r="G1183" s="152"/>
      <c r="H1183" s="152"/>
      <c r="I1183" s="152"/>
      <c r="J1183" s="152"/>
      <c r="K1183" s="152"/>
      <c r="L1183" s="152"/>
      <c r="M1183" s="152"/>
      <c r="N1183" s="152"/>
      <c r="O1183" s="152"/>
    </row>
    <row r="1184" spans="1:15" ht="97.2">
      <c r="A1184" s="583"/>
      <c r="B1184" s="583"/>
      <c r="C1184" s="182" t="s">
        <v>33</v>
      </c>
      <c r="D1184" s="152"/>
      <c r="E1184" s="152"/>
      <c r="F1184" s="152"/>
      <c r="G1184" s="152"/>
      <c r="H1184" s="152"/>
      <c r="I1184" s="152"/>
      <c r="J1184" s="152"/>
      <c r="K1184" s="152"/>
      <c r="L1184" s="152"/>
      <c r="M1184" s="152"/>
      <c r="N1184" s="152"/>
      <c r="O1184" s="152"/>
    </row>
    <row r="1185" spans="1:15" ht="97.2">
      <c r="A1185" s="583"/>
      <c r="B1185" s="583"/>
      <c r="C1185" s="391" t="s">
        <v>39</v>
      </c>
      <c r="D1185" s="152"/>
      <c r="E1185" s="152"/>
      <c r="F1185" s="152"/>
      <c r="G1185" s="152"/>
      <c r="H1185" s="152"/>
      <c r="I1185" s="152"/>
      <c r="J1185" s="152"/>
      <c r="K1185" s="152"/>
      <c r="L1185" s="152"/>
      <c r="M1185" s="152"/>
      <c r="N1185" s="152"/>
      <c r="O1185" s="152"/>
    </row>
    <row r="1186" spans="1:15" ht="97.2">
      <c r="A1186" s="583"/>
      <c r="B1186" s="583"/>
      <c r="C1186" s="391" t="s">
        <v>40</v>
      </c>
      <c r="D1186" s="152"/>
      <c r="E1186" s="152"/>
      <c r="F1186" s="152"/>
      <c r="G1186" s="152"/>
      <c r="H1186" s="152"/>
      <c r="I1186" s="152"/>
      <c r="J1186" s="152"/>
      <c r="K1186" s="152"/>
      <c r="L1186" s="152"/>
      <c r="M1186" s="152"/>
      <c r="N1186" s="152"/>
      <c r="O1186" s="152"/>
    </row>
    <row r="1187" spans="1:15" ht="97.2">
      <c r="A1187" s="583"/>
      <c r="B1187" s="583"/>
      <c r="C1187" s="391" t="s">
        <v>34</v>
      </c>
      <c r="D1187" s="152"/>
      <c r="E1187" s="152"/>
      <c r="F1187" s="152"/>
      <c r="G1187" s="152"/>
      <c r="H1187" s="152"/>
      <c r="I1187" s="152"/>
      <c r="J1187" s="152"/>
      <c r="K1187" s="152"/>
      <c r="L1187" s="152"/>
      <c r="M1187" s="152"/>
      <c r="N1187" s="152"/>
      <c r="O1187" s="152"/>
    </row>
    <row r="1188" spans="1:15" ht="97.2">
      <c r="A1188" s="583"/>
      <c r="B1188" s="583"/>
      <c r="C1188" s="391" t="s">
        <v>35</v>
      </c>
      <c r="D1188" s="152"/>
      <c r="E1188" s="152"/>
      <c r="F1188" s="152"/>
      <c r="G1188" s="152"/>
      <c r="H1188" s="152"/>
      <c r="I1188" s="152"/>
      <c r="J1188" s="152"/>
      <c r="K1188" s="152"/>
      <c r="L1188" s="152"/>
      <c r="M1188" s="152"/>
      <c r="N1188" s="152"/>
      <c r="O1188" s="152"/>
    </row>
    <row r="1189" spans="1:15" ht="97.2">
      <c r="A1189" s="583"/>
      <c r="B1189" s="583"/>
      <c r="C1189" s="391" t="s">
        <v>36</v>
      </c>
      <c r="D1189" s="152"/>
      <c r="E1189" s="152"/>
      <c r="F1189" s="152"/>
      <c r="G1189" s="152"/>
      <c r="H1189" s="152"/>
      <c r="I1189" s="152"/>
      <c r="J1189" s="152"/>
      <c r="K1189" s="152"/>
      <c r="L1189" s="152"/>
      <c r="M1189" s="152"/>
      <c r="N1189" s="152"/>
      <c r="O1189" s="152"/>
    </row>
    <row r="1190" spans="1:15" ht="97.2">
      <c r="A1190" s="583"/>
      <c r="B1190" s="583"/>
      <c r="C1190" s="391" t="s">
        <v>37</v>
      </c>
      <c r="D1190" s="152"/>
      <c r="E1190" s="152"/>
      <c r="F1190" s="152"/>
      <c r="G1190" s="152"/>
      <c r="H1190" s="152"/>
      <c r="I1190" s="152"/>
      <c r="J1190" s="152"/>
      <c r="K1190" s="152"/>
      <c r="L1190" s="152"/>
      <c r="M1190" s="152"/>
      <c r="N1190" s="152"/>
      <c r="O1190" s="152"/>
    </row>
    <row r="1191" spans="1:15" ht="129.6">
      <c r="A1191" s="583"/>
      <c r="B1191" s="583"/>
      <c r="C1191" s="182" t="s">
        <v>38</v>
      </c>
      <c r="D1191" s="152"/>
      <c r="E1191" s="152"/>
      <c r="F1191" s="152"/>
      <c r="G1191" s="152"/>
      <c r="H1191" s="152"/>
      <c r="I1191" s="152"/>
      <c r="J1191" s="152"/>
      <c r="K1191" s="152"/>
      <c r="L1191" s="152"/>
      <c r="M1191" s="152"/>
      <c r="N1191" s="152"/>
      <c r="O1191" s="152"/>
    </row>
    <row r="1192" spans="1:15">
      <c r="A1192" s="583"/>
      <c r="B1192" s="583"/>
      <c r="C1192" s="182" t="s">
        <v>24</v>
      </c>
      <c r="D1192" s="152"/>
      <c r="E1192" s="152"/>
      <c r="F1192" s="152"/>
      <c r="G1192" s="152"/>
      <c r="H1192" s="152"/>
      <c r="I1192" s="152"/>
      <c r="J1192" s="152"/>
      <c r="K1192" s="152"/>
      <c r="L1192" s="152"/>
      <c r="M1192" s="152"/>
      <c r="N1192" s="152"/>
      <c r="O1192" s="152"/>
    </row>
    <row r="1193" spans="1:15" ht="29.25" customHeight="1">
      <c r="A1193" s="583"/>
      <c r="B1193" s="583"/>
      <c r="C1193" s="182" t="s">
        <v>23</v>
      </c>
      <c r="D1193" s="152">
        <f>D1195+D1196+D1197</f>
        <v>0</v>
      </c>
      <c r="E1193" s="152">
        <f t="shared" ref="E1193:O1193" si="52">E1195+E1196+E1197</f>
        <v>0</v>
      </c>
      <c r="F1193" s="152">
        <f t="shared" si="52"/>
        <v>0</v>
      </c>
      <c r="G1193" s="152">
        <f t="shared" si="52"/>
        <v>0</v>
      </c>
      <c r="H1193" s="152">
        <f t="shared" si="52"/>
        <v>0</v>
      </c>
      <c r="I1193" s="152">
        <f t="shared" si="52"/>
        <v>0</v>
      </c>
      <c r="J1193" s="152">
        <f t="shared" si="52"/>
        <v>0</v>
      </c>
      <c r="K1193" s="152">
        <f t="shared" si="52"/>
        <v>0</v>
      </c>
      <c r="L1193" s="152">
        <f t="shared" si="52"/>
        <v>0</v>
      </c>
      <c r="M1193" s="152">
        <f t="shared" si="52"/>
        <v>0</v>
      </c>
      <c r="N1193" s="152">
        <f t="shared" si="52"/>
        <v>0</v>
      </c>
      <c r="O1193" s="152">
        <f t="shared" si="52"/>
        <v>0</v>
      </c>
    </row>
    <row r="1194" spans="1:15" hidden="1">
      <c r="A1194" s="583"/>
      <c r="B1194" s="583"/>
      <c r="C1194" s="401" t="s">
        <v>980</v>
      </c>
      <c r="D1194" s="152"/>
      <c r="E1194" s="152"/>
      <c r="F1194" s="152"/>
      <c r="G1194" s="152"/>
      <c r="H1194" s="152"/>
      <c r="I1194" s="152"/>
      <c r="J1194" s="152"/>
      <c r="K1194" s="152"/>
      <c r="L1194" s="152"/>
      <c r="M1194" s="152"/>
      <c r="N1194" s="152"/>
      <c r="O1194" s="152"/>
    </row>
    <row r="1195" spans="1:15" ht="64.8" hidden="1">
      <c r="A1195" s="583"/>
      <c r="B1195" s="583"/>
      <c r="C1195" s="401" t="s">
        <v>130</v>
      </c>
      <c r="D1195" s="152">
        <f>E1195+F1195</f>
        <v>0</v>
      </c>
      <c r="E1195" s="152">
        <v>0</v>
      </c>
      <c r="F1195" s="152">
        <v>0</v>
      </c>
      <c r="G1195" s="152">
        <f>H1195+I1195</f>
        <v>0</v>
      </c>
      <c r="H1195" s="152">
        <v>0</v>
      </c>
      <c r="I1195" s="152">
        <v>0</v>
      </c>
      <c r="J1195" s="152">
        <f>K1195+L1195</f>
        <v>0</v>
      </c>
      <c r="K1195" s="152">
        <v>0</v>
      </c>
      <c r="L1195" s="152">
        <v>0</v>
      </c>
      <c r="M1195" s="152">
        <f>N1195+O1195</f>
        <v>0</v>
      </c>
      <c r="N1195" s="152">
        <v>0</v>
      </c>
      <c r="O1195" s="152">
        <v>0</v>
      </c>
    </row>
    <row r="1196" spans="1:15" ht="97.2" hidden="1">
      <c r="A1196" s="583"/>
      <c r="B1196" s="583"/>
      <c r="C1196" s="401" t="s">
        <v>260</v>
      </c>
      <c r="D1196" s="152">
        <f t="shared" ref="D1196:D1197" si="53">E1196+F1196</f>
        <v>0</v>
      </c>
      <c r="E1196" s="152">
        <v>0</v>
      </c>
      <c r="F1196" s="152">
        <v>0</v>
      </c>
      <c r="G1196" s="152">
        <f t="shared" ref="G1196:G1197" si="54">H1196+I1196</f>
        <v>0</v>
      </c>
      <c r="H1196" s="152">
        <v>0</v>
      </c>
      <c r="I1196" s="152">
        <v>0</v>
      </c>
      <c r="J1196" s="152">
        <f t="shared" ref="J1196:J1197" si="55">K1196+L1196</f>
        <v>0</v>
      </c>
      <c r="K1196" s="152">
        <v>0</v>
      </c>
      <c r="L1196" s="152">
        <v>0</v>
      </c>
      <c r="M1196" s="152">
        <v>0</v>
      </c>
      <c r="N1196" s="152">
        <v>0</v>
      </c>
      <c r="O1196" s="152">
        <v>0</v>
      </c>
    </row>
    <row r="1197" spans="1:15" hidden="1">
      <c r="A1197" s="584"/>
      <c r="B1197" s="584"/>
      <c r="C1197" s="401" t="s">
        <v>981</v>
      </c>
      <c r="D1197" s="152">
        <f t="shared" si="53"/>
        <v>0</v>
      </c>
      <c r="E1197" s="152">
        <v>0</v>
      </c>
      <c r="F1197" s="152">
        <v>0</v>
      </c>
      <c r="G1197" s="152">
        <f t="shared" si="54"/>
        <v>0</v>
      </c>
      <c r="H1197" s="152">
        <v>0</v>
      </c>
      <c r="I1197" s="152">
        <v>0</v>
      </c>
      <c r="J1197" s="152">
        <f t="shared" si="55"/>
        <v>0</v>
      </c>
      <c r="K1197" s="152">
        <v>0</v>
      </c>
      <c r="L1197" s="152">
        <v>0</v>
      </c>
      <c r="M1197" s="152">
        <v>0</v>
      </c>
      <c r="N1197" s="152">
        <v>0</v>
      </c>
      <c r="O1197" s="152">
        <v>0</v>
      </c>
    </row>
    <row r="1198" spans="1:15">
      <c r="A1198" s="582" t="s">
        <v>278</v>
      </c>
      <c r="B1198" s="582" t="s">
        <v>279</v>
      </c>
      <c r="C1198" s="182" t="s">
        <v>59</v>
      </c>
      <c r="D1198" s="152">
        <f>D1210</f>
        <v>0</v>
      </c>
      <c r="E1198" s="152">
        <f t="shared" ref="E1198:O1198" si="56">E1210</f>
        <v>0</v>
      </c>
      <c r="F1198" s="152">
        <f t="shared" si="56"/>
        <v>0</v>
      </c>
      <c r="G1198" s="152">
        <f t="shared" si="56"/>
        <v>0</v>
      </c>
      <c r="H1198" s="152">
        <f t="shared" si="56"/>
        <v>0</v>
      </c>
      <c r="I1198" s="152">
        <f t="shared" si="56"/>
        <v>0</v>
      </c>
      <c r="J1198" s="152">
        <f t="shared" si="56"/>
        <v>0</v>
      </c>
      <c r="K1198" s="152">
        <f t="shared" si="56"/>
        <v>0</v>
      </c>
      <c r="L1198" s="152">
        <f t="shared" si="56"/>
        <v>0</v>
      </c>
      <c r="M1198" s="152">
        <f t="shared" si="56"/>
        <v>0</v>
      </c>
      <c r="N1198" s="152">
        <f t="shared" si="56"/>
        <v>0</v>
      </c>
      <c r="O1198" s="152">
        <f t="shared" si="56"/>
        <v>0</v>
      </c>
    </row>
    <row r="1199" spans="1:15" ht="64.8">
      <c r="A1199" s="583"/>
      <c r="B1199" s="583"/>
      <c r="C1199" s="182" t="s">
        <v>26</v>
      </c>
      <c r="D1199" s="152"/>
      <c r="E1199" s="152"/>
      <c r="F1199" s="152"/>
      <c r="G1199" s="152"/>
      <c r="H1199" s="152"/>
      <c r="I1199" s="152"/>
      <c r="J1199" s="152"/>
      <c r="K1199" s="152"/>
      <c r="L1199" s="152"/>
      <c r="M1199" s="152"/>
      <c r="N1199" s="152"/>
      <c r="O1199" s="152"/>
    </row>
    <row r="1200" spans="1:15">
      <c r="A1200" s="583"/>
      <c r="B1200" s="583"/>
      <c r="C1200" s="182" t="s">
        <v>25</v>
      </c>
      <c r="D1200" s="152"/>
      <c r="E1200" s="152"/>
      <c r="F1200" s="152"/>
      <c r="G1200" s="152"/>
      <c r="H1200" s="152"/>
      <c r="I1200" s="152"/>
      <c r="J1200" s="152"/>
      <c r="K1200" s="152"/>
      <c r="L1200" s="152"/>
      <c r="M1200" s="152"/>
      <c r="N1200" s="152"/>
      <c r="O1200" s="152"/>
    </row>
    <row r="1201" spans="1:15" ht="97.2">
      <c r="A1201" s="583"/>
      <c r="B1201" s="583"/>
      <c r="C1201" s="182" t="s">
        <v>33</v>
      </c>
      <c r="D1201" s="152"/>
      <c r="E1201" s="152"/>
      <c r="F1201" s="152"/>
      <c r="G1201" s="152"/>
      <c r="H1201" s="152"/>
      <c r="I1201" s="152"/>
      <c r="J1201" s="152"/>
      <c r="K1201" s="152"/>
      <c r="L1201" s="152"/>
      <c r="M1201" s="152"/>
      <c r="N1201" s="152"/>
      <c r="O1201" s="152"/>
    </row>
    <row r="1202" spans="1:15" ht="97.2">
      <c r="A1202" s="583"/>
      <c r="B1202" s="583"/>
      <c r="C1202" s="391" t="s">
        <v>39</v>
      </c>
      <c r="D1202" s="152"/>
      <c r="E1202" s="152"/>
      <c r="F1202" s="152"/>
      <c r="G1202" s="152"/>
      <c r="H1202" s="152"/>
      <c r="I1202" s="152"/>
      <c r="J1202" s="152"/>
      <c r="K1202" s="152"/>
      <c r="L1202" s="152"/>
      <c r="M1202" s="152"/>
      <c r="N1202" s="152"/>
      <c r="O1202" s="152"/>
    </row>
    <row r="1203" spans="1:15" ht="97.2">
      <c r="A1203" s="583"/>
      <c r="B1203" s="583"/>
      <c r="C1203" s="391" t="s">
        <v>40</v>
      </c>
      <c r="D1203" s="152"/>
      <c r="E1203" s="152"/>
      <c r="F1203" s="152"/>
      <c r="G1203" s="152"/>
      <c r="H1203" s="152"/>
      <c r="I1203" s="152"/>
      <c r="J1203" s="152"/>
      <c r="K1203" s="152"/>
      <c r="L1203" s="152"/>
      <c r="M1203" s="152"/>
      <c r="N1203" s="152"/>
      <c r="O1203" s="152"/>
    </row>
    <row r="1204" spans="1:15" ht="97.2">
      <c r="A1204" s="583"/>
      <c r="B1204" s="583"/>
      <c r="C1204" s="391" t="s">
        <v>34</v>
      </c>
      <c r="D1204" s="152"/>
      <c r="E1204" s="152"/>
      <c r="F1204" s="152"/>
      <c r="G1204" s="152"/>
      <c r="H1204" s="152"/>
      <c r="I1204" s="152"/>
      <c r="J1204" s="152"/>
      <c r="K1204" s="152"/>
      <c r="L1204" s="152"/>
      <c r="M1204" s="152"/>
      <c r="N1204" s="152"/>
      <c r="O1204" s="152"/>
    </row>
    <row r="1205" spans="1:15" ht="97.2">
      <c r="A1205" s="583"/>
      <c r="B1205" s="583"/>
      <c r="C1205" s="391" t="s">
        <v>35</v>
      </c>
      <c r="D1205" s="152"/>
      <c r="E1205" s="152"/>
      <c r="F1205" s="152"/>
      <c r="G1205" s="152"/>
      <c r="H1205" s="152"/>
      <c r="I1205" s="152"/>
      <c r="J1205" s="152"/>
      <c r="K1205" s="152"/>
      <c r="L1205" s="152"/>
      <c r="M1205" s="152"/>
      <c r="N1205" s="152"/>
      <c r="O1205" s="152"/>
    </row>
    <row r="1206" spans="1:15" ht="97.2">
      <c r="A1206" s="583"/>
      <c r="B1206" s="583"/>
      <c r="C1206" s="391" t="s">
        <v>36</v>
      </c>
      <c r="D1206" s="152"/>
      <c r="E1206" s="152"/>
      <c r="F1206" s="152"/>
      <c r="G1206" s="152"/>
      <c r="H1206" s="152"/>
      <c r="I1206" s="152"/>
      <c r="J1206" s="152"/>
      <c r="K1206" s="152"/>
      <c r="L1206" s="152"/>
      <c r="M1206" s="152"/>
      <c r="N1206" s="152"/>
      <c r="O1206" s="152"/>
    </row>
    <row r="1207" spans="1:15" ht="97.2">
      <c r="A1207" s="583"/>
      <c r="B1207" s="583"/>
      <c r="C1207" s="391" t="s">
        <v>37</v>
      </c>
      <c r="D1207" s="152"/>
      <c r="E1207" s="152"/>
      <c r="F1207" s="152"/>
      <c r="G1207" s="152"/>
      <c r="H1207" s="152"/>
      <c r="I1207" s="152"/>
      <c r="J1207" s="152"/>
      <c r="K1207" s="152"/>
      <c r="L1207" s="152"/>
      <c r="M1207" s="152"/>
      <c r="N1207" s="152"/>
      <c r="O1207" s="152"/>
    </row>
    <row r="1208" spans="1:15" ht="129.6">
      <c r="A1208" s="583"/>
      <c r="B1208" s="583"/>
      <c r="C1208" s="182" t="s">
        <v>38</v>
      </c>
      <c r="D1208" s="152"/>
      <c r="E1208" s="152"/>
      <c r="F1208" s="152"/>
      <c r="G1208" s="152"/>
      <c r="H1208" s="152"/>
      <c r="I1208" s="152"/>
      <c r="J1208" s="152"/>
      <c r="K1208" s="152"/>
      <c r="L1208" s="152"/>
      <c r="M1208" s="152"/>
      <c r="N1208" s="152"/>
      <c r="O1208" s="152"/>
    </row>
    <row r="1209" spans="1:15">
      <c r="A1209" s="583"/>
      <c r="B1209" s="583"/>
      <c r="C1209" s="182" t="s">
        <v>24</v>
      </c>
      <c r="D1209" s="152"/>
      <c r="E1209" s="152"/>
      <c r="F1209" s="152"/>
      <c r="G1209" s="152"/>
      <c r="H1209" s="152"/>
      <c r="I1209" s="152"/>
      <c r="J1209" s="152"/>
      <c r="K1209" s="152"/>
      <c r="L1209" s="152"/>
      <c r="M1209" s="152"/>
      <c r="N1209" s="152"/>
      <c r="O1209" s="152"/>
    </row>
    <row r="1210" spans="1:15">
      <c r="A1210" s="583"/>
      <c r="B1210" s="583"/>
      <c r="C1210" s="182" t="s">
        <v>23</v>
      </c>
      <c r="D1210" s="152">
        <f>D1263+D1264+D1265</f>
        <v>0</v>
      </c>
      <c r="E1210" s="152">
        <f t="shared" ref="E1210:O1210" si="57">E1263+E1264+E1265</f>
        <v>0</v>
      </c>
      <c r="F1210" s="152">
        <f t="shared" si="57"/>
        <v>0</v>
      </c>
      <c r="G1210" s="152">
        <f t="shared" si="57"/>
        <v>0</v>
      </c>
      <c r="H1210" s="152">
        <f t="shared" si="57"/>
        <v>0</v>
      </c>
      <c r="I1210" s="152">
        <f t="shared" si="57"/>
        <v>0</v>
      </c>
      <c r="J1210" s="152">
        <f t="shared" si="57"/>
        <v>0</v>
      </c>
      <c r="K1210" s="152">
        <f t="shared" si="57"/>
        <v>0</v>
      </c>
      <c r="L1210" s="152">
        <f t="shared" si="57"/>
        <v>0</v>
      </c>
      <c r="M1210" s="152">
        <f t="shared" si="57"/>
        <v>0</v>
      </c>
      <c r="N1210" s="152">
        <f t="shared" si="57"/>
        <v>0</v>
      </c>
      <c r="O1210" s="152">
        <f t="shared" si="57"/>
        <v>0</v>
      </c>
    </row>
    <row r="1211" spans="1:15">
      <c r="A1211" s="582" t="s">
        <v>280</v>
      </c>
      <c r="B1211" s="582" t="s">
        <v>281</v>
      </c>
      <c r="C1211" s="182" t="s">
        <v>59</v>
      </c>
      <c r="D1211" s="152">
        <f>D1223</f>
        <v>0</v>
      </c>
      <c r="E1211" s="152">
        <f t="shared" ref="E1211:O1211" si="58">E1223</f>
        <v>0</v>
      </c>
      <c r="F1211" s="152">
        <f t="shared" si="58"/>
        <v>0</v>
      </c>
      <c r="G1211" s="152">
        <f t="shared" si="58"/>
        <v>0</v>
      </c>
      <c r="H1211" s="152">
        <f t="shared" si="58"/>
        <v>0</v>
      </c>
      <c r="I1211" s="152">
        <f t="shared" si="58"/>
        <v>0</v>
      </c>
      <c r="J1211" s="152">
        <f t="shared" si="58"/>
        <v>0</v>
      </c>
      <c r="K1211" s="152">
        <f t="shared" si="58"/>
        <v>0</v>
      </c>
      <c r="L1211" s="152">
        <f t="shared" si="58"/>
        <v>0</v>
      </c>
      <c r="M1211" s="152">
        <f t="shared" si="58"/>
        <v>0</v>
      </c>
      <c r="N1211" s="152">
        <f t="shared" si="58"/>
        <v>0</v>
      </c>
      <c r="O1211" s="152">
        <f t="shared" si="58"/>
        <v>0</v>
      </c>
    </row>
    <row r="1212" spans="1:15" ht="64.8">
      <c r="A1212" s="583"/>
      <c r="B1212" s="583"/>
      <c r="C1212" s="182" t="s">
        <v>26</v>
      </c>
      <c r="D1212" s="152"/>
      <c r="E1212" s="152"/>
      <c r="F1212" s="152"/>
      <c r="G1212" s="152"/>
      <c r="H1212" s="152"/>
      <c r="I1212" s="152"/>
      <c r="J1212" s="152"/>
      <c r="K1212" s="152"/>
      <c r="L1212" s="152"/>
      <c r="M1212" s="152"/>
      <c r="N1212" s="152"/>
      <c r="O1212" s="152"/>
    </row>
    <row r="1213" spans="1:15">
      <c r="A1213" s="583"/>
      <c r="B1213" s="583"/>
      <c r="C1213" s="182" t="s">
        <v>25</v>
      </c>
      <c r="D1213" s="152"/>
      <c r="E1213" s="152"/>
      <c r="F1213" s="152"/>
      <c r="G1213" s="152"/>
      <c r="H1213" s="152"/>
      <c r="I1213" s="152"/>
      <c r="J1213" s="152"/>
      <c r="K1213" s="152"/>
      <c r="L1213" s="152"/>
      <c r="M1213" s="152"/>
      <c r="N1213" s="152"/>
      <c r="O1213" s="152"/>
    </row>
    <row r="1214" spans="1:15" ht="97.2">
      <c r="A1214" s="583"/>
      <c r="B1214" s="583"/>
      <c r="C1214" s="182" t="s">
        <v>33</v>
      </c>
      <c r="D1214" s="152"/>
      <c r="E1214" s="152"/>
      <c r="F1214" s="152"/>
      <c r="G1214" s="152"/>
      <c r="H1214" s="152"/>
      <c r="I1214" s="152"/>
      <c r="J1214" s="152"/>
      <c r="K1214" s="152"/>
      <c r="L1214" s="152"/>
      <c r="M1214" s="152"/>
      <c r="N1214" s="152"/>
      <c r="O1214" s="152"/>
    </row>
    <row r="1215" spans="1:15" ht="97.2">
      <c r="A1215" s="583"/>
      <c r="B1215" s="583"/>
      <c r="C1215" s="391" t="s">
        <v>39</v>
      </c>
      <c r="D1215" s="152"/>
      <c r="E1215" s="152"/>
      <c r="F1215" s="152"/>
      <c r="G1215" s="152"/>
      <c r="H1215" s="152"/>
      <c r="I1215" s="152"/>
      <c r="J1215" s="152"/>
      <c r="K1215" s="152"/>
      <c r="L1215" s="152"/>
      <c r="M1215" s="152"/>
      <c r="N1215" s="152"/>
      <c r="O1215" s="152"/>
    </row>
    <row r="1216" spans="1:15" ht="97.2">
      <c r="A1216" s="583"/>
      <c r="B1216" s="583"/>
      <c r="C1216" s="391" t="s">
        <v>40</v>
      </c>
      <c r="D1216" s="152"/>
      <c r="E1216" s="152"/>
      <c r="F1216" s="152"/>
      <c r="G1216" s="152"/>
      <c r="H1216" s="152"/>
      <c r="I1216" s="152"/>
      <c r="J1216" s="152"/>
      <c r="K1216" s="152"/>
      <c r="L1216" s="152"/>
      <c r="M1216" s="152"/>
      <c r="N1216" s="152"/>
      <c r="O1216" s="152"/>
    </row>
    <row r="1217" spans="1:15" ht="97.2">
      <c r="A1217" s="583"/>
      <c r="B1217" s="583"/>
      <c r="C1217" s="391" t="s">
        <v>34</v>
      </c>
      <c r="D1217" s="152"/>
      <c r="E1217" s="152"/>
      <c r="F1217" s="152"/>
      <c r="G1217" s="152"/>
      <c r="H1217" s="152"/>
      <c r="I1217" s="152"/>
      <c r="J1217" s="152"/>
      <c r="K1217" s="152"/>
      <c r="L1217" s="152"/>
      <c r="M1217" s="152"/>
      <c r="N1217" s="152"/>
      <c r="O1217" s="152"/>
    </row>
    <row r="1218" spans="1:15" ht="97.2">
      <c r="A1218" s="583"/>
      <c r="B1218" s="583"/>
      <c r="C1218" s="391" t="s">
        <v>35</v>
      </c>
      <c r="D1218" s="152"/>
      <c r="E1218" s="152"/>
      <c r="F1218" s="152"/>
      <c r="G1218" s="152"/>
      <c r="H1218" s="152"/>
      <c r="I1218" s="152"/>
      <c r="J1218" s="152"/>
      <c r="K1218" s="152"/>
      <c r="L1218" s="152"/>
      <c r="M1218" s="152"/>
      <c r="N1218" s="152"/>
      <c r="O1218" s="152"/>
    </row>
    <row r="1219" spans="1:15" ht="97.2">
      <c r="A1219" s="583"/>
      <c r="B1219" s="583"/>
      <c r="C1219" s="391" t="s">
        <v>36</v>
      </c>
      <c r="D1219" s="152"/>
      <c r="E1219" s="152"/>
      <c r="F1219" s="152"/>
      <c r="G1219" s="152"/>
      <c r="H1219" s="152"/>
      <c r="I1219" s="152"/>
      <c r="J1219" s="152"/>
      <c r="K1219" s="152"/>
      <c r="L1219" s="152"/>
      <c r="M1219" s="152"/>
      <c r="N1219" s="152"/>
      <c r="O1219" s="152"/>
    </row>
    <row r="1220" spans="1:15" ht="97.2">
      <c r="A1220" s="583"/>
      <c r="B1220" s="583"/>
      <c r="C1220" s="391" t="s">
        <v>37</v>
      </c>
      <c r="D1220" s="152"/>
      <c r="E1220" s="152"/>
      <c r="F1220" s="152"/>
      <c r="G1220" s="152"/>
      <c r="H1220" s="152"/>
      <c r="I1220" s="152"/>
      <c r="J1220" s="152"/>
      <c r="K1220" s="152"/>
      <c r="L1220" s="152"/>
      <c r="M1220" s="152"/>
      <c r="N1220" s="152"/>
      <c r="O1220" s="152"/>
    </row>
    <row r="1221" spans="1:15" ht="129.6">
      <c r="A1221" s="583"/>
      <c r="B1221" s="583"/>
      <c r="C1221" s="182" t="s">
        <v>38</v>
      </c>
      <c r="D1221" s="152"/>
      <c r="E1221" s="152"/>
      <c r="F1221" s="152"/>
      <c r="G1221" s="152"/>
      <c r="H1221" s="152"/>
      <c r="I1221" s="152"/>
      <c r="J1221" s="152"/>
      <c r="K1221" s="152"/>
      <c r="L1221" s="152"/>
      <c r="M1221" s="152"/>
      <c r="N1221" s="152"/>
      <c r="O1221" s="152"/>
    </row>
    <row r="1222" spans="1:15">
      <c r="A1222" s="583"/>
      <c r="B1222" s="583"/>
      <c r="C1222" s="182" t="s">
        <v>24</v>
      </c>
      <c r="D1222" s="152"/>
      <c r="E1222" s="152"/>
      <c r="F1222" s="152"/>
      <c r="G1222" s="152"/>
      <c r="H1222" s="152"/>
      <c r="I1222" s="152"/>
      <c r="J1222" s="152"/>
      <c r="K1222" s="152"/>
      <c r="L1222" s="152"/>
      <c r="M1222" s="152"/>
      <c r="N1222" s="152"/>
      <c r="O1222" s="152"/>
    </row>
    <row r="1223" spans="1:15">
      <c r="A1223" s="583"/>
      <c r="B1223" s="583"/>
      <c r="C1223" s="182" t="s">
        <v>23</v>
      </c>
      <c r="D1223" s="152">
        <f t="shared" ref="D1223:O1223" si="59">D1277+D1317+D1318</f>
        <v>0</v>
      </c>
      <c r="E1223" s="152">
        <f t="shared" si="59"/>
        <v>0</v>
      </c>
      <c r="F1223" s="152">
        <f t="shared" si="59"/>
        <v>0</v>
      </c>
      <c r="G1223" s="152">
        <f t="shared" si="59"/>
        <v>0</v>
      </c>
      <c r="H1223" s="152">
        <f t="shared" si="59"/>
        <v>0</v>
      </c>
      <c r="I1223" s="152">
        <f t="shared" si="59"/>
        <v>0</v>
      </c>
      <c r="J1223" s="152">
        <f t="shared" si="59"/>
        <v>0</v>
      </c>
      <c r="K1223" s="152">
        <f t="shared" si="59"/>
        <v>0</v>
      </c>
      <c r="L1223" s="152">
        <f t="shared" si="59"/>
        <v>0</v>
      </c>
      <c r="M1223" s="152">
        <f t="shared" si="59"/>
        <v>0</v>
      </c>
      <c r="N1223" s="152">
        <f t="shared" si="59"/>
        <v>0</v>
      </c>
      <c r="O1223" s="152">
        <f t="shared" si="59"/>
        <v>0</v>
      </c>
    </row>
    <row r="1224" spans="1:15">
      <c r="A1224" s="582" t="s">
        <v>283</v>
      </c>
      <c r="B1224" s="582" t="s">
        <v>284</v>
      </c>
      <c r="C1224" s="182" t="s">
        <v>59</v>
      </c>
      <c r="D1224" s="152">
        <f>D1236</f>
        <v>0</v>
      </c>
      <c r="E1224" s="152">
        <f t="shared" ref="E1224:O1224" si="60">E1236</f>
        <v>0</v>
      </c>
      <c r="F1224" s="152">
        <f t="shared" si="60"/>
        <v>0</v>
      </c>
      <c r="G1224" s="152">
        <f t="shared" si="60"/>
        <v>0</v>
      </c>
      <c r="H1224" s="152">
        <f t="shared" si="60"/>
        <v>0</v>
      </c>
      <c r="I1224" s="152">
        <f t="shared" si="60"/>
        <v>0</v>
      </c>
      <c r="J1224" s="152">
        <f t="shared" si="60"/>
        <v>0</v>
      </c>
      <c r="K1224" s="152">
        <f t="shared" si="60"/>
        <v>0</v>
      </c>
      <c r="L1224" s="152">
        <f t="shared" si="60"/>
        <v>0</v>
      </c>
      <c r="M1224" s="152">
        <f t="shared" si="60"/>
        <v>0</v>
      </c>
      <c r="N1224" s="152">
        <f t="shared" si="60"/>
        <v>0</v>
      </c>
      <c r="O1224" s="152">
        <f t="shared" si="60"/>
        <v>0</v>
      </c>
    </row>
    <row r="1225" spans="1:15" ht="64.8">
      <c r="A1225" s="583"/>
      <c r="B1225" s="583"/>
      <c r="C1225" s="182" t="s">
        <v>26</v>
      </c>
      <c r="D1225" s="152"/>
      <c r="E1225" s="152"/>
      <c r="F1225" s="152"/>
      <c r="G1225" s="152"/>
      <c r="H1225" s="152"/>
      <c r="I1225" s="152"/>
      <c r="J1225" s="152"/>
      <c r="K1225" s="152"/>
      <c r="L1225" s="152"/>
      <c r="M1225" s="152"/>
      <c r="N1225" s="152"/>
      <c r="O1225" s="152"/>
    </row>
    <row r="1226" spans="1:15">
      <c r="A1226" s="583"/>
      <c r="B1226" s="583"/>
      <c r="C1226" s="182" t="s">
        <v>25</v>
      </c>
      <c r="D1226" s="152"/>
      <c r="E1226" s="152"/>
      <c r="F1226" s="152"/>
      <c r="G1226" s="152"/>
      <c r="H1226" s="152"/>
      <c r="I1226" s="152"/>
      <c r="J1226" s="152"/>
      <c r="K1226" s="152"/>
      <c r="L1226" s="152"/>
      <c r="M1226" s="152"/>
      <c r="N1226" s="152"/>
      <c r="O1226" s="152"/>
    </row>
    <row r="1227" spans="1:15" ht="97.2">
      <c r="A1227" s="583"/>
      <c r="B1227" s="583"/>
      <c r="C1227" s="182" t="s">
        <v>33</v>
      </c>
      <c r="D1227" s="152"/>
      <c r="E1227" s="152"/>
      <c r="F1227" s="152"/>
      <c r="G1227" s="152"/>
      <c r="H1227" s="152"/>
      <c r="I1227" s="152"/>
      <c r="J1227" s="152"/>
      <c r="K1227" s="152"/>
      <c r="L1227" s="152"/>
      <c r="M1227" s="152"/>
      <c r="N1227" s="152"/>
      <c r="O1227" s="152"/>
    </row>
    <row r="1228" spans="1:15" ht="97.2">
      <c r="A1228" s="583"/>
      <c r="B1228" s="583"/>
      <c r="C1228" s="391" t="s">
        <v>39</v>
      </c>
      <c r="D1228" s="152"/>
      <c r="E1228" s="152"/>
      <c r="F1228" s="152"/>
      <c r="G1228" s="152"/>
      <c r="H1228" s="152"/>
      <c r="I1228" s="152"/>
      <c r="J1228" s="152"/>
      <c r="K1228" s="152"/>
      <c r="L1228" s="152"/>
      <c r="M1228" s="152"/>
      <c r="N1228" s="152"/>
      <c r="O1228" s="152"/>
    </row>
    <row r="1229" spans="1:15" ht="97.2">
      <c r="A1229" s="583"/>
      <c r="B1229" s="583"/>
      <c r="C1229" s="391" t="s">
        <v>40</v>
      </c>
      <c r="D1229" s="152"/>
      <c r="E1229" s="152"/>
      <c r="F1229" s="152"/>
      <c r="G1229" s="152"/>
      <c r="H1229" s="152"/>
      <c r="I1229" s="152"/>
      <c r="J1229" s="152"/>
      <c r="K1229" s="152"/>
      <c r="L1229" s="152"/>
      <c r="M1229" s="152"/>
      <c r="N1229" s="152"/>
      <c r="O1229" s="152"/>
    </row>
    <row r="1230" spans="1:15" ht="97.2">
      <c r="A1230" s="583"/>
      <c r="B1230" s="583"/>
      <c r="C1230" s="391" t="s">
        <v>34</v>
      </c>
      <c r="D1230" s="152"/>
      <c r="E1230" s="152"/>
      <c r="F1230" s="152"/>
      <c r="G1230" s="152"/>
      <c r="H1230" s="152"/>
      <c r="I1230" s="152"/>
      <c r="J1230" s="152"/>
      <c r="K1230" s="152"/>
      <c r="L1230" s="152"/>
      <c r="M1230" s="152"/>
      <c r="N1230" s="152"/>
      <c r="O1230" s="152"/>
    </row>
    <row r="1231" spans="1:15" ht="97.2">
      <c r="A1231" s="583"/>
      <c r="B1231" s="583"/>
      <c r="C1231" s="391" t="s">
        <v>35</v>
      </c>
      <c r="D1231" s="152"/>
      <c r="E1231" s="152"/>
      <c r="F1231" s="152"/>
      <c r="G1231" s="152"/>
      <c r="H1231" s="152"/>
      <c r="I1231" s="152"/>
      <c r="J1231" s="152"/>
      <c r="K1231" s="152"/>
      <c r="L1231" s="152"/>
      <c r="M1231" s="152"/>
      <c r="N1231" s="152"/>
      <c r="O1231" s="152"/>
    </row>
    <row r="1232" spans="1:15" ht="97.2">
      <c r="A1232" s="583"/>
      <c r="B1232" s="583"/>
      <c r="C1232" s="391" t="s">
        <v>36</v>
      </c>
      <c r="D1232" s="152"/>
      <c r="E1232" s="152"/>
      <c r="F1232" s="152"/>
      <c r="G1232" s="152"/>
      <c r="H1232" s="152"/>
      <c r="I1232" s="152"/>
      <c r="J1232" s="152"/>
      <c r="K1232" s="152"/>
      <c r="L1232" s="152"/>
      <c r="M1232" s="152"/>
      <c r="N1232" s="152"/>
      <c r="O1232" s="152"/>
    </row>
    <row r="1233" spans="1:15" ht="97.2">
      <c r="A1233" s="583"/>
      <c r="B1233" s="583"/>
      <c r="C1233" s="391" t="s">
        <v>37</v>
      </c>
      <c r="D1233" s="152"/>
      <c r="E1233" s="152"/>
      <c r="F1233" s="152"/>
      <c r="G1233" s="152"/>
      <c r="H1233" s="152"/>
      <c r="I1233" s="152"/>
      <c r="J1233" s="152"/>
      <c r="K1233" s="152"/>
      <c r="L1233" s="152"/>
      <c r="M1233" s="152"/>
      <c r="N1233" s="152"/>
      <c r="O1233" s="152"/>
    </row>
    <row r="1234" spans="1:15" ht="129.6">
      <c r="A1234" s="583"/>
      <c r="B1234" s="583"/>
      <c r="C1234" s="182" t="s">
        <v>38</v>
      </c>
      <c r="D1234" s="152"/>
      <c r="E1234" s="152"/>
      <c r="F1234" s="152"/>
      <c r="G1234" s="152"/>
      <c r="H1234" s="152"/>
      <c r="I1234" s="152"/>
      <c r="J1234" s="152"/>
      <c r="K1234" s="152"/>
      <c r="L1234" s="152"/>
      <c r="M1234" s="152"/>
      <c r="N1234" s="152"/>
      <c r="O1234" s="152"/>
    </row>
    <row r="1235" spans="1:15">
      <c r="A1235" s="583"/>
      <c r="B1235" s="583"/>
      <c r="C1235" s="182" t="s">
        <v>24</v>
      </c>
      <c r="D1235" s="152"/>
      <c r="E1235" s="152"/>
      <c r="F1235" s="152"/>
      <c r="G1235" s="152"/>
      <c r="H1235" s="152"/>
      <c r="I1235" s="152"/>
      <c r="J1235" s="152"/>
      <c r="K1235" s="152"/>
      <c r="L1235" s="152"/>
      <c r="M1235" s="152"/>
      <c r="N1235" s="152"/>
      <c r="O1235" s="152"/>
    </row>
    <row r="1236" spans="1:15">
      <c r="A1236" s="583"/>
      <c r="B1236" s="583"/>
      <c r="C1236" s="182" t="s">
        <v>23</v>
      </c>
      <c r="D1236" s="152">
        <v>0</v>
      </c>
      <c r="E1236" s="152">
        <f>E1330+E1331+E1371</f>
        <v>0</v>
      </c>
      <c r="F1236" s="152"/>
      <c r="G1236" s="152">
        <v>0</v>
      </c>
      <c r="H1236" s="152">
        <f>H1330+H1331+H1371</f>
        <v>0</v>
      </c>
      <c r="I1236" s="152"/>
      <c r="J1236" s="152">
        <v>0</v>
      </c>
      <c r="K1236" s="152">
        <f>K1330+K1331+K1371</f>
        <v>0</v>
      </c>
      <c r="L1236" s="152"/>
      <c r="M1236" s="152">
        <v>0</v>
      </c>
      <c r="N1236" s="152">
        <f>N1330+N1331+N1371</f>
        <v>0</v>
      </c>
      <c r="O1236" s="152"/>
    </row>
    <row r="1237" spans="1:15">
      <c r="A1237" s="582" t="s">
        <v>286</v>
      </c>
      <c r="B1237" s="582" t="s">
        <v>287</v>
      </c>
      <c r="C1237" s="182" t="s">
        <v>59</v>
      </c>
      <c r="D1237" s="152">
        <v>0</v>
      </c>
      <c r="E1237" s="152">
        <f t="shared" ref="E1237:N1237" si="61">E1249</f>
        <v>0</v>
      </c>
      <c r="F1237" s="152">
        <v>0</v>
      </c>
      <c r="G1237" s="152">
        <v>0</v>
      </c>
      <c r="H1237" s="152">
        <f t="shared" si="61"/>
        <v>0</v>
      </c>
      <c r="I1237" s="152">
        <v>0</v>
      </c>
      <c r="J1237" s="152">
        <v>0</v>
      </c>
      <c r="K1237" s="152">
        <f t="shared" si="61"/>
        <v>0</v>
      </c>
      <c r="L1237" s="152">
        <v>0</v>
      </c>
      <c r="M1237" s="152">
        <v>0</v>
      </c>
      <c r="N1237" s="152">
        <f t="shared" si="61"/>
        <v>0</v>
      </c>
      <c r="O1237" s="152">
        <v>0</v>
      </c>
    </row>
    <row r="1238" spans="1:15" ht="64.8">
      <c r="A1238" s="583"/>
      <c r="B1238" s="583"/>
      <c r="C1238" s="182" t="s">
        <v>26</v>
      </c>
      <c r="D1238" s="152"/>
      <c r="E1238" s="152"/>
      <c r="F1238" s="152"/>
      <c r="G1238" s="152"/>
      <c r="H1238" s="152"/>
      <c r="I1238" s="152"/>
      <c r="J1238" s="152"/>
      <c r="K1238" s="152"/>
      <c r="L1238" s="152"/>
      <c r="M1238" s="152"/>
      <c r="N1238" s="152"/>
      <c r="O1238" s="152"/>
    </row>
    <row r="1239" spans="1:15">
      <c r="A1239" s="583"/>
      <c r="B1239" s="583"/>
      <c r="C1239" s="182" t="s">
        <v>25</v>
      </c>
      <c r="D1239" s="152"/>
      <c r="E1239" s="152"/>
      <c r="F1239" s="152"/>
      <c r="G1239" s="152"/>
      <c r="H1239" s="152"/>
      <c r="I1239" s="152"/>
      <c r="J1239" s="152"/>
      <c r="K1239" s="152"/>
      <c r="L1239" s="152"/>
      <c r="M1239" s="152"/>
      <c r="N1239" s="152"/>
      <c r="O1239" s="152"/>
    </row>
    <row r="1240" spans="1:15" ht="97.2">
      <c r="A1240" s="583"/>
      <c r="B1240" s="583"/>
      <c r="C1240" s="182" t="s">
        <v>33</v>
      </c>
      <c r="D1240" s="152"/>
      <c r="E1240" s="152"/>
      <c r="F1240" s="152"/>
      <c r="G1240" s="152"/>
      <c r="H1240" s="152"/>
      <c r="I1240" s="152"/>
      <c r="J1240" s="152"/>
      <c r="K1240" s="152"/>
      <c r="L1240" s="152"/>
      <c r="M1240" s="152"/>
      <c r="N1240" s="152"/>
      <c r="O1240" s="152"/>
    </row>
    <row r="1241" spans="1:15" ht="97.2">
      <c r="A1241" s="583"/>
      <c r="B1241" s="583"/>
      <c r="C1241" s="391" t="s">
        <v>39</v>
      </c>
      <c r="D1241" s="152"/>
      <c r="E1241" s="152"/>
      <c r="F1241" s="152"/>
      <c r="G1241" s="152"/>
      <c r="H1241" s="152"/>
      <c r="I1241" s="152"/>
      <c r="J1241" s="152"/>
      <c r="K1241" s="152"/>
      <c r="L1241" s="152"/>
      <c r="M1241" s="152"/>
      <c r="N1241" s="152"/>
      <c r="O1241" s="152"/>
    </row>
    <row r="1242" spans="1:15" ht="97.2">
      <c r="A1242" s="583"/>
      <c r="B1242" s="583"/>
      <c r="C1242" s="391" t="s">
        <v>40</v>
      </c>
      <c r="D1242" s="152"/>
      <c r="E1242" s="152"/>
      <c r="F1242" s="152"/>
      <c r="G1242" s="152"/>
      <c r="H1242" s="152"/>
      <c r="I1242" s="152"/>
      <c r="J1242" s="152"/>
      <c r="K1242" s="152"/>
      <c r="L1242" s="152"/>
      <c r="M1242" s="152"/>
      <c r="N1242" s="152"/>
      <c r="O1242" s="152"/>
    </row>
    <row r="1243" spans="1:15" ht="97.2">
      <c r="A1243" s="583"/>
      <c r="B1243" s="583"/>
      <c r="C1243" s="391" t="s">
        <v>34</v>
      </c>
      <c r="D1243" s="152"/>
      <c r="E1243" s="152"/>
      <c r="F1243" s="152"/>
      <c r="G1243" s="152"/>
      <c r="H1243" s="152"/>
      <c r="I1243" s="152"/>
      <c r="J1243" s="152"/>
      <c r="K1243" s="152"/>
      <c r="L1243" s="152"/>
      <c r="M1243" s="152"/>
      <c r="N1243" s="152"/>
      <c r="O1243" s="152"/>
    </row>
    <row r="1244" spans="1:15" ht="97.2">
      <c r="A1244" s="583"/>
      <c r="B1244" s="583"/>
      <c r="C1244" s="391" t="s">
        <v>35</v>
      </c>
      <c r="D1244" s="152"/>
      <c r="E1244" s="152"/>
      <c r="F1244" s="152"/>
      <c r="G1244" s="152"/>
      <c r="H1244" s="152"/>
      <c r="I1244" s="152"/>
      <c r="J1244" s="152"/>
      <c r="K1244" s="152"/>
      <c r="L1244" s="152"/>
      <c r="M1244" s="152"/>
      <c r="N1244" s="152"/>
      <c r="O1244" s="152"/>
    </row>
    <row r="1245" spans="1:15" ht="97.2">
      <c r="A1245" s="583"/>
      <c r="B1245" s="583"/>
      <c r="C1245" s="391" t="s">
        <v>36</v>
      </c>
      <c r="D1245" s="152"/>
      <c r="E1245" s="152"/>
      <c r="F1245" s="152"/>
      <c r="G1245" s="152"/>
      <c r="H1245" s="152"/>
      <c r="I1245" s="152"/>
      <c r="J1245" s="152"/>
      <c r="K1245" s="152"/>
      <c r="L1245" s="152"/>
      <c r="M1245" s="152"/>
      <c r="N1245" s="152"/>
      <c r="O1245" s="152"/>
    </row>
    <row r="1246" spans="1:15" ht="97.2">
      <c r="A1246" s="583"/>
      <c r="B1246" s="583"/>
      <c r="C1246" s="391" t="s">
        <v>37</v>
      </c>
      <c r="D1246" s="152"/>
      <c r="E1246" s="152"/>
      <c r="F1246" s="152"/>
      <c r="G1246" s="152"/>
      <c r="H1246" s="152"/>
      <c r="I1246" s="152"/>
      <c r="J1246" s="152"/>
      <c r="K1246" s="152"/>
      <c r="L1246" s="152"/>
      <c r="M1246" s="152"/>
      <c r="N1246" s="152"/>
      <c r="O1246" s="152"/>
    </row>
    <row r="1247" spans="1:15" ht="129.6">
      <c r="A1247" s="583"/>
      <c r="B1247" s="583"/>
      <c r="C1247" s="182" t="s">
        <v>38</v>
      </c>
      <c r="D1247" s="152"/>
      <c r="E1247" s="152"/>
      <c r="F1247" s="152"/>
      <c r="G1247" s="152"/>
      <c r="H1247" s="152"/>
      <c r="I1247" s="152"/>
      <c r="J1247" s="152"/>
      <c r="K1247" s="152"/>
      <c r="L1247" s="152"/>
      <c r="M1247" s="152"/>
      <c r="N1247" s="152"/>
      <c r="O1247" s="152"/>
    </row>
    <row r="1248" spans="1:15">
      <c r="A1248" s="583"/>
      <c r="B1248" s="583"/>
      <c r="C1248" s="182" t="s">
        <v>24</v>
      </c>
      <c r="D1248" s="152"/>
      <c r="E1248" s="152"/>
      <c r="F1248" s="152"/>
      <c r="G1248" s="152"/>
      <c r="H1248" s="152"/>
      <c r="I1248" s="152"/>
      <c r="J1248" s="152"/>
      <c r="K1248" s="152"/>
      <c r="L1248" s="152"/>
      <c r="M1248" s="152"/>
      <c r="N1248" s="152"/>
      <c r="O1248" s="152"/>
    </row>
    <row r="1249" spans="1:15">
      <c r="A1249" s="583"/>
      <c r="B1249" s="583"/>
      <c r="C1249" s="182" t="s">
        <v>23</v>
      </c>
      <c r="D1249" s="152">
        <v>0</v>
      </c>
      <c r="E1249" s="152">
        <v>0</v>
      </c>
      <c r="F1249" s="152">
        <v>0</v>
      </c>
      <c r="G1249" s="152">
        <v>0</v>
      </c>
      <c r="H1249" s="152">
        <v>0</v>
      </c>
      <c r="I1249" s="152">
        <v>0</v>
      </c>
      <c r="J1249" s="152">
        <v>0</v>
      </c>
      <c r="K1249" s="152">
        <f>K1383+K1384+K1385</f>
        <v>0</v>
      </c>
      <c r="L1249" s="152">
        <v>0</v>
      </c>
      <c r="M1249" s="152">
        <v>0</v>
      </c>
      <c r="N1249" s="152">
        <f>N1383+N1384+N1385</f>
        <v>0</v>
      </c>
      <c r="O1249" s="152">
        <v>0</v>
      </c>
    </row>
    <row r="1250" spans="1:15">
      <c r="A1250" s="582" t="s">
        <v>768</v>
      </c>
      <c r="B1250" s="582" t="s">
        <v>769</v>
      </c>
      <c r="C1250" s="182" t="s">
        <v>59</v>
      </c>
      <c r="D1250" s="152">
        <v>0</v>
      </c>
      <c r="E1250" s="152">
        <f t="shared" ref="E1250" si="62">E1262</f>
        <v>0</v>
      </c>
      <c r="F1250" s="152">
        <v>0</v>
      </c>
      <c r="G1250" s="152">
        <v>0</v>
      </c>
      <c r="H1250" s="152">
        <f t="shared" ref="H1250" si="63">H1262</f>
        <v>0</v>
      </c>
      <c r="I1250" s="152">
        <v>0</v>
      </c>
      <c r="J1250" s="152">
        <v>0</v>
      </c>
      <c r="K1250" s="152">
        <f t="shared" ref="K1250" si="64">K1262</f>
        <v>0</v>
      </c>
      <c r="L1250" s="152">
        <v>0</v>
      </c>
      <c r="M1250" s="152">
        <v>0</v>
      </c>
      <c r="N1250" s="152">
        <f t="shared" ref="N1250" si="65">N1262</f>
        <v>0</v>
      </c>
      <c r="O1250" s="152">
        <v>0</v>
      </c>
    </row>
    <row r="1251" spans="1:15" ht="64.8">
      <c r="A1251" s="583"/>
      <c r="B1251" s="583"/>
      <c r="C1251" s="182" t="s">
        <v>26</v>
      </c>
      <c r="D1251" s="152"/>
      <c r="E1251" s="152"/>
      <c r="F1251" s="152"/>
      <c r="G1251" s="152"/>
      <c r="H1251" s="152"/>
      <c r="I1251" s="152"/>
      <c r="J1251" s="152"/>
      <c r="K1251" s="152"/>
      <c r="L1251" s="152"/>
      <c r="M1251" s="152"/>
      <c r="N1251" s="152"/>
      <c r="O1251" s="152"/>
    </row>
    <row r="1252" spans="1:15">
      <c r="A1252" s="583"/>
      <c r="B1252" s="583"/>
      <c r="C1252" s="182" t="s">
        <v>25</v>
      </c>
      <c r="D1252" s="152"/>
      <c r="E1252" s="152"/>
      <c r="F1252" s="152"/>
      <c r="G1252" s="152"/>
      <c r="H1252" s="152"/>
      <c r="I1252" s="152"/>
      <c r="J1252" s="152"/>
      <c r="K1252" s="152"/>
      <c r="L1252" s="152"/>
      <c r="M1252" s="152"/>
      <c r="N1252" s="152"/>
      <c r="O1252" s="152"/>
    </row>
    <row r="1253" spans="1:15" ht="97.2">
      <c r="A1253" s="583"/>
      <c r="B1253" s="583"/>
      <c r="C1253" s="182" t="s">
        <v>33</v>
      </c>
      <c r="D1253" s="152"/>
      <c r="E1253" s="152"/>
      <c r="F1253" s="152"/>
      <c r="G1253" s="152"/>
      <c r="H1253" s="152"/>
      <c r="I1253" s="152"/>
      <c r="J1253" s="152"/>
      <c r="K1253" s="152"/>
      <c r="L1253" s="152"/>
      <c r="M1253" s="152"/>
      <c r="N1253" s="152"/>
      <c r="O1253" s="152"/>
    </row>
    <row r="1254" spans="1:15" ht="97.2">
      <c r="A1254" s="583"/>
      <c r="B1254" s="583"/>
      <c r="C1254" s="391" t="s">
        <v>39</v>
      </c>
      <c r="D1254" s="152"/>
      <c r="E1254" s="152"/>
      <c r="F1254" s="152"/>
      <c r="G1254" s="152"/>
      <c r="H1254" s="152"/>
      <c r="I1254" s="152"/>
      <c r="J1254" s="152"/>
      <c r="K1254" s="152"/>
      <c r="L1254" s="152"/>
      <c r="M1254" s="152"/>
      <c r="N1254" s="152"/>
      <c r="O1254" s="152"/>
    </row>
    <row r="1255" spans="1:15" ht="97.2">
      <c r="A1255" s="583"/>
      <c r="B1255" s="583"/>
      <c r="C1255" s="391" t="s">
        <v>40</v>
      </c>
      <c r="D1255" s="152"/>
      <c r="E1255" s="152"/>
      <c r="F1255" s="152"/>
      <c r="G1255" s="152"/>
      <c r="H1255" s="152"/>
      <c r="I1255" s="152"/>
      <c r="J1255" s="152"/>
      <c r="K1255" s="152"/>
      <c r="L1255" s="152"/>
      <c r="M1255" s="152"/>
      <c r="N1255" s="152"/>
      <c r="O1255" s="152"/>
    </row>
    <row r="1256" spans="1:15" ht="97.2">
      <c r="A1256" s="583"/>
      <c r="B1256" s="583"/>
      <c r="C1256" s="391" t="s">
        <v>34</v>
      </c>
      <c r="D1256" s="152"/>
      <c r="E1256" s="152"/>
      <c r="F1256" s="152"/>
      <c r="G1256" s="152"/>
      <c r="H1256" s="152"/>
      <c r="I1256" s="152"/>
      <c r="J1256" s="152"/>
      <c r="K1256" s="152"/>
      <c r="L1256" s="152"/>
      <c r="M1256" s="152"/>
      <c r="N1256" s="152"/>
      <c r="O1256" s="152"/>
    </row>
    <row r="1257" spans="1:15" ht="97.2">
      <c r="A1257" s="583"/>
      <c r="B1257" s="583"/>
      <c r="C1257" s="391" t="s">
        <v>35</v>
      </c>
      <c r="D1257" s="152"/>
      <c r="E1257" s="152"/>
      <c r="F1257" s="152"/>
      <c r="G1257" s="152"/>
      <c r="H1257" s="152"/>
      <c r="I1257" s="152"/>
      <c r="J1257" s="152"/>
      <c r="K1257" s="152"/>
      <c r="L1257" s="152"/>
      <c r="M1257" s="152"/>
      <c r="N1257" s="152"/>
      <c r="O1257" s="152"/>
    </row>
    <row r="1258" spans="1:15" ht="97.2">
      <c r="A1258" s="583"/>
      <c r="B1258" s="583"/>
      <c r="C1258" s="391" t="s">
        <v>36</v>
      </c>
      <c r="D1258" s="152"/>
      <c r="E1258" s="152"/>
      <c r="F1258" s="152"/>
      <c r="G1258" s="152"/>
      <c r="H1258" s="152"/>
      <c r="I1258" s="152"/>
      <c r="J1258" s="152"/>
      <c r="K1258" s="152"/>
      <c r="L1258" s="152"/>
      <c r="M1258" s="152"/>
      <c r="N1258" s="152"/>
      <c r="O1258" s="152"/>
    </row>
    <row r="1259" spans="1:15" ht="97.2">
      <c r="A1259" s="583"/>
      <c r="B1259" s="583"/>
      <c r="C1259" s="391" t="s">
        <v>37</v>
      </c>
      <c r="D1259" s="152"/>
      <c r="E1259" s="152"/>
      <c r="F1259" s="152"/>
      <c r="G1259" s="152"/>
      <c r="H1259" s="152"/>
      <c r="I1259" s="152"/>
      <c r="J1259" s="152"/>
      <c r="K1259" s="152"/>
      <c r="L1259" s="152"/>
      <c r="M1259" s="152"/>
      <c r="N1259" s="152"/>
      <c r="O1259" s="152"/>
    </row>
    <row r="1260" spans="1:15" ht="129.6">
      <c r="A1260" s="583"/>
      <c r="B1260" s="583"/>
      <c r="C1260" s="182" t="s">
        <v>38</v>
      </c>
      <c r="D1260" s="152"/>
      <c r="E1260" s="152"/>
      <c r="F1260" s="152"/>
      <c r="G1260" s="152"/>
      <c r="H1260" s="152"/>
      <c r="I1260" s="152"/>
      <c r="J1260" s="152"/>
      <c r="K1260" s="152"/>
      <c r="L1260" s="152"/>
      <c r="M1260" s="152"/>
      <c r="N1260" s="152"/>
      <c r="O1260" s="152"/>
    </row>
    <row r="1261" spans="1:15">
      <c r="A1261" s="583"/>
      <c r="B1261" s="583"/>
      <c r="C1261" s="182" t="s">
        <v>24</v>
      </c>
      <c r="D1261" s="152"/>
      <c r="E1261" s="152"/>
      <c r="F1261" s="152"/>
      <c r="G1261" s="152"/>
      <c r="H1261" s="152"/>
      <c r="I1261" s="152"/>
      <c r="J1261" s="152"/>
      <c r="K1261" s="152"/>
      <c r="L1261" s="152"/>
      <c r="M1261" s="152"/>
      <c r="N1261" s="152"/>
      <c r="O1261" s="152"/>
    </row>
    <row r="1262" spans="1:15">
      <c r="A1262" s="583"/>
      <c r="B1262" s="583"/>
      <c r="C1262" s="182" t="s">
        <v>23</v>
      </c>
      <c r="D1262" s="152">
        <v>0</v>
      </c>
      <c r="E1262" s="152">
        <v>0</v>
      </c>
      <c r="F1262" s="152">
        <v>0</v>
      </c>
      <c r="G1262" s="152">
        <v>0</v>
      </c>
      <c r="H1262" s="152">
        <v>0</v>
      </c>
      <c r="I1262" s="152">
        <v>0</v>
      </c>
      <c r="J1262" s="152">
        <v>0</v>
      </c>
      <c r="K1262" s="152">
        <f>K1425+K1426+K1427</f>
        <v>0</v>
      </c>
      <c r="L1262" s="152">
        <v>0</v>
      </c>
      <c r="M1262" s="152">
        <v>0</v>
      </c>
      <c r="N1262" s="152">
        <f>N1425+N1426+N1427</f>
        <v>0</v>
      </c>
      <c r="O1262" s="152">
        <v>0</v>
      </c>
    </row>
    <row r="1263" spans="1:15">
      <c r="A1263" s="582" t="s">
        <v>991</v>
      </c>
      <c r="B1263" s="582" t="s">
        <v>992</v>
      </c>
      <c r="C1263" s="182" t="s">
        <v>59</v>
      </c>
      <c r="D1263" s="152">
        <f>D1275</f>
        <v>0</v>
      </c>
      <c r="E1263" s="152">
        <f t="shared" ref="E1263:N1263" si="66">E1275</f>
        <v>0</v>
      </c>
      <c r="F1263" s="152">
        <v>0</v>
      </c>
      <c r="G1263" s="152">
        <f t="shared" si="66"/>
        <v>0</v>
      </c>
      <c r="H1263" s="152">
        <f t="shared" si="66"/>
        <v>0</v>
      </c>
      <c r="I1263" s="152">
        <v>0</v>
      </c>
      <c r="J1263" s="152">
        <f t="shared" si="66"/>
        <v>0</v>
      </c>
      <c r="K1263" s="152">
        <f t="shared" si="66"/>
        <v>0</v>
      </c>
      <c r="L1263" s="152">
        <v>0</v>
      </c>
      <c r="M1263" s="152">
        <f t="shared" si="66"/>
        <v>0</v>
      </c>
      <c r="N1263" s="152">
        <f t="shared" si="66"/>
        <v>0</v>
      </c>
      <c r="O1263" s="152">
        <v>0</v>
      </c>
    </row>
    <row r="1264" spans="1:15" ht="64.8">
      <c r="A1264" s="583"/>
      <c r="B1264" s="583"/>
      <c r="C1264" s="182" t="s">
        <v>26</v>
      </c>
      <c r="D1264" s="152"/>
      <c r="E1264" s="152"/>
      <c r="F1264" s="152"/>
      <c r="G1264" s="152"/>
      <c r="H1264" s="152"/>
      <c r="I1264" s="152"/>
      <c r="J1264" s="152"/>
      <c r="K1264" s="152"/>
      <c r="L1264" s="152"/>
      <c r="M1264" s="152"/>
      <c r="N1264" s="152"/>
      <c r="O1264" s="152"/>
    </row>
    <row r="1265" spans="1:15">
      <c r="A1265" s="583"/>
      <c r="B1265" s="583"/>
      <c r="C1265" s="182" t="s">
        <v>25</v>
      </c>
      <c r="D1265" s="152"/>
      <c r="E1265" s="152"/>
      <c r="F1265" s="152"/>
      <c r="G1265" s="152"/>
      <c r="H1265" s="152"/>
      <c r="I1265" s="152"/>
      <c r="J1265" s="152"/>
      <c r="K1265" s="152"/>
      <c r="L1265" s="152"/>
      <c r="M1265" s="152"/>
      <c r="N1265" s="152"/>
      <c r="O1265" s="152"/>
    </row>
    <row r="1266" spans="1:15" ht="97.2">
      <c r="A1266" s="583"/>
      <c r="B1266" s="583"/>
      <c r="C1266" s="182" t="s">
        <v>33</v>
      </c>
      <c r="D1266" s="152"/>
      <c r="E1266" s="152"/>
      <c r="F1266" s="152"/>
      <c r="G1266" s="152"/>
      <c r="H1266" s="152"/>
      <c r="I1266" s="152"/>
      <c r="J1266" s="152"/>
      <c r="K1266" s="152"/>
      <c r="L1266" s="152"/>
      <c r="M1266" s="152"/>
      <c r="N1266" s="152"/>
      <c r="O1266" s="152"/>
    </row>
    <row r="1267" spans="1:15" ht="97.2">
      <c r="A1267" s="583"/>
      <c r="B1267" s="583"/>
      <c r="C1267" s="391" t="s">
        <v>39</v>
      </c>
      <c r="D1267" s="152"/>
      <c r="E1267" s="152"/>
      <c r="F1267" s="152"/>
      <c r="G1267" s="152"/>
      <c r="H1267" s="152"/>
      <c r="I1267" s="152"/>
      <c r="J1267" s="152"/>
      <c r="K1267" s="152"/>
      <c r="L1267" s="152"/>
      <c r="M1267" s="152"/>
      <c r="N1267" s="152"/>
      <c r="O1267" s="152"/>
    </row>
    <row r="1268" spans="1:15" ht="97.2">
      <c r="A1268" s="583"/>
      <c r="B1268" s="583"/>
      <c r="C1268" s="391" t="s">
        <v>40</v>
      </c>
      <c r="D1268" s="152"/>
      <c r="E1268" s="152"/>
      <c r="F1268" s="152"/>
      <c r="G1268" s="152"/>
      <c r="H1268" s="152"/>
      <c r="I1268" s="152"/>
      <c r="J1268" s="152"/>
      <c r="K1268" s="152"/>
      <c r="L1268" s="152"/>
      <c r="M1268" s="152"/>
      <c r="N1268" s="152"/>
      <c r="O1268" s="152"/>
    </row>
    <row r="1269" spans="1:15" ht="97.2">
      <c r="A1269" s="583"/>
      <c r="B1269" s="583"/>
      <c r="C1269" s="391" t="s">
        <v>34</v>
      </c>
      <c r="D1269" s="152"/>
      <c r="E1269" s="152"/>
      <c r="F1269" s="152"/>
      <c r="G1269" s="152"/>
      <c r="H1269" s="152"/>
      <c r="I1269" s="152"/>
      <c r="J1269" s="152"/>
      <c r="K1269" s="152"/>
      <c r="L1269" s="152"/>
      <c r="M1269" s="152"/>
      <c r="N1269" s="152"/>
      <c r="O1269" s="152"/>
    </row>
    <row r="1270" spans="1:15" ht="97.2">
      <c r="A1270" s="583"/>
      <c r="B1270" s="583"/>
      <c r="C1270" s="391" t="s">
        <v>35</v>
      </c>
      <c r="D1270" s="152"/>
      <c r="E1270" s="152"/>
      <c r="F1270" s="152"/>
      <c r="G1270" s="152"/>
      <c r="H1270" s="152"/>
      <c r="I1270" s="152"/>
      <c r="J1270" s="152"/>
      <c r="K1270" s="152"/>
      <c r="L1270" s="152"/>
      <c r="M1270" s="152"/>
      <c r="N1270" s="152"/>
      <c r="O1270" s="152"/>
    </row>
    <row r="1271" spans="1:15" ht="97.2">
      <c r="A1271" s="583"/>
      <c r="B1271" s="583"/>
      <c r="C1271" s="391" t="s">
        <v>36</v>
      </c>
      <c r="D1271" s="152"/>
      <c r="E1271" s="152"/>
      <c r="F1271" s="152"/>
      <c r="G1271" s="152"/>
      <c r="H1271" s="152"/>
      <c r="I1271" s="152"/>
      <c r="J1271" s="152"/>
      <c r="K1271" s="152"/>
      <c r="L1271" s="152"/>
      <c r="M1271" s="152"/>
      <c r="N1271" s="152"/>
      <c r="O1271" s="152"/>
    </row>
    <row r="1272" spans="1:15" ht="97.2">
      <c r="A1272" s="583"/>
      <c r="B1272" s="583"/>
      <c r="C1272" s="391" t="s">
        <v>37</v>
      </c>
      <c r="D1272" s="152"/>
      <c r="E1272" s="152"/>
      <c r="F1272" s="152"/>
      <c r="G1272" s="152"/>
      <c r="H1272" s="152"/>
      <c r="I1272" s="152"/>
      <c r="J1272" s="152"/>
      <c r="K1272" s="152"/>
      <c r="L1272" s="152"/>
      <c r="M1272" s="152"/>
      <c r="N1272" s="152"/>
      <c r="O1272" s="152"/>
    </row>
    <row r="1273" spans="1:15" ht="129.6">
      <c r="A1273" s="583"/>
      <c r="B1273" s="583"/>
      <c r="C1273" s="182" t="s">
        <v>38</v>
      </c>
      <c r="D1273" s="152"/>
      <c r="E1273" s="152"/>
      <c r="F1273" s="152"/>
      <c r="G1273" s="152"/>
      <c r="H1273" s="152"/>
      <c r="I1273" s="152"/>
      <c r="J1273" s="152"/>
      <c r="K1273" s="152"/>
      <c r="L1273" s="152"/>
      <c r="M1273" s="152"/>
      <c r="N1273" s="152"/>
      <c r="O1273" s="152"/>
    </row>
    <row r="1274" spans="1:15">
      <c r="A1274" s="583"/>
      <c r="B1274" s="583"/>
      <c r="C1274" s="182" t="s">
        <v>24</v>
      </c>
      <c r="D1274" s="152"/>
      <c r="E1274" s="152"/>
      <c r="F1274" s="152"/>
      <c r="G1274" s="152"/>
      <c r="H1274" s="152"/>
      <c r="I1274" s="152"/>
      <c r="J1274" s="152"/>
      <c r="K1274" s="152"/>
      <c r="L1274" s="152"/>
      <c r="M1274" s="152"/>
      <c r="N1274" s="152"/>
      <c r="O1274" s="152"/>
    </row>
    <row r="1275" spans="1:15" ht="28.5" customHeight="1">
      <c r="A1275" s="583"/>
      <c r="B1275" s="583"/>
      <c r="C1275" s="182" t="s">
        <v>23</v>
      </c>
      <c r="D1275" s="152">
        <f>D1277</f>
        <v>0</v>
      </c>
      <c r="E1275" s="152">
        <f t="shared" ref="E1275:O1275" si="67">E1277</f>
        <v>0</v>
      </c>
      <c r="F1275" s="152">
        <f t="shared" si="67"/>
        <v>0</v>
      </c>
      <c r="G1275" s="152">
        <f t="shared" si="67"/>
        <v>0</v>
      </c>
      <c r="H1275" s="152">
        <f t="shared" si="67"/>
        <v>0</v>
      </c>
      <c r="I1275" s="152">
        <f t="shared" si="67"/>
        <v>0</v>
      </c>
      <c r="J1275" s="152">
        <f t="shared" si="67"/>
        <v>0</v>
      </c>
      <c r="K1275" s="152">
        <f t="shared" si="67"/>
        <v>0</v>
      </c>
      <c r="L1275" s="152">
        <f t="shared" si="67"/>
        <v>0</v>
      </c>
      <c r="M1275" s="152">
        <f t="shared" si="67"/>
        <v>0</v>
      </c>
      <c r="N1275" s="152">
        <f t="shared" si="67"/>
        <v>0</v>
      </c>
      <c r="O1275" s="152">
        <f t="shared" si="67"/>
        <v>0</v>
      </c>
    </row>
    <row r="1276" spans="1:15" hidden="1">
      <c r="A1276" s="583"/>
      <c r="B1276" s="583"/>
      <c r="C1276" s="401" t="s">
        <v>980</v>
      </c>
      <c r="D1276" s="152"/>
      <c r="E1276" s="152"/>
      <c r="F1276" s="152"/>
      <c r="G1276" s="152"/>
      <c r="H1276" s="152"/>
      <c r="I1276" s="152"/>
      <c r="J1276" s="152"/>
      <c r="K1276" s="152"/>
      <c r="L1276" s="152"/>
      <c r="M1276" s="152"/>
      <c r="N1276" s="152"/>
      <c r="O1276" s="152"/>
    </row>
    <row r="1277" spans="1:15" ht="64.8" hidden="1">
      <c r="A1277" s="584"/>
      <c r="B1277" s="584"/>
      <c r="C1277" s="401" t="s">
        <v>130</v>
      </c>
      <c r="D1277" s="152">
        <f>E1277+F1277</f>
        <v>0</v>
      </c>
      <c r="E1277" s="152">
        <v>0</v>
      </c>
      <c r="F1277" s="152">
        <v>0</v>
      </c>
      <c r="G1277" s="152">
        <f>H1277+I1277</f>
        <v>0</v>
      </c>
      <c r="H1277" s="152">
        <v>0</v>
      </c>
      <c r="I1277" s="152">
        <v>0</v>
      </c>
      <c r="J1277" s="152">
        <f>K1277+L1277</f>
        <v>0</v>
      </c>
      <c r="K1277" s="152">
        <v>0</v>
      </c>
      <c r="L1277" s="152">
        <v>0</v>
      </c>
      <c r="M1277" s="152">
        <f>N1277+O1277</f>
        <v>0</v>
      </c>
      <c r="N1277" s="152">
        <v>0</v>
      </c>
      <c r="O1277" s="152">
        <v>0</v>
      </c>
    </row>
    <row r="1278" spans="1:15">
      <c r="A1278" s="582" t="s">
        <v>290</v>
      </c>
      <c r="B1278" s="582" t="s">
        <v>291</v>
      </c>
      <c r="C1278" s="182" t="s">
        <v>59</v>
      </c>
      <c r="D1278" s="152">
        <f>D1290</f>
        <v>0</v>
      </c>
      <c r="E1278" s="152">
        <f t="shared" ref="E1278" si="68">E1290</f>
        <v>0</v>
      </c>
      <c r="F1278" s="152">
        <v>0</v>
      </c>
      <c r="G1278" s="152">
        <f t="shared" ref="G1278:H1278" si="69">G1290</f>
        <v>0</v>
      </c>
      <c r="H1278" s="152">
        <f t="shared" si="69"/>
        <v>0</v>
      </c>
      <c r="I1278" s="152">
        <v>0</v>
      </c>
      <c r="J1278" s="152">
        <f t="shared" ref="J1278:K1278" si="70">J1290</f>
        <v>0</v>
      </c>
      <c r="K1278" s="152">
        <f t="shared" si="70"/>
        <v>0</v>
      </c>
      <c r="L1278" s="152">
        <v>0</v>
      </c>
      <c r="M1278" s="152">
        <f t="shared" ref="M1278:N1278" si="71">M1290</f>
        <v>0</v>
      </c>
      <c r="N1278" s="152">
        <f t="shared" si="71"/>
        <v>0</v>
      </c>
      <c r="O1278" s="152">
        <v>0</v>
      </c>
    </row>
    <row r="1279" spans="1:15" ht="64.8">
      <c r="A1279" s="583"/>
      <c r="B1279" s="583"/>
      <c r="C1279" s="182" t="s">
        <v>26</v>
      </c>
      <c r="D1279" s="152"/>
      <c r="E1279" s="152"/>
      <c r="F1279" s="152"/>
      <c r="G1279" s="152"/>
      <c r="H1279" s="152"/>
      <c r="I1279" s="152"/>
      <c r="J1279" s="152"/>
      <c r="K1279" s="152"/>
      <c r="L1279" s="152"/>
      <c r="M1279" s="152"/>
      <c r="N1279" s="152"/>
      <c r="O1279" s="152"/>
    </row>
    <row r="1280" spans="1:15">
      <c r="A1280" s="583"/>
      <c r="B1280" s="583"/>
      <c r="C1280" s="182" t="s">
        <v>25</v>
      </c>
      <c r="D1280" s="152"/>
      <c r="E1280" s="152"/>
      <c r="F1280" s="152"/>
      <c r="G1280" s="152"/>
      <c r="H1280" s="152"/>
      <c r="I1280" s="152"/>
      <c r="J1280" s="152"/>
      <c r="K1280" s="152"/>
      <c r="L1280" s="152"/>
      <c r="M1280" s="152"/>
      <c r="N1280" s="152"/>
      <c r="O1280" s="152"/>
    </row>
    <row r="1281" spans="1:15" ht="97.2">
      <c r="A1281" s="583"/>
      <c r="B1281" s="583"/>
      <c r="C1281" s="182" t="s">
        <v>33</v>
      </c>
      <c r="D1281" s="152"/>
      <c r="E1281" s="152"/>
      <c r="F1281" s="152"/>
      <c r="G1281" s="152"/>
      <c r="H1281" s="152"/>
      <c r="I1281" s="152"/>
      <c r="J1281" s="152"/>
      <c r="K1281" s="152"/>
      <c r="L1281" s="152"/>
      <c r="M1281" s="152"/>
      <c r="N1281" s="152"/>
      <c r="O1281" s="152"/>
    </row>
    <row r="1282" spans="1:15" ht="97.2">
      <c r="A1282" s="583"/>
      <c r="B1282" s="583"/>
      <c r="C1282" s="391" t="s">
        <v>39</v>
      </c>
      <c r="D1282" s="152"/>
      <c r="E1282" s="152"/>
      <c r="F1282" s="152"/>
      <c r="G1282" s="152"/>
      <c r="H1282" s="152"/>
      <c r="I1282" s="152"/>
      <c r="J1282" s="152"/>
      <c r="K1282" s="152"/>
      <c r="L1282" s="152"/>
      <c r="M1282" s="152"/>
      <c r="N1282" s="152"/>
      <c r="O1282" s="152"/>
    </row>
    <row r="1283" spans="1:15" ht="97.2">
      <c r="A1283" s="583"/>
      <c r="B1283" s="583"/>
      <c r="C1283" s="391" t="s">
        <v>40</v>
      </c>
      <c r="D1283" s="152"/>
      <c r="E1283" s="152"/>
      <c r="F1283" s="152"/>
      <c r="G1283" s="152"/>
      <c r="H1283" s="152"/>
      <c r="I1283" s="152"/>
      <c r="J1283" s="152"/>
      <c r="K1283" s="152"/>
      <c r="L1283" s="152"/>
      <c r="M1283" s="152"/>
      <c r="N1283" s="152"/>
      <c r="O1283" s="152"/>
    </row>
    <row r="1284" spans="1:15" ht="97.2">
      <c r="A1284" s="583"/>
      <c r="B1284" s="583"/>
      <c r="C1284" s="391" t="s">
        <v>34</v>
      </c>
      <c r="D1284" s="152"/>
      <c r="E1284" s="152"/>
      <c r="F1284" s="152"/>
      <c r="G1284" s="152"/>
      <c r="H1284" s="152"/>
      <c r="I1284" s="152"/>
      <c r="J1284" s="152"/>
      <c r="K1284" s="152"/>
      <c r="L1284" s="152"/>
      <c r="M1284" s="152"/>
      <c r="N1284" s="152"/>
      <c r="O1284" s="152"/>
    </row>
    <row r="1285" spans="1:15" ht="97.2">
      <c r="A1285" s="583"/>
      <c r="B1285" s="583"/>
      <c r="C1285" s="391" t="s">
        <v>35</v>
      </c>
      <c r="D1285" s="152"/>
      <c r="E1285" s="152"/>
      <c r="F1285" s="152"/>
      <c r="G1285" s="152"/>
      <c r="H1285" s="152"/>
      <c r="I1285" s="152"/>
      <c r="J1285" s="152"/>
      <c r="K1285" s="152"/>
      <c r="L1285" s="152"/>
      <c r="M1285" s="152"/>
      <c r="N1285" s="152"/>
      <c r="O1285" s="152"/>
    </row>
    <row r="1286" spans="1:15" ht="97.2">
      <c r="A1286" s="583"/>
      <c r="B1286" s="583"/>
      <c r="C1286" s="391" t="s">
        <v>36</v>
      </c>
      <c r="D1286" s="152"/>
      <c r="E1286" s="152"/>
      <c r="F1286" s="152"/>
      <c r="G1286" s="152"/>
      <c r="H1286" s="152"/>
      <c r="I1286" s="152"/>
      <c r="J1286" s="152"/>
      <c r="K1286" s="152"/>
      <c r="L1286" s="152"/>
      <c r="M1286" s="152"/>
      <c r="N1286" s="152"/>
      <c r="O1286" s="152"/>
    </row>
    <row r="1287" spans="1:15" ht="97.2">
      <c r="A1287" s="583"/>
      <c r="B1287" s="583"/>
      <c r="C1287" s="391" t="s">
        <v>37</v>
      </c>
      <c r="D1287" s="152"/>
      <c r="E1287" s="152"/>
      <c r="F1287" s="152"/>
      <c r="G1287" s="152"/>
      <c r="H1287" s="152"/>
      <c r="I1287" s="152"/>
      <c r="J1287" s="152"/>
      <c r="K1287" s="152"/>
      <c r="L1287" s="152"/>
      <c r="M1287" s="152"/>
      <c r="N1287" s="152"/>
      <c r="O1287" s="152"/>
    </row>
    <row r="1288" spans="1:15" ht="129.6">
      <c r="A1288" s="583"/>
      <c r="B1288" s="583"/>
      <c r="C1288" s="182" t="s">
        <v>38</v>
      </c>
      <c r="D1288" s="152"/>
      <c r="E1288" s="152"/>
      <c r="F1288" s="152"/>
      <c r="G1288" s="152"/>
      <c r="H1288" s="152"/>
      <c r="I1288" s="152"/>
      <c r="J1288" s="152"/>
      <c r="K1288" s="152"/>
      <c r="L1288" s="152"/>
      <c r="M1288" s="152"/>
      <c r="N1288" s="152"/>
      <c r="O1288" s="152"/>
    </row>
    <row r="1289" spans="1:15">
      <c r="A1289" s="583"/>
      <c r="B1289" s="583"/>
      <c r="C1289" s="182" t="s">
        <v>24</v>
      </c>
      <c r="D1289" s="152"/>
      <c r="E1289" s="152"/>
      <c r="F1289" s="152"/>
      <c r="G1289" s="152"/>
      <c r="H1289" s="152"/>
      <c r="I1289" s="152"/>
      <c r="J1289" s="152"/>
      <c r="K1289" s="152"/>
      <c r="L1289" s="152"/>
      <c r="M1289" s="152"/>
      <c r="N1289" s="152"/>
      <c r="O1289" s="152"/>
    </row>
    <row r="1290" spans="1:15">
      <c r="A1290" s="584"/>
      <c r="B1290" s="584"/>
      <c r="C1290" s="182" t="s">
        <v>23</v>
      </c>
      <c r="D1290" s="152">
        <f>D1318</f>
        <v>0</v>
      </c>
      <c r="E1290" s="152">
        <f t="shared" ref="E1290:O1290" si="72">E1318</f>
        <v>0</v>
      </c>
      <c r="F1290" s="152">
        <f t="shared" si="72"/>
        <v>0</v>
      </c>
      <c r="G1290" s="152">
        <f t="shared" si="72"/>
        <v>0</v>
      </c>
      <c r="H1290" s="152">
        <f t="shared" si="72"/>
        <v>0</v>
      </c>
      <c r="I1290" s="152">
        <f t="shared" si="72"/>
        <v>0</v>
      </c>
      <c r="J1290" s="152">
        <f t="shared" si="72"/>
        <v>0</v>
      </c>
      <c r="K1290" s="152">
        <f t="shared" si="72"/>
        <v>0</v>
      </c>
      <c r="L1290" s="152">
        <f t="shared" si="72"/>
        <v>0</v>
      </c>
      <c r="M1290" s="152">
        <f t="shared" si="72"/>
        <v>0</v>
      </c>
      <c r="N1290" s="152">
        <f t="shared" si="72"/>
        <v>0</v>
      </c>
      <c r="O1290" s="152">
        <f t="shared" si="72"/>
        <v>0</v>
      </c>
    </row>
    <row r="1291" spans="1:15">
      <c r="A1291" s="582" t="s">
        <v>293</v>
      </c>
      <c r="B1291" s="582" t="s">
        <v>294</v>
      </c>
      <c r="C1291" s="182" t="s">
        <v>59</v>
      </c>
      <c r="D1291" s="152">
        <f>D1303</f>
        <v>0</v>
      </c>
      <c r="E1291" s="152">
        <f t="shared" ref="E1291" si="73">E1303</f>
        <v>0</v>
      </c>
      <c r="F1291" s="152">
        <v>0</v>
      </c>
      <c r="G1291" s="152">
        <f t="shared" ref="G1291:H1291" si="74">G1303</f>
        <v>0</v>
      </c>
      <c r="H1291" s="152">
        <f t="shared" si="74"/>
        <v>0</v>
      </c>
      <c r="I1291" s="152">
        <v>0</v>
      </c>
      <c r="J1291" s="152">
        <f t="shared" ref="J1291:K1291" si="75">J1303</f>
        <v>0</v>
      </c>
      <c r="K1291" s="152">
        <f t="shared" si="75"/>
        <v>0</v>
      </c>
      <c r="L1291" s="152">
        <v>0</v>
      </c>
      <c r="M1291" s="152">
        <f t="shared" ref="M1291:N1291" si="76">M1303</f>
        <v>0</v>
      </c>
      <c r="N1291" s="152">
        <f t="shared" si="76"/>
        <v>0</v>
      </c>
      <c r="O1291" s="152">
        <v>0</v>
      </c>
    </row>
    <row r="1292" spans="1:15" ht="64.8">
      <c r="A1292" s="583"/>
      <c r="B1292" s="583"/>
      <c r="C1292" s="182" t="s">
        <v>26</v>
      </c>
      <c r="D1292" s="152"/>
      <c r="E1292" s="152"/>
      <c r="F1292" s="152"/>
      <c r="G1292" s="152"/>
      <c r="H1292" s="152"/>
      <c r="I1292" s="152"/>
      <c r="J1292" s="152"/>
      <c r="K1292" s="152"/>
      <c r="L1292" s="152"/>
      <c r="M1292" s="152"/>
      <c r="N1292" s="152"/>
      <c r="O1292" s="152"/>
    </row>
    <row r="1293" spans="1:15">
      <c r="A1293" s="583"/>
      <c r="B1293" s="583"/>
      <c r="C1293" s="182" t="s">
        <v>25</v>
      </c>
      <c r="D1293" s="152"/>
      <c r="E1293" s="152"/>
      <c r="F1293" s="152"/>
      <c r="G1293" s="152"/>
      <c r="H1293" s="152"/>
      <c r="I1293" s="152"/>
      <c r="J1293" s="152"/>
      <c r="K1293" s="152"/>
      <c r="L1293" s="152"/>
      <c r="M1293" s="152"/>
      <c r="N1293" s="152"/>
      <c r="O1293" s="152"/>
    </row>
    <row r="1294" spans="1:15" ht="97.2">
      <c r="A1294" s="583"/>
      <c r="B1294" s="583"/>
      <c r="C1294" s="182" t="s">
        <v>33</v>
      </c>
      <c r="D1294" s="152"/>
      <c r="E1294" s="152"/>
      <c r="F1294" s="152"/>
      <c r="G1294" s="152"/>
      <c r="H1294" s="152"/>
      <c r="I1294" s="152"/>
      <c r="J1294" s="152"/>
      <c r="K1294" s="152"/>
      <c r="L1294" s="152"/>
      <c r="M1294" s="152"/>
      <c r="N1294" s="152"/>
      <c r="O1294" s="152"/>
    </row>
    <row r="1295" spans="1:15" ht="97.2">
      <c r="A1295" s="583"/>
      <c r="B1295" s="583"/>
      <c r="C1295" s="391" t="s">
        <v>39</v>
      </c>
      <c r="D1295" s="152"/>
      <c r="E1295" s="152"/>
      <c r="F1295" s="152"/>
      <c r="G1295" s="152"/>
      <c r="H1295" s="152"/>
      <c r="I1295" s="152"/>
      <c r="J1295" s="152"/>
      <c r="K1295" s="152"/>
      <c r="L1295" s="152"/>
      <c r="M1295" s="152"/>
      <c r="N1295" s="152"/>
      <c r="O1295" s="152"/>
    </row>
    <row r="1296" spans="1:15" ht="97.2">
      <c r="A1296" s="583"/>
      <c r="B1296" s="583"/>
      <c r="C1296" s="391" t="s">
        <v>40</v>
      </c>
      <c r="D1296" s="152"/>
      <c r="E1296" s="152"/>
      <c r="F1296" s="152"/>
      <c r="G1296" s="152"/>
      <c r="H1296" s="152"/>
      <c r="I1296" s="152"/>
      <c r="J1296" s="152"/>
      <c r="K1296" s="152"/>
      <c r="L1296" s="152"/>
      <c r="M1296" s="152"/>
      <c r="N1296" s="152"/>
      <c r="O1296" s="152"/>
    </row>
    <row r="1297" spans="1:15" ht="97.2">
      <c r="A1297" s="583"/>
      <c r="B1297" s="583"/>
      <c r="C1297" s="391" t="s">
        <v>34</v>
      </c>
      <c r="D1297" s="152"/>
      <c r="E1297" s="152"/>
      <c r="F1297" s="152"/>
      <c r="G1297" s="152"/>
      <c r="H1297" s="152"/>
      <c r="I1297" s="152"/>
      <c r="J1297" s="152"/>
      <c r="K1297" s="152"/>
      <c r="L1297" s="152"/>
      <c r="M1297" s="152"/>
      <c r="N1297" s="152"/>
      <c r="O1297" s="152"/>
    </row>
    <row r="1298" spans="1:15" ht="97.2">
      <c r="A1298" s="583"/>
      <c r="B1298" s="583"/>
      <c r="C1298" s="391" t="s">
        <v>35</v>
      </c>
      <c r="D1298" s="152"/>
      <c r="E1298" s="152"/>
      <c r="F1298" s="152"/>
      <c r="G1298" s="152"/>
      <c r="H1298" s="152"/>
      <c r="I1298" s="152"/>
      <c r="J1298" s="152"/>
      <c r="K1298" s="152"/>
      <c r="L1298" s="152"/>
      <c r="M1298" s="152"/>
      <c r="N1298" s="152"/>
      <c r="O1298" s="152"/>
    </row>
    <row r="1299" spans="1:15" ht="97.2">
      <c r="A1299" s="583"/>
      <c r="B1299" s="583"/>
      <c r="C1299" s="391" t="s">
        <v>36</v>
      </c>
      <c r="D1299" s="152"/>
      <c r="E1299" s="152"/>
      <c r="F1299" s="152"/>
      <c r="G1299" s="152"/>
      <c r="H1299" s="152"/>
      <c r="I1299" s="152"/>
      <c r="J1299" s="152"/>
      <c r="K1299" s="152"/>
      <c r="L1299" s="152"/>
      <c r="M1299" s="152"/>
      <c r="N1299" s="152"/>
      <c r="O1299" s="152"/>
    </row>
    <row r="1300" spans="1:15" ht="97.2">
      <c r="A1300" s="583"/>
      <c r="B1300" s="583"/>
      <c r="C1300" s="391" t="s">
        <v>37</v>
      </c>
      <c r="D1300" s="152"/>
      <c r="E1300" s="152"/>
      <c r="F1300" s="152"/>
      <c r="G1300" s="152"/>
      <c r="H1300" s="152"/>
      <c r="I1300" s="152"/>
      <c r="J1300" s="152"/>
      <c r="K1300" s="152"/>
      <c r="L1300" s="152"/>
      <c r="M1300" s="152"/>
      <c r="N1300" s="152"/>
      <c r="O1300" s="152"/>
    </row>
    <row r="1301" spans="1:15" ht="129.6">
      <c r="A1301" s="583"/>
      <c r="B1301" s="583"/>
      <c r="C1301" s="182" t="s">
        <v>38</v>
      </c>
      <c r="D1301" s="152"/>
      <c r="E1301" s="152"/>
      <c r="F1301" s="152"/>
      <c r="G1301" s="152"/>
      <c r="H1301" s="152"/>
      <c r="I1301" s="152"/>
      <c r="J1301" s="152"/>
      <c r="K1301" s="152"/>
      <c r="L1301" s="152"/>
      <c r="M1301" s="152"/>
      <c r="N1301" s="152"/>
      <c r="O1301" s="152"/>
    </row>
    <row r="1302" spans="1:15">
      <c r="A1302" s="583"/>
      <c r="B1302" s="583"/>
      <c r="C1302" s="182" t="s">
        <v>24</v>
      </c>
      <c r="D1302" s="152"/>
      <c r="E1302" s="152"/>
      <c r="F1302" s="152"/>
      <c r="G1302" s="152"/>
      <c r="H1302" s="152"/>
      <c r="I1302" s="152"/>
      <c r="J1302" s="152"/>
      <c r="K1302" s="152"/>
      <c r="L1302" s="152"/>
      <c r="M1302" s="152"/>
      <c r="N1302" s="152"/>
      <c r="O1302" s="152"/>
    </row>
    <row r="1303" spans="1:15">
      <c r="A1303" s="584"/>
      <c r="B1303" s="584"/>
      <c r="C1303" s="182" t="s">
        <v>23</v>
      </c>
      <c r="D1303" s="152">
        <f>D1331</f>
        <v>0</v>
      </c>
      <c r="E1303" s="152">
        <f t="shared" ref="E1303:O1303" si="77">E1331</f>
        <v>0</v>
      </c>
      <c r="F1303" s="152">
        <f t="shared" si="77"/>
        <v>0</v>
      </c>
      <c r="G1303" s="152">
        <f t="shared" si="77"/>
        <v>0</v>
      </c>
      <c r="H1303" s="152">
        <f t="shared" si="77"/>
        <v>0</v>
      </c>
      <c r="I1303" s="152">
        <f t="shared" si="77"/>
        <v>0</v>
      </c>
      <c r="J1303" s="152">
        <f t="shared" si="77"/>
        <v>0</v>
      </c>
      <c r="K1303" s="152">
        <f t="shared" si="77"/>
        <v>0</v>
      </c>
      <c r="L1303" s="152">
        <f t="shared" si="77"/>
        <v>0</v>
      </c>
      <c r="M1303" s="152">
        <f t="shared" si="77"/>
        <v>0</v>
      </c>
      <c r="N1303" s="152">
        <f t="shared" si="77"/>
        <v>0</v>
      </c>
      <c r="O1303" s="152">
        <f t="shared" si="77"/>
        <v>0</v>
      </c>
    </row>
    <row r="1304" spans="1:15">
      <c r="A1304" s="582" t="s">
        <v>295</v>
      </c>
      <c r="B1304" s="582" t="s">
        <v>296</v>
      </c>
      <c r="C1304" s="182" t="s">
        <v>59</v>
      </c>
      <c r="D1304" s="152">
        <v>0</v>
      </c>
      <c r="E1304" s="152">
        <v>0</v>
      </c>
      <c r="F1304" s="152">
        <v>0</v>
      </c>
      <c r="G1304" s="152">
        <v>0</v>
      </c>
      <c r="H1304" s="152">
        <v>0</v>
      </c>
      <c r="I1304" s="152">
        <v>0</v>
      </c>
      <c r="J1304" s="152">
        <v>0</v>
      </c>
      <c r="K1304" s="152">
        <v>0</v>
      </c>
      <c r="L1304" s="152">
        <v>0</v>
      </c>
      <c r="M1304" s="152">
        <v>0</v>
      </c>
      <c r="N1304" s="152">
        <v>0</v>
      </c>
      <c r="O1304" s="152">
        <v>0</v>
      </c>
    </row>
    <row r="1305" spans="1:15" ht="64.8">
      <c r="A1305" s="583"/>
      <c r="B1305" s="583"/>
      <c r="C1305" s="182" t="s">
        <v>26</v>
      </c>
      <c r="D1305" s="152"/>
      <c r="E1305" s="152"/>
      <c r="F1305" s="152"/>
      <c r="G1305" s="152"/>
      <c r="H1305" s="152"/>
      <c r="I1305" s="152"/>
      <c r="J1305" s="152"/>
      <c r="K1305" s="152"/>
      <c r="L1305" s="152"/>
      <c r="M1305" s="152"/>
      <c r="N1305" s="152"/>
      <c r="O1305" s="152"/>
    </row>
    <row r="1306" spans="1:15">
      <c r="A1306" s="583"/>
      <c r="B1306" s="583"/>
      <c r="C1306" s="182" t="s">
        <v>25</v>
      </c>
      <c r="D1306" s="152"/>
      <c r="E1306" s="152"/>
      <c r="F1306" s="152"/>
      <c r="G1306" s="152"/>
      <c r="H1306" s="152"/>
      <c r="I1306" s="152"/>
      <c r="J1306" s="152"/>
      <c r="K1306" s="152"/>
      <c r="L1306" s="152"/>
      <c r="M1306" s="152"/>
      <c r="N1306" s="152"/>
      <c r="O1306" s="152"/>
    </row>
    <row r="1307" spans="1:15" ht="97.2">
      <c r="A1307" s="583"/>
      <c r="B1307" s="583"/>
      <c r="C1307" s="182" t="s">
        <v>33</v>
      </c>
      <c r="D1307" s="152"/>
      <c r="E1307" s="152"/>
      <c r="F1307" s="152"/>
      <c r="G1307" s="152"/>
      <c r="H1307" s="152"/>
      <c r="I1307" s="152"/>
      <c r="J1307" s="152"/>
      <c r="K1307" s="152"/>
      <c r="L1307" s="152"/>
      <c r="M1307" s="152"/>
      <c r="N1307" s="152"/>
      <c r="O1307" s="152"/>
    </row>
    <row r="1308" spans="1:15" ht="97.2">
      <c r="A1308" s="583"/>
      <c r="B1308" s="583"/>
      <c r="C1308" s="391" t="s">
        <v>39</v>
      </c>
      <c r="D1308" s="152"/>
      <c r="E1308" s="152"/>
      <c r="F1308" s="152"/>
      <c r="G1308" s="152"/>
      <c r="H1308" s="152"/>
      <c r="I1308" s="152"/>
      <c r="J1308" s="152"/>
      <c r="K1308" s="152"/>
      <c r="L1308" s="152"/>
      <c r="M1308" s="152"/>
      <c r="N1308" s="152"/>
      <c r="O1308" s="152"/>
    </row>
    <row r="1309" spans="1:15" ht="97.2">
      <c r="A1309" s="583"/>
      <c r="B1309" s="583"/>
      <c r="C1309" s="391" t="s">
        <v>40</v>
      </c>
      <c r="D1309" s="152"/>
      <c r="E1309" s="152"/>
      <c r="F1309" s="152"/>
      <c r="G1309" s="152"/>
      <c r="H1309" s="152"/>
      <c r="I1309" s="152"/>
      <c r="J1309" s="152"/>
      <c r="K1309" s="152"/>
      <c r="L1309" s="152"/>
      <c r="M1309" s="152"/>
      <c r="N1309" s="152"/>
      <c r="O1309" s="152"/>
    </row>
    <row r="1310" spans="1:15" ht="97.2">
      <c r="A1310" s="583"/>
      <c r="B1310" s="583"/>
      <c r="C1310" s="391" t="s">
        <v>34</v>
      </c>
      <c r="D1310" s="152"/>
      <c r="E1310" s="152"/>
      <c r="F1310" s="152"/>
      <c r="G1310" s="152"/>
      <c r="H1310" s="152"/>
      <c r="I1310" s="152"/>
      <c r="J1310" s="152"/>
      <c r="K1310" s="152"/>
      <c r="L1310" s="152"/>
      <c r="M1310" s="152"/>
      <c r="N1310" s="152"/>
      <c r="O1310" s="152"/>
    </row>
    <row r="1311" spans="1:15" ht="97.2">
      <c r="A1311" s="583"/>
      <c r="B1311" s="583"/>
      <c r="C1311" s="391" t="s">
        <v>35</v>
      </c>
      <c r="D1311" s="152"/>
      <c r="E1311" s="152"/>
      <c r="F1311" s="152"/>
      <c r="G1311" s="152"/>
      <c r="H1311" s="152"/>
      <c r="I1311" s="152"/>
      <c r="J1311" s="152"/>
      <c r="K1311" s="152"/>
      <c r="L1311" s="152"/>
      <c r="M1311" s="152"/>
      <c r="N1311" s="152"/>
      <c r="O1311" s="152"/>
    </row>
    <row r="1312" spans="1:15" ht="97.2">
      <c r="A1312" s="583"/>
      <c r="B1312" s="583"/>
      <c r="C1312" s="391" t="s">
        <v>36</v>
      </c>
      <c r="D1312" s="152"/>
      <c r="E1312" s="152"/>
      <c r="F1312" s="152"/>
      <c r="G1312" s="152"/>
      <c r="H1312" s="152"/>
      <c r="I1312" s="152"/>
      <c r="J1312" s="152"/>
      <c r="K1312" s="152"/>
      <c r="L1312" s="152"/>
      <c r="M1312" s="152"/>
      <c r="N1312" s="152"/>
      <c r="O1312" s="152"/>
    </row>
    <row r="1313" spans="1:15" ht="97.2">
      <c r="A1313" s="583"/>
      <c r="B1313" s="583"/>
      <c r="C1313" s="391" t="s">
        <v>37</v>
      </c>
      <c r="D1313" s="152"/>
      <c r="E1313" s="152"/>
      <c r="F1313" s="152"/>
      <c r="G1313" s="152"/>
      <c r="H1313" s="152"/>
      <c r="I1313" s="152"/>
      <c r="J1313" s="152"/>
      <c r="K1313" s="152"/>
      <c r="L1313" s="152"/>
      <c r="M1313" s="152"/>
      <c r="N1313" s="152"/>
      <c r="O1313" s="152"/>
    </row>
    <row r="1314" spans="1:15" ht="129.6">
      <c r="A1314" s="583"/>
      <c r="B1314" s="583"/>
      <c r="C1314" s="182" t="s">
        <v>38</v>
      </c>
      <c r="D1314" s="152"/>
      <c r="E1314" s="152"/>
      <c r="F1314" s="152"/>
      <c r="G1314" s="152"/>
      <c r="H1314" s="152"/>
      <c r="I1314" s="152"/>
      <c r="J1314" s="152"/>
      <c r="K1314" s="152"/>
      <c r="L1314" s="152"/>
      <c r="M1314" s="152"/>
      <c r="N1314" s="152"/>
      <c r="O1314" s="152"/>
    </row>
    <row r="1315" spans="1:15">
      <c r="A1315" s="583"/>
      <c r="B1315" s="583"/>
      <c r="C1315" s="182" t="s">
        <v>24</v>
      </c>
      <c r="D1315" s="152"/>
      <c r="E1315" s="152"/>
      <c r="F1315" s="152"/>
      <c r="G1315" s="152"/>
      <c r="H1315" s="152"/>
      <c r="I1315" s="152"/>
      <c r="J1315" s="152"/>
      <c r="K1315" s="152"/>
      <c r="L1315" s="152"/>
      <c r="M1315" s="152"/>
      <c r="N1315" s="152"/>
      <c r="O1315" s="152"/>
    </row>
    <row r="1316" spans="1:15">
      <c r="A1316" s="584"/>
      <c r="B1316" s="584"/>
      <c r="C1316" s="182" t="s">
        <v>23</v>
      </c>
      <c r="D1316" s="152">
        <v>0</v>
      </c>
      <c r="E1316" s="152">
        <v>0</v>
      </c>
      <c r="F1316" s="152">
        <v>0</v>
      </c>
      <c r="G1316" s="152">
        <v>0</v>
      </c>
      <c r="H1316" s="152">
        <v>0</v>
      </c>
      <c r="I1316" s="152">
        <v>0</v>
      </c>
      <c r="J1316" s="152">
        <v>0</v>
      </c>
      <c r="K1316" s="152">
        <v>0</v>
      </c>
      <c r="L1316" s="152">
        <v>0</v>
      </c>
      <c r="M1316" s="152">
        <v>0</v>
      </c>
      <c r="N1316" s="152">
        <v>0</v>
      </c>
      <c r="O1316" s="152">
        <v>0</v>
      </c>
    </row>
    <row r="1317" spans="1:15">
      <c r="A1317" s="585" t="s">
        <v>993</v>
      </c>
      <c r="B1317" s="585" t="s">
        <v>994</v>
      </c>
      <c r="C1317" s="182" t="s">
        <v>59</v>
      </c>
      <c r="D1317" s="152">
        <f>D1329</f>
        <v>0</v>
      </c>
      <c r="E1317" s="152">
        <f t="shared" ref="E1317:O1317" si="78">E1329</f>
        <v>0</v>
      </c>
      <c r="F1317" s="152">
        <f t="shared" si="78"/>
        <v>0</v>
      </c>
      <c r="G1317" s="152">
        <f t="shared" si="78"/>
        <v>0</v>
      </c>
      <c r="H1317" s="152">
        <f t="shared" si="78"/>
        <v>0</v>
      </c>
      <c r="I1317" s="152">
        <f t="shared" si="78"/>
        <v>0</v>
      </c>
      <c r="J1317" s="152">
        <f t="shared" si="78"/>
        <v>0</v>
      </c>
      <c r="K1317" s="152">
        <f t="shared" si="78"/>
        <v>0</v>
      </c>
      <c r="L1317" s="152">
        <f t="shared" si="78"/>
        <v>0</v>
      </c>
      <c r="M1317" s="152">
        <f t="shared" si="78"/>
        <v>0</v>
      </c>
      <c r="N1317" s="152">
        <f t="shared" si="78"/>
        <v>0</v>
      </c>
      <c r="O1317" s="152">
        <f t="shared" si="78"/>
        <v>0</v>
      </c>
    </row>
    <row r="1318" spans="1:15" ht="64.8">
      <c r="A1318" s="585"/>
      <c r="B1318" s="585"/>
      <c r="C1318" s="182" t="s">
        <v>26</v>
      </c>
      <c r="D1318" s="152"/>
      <c r="E1318" s="152"/>
      <c r="F1318" s="152"/>
      <c r="G1318" s="152"/>
      <c r="H1318" s="152"/>
      <c r="I1318" s="152"/>
      <c r="J1318" s="152"/>
      <c r="K1318" s="152"/>
      <c r="L1318" s="152"/>
      <c r="M1318" s="152"/>
      <c r="N1318" s="152"/>
      <c r="O1318" s="152"/>
    </row>
    <row r="1319" spans="1:15">
      <c r="A1319" s="585"/>
      <c r="B1319" s="585"/>
      <c r="C1319" s="182" t="s">
        <v>25</v>
      </c>
      <c r="D1319" s="152"/>
      <c r="E1319" s="152"/>
      <c r="F1319" s="152"/>
      <c r="G1319" s="152"/>
      <c r="H1319" s="152"/>
      <c r="I1319" s="152"/>
      <c r="J1319" s="152"/>
      <c r="K1319" s="152"/>
      <c r="L1319" s="152"/>
      <c r="M1319" s="152"/>
      <c r="N1319" s="152"/>
      <c r="O1319" s="152"/>
    </row>
    <row r="1320" spans="1:15" ht="97.2">
      <c r="A1320" s="585"/>
      <c r="B1320" s="585"/>
      <c r="C1320" s="182" t="s">
        <v>33</v>
      </c>
      <c r="D1320" s="152"/>
      <c r="E1320" s="152"/>
      <c r="F1320" s="152"/>
      <c r="G1320" s="152"/>
      <c r="H1320" s="152"/>
      <c r="I1320" s="152"/>
      <c r="J1320" s="152"/>
      <c r="K1320" s="152"/>
      <c r="L1320" s="152"/>
      <c r="M1320" s="152"/>
      <c r="N1320" s="152"/>
      <c r="O1320" s="152"/>
    </row>
    <row r="1321" spans="1:15" ht="97.2">
      <c r="A1321" s="585"/>
      <c r="B1321" s="585"/>
      <c r="C1321" s="391" t="s">
        <v>39</v>
      </c>
      <c r="D1321" s="152"/>
      <c r="E1321" s="152"/>
      <c r="F1321" s="152"/>
      <c r="G1321" s="152"/>
      <c r="H1321" s="152"/>
      <c r="I1321" s="152"/>
      <c r="J1321" s="152"/>
      <c r="K1321" s="152"/>
      <c r="L1321" s="152"/>
      <c r="M1321" s="152"/>
      <c r="N1321" s="152"/>
      <c r="O1321" s="152"/>
    </row>
    <row r="1322" spans="1:15" ht="97.2">
      <c r="A1322" s="585"/>
      <c r="B1322" s="585"/>
      <c r="C1322" s="391" t="s">
        <v>40</v>
      </c>
      <c r="D1322" s="152"/>
      <c r="E1322" s="152"/>
      <c r="F1322" s="152"/>
      <c r="G1322" s="152"/>
      <c r="H1322" s="152"/>
      <c r="I1322" s="152"/>
      <c r="J1322" s="152"/>
      <c r="K1322" s="152"/>
      <c r="L1322" s="152"/>
      <c r="M1322" s="152"/>
      <c r="N1322" s="152"/>
      <c r="O1322" s="152"/>
    </row>
    <row r="1323" spans="1:15" ht="97.2">
      <c r="A1323" s="585"/>
      <c r="B1323" s="585"/>
      <c r="C1323" s="391" t="s">
        <v>34</v>
      </c>
      <c r="D1323" s="152"/>
      <c r="E1323" s="152"/>
      <c r="F1323" s="152"/>
      <c r="G1323" s="152"/>
      <c r="H1323" s="152"/>
      <c r="I1323" s="152"/>
      <c r="J1323" s="152"/>
      <c r="K1323" s="152"/>
      <c r="L1323" s="152"/>
      <c r="M1323" s="152"/>
      <c r="N1323" s="152"/>
      <c r="O1323" s="152"/>
    </row>
    <row r="1324" spans="1:15" ht="97.2">
      <c r="A1324" s="585"/>
      <c r="B1324" s="585"/>
      <c r="C1324" s="391" t="s">
        <v>35</v>
      </c>
      <c r="D1324" s="152"/>
      <c r="E1324" s="152"/>
      <c r="F1324" s="152"/>
      <c r="G1324" s="152"/>
      <c r="H1324" s="152"/>
      <c r="I1324" s="152"/>
      <c r="J1324" s="152"/>
      <c r="K1324" s="152"/>
      <c r="L1324" s="152"/>
      <c r="M1324" s="152"/>
      <c r="N1324" s="152"/>
      <c r="O1324" s="152"/>
    </row>
    <row r="1325" spans="1:15" ht="97.2">
      <c r="A1325" s="585"/>
      <c r="B1325" s="585"/>
      <c r="C1325" s="391" t="s">
        <v>36</v>
      </c>
      <c r="D1325" s="152"/>
      <c r="E1325" s="152"/>
      <c r="F1325" s="152"/>
      <c r="G1325" s="152"/>
      <c r="H1325" s="152"/>
      <c r="I1325" s="152"/>
      <c r="J1325" s="152"/>
      <c r="K1325" s="152"/>
      <c r="L1325" s="152"/>
      <c r="M1325" s="152"/>
      <c r="N1325" s="152"/>
      <c r="O1325" s="152"/>
    </row>
    <row r="1326" spans="1:15" ht="97.2">
      <c r="A1326" s="585"/>
      <c r="B1326" s="585"/>
      <c r="C1326" s="391" t="s">
        <v>37</v>
      </c>
      <c r="D1326" s="152"/>
      <c r="E1326" s="152"/>
      <c r="F1326" s="152"/>
      <c r="G1326" s="152"/>
      <c r="H1326" s="152"/>
      <c r="I1326" s="152"/>
      <c r="J1326" s="152"/>
      <c r="K1326" s="152"/>
      <c r="L1326" s="152"/>
      <c r="M1326" s="152"/>
      <c r="N1326" s="152"/>
      <c r="O1326" s="152"/>
    </row>
    <row r="1327" spans="1:15" ht="129.6">
      <c r="A1327" s="585"/>
      <c r="B1327" s="585"/>
      <c r="C1327" s="182" t="s">
        <v>38</v>
      </c>
      <c r="D1327" s="152"/>
      <c r="E1327" s="152"/>
      <c r="F1327" s="152"/>
      <c r="G1327" s="152"/>
      <c r="H1327" s="152"/>
      <c r="I1327" s="152"/>
      <c r="J1327" s="152"/>
      <c r="K1327" s="152"/>
      <c r="L1327" s="152"/>
      <c r="M1327" s="152"/>
      <c r="N1327" s="152"/>
      <c r="O1327" s="152"/>
    </row>
    <row r="1328" spans="1:15">
      <c r="A1328" s="585"/>
      <c r="B1328" s="585"/>
      <c r="C1328" s="182" t="s">
        <v>24</v>
      </c>
      <c r="D1328" s="152"/>
      <c r="E1328" s="152"/>
      <c r="F1328" s="152"/>
      <c r="G1328" s="152"/>
      <c r="H1328" s="152"/>
      <c r="I1328" s="152"/>
      <c r="J1328" s="152"/>
      <c r="K1328" s="152"/>
      <c r="L1328" s="152"/>
      <c r="M1328" s="152"/>
      <c r="N1328" s="152"/>
      <c r="O1328" s="152"/>
    </row>
    <row r="1329" spans="1:15">
      <c r="A1329" s="585"/>
      <c r="B1329" s="585"/>
      <c r="C1329" s="394" t="s">
        <v>23</v>
      </c>
      <c r="D1329" s="152">
        <f>E1329+F1329</f>
        <v>0</v>
      </c>
      <c r="E1329" s="152">
        <v>0</v>
      </c>
      <c r="F1329" s="152">
        <v>0</v>
      </c>
      <c r="G1329" s="152">
        <f>H1329+I1329</f>
        <v>0</v>
      </c>
      <c r="H1329" s="152">
        <v>0</v>
      </c>
      <c r="I1329" s="152">
        <v>0</v>
      </c>
      <c r="J1329" s="152">
        <f>K1329+L1329</f>
        <v>0</v>
      </c>
      <c r="K1329" s="152">
        <v>0</v>
      </c>
      <c r="L1329" s="152">
        <v>0</v>
      </c>
      <c r="M1329" s="152">
        <f>N1329+O1329</f>
        <v>0</v>
      </c>
      <c r="N1329" s="152">
        <v>0</v>
      </c>
      <c r="O1329" s="152">
        <v>0</v>
      </c>
    </row>
    <row r="1330" spans="1:15">
      <c r="A1330" s="585"/>
      <c r="B1330" s="585"/>
      <c r="C1330" s="401" t="s">
        <v>980</v>
      </c>
      <c r="D1330" s="152"/>
      <c r="E1330" s="152"/>
      <c r="F1330" s="152"/>
      <c r="G1330" s="152"/>
      <c r="H1330" s="152"/>
      <c r="I1330" s="152"/>
      <c r="J1330" s="152"/>
      <c r="K1330" s="152"/>
      <c r="L1330" s="152"/>
      <c r="M1330" s="152"/>
      <c r="N1330" s="152"/>
      <c r="O1330" s="152"/>
    </row>
    <row r="1331" spans="1:15" ht="64.8">
      <c r="A1331" s="585"/>
      <c r="B1331" s="585"/>
      <c r="C1331" s="401" t="s">
        <v>130</v>
      </c>
      <c r="D1331" s="152">
        <f>E1331+F1331</f>
        <v>0</v>
      </c>
      <c r="E1331" s="152">
        <v>0</v>
      </c>
      <c r="F1331" s="152">
        <v>0</v>
      </c>
      <c r="G1331" s="152">
        <f>H1331+I1331</f>
        <v>0</v>
      </c>
      <c r="H1331" s="152">
        <v>0</v>
      </c>
      <c r="I1331" s="152">
        <v>0</v>
      </c>
      <c r="J1331" s="152">
        <f>K1331+L1331</f>
        <v>0</v>
      </c>
      <c r="K1331" s="152">
        <v>0</v>
      </c>
      <c r="L1331" s="152">
        <v>0</v>
      </c>
      <c r="M1331" s="152">
        <f>N1331+O1331</f>
        <v>0</v>
      </c>
      <c r="N1331" s="152">
        <v>0</v>
      </c>
      <c r="O1331" s="152">
        <v>0</v>
      </c>
    </row>
    <row r="1332" spans="1:15">
      <c r="A1332" s="582" t="s">
        <v>299</v>
      </c>
      <c r="B1332" s="582" t="s">
        <v>300</v>
      </c>
      <c r="C1332" s="182" t="s">
        <v>59</v>
      </c>
      <c r="D1332" s="152">
        <f>D1344</f>
        <v>0</v>
      </c>
      <c r="E1332" s="152">
        <f t="shared" ref="E1332:O1332" si="79">E1344</f>
        <v>0</v>
      </c>
      <c r="F1332" s="152">
        <f t="shared" si="79"/>
        <v>0</v>
      </c>
      <c r="G1332" s="152">
        <f t="shared" si="79"/>
        <v>0</v>
      </c>
      <c r="H1332" s="152">
        <f t="shared" si="79"/>
        <v>0</v>
      </c>
      <c r="I1332" s="152">
        <f t="shared" si="79"/>
        <v>0</v>
      </c>
      <c r="J1332" s="152">
        <f t="shared" si="79"/>
        <v>0</v>
      </c>
      <c r="K1332" s="152">
        <f t="shared" si="79"/>
        <v>0</v>
      </c>
      <c r="L1332" s="152">
        <f t="shared" si="79"/>
        <v>0</v>
      </c>
      <c r="M1332" s="152">
        <f t="shared" si="79"/>
        <v>0</v>
      </c>
      <c r="N1332" s="152">
        <f t="shared" si="79"/>
        <v>0</v>
      </c>
      <c r="O1332" s="152">
        <f t="shared" si="79"/>
        <v>0</v>
      </c>
    </row>
    <row r="1333" spans="1:15" ht="64.8">
      <c r="A1333" s="583"/>
      <c r="B1333" s="583"/>
      <c r="C1333" s="182" t="s">
        <v>26</v>
      </c>
      <c r="D1333" s="152"/>
      <c r="E1333" s="152"/>
      <c r="F1333" s="152"/>
      <c r="G1333" s="152"/>
      <c r="H1333" s="152"/>
      <c r="I1333" s="152"/>
      <c r="J1333" s="152"/>
      <c r="K1333" s="152"/>
      <c r="L1333" s="152"/>
      <c r="M1333" s="152"/>
      <c r="N1333" s="152"/>
      <c r="O1333" s="152"/>
    </row>
    <row r="1334" spans="1:15">
      <c r="A1334" s="583"/>
      <c r="B1334" s="583"/>
      <c r="C1334" s="182" t="s">
        <v>25</v>
      </c>
      <c r="D1334" s="152"/>
      <c r="E1334" s="152"/>
      <c r="F1334" s="152"/>
      <c r="G1334" s="152"/>
      <c r="H1334" s="152"/>
      <c r="I1334" s="152"/>
      <c r="J1334" s="152"/>
      <c r="K1334" s="152"/>
      <c r="L1334" s="152"/>
      <c r="M1334" s="152"/>
      <c r="N1334" s="152"/>
      <c r="O1334" s="152"/>
    </row>
    <row r="1335" spans="1:15" ht="97.2">
      <c r="A1335" s="583"/>
      <c r="B1335" s="583"/>
      <c r="C1335" s="182" t="s">
        <v>33</v>
      </c>
      <c r="D1335" s="152"/>
      <c r="E1335" s="152"/>
      <c r="F1335" s="152"/>
      <c r="G1335" s="152"/>
      <c r="H1335" s="152"/>
      <c r="I1335" s="152"/>
      <c r="J1335" s="152"/>
      <c r="K1335" s="152"/>
      <c r="L1335" s="152"/>
      <c r="M1335" s="152"/>
      <c r="N1335" s="152"/>
      <c r="O1335" s="152"/>
    </row>
    <row r="1336" spans="1:15" ht="97.2">
      <c r="A1336" s="583"/>
      <c r="B1336" s="583"/>
      <c r="C1336" s="391" t="s">
        <v>39</v>
      </c>
      <c r="D1336" s="152"/>
      <c r="E1336" s="152"/>
      <c r="F1336" s="152"/>
      <c r="G1336" s="152"/>
      <c r="H1336" s="152"/>
      <c r="I1336" s="152"/>
      <c r="J1336" s="152"/>
      <c r="K1336" s="152"/>
      <c r="L1336" s="152"/>
      <c r="M1336" s="152"/>
      <c r="N1336" s="152"/>
      <c r="O1336" s="152"/>
    </row>
    <row r="1337" spans="1:15" ht="97.2">
      <c r="A1337" s="583"/>
      <c r="B1337" s="583"/>
      <c r="C1337" s="391" t="s">
        <v>40</v>
      </c>
      <c r="D1337" s="152"/>
      <c r="E1337" s="152"/>
      <c r="F1337" s="152"/>
      <c r="G1337" s="152"/>
      <c r="H1337" s="152"/>
      <c r="I1337" s="152"/>
      <c r="J1337" s="152"/>
      <c r="K1337" s="152"/>
      <c r="L1337" s="152"/>
      <c r="M1337" s="152"/>
      <c r="N1337" s="152"/>
      <c r="O1337" s="152"/>
    </row>
    <row r="1338" spans="1:15" ht="97.2">
      <c r="A1338" s="583"/>
      <c r="B1338" s="583"/>
      <c r="C1338" s="391" t="s">
        <v>34</v>
      </c>
      <c r="D1338" s="152"/>
      <c r="E1338" s="152"/>
      <c r="F1338" s="152"/>
      <c r="G1338" s="152"/>
      <c r="H1338" s="152"/>
      <c r="I1338" s="152"/>
      <c r="J1338" s="152"/>
      <c r="K1338" s="152"/>
      <c r="L1338" s="152"/>
      <c r="M1338" s="152"/>
      <c r="N1338" s="152"/>
      <c r="O1338" s="152"/>
    </row>
    <row r="1339" spans="1:15" ht="97.2">
      <c r="A1339" s="583"/>
      <c r="B1339" s="583"/>
      <c r="C1339" s="391" t="s">
        <v>35</v>
      </c>
      <c r="D1339" s="152"/>
      <c r="E1339" s="152"/>
      <c r="F1339" s="152"/>
      <c r="G1339" s="152"/>
      <c r="H1339" s="152"/>
      <c r="I1339" s="152"/>
      <c r="J1339" s="152"/>
      <c r="K1339" s="152"/>
      <c r="L1339" s="152"/>
      <c r="M1339" s="152"/>
      <c r="N1339" s="152"/>
      <c r="O1339" s="152"/>
    </row>
    <row r="1340" spans="1:15" ht="97.2">
      <c r="A1340" s="583"/>
      <c r="B1340" s="583"/>
      <c r="C1340" s="391" t="s">
        <v>36</v>
      </c>
      <c r="D1340" s="152"/>
      <c r="E1340" s="152"/>
      <c r="F1340" s="152"/>
      <c r="G1340" s="152"/>
      <c r="H1340" s="152"/>
      <c r="I1340" s="152"/>
      <c r="J1340" s="152"/>
      <c r="K1340" s="152"/>
      <c r="L1340" s="152"/>
      <c r="M1340" s="152"/>
      <c r="N1340" s="152"/>
      <c r="O1340" s="152"/>
    </row>
    <row r="1341" spans="1:15" ht="97.2">
      <c r="A1341" s="583"/>
      <c r="B1341" s="583"/>
      <c r="C1341" s="391" t="s">
        <v>37</v>
      </c>
      <c r="D1341" s="152"/>
      <c r="E1341" s="152"/>
      <c r="F1341" s="152"/>
      <c r="G1341" s="152"/>
      <c r="H1341" s="152"/>
      <c r="I1341" s="152"/>
      <c r="J1341" s="152"/>
      <c r="K1341" s="152"/>
      <c r="L1341" s="152"/>
      <c r="M1341" s="152"/>
      <c r="N1341" s="152"/>
      <c r="O1341" s="152"/>
    </row>
    <row r="1342" spans="1:15" ht="129.6">
      <c r="A1342" s="583"/>
      <c r="B1342" s="583"/>
      <c r="C1342" s="182" t="s">
        <v>38</v>
      </c>
      <c r="D1342" s="152"/>
      <c r="E1342" s="152"/>
      <c r="F1342" s="152"/>
      <c r="G1342" s="152"/>
      <c r="H1342" s="152"/>
      <c r="I1342" s="152"/>
      <c r="J1342" s="152"/>
      <c r="K1342" s="152"/>
      <c r="L1342" s="152"/>
      <c r="M1342" s="152"/>
      <c r="N1342" s="152"/>
      <c r="O1342" s="152"/>
    </row>
    <row r="1343" spans="1:15">
      <c r="A1343" s="583"/>
      <c r="B1343" s="583"/>
      <c r="C1343" s="182" t="s">
        <v>24</v>
      </c>
      <c r="D1343" s="152"/>
      <c r="E1343" s="152"/>
      <c r="F1343" s="152"/>
      <c r="G1343" s="152"/>
      <c r="H1343" s="152"/>
      <c r="I1343" s="152"/>
      <c r="J1343" s="152"/>
      <c r="K1343" s="152"/>
      <c r="L1343" s="152"/>
      <c r="M1343" s="152"/>
      <c r="N1343" s="152"/>
      <c r="O1343" s="152"/>
    </row>
    <row r="1344" spans="1:15">
      <c r="A1344" s="584"/>
      <c r="B1344" s="584"/>
      <c r="C1344" s="394" t="s">
        <v>23</v>
      </c>
      <c r="D1344" s="152">
        <f>E1344+F1344</f>
        <v>0</v>
      </c>
      <c r="E1344" s="152">
        <v>0</v>
      </c>
      <c r="F1344" s="152">
        <v>0</v>
      </c>
      <c r="G1344" s="152">
        <f>H1344+I1344</f>
        <v>0</v>
      </c>
      <c r="H1344" s="152">
        <v>0</v>
      </c>
      <c r="I1344" s="152">
        <v>0</v>
      </c>
      <c r="J1344" s="152">
        <f>K1344+L1344</f>
        <v>0</v>
      </c>
      <c r="K1344" s="152">
        <v>0</v>
      </c>
      <c r="L1344" s="152">
        <v>0</v>
      </c>
      <c r="M1344" s="152">
        <f>N1344+O1344</f>
        <v>0</v>
      </c>
      <c r="N1344" s="152">
        <v>0</v>
      </c>
      <c r="O1344" s="152">
        <v>0</v>
      </c>
    </row>
    <row r="1345" spans="1:15">
      <c r="A1345" s="582" t="s">
        <v>301</v>
      </c>
      <c r="B1345" s="582" t="s">
        <v>302</v>
      </c>
      <c r="C1345" s="182" t="s">
        <v>59</v>
      </c>
      <c r="D1345" s="152">
        <f>D1357</f>
        <v>0</v>
      </c>
      <c r="E1345" s="152">
        <f t="shared" ref="E1345:O1345" si="80">E1357</f>
        <v>0</v>
      </c>
      <c r="F1345" s="152">
        <f t="shared" si="80"/>
        <v>0</v>
      </c>
      <c r="G1345" s="152">
        <f t="shared" si="80"/>
        <v>0</v>
      </c>
      <c r="H1345" s="152">
        <f t="shared" si="80"/>
        <v>0</v>
      </c>
      <c r="I1345" s="152">
        <f t="shared" si="80"/>
        <v>0</v>
      </c>
      <c r="J1345" s="152">
        <f t="shared" si="80"/>
        <v>0</v>
      </c>
      <c r="K1345" s="152">
        <f t="shared" si="80"/>
        <v>0</v>
      </c>
      <c r="L1345" s="152">
        <f t="shared" si="80"/>
        <v>0</v>
      </c>
      <c r="M1345" s="152">
        <f t="shared" si="80"/>
        <v>0</v>
      </c>
      <c r="N1345" s="152">
        <f t="shared" si="80"/>
        <v>0</v>
      </c>
      <c r="O1345" s="152">
        <f t="shared" si="80"/>
        <v>0</v>
      </c>
    </row>
    <row r="1346" spans="1:15" ht="64.8">
      <c r="A1346" s="583"/>
      <c r="B1346" s="583"/>
      <c r="C1346" s="182" t="s">
        <v>26</v>
      </c>
      <c r="D1346" s="152"/>
      <c r="E1346" s="152"/>
      <c r="F1346" s="152"/>
      <c r="G1346" s="152"/>
      <c r="H1346" s="152"/>
      <c r="I1346" s="152"/>
      <c r="J1346" s="152"/>
      <c r="K1346" s="152"/>
      <c r="L1346" s="152"/>
      <c r="M1346" s="152"/>
      <c r="N1346" s="152"/>
      <c r="O1346" s="152"/>
    </row>
    <row r="1347" spans="1:15">
      <c r="A1347" s="583"/>
      <c r="B1347" s="583"/>
      <c r="C1347" s="182" t="s">
        <v>25</v>
      </c>
      <c r="D1347" s="152"/>
      <c r="E1347" s="152"/>
      <c r="F1347" s="152"/>
      <c r="G1347" s="152"/>
      <c r="H1347" s="152"/>
      <c r="I1347" s="152"/>
      <c r="J1347" s="152"/>
      <c r="K1347" s="152"/>
      <c r="L1347" s="152"/>
      <c r="M1347" s="152"/>
      <c r="N1347" s="152"/>
      <c r="O1347" s="152"/>
    </row>
    <row r="1348" spans="1:15" ht="97.2">
      <c r="A1348" s="583"/>
      <c r="B1348" s="583"/>
      <c r="C1348" s="182" t="s">
        <v>33</v>
      </c>
      <c r="D1348" s="152"/>
      <c r="E1348" s="152"/>
      <c r="F1348" s="152"/>
      <c r="G1348" s="152"/>
      <c r="H1348" s="152"/>
      <c r="I1348" s="152"/>
      <c r="J1348" s="152"/>
      <c r="K1348" s="152"/>
      <c r="L1348" s="152"/>
      <c r="M1348" s="152"/>
      <c r="N1348" s="152"/>
      <c r="O1348" s="152"/>
    </row>
    <row r="1349" spans="1:15" ht="97.2">
      <c r="A1349" s="583"/>
      <c r="B1349" s="583"/>
      <c r="C1349" s="391" t="s">
        <v>39</v>
      </c>
      <c r="D1349" s="152"/>
      <c r="E1349" s="152"/>
      <c r="F1349" s="152"/>
      <c r="G1349" s="152"/>
      <c r="H1349" s="152"/>
      <c r="I1349" s="152"/>
      <c r="J1349" s="152"/>
      <c r="K1349" s="152"/>
      <c r="L1349" s="152"/>
      <c r="M1349" s="152"/>
      <c r="N1349" s="152"/>
      <c r="O1349" s="152"/>
    </row>
    <row r="1350" spans="1:15" ht="97.2">
      <c r="A1350" s="583"/>
      <c r="B1350" s="583"/>
      <c r="C1350" s="391" t="s">
        <v>40</v>
      </c>
      <c r="D1350" s="152"/>
      <c r="E1350" s="152"/>
      <c r="F1350" s="152"/>
      <c r="G1350" s="152"/>
      <c r="H1350" s="152"/>
      <c r="I1350" s="152"/>
      <c r="J1350" s="152"/>
      <c r="K1350" s="152"/>
      <c r="L1350" s="152"/>
      <c r="M1350" s="152"/>
      <c r="N1350" s="152"/>
      <c r="O1350" s="152"/>
    </row>
    <row r="1351" spans="1:15" ht="97.2">
      <c r="A1351" s="583"/>
      <c r="B1351" s="583"/>
      <c r="C1351" s="391" t="s">
        <v>34</v>
      </c>
      <c r="D1351" s="152"/>
      <c r="E1351" s="152"/>
      <c r="F1351" s="152"/>
      <c r="G1351" s="152"/>
      <c r="H1351" s="152"/>
      <c r="I1351" s="152"/>
      <c r="J1351" s="152"/>
      <c r="K1351" s="152"/>
      <c r="L1351" s="152"/>
      <c r="M1351" s="152"/>
      <c r="N1351" s="152"/>
      <c r="O1351" s="152"/>
    </row>
    <row r="1352" spans="1:15" ht="97.2">
      <c r="A1352" s="583"/>
      <c r="B1352" s="583"/>
      <c r="C1352" s="391" t="s">
        <v>35</v>
      </c>
      <c r="D1352" s="152"/>
      <c r="E1352" s="152"/>
      <c r="F1352" s="152"/>
      <c r="G1352" s="152"/>
      <c r="H1352" s="152"/>
      <c r="I1352" s="152"/>
      <c r="J1352" s="152"/>
      <c r="K1352" s="152"/>
      <c r="L1352" s="152"/>
      <c r="M1352" s="152"/>
      <c r="N1352" s="152"/>
      <c r="O1352" s="152"/>
    </row>
    <row r="1353" spans="1:15" ht="97.2">
      <c r="A1353" s="583"/>
      <c r="B1353" s="583"/>
      <c r="C1353" s="391" t="s">
        <v>36</v>
      </c>
      <c r="D1353" s="152"/>
      <c r="E1353" s="152"/>
      <c r="F1353" s="152"/>
      <c r="G1353" s="152"/>
      <c r="H1353" s="152"/>
      <c r="I1353" s="152"/>
      <c r="J1353" s="152"/>
      <c r="K1353" s="152"/>
      <c r="L1353" s="152"/>
      <c r="M1353" s="152"/>
      <c r="N1353" s="152"/>
      <c r="O1353" s="152"/>
    </row>
    <row r="1354" spans="1:15" ht="97.2">
      <c r="A1354" s="583"/>
      <c r="B1354" s="583"/>
      <c r="C1354" s="391" t="s">
        <v>37</v>
      </c>
      <c r="D1354" s="152"/>
      <c r="E1354" s="152"/>
      <c r="F1354" s="152"/>
      <c r="G1354" s="152"/>
      <c r="H1354" s="152"/>
      <c r="I1354" s="152"/>
      <c r="J1354" s="152"/>
      <c r="K1354" s="152"/>
      <c r="L1354" s="152"/>
      <c r="M1354" s="152"/>
      <c r="N1354" s="152"/>
      <c r="O1354" s="152"/>
    </row>
    <row r="1355" spans="1:15" ht="129.6">
      <c r="A1355" s="583"/>
      <c r="B1355" s="583"/>
      <c r="C1355" s="182" t="s">
        <v>38</v>
      </c>
      <c r="D1355" s="152"/>
      <c r="E1355" s="152"/>
      <c r="F1355" s="152"/>
      <c r="G1355" s="152"/>
      <c r="H1355" s="152"/>
      <c r="I1355" s="152"/>
      <c r="J1355" s="152"/>
      <c r="K1355" s="152"/>
      <c r="L1355" s="152"/>
      <c r="M1355" s="152"/>
      <c r="N1355" s="152"/>
      <c r="O1355" s="152"/>
    </row>
    <row r="1356" spans="1:15">
      <c r="A1356" s="583"/>
      <c r="B1356" s="583"/>
      <c r="C1356" s="182" t="s">
        <v>24</v>
      </c>
      <c r="D1356" s="152"/>
      <c r="E1356" s="152"/>
      <c r="F1356" s="152"/>
      <c r="G1356" s="152"/>
      <c r="H1356" s="152"/>
      <c r="I1356" s="152"/>
      <c r="J1356" s="152"/>
      <c r="K1356" s="152"/>
      <c r="L1356" s="152"/>
      <c r="M1356" s="152"/>
      <c r="N1356" s="152"/>
      <c r="O1356" s="152"/>
    </row>
    <row r="1357" spans="1:15">
      <c r="A1357" s="584"/>
      <c r="B1357" s="584"/>
      <c r="C1357" s="394" t="s">
        <v>23</v>
      </c>
      <c r="D1357" s="152">
        <f>E1357+F1357</f>
        <v>0</v>
      </c>
      <c r="E1357" s="152">
        <v>0</v>
      </c>
      <c r="F1357" s="152">
        <v>0</v>
      </c>
      <c r="G1357" s="152">
        <f>H1357+I1357</f>
        <v>0</v>
      </c>
      <c r="H1357" s="152">
        <v>0</v>
      </c>
      <c r="I1357" s="152">
        <v>0</v>
      </c>
      <c r="J1357" s="152">
        <f>K1357+L1357</f>
        <v>0</v>
      </c>
      <c r="K1357" s="152">
        <v>0</v>
      </c>
      <c r="L1357" s="152">
        <v>0</v>
      </c>
      <c r="M1357" s="152">
        <f>N1357+O1357</f>
        <v>0</v>
      </c>
      <c r="N1357" s="152">
        <v>0</v>
      </c>
      <c r="O1357" s="152">
        <v>0</v>
      </c>
    </row>
    <row r="1358" spans="1:15">
      <c r="A1358" s="582" t="s">
        <v>303</v>
      </c>
      <c r="B1358" s="582" t="s">
        <v>304</v>
      </c>
      <c r="C1358" s="182" t="s">
        <v>59</v>
      </c>
      <c r="D1358" s="152">
        <f>D1370</f>
        <v>0</v>
      </c>
      <c r="E1358" s="152">
        <f t="shared" ref="E1358:O1358" si="81">E1370</f>
        <v>0</v>
      </c>
      <c r="F1358" s="152">
        <f t="shared" si="81"/>
        <v>0</v>
      </c>
      <c r="G1358" s="152">
        <f t="shared" si="81"/>
        <v>0</v>
      </c>
      <c r="H1358" s="152">
        <f t="shared" si="81"/>
        <v>0</v>
      </c>
      <c r="I1358" s="152">
        <f t="shared" si="81"/>
        <v>0</v>
      </c>
      <c r="J1358" s="152">
        <f t="shared" si="81"/>
        <v>0</v>
      </c>
      <c r="K1358" s="152">
        <f t="shared" si="81"/>
        <v>0</v>
      </c>
      <c r="L1358" s="152">
        <f t="shared" si="81"/>
        <v>0</v>
      </c>
      <c r="M1358" s="152">
        <f t="shared" si="81"/>
        <v>0</v>
      </c>
      <c r="N1358" s="152">
        <f t="shared" si="81"/>
        <v>0</v>
      </c>
      <c r="O1358" s="152">
        <f t="shared" si="81"/>
        <v>0</v>
      </c>
    </row>
    <row r="1359" spans="1:15" ht="64.8">
      <c r="A1359" s="583"/>
      <c r="B1359" s="583"/>
      <c r="C1359" s="182" t="s">
        <v>26</v>
      </c>
      <c r="D1359" s="152"/>
      <c r="E1359" s="152"/>
      <c r="F1359" s="152"/>
      <c r="G1359" s="152"/>
      <c r="H1359" s="152"/>
      <c r="I1359" s="152"/>
      <c r="J1359" s="152"/>
      <c r="K1359" s="152"/>
      <c r="L1359" s="152"/>
      <c r="M1359" s="152"/>
      <c r="N1359" s="152"/>
      <c r="O1359" s="152"/>
    </row>
    <row r="1360" spans="1:15">
      <c r="A1360" s="583"/>
      <c r="B1360" s="583"/>
      <c r="C1360" s="182" t="s">
        <v>25</v>
      </c>
      <c r="D1360" s="152"/>
      <c r="E1360" s="152"/>
      <c r="F1360" s="152"/>
      <c r="G1360" s="152"/>
      <c r="H1360" s="152"/>
      <c r="I1360" s="152"/>
      <c r="J1360" s="152"/>
      <c r="K1360" s="152"/>
      <c r="L1360" s="152"/>
      <c r="M1360" s="152"/>
      <c r="N1360" s="152"/>
      <c r="O1360" s="152"/>
    </row>
    <row r="1361" spans="1:15" ht="97.2">
      <c r="A1361" s="583"/>
      <c r="B1361" s="583"/>
      <c r="C1361" s="182" t="s">
        <v>33</v>
      </c>
      <c r="D1361" s="152"/>
      <c r="E1361" s="152"/>
      <c r="F1361" s="152"/>
      <c r="G1361" s="152"/>
      <c r="H1361" s="152"/>
      <c r="I1361" s="152"/>
      <c r="J1361" s="152"/>
      <c r="K1361" s="152"/>
      <c r="L1361" s="152"/>
      <c r="M1361" s="152"/>
      <c r="N1361" s="152"/>
      <c r="O1361" s="152"/>
    </row>
    <row r="1362" spans="1:15" ht="97.2">
      <c r="A1362" s="583"/>
      <c r="B1362" s="583"/>
      <c r="C1362" s="391" t="s">
        <v>39</v>
      </c>
      <c r="D1362" s="152"/>
      <c r="E1362" s="152"/>
      <c r="F1362" s="152"/>
      <c r="G1362" s="152"/>
      <c r="H1362" s="152"/>
      <c r="I1362" s="152"/>
      <c r="J1362" s="152"/>
      <c r="K1362" s="152"/>
      <c r="L1362" s="152"/>
      <c r="M1362" s="152"/>
      <c r="N1362" s="152"/>
      <c r="O1362" s="152"/>
    </row>
    <row r="1363" spans="1:15" ht="97.2">
      <c r="A1363" s="583"/>
      <c r="B1363" s="583"/>
      <c r="C1363" s="391" t="s">
        <v>40</v>
      </c>
      <c r="D1363" s="152"/>
      <c r="E1363" s="152"/>
      <c r="F1363" s="152"/>
      <c r="G1363" s="152"/>
      <c r="H1363" s="152"/>
      <c r="I1363" s="152"/>
      <c r="J1363" s="152"/>
      <c r="K1363" s="152"/>
      <c r="L1363" s="152"/>
      <c r="M1363" s="152"/>
      <c r="N1363" s="152"/>
      <c r="O1363" s="152"/>
    </row>
    <row r="1364" spans="1:15" ht="97.2">
      <c r="A1364" s="583"/>
      <c r="B1364" s="583"/>
      <c r="C1364" s="391" t="s">
        <v>34</v>
      </c>
      <c r="D1364" s="152"/>
      <c r="E1364" s="152"/>
      <c r="F1364" s="152"/>
      <c r="G1364" s="152"/>
      <c r="H1364" s="152"/>
      <c r="I1364" s="152"/>
      <c r="J1364" s="152"/>
      <c r="K1364" s="152"/>
      <c r="L1364" s="152"/>
      <c r="M1364" s="152"/>
      <c r="N1364" s="152"/>
      <c r="O1364" s="152"/>
    </row>
    <row r="1365" spans="1:15" ht="97.2">
      <c r="A1365" s="583"/>
      <c r="B1365" s="583"/>
      <c r="C1365" s="391" t="s">
        <v>35</v>
      </c>
      <c r="D1365" s="152"/>
      <c r="E1365" s="152"/>
      <c r="F1365" s="152"/>
      <c r="G1365" s="152"/>
      <c r="H1365" s="152"/>
      <c r="I1365" s="152"/>
      <c r="J1365" s="152"/>
      <c r="K1365" s="152"/>
      <c r="L1365" s="152"/>
      <c r="M1365" s="152"/>
      <c r="N1365" s="152"/>
      <c r="O1365" s="152"/>
    </row>
    <row r="1366" spans="1:15" ht="97.2">
      <c r="A1366" s="583"/>
      <c r="B1366" s="583"/>
      <c r="C1366" s="391" t="s">
        <v>36</v>
      </c>
      <c r="D1366" s="152"/>
      <c r="E1366" s="152"/>
      <c r="F1366" s="152"/>
      <c r="G1366" s="152"/>
      <c r="H1366" s="152"/>
      <c r="I1366" s="152"/>
      <c r="J1366" s="152"/>
      <c r="K1366" s="152"/>
      <c r="L1366" s="152"/>
      <c r="M1366" s="152"/>
      <c r="N1366" s="152"/>
      <c r="O1366" s="152"/>
    </row>
    <row r="1367" spans="1:15" ht="97.2">
      <c r="A1367" s="583"/>
      <c r="B1367" s="583"/>
      <c r="C1367" s="391" t="s">
        <v>37</v>
      </c>
      <c r="D1367" s="152"/>
      <c r="E1367" s="152"/>
      <c r="F1367" s="152"/>
      <c r="G1367" s="152"/>
      <c r="H1367" s="152"/>
      <c r="I1367" s="152"/>
      <c r="J1367" s="152"/>
      <c r="K1367" s="152"/>
      <c r="L1367" s="152"/>
      <c r="M1367" s="152"/>
      <c r="N1367" s="152"/>
      <c r="O1367" s="152"/>
    </row>
    <row r="1368" spans="1:15" ht="129.6">
      <c r="A1368" s="583"/>
      <c r="B1368" s="583"/>
      <c r="C1368" s="182" t="s">
        <v>38</v>
      </c>
      <c r="D1368" s="152"/>
      <c r="E1368" s="152"/>
      <c r="F1368" s="152"/>
      <c r="G1368" s="152"/>
      <c r="H1368" s="152"/>
      <c r="I1368" s="152"/>
      <c r="J1368" s="152"/>
      <c r="K1368" s="152"/>
      <c r="L1368" s="152"/>
      <c r="M1368" s="152"/>
      <c r="N1368" s="152"/>
      <c r="O1368" s="152"/>
    </row>
    <row r="1369" spans="1:15">
      <c r="A1369" s="583"/>
      <c r="B1369" s="583"/>
      <c r="C1369" s="182" t="s">
        <v>24</v>
      </c>
      <c r="D1369" s="152"/>
      <c r="E1369" s="152"/>
      <c r="F1369" s="152"/>
      <c r="G1369" s="152"/>
      <c r="H1369" s="152"/>
      <c r="I1369" s="152"/>
      <c r="J1369" s="152"/>
      <c r="K1369" s="152"/>
      <c r="L1369" s="152"/>
      <c r="M1369" s="152"/>
      <c r="N1369" s="152"/>
      <c r="O1369" s="152"/>
    </row>
    <row r="1370" spans="1:15">
      <c r="A1370" s="584"/>
      <c r="B1370" s="584"/>
      <c r="C1370" s="394" t="s">
        <v>23</v>
      </c>
      <c r="D1370" s="152">
        <f>E1370+F1370</f>
        <v>0</v>
      </c>
      <c r="E1370" s="152">
        <v>0</v>
      </c>
      <c r="F1370" s="152">
        <v>0</v>
      </c>
      <c r="G1370" s="152">
        <f>H1370+I1370</f>
        <v>0</v>
      </c>
      <c r="H1370" s="152">
        <v>0</v>
      </c>
      <c r="I1370" s="152">
        <v>0</v>
      </c>
      <c r="J1370" s="152">
        <f>K1370+L1370</f>
        <v>0</v>
      </c>
      <c r="K1370" s="152">
        <v>0</v>
      </c>
      <c r="L1370" s="152">
        <v>0</v>
      </c>
      <c r="M1370" s="152">
        <f>N1370+O1370</f>
        <v>0</v>
      </c>
      <c r="N1370" s="152">
        <v>0</v>
      </c>
      <c r="O1370" s="152">
        <v>0</v>
      </c>
    </row>
    <row r="1371" spans="1:15">
      <c r="A1371" s="582" t="s">
        <v>995</v>
      </c>
      <c r="B1371" s="582" t="s">
        <v>421</v>
      </c>
      <c r="C1371" s="182" t="s">
        <v>59</v>
      </c>
      <c r="D1371" s="152">
        <f>D1383</f>
        <v>320</v>
      </c>
      <c r="E1371" s="152">
        <f t="shared" ref="E1371:O1371" si="82">E1383</f>
        <v>0</v>
      </c>
      <c r="F1371" s="152">
        <f t="shared" si="82"/>
        <v>320</v>
      </c>
      <c r="G1371" s="152">
        <f t="shared" si="82"/>
        <v>320</v>
      </c>
      <c r="H1371" s="152">
        <f t="shared" si="82"/>
        <v>0</v>
      </c>
      <c r="I1371" s="152">
        <f t="shared" si="82"/>
        <v>320</v>
      </c>
      <c r="J1371" s="152">
        <f t="shared" si="82"/>
        <v>320</v>
      </c>
      <c r="K1371" s="152">
        <f t="shared" si="82"/>
        <v>0</v>
      </c>
      <c r="L1371" s="152">
        <f t="shared" si="82"/>
        <v>320</v>
      </c>
      <c r="M1371" s="152">
        <f t="shared" si="82"/>
        <v>293</v>
      </c>
      <c r="N1371" s="152">
        <f t="shared" si="82"/>
        <v>0</v>
      </c>
      <c r="O1371" s="152">
        <f t="shared" si="82"/>
        <v>293</v>
      </c>
    </row>
    <row r="1372" spans="1:15" ht="64.8">
      <c r="A1372" s="583"/>
      <c r="B1372" s="583"/>
      <c r="C1372" s="182" t="s">
        <v>26</v>
      </c>
      <c r="D1372" s="152"/>
      <c r="E1372" s="152"/>
      <c r="F1372" s="152"/>
      <c r="G1372" s="152"/>
      <c r="H1372" s="152"/>
      <c r="I1372" s="152"/>
      <c r="J1372" s="152"/>
      <c r="K1372" s="152"/>
      <c r="L1372" s="152"/>
      <c r="M1372" s="152"/>
      <c r="N1372" s="152"/>
      <c r="O1372" s="152"/>
    </row>
    <row r="1373" spans="1:15">
      <c r="A1373" s="583"/>
      <c r="B1373" s="583"/>
      <c r="C1373" s="182" t="s">
        <v>25</v>
      </c>
      <c r="D1373" s="152"/>
      <c r="E1373" s="152"/>
      <c r="F1373" s="152"/>
      <c r="G1373" s="152"/>
      <c r="H1373" s="152"/>
      <c r="I1373" s="152"/>
      <c r="J1373" s="152"/>
      <c r="K1373" s="152"/>
      <c r="L1373" s="152"/>
      <c r="M1373" s="152"/>
      <c r="N1373" s="152"/>
      <c r="O1373" s="152"/>
    </row>
    <row r="1374" spans="1:15" ht="97.2">
      <c r="A1374" s="583"/>
      <c r="B1374" s="583"/>
      <c r="C1374" s="182" t="s">
        <v>33</v>
      </c>
      <c r="D1374" s="152"/>
      <c r="E1374" s="152"/>
      <c r="F1374" s="152"/>
      <c r="G1374" s="152"/>
      <c r="H1374" s="152"/>
      <c r="I1374" s="152"/>
      <c r="J1374" s="152"/>
      <c r="K1374" s="152"/>
      <c r="L1374" s="152"/>
      <c r="M1374" s="152"/>
      <c r="N1374" s="152"/>
      <c r="O1374" s="152"/>
    </row>
    <row r="1375" spans="1:15" ht="97.2">
      <c r="A1375" s="583"/>
      <c r="B1375" s="583"/>
      <c r="C1375" s="391" t="s">
        <v>39</v>
      </c>
      <c r="D1375" s="152"/>
      <c r="E1375" s="152"/>
      <c r="F1375" s="152"/>
      <c r="G1375" s="152"/>
      <c r="H1375" s="152"/>
      <c r="I1375" s="152"/>
      <c r="J1375" s="152"/>
      <c r="K1375" s="152"/>
      <c r="L1375" s="152"/>
      <c r="M1375" s="152"/>
      <c r="N1375" s="152"/>
      <c r="O1375" s="152"/>
    </row>
    <row r="1376" spans="1:15" ht="97.2">
      <c r="A1376" s="583"/>
      <c r="B1376" s="583"/>
      <c r="C1376" s="391" t="s">
        <v>40</v>
      </c>
      <c r="D1376" s="152"/>
      <c r="E1376" s="152"/>
      <c r="F1376" s="152"/>
      <c r="G1376" s="152"/>
      <c r="H1376" s="152"/>
      <c r="I1376" s="152"/>
      <c r="J1376" s="152"/>
      <c r="K1376" s="152"/>
      <c r="L1376" s="152"/>
      <c r="M1376" s="152"/>
      <c r="N1376" s="152"/>
      <c r="O1376" s="152"/>
    </row>
    <row r="1377" spans="1:15" ht="97.2">
      <c r="A1377" s="583"/>
      <c r="B1377" s="583"/>
      <c r="C1377" s="391" t="s">
        <v>34</v>
      </c>
      <c r="D1377" s="152"/>
      <c r="E1377" s="152"/>
      <c r="F1377" s="152"/>
      <c r="G1377" s="152"/>
      <c r="H1377" s="152"/>
      <c r="I1377" s="152"/>
      <c r="J1377" s="152"/>
      <c r="K1377" s="152"/>
      <c r="L1377" s="152"/>
      <c r="M1377" s="152"/>
      <c r="N1377" s="152"/>
      <c r="O1377" s="152"/>
    </row>
    <row r="1378" spans="1:15" ht="97.2">
      <c r="A1378" s="583"/>
      <c r="B1378" s="583"/>
      <c r="C1378" s="391" t="s">
        <v>35</v>
      </c>
      <c r="D1378" s="152"/>
      <c r="E1378" s="152"/>
      <c r="F1378" s="152"/>
      <c r="G1378" s="152"/>
      <c r="H1378" s="152"/>
      <c r="I1378" s="152"/>
      <c r="J1378" s="152"/>
      <c r="K1378" s="152"/>
      <c r="L1378" s="152"/>
      <c r="M1378" s="152"/>
      <c r="N1378" s="152"/>
      <c r="O1378" s="152"/>
    </row>
    <row r="1379" spans="1:15" ht="97.2">
      <c r="A1379" s="583"/>
      <c r="B1379" s="583"/>
      <c r="C1379" s="391" t="s">
        <v>36</v>
      </c>
      <c r="D1379" s="152"/>
      <c r="E1379" s="152"/>
      <c r="F1379" s="152"/>
      <c r="G1379" s="152"/>
      <c r="H1379" s="152"/>
      <c r="I1379" s="152"/>
      <c r="J1379" s="152"/>
      <c r="K1379" s="152"/>
      <c r="L1379" s="152"/>
      <c r="M1379" s="152"/>
      <c r="N1379" s="152"/>
      <c r="O1379" s="152"/>
    </row>
    <row r="1380" spans="1:15" ht="97.2">
      <c r="A1380" s="583"/>
      <c r="B1380" s="583"/>
      <c r="C1380" s="391" t="s">
        <v>37</v>
      </c>
      <c r="D1380" s="152"/>
      <c r="E1380" s="152"/>
      <c r="F1380" s="152"/>
      <c r="G1380" s="152"/>
      <c r="H1380" s="152"/>
      <c r="I1380" s="152"/>
      <c r="J1380" s="152"/>
      <c r="K1380" s="152"/>
      <c r="L1380" s="152"/>
      <c r="M1380" s="152"/>
      <c r="N1380" s="152"/>
      <c r="O1380" s="152"/>
    </row>
    <row r="1381" spans="1:15" ht="129.6">
      <c r="A1381" s="583"/>
      <c r="B1381" s="583"/>
      <c r="C1381" s="182" t="s">
        <v>38</v>
      </c>
      <c r="D1381" s="152"/>
      <c r="E1381" s="152"/>
      <c r="F1381" s="152"/>
      <c r="G1381" s="152"/>
      <c r="H1381" s="152"/>
      <c r="I1381" s="152"/>
      <c r="J1381" s="152"/>
      <c r="K1381" s="152"/>
      <c r="L1381" s="152"/>
      <c r="M1381" s="152"/>
      <c r="N1381" s="152"/>
      <c r="O1381" s="152"/>
    </row>
    <row r="1382" spans="1:15">
      <c r="A1382" s="583"/>
      <c r="B1382" s="583"/>
      <c r="C1382" s="182" t="s">
        <v>24</v>
      </c>
      <c r="D1382" s="152"/>
      <c r="E1382" s="152"/>
      <c r="F1382" s="152"/>
      <c r="G1382" s="152"/>
      <c r="H1382" s="152"/>
      <c r="I1382" s="152"/>
      <c r="J1382" s="152"/>
      <c r="K1382" s="152"/>
      <c r="L1382" s="152"/>
      <c r="M1382" s="152"/>
      <c r="N1382" s="152"/>
      <c r="O1382" s="152"/>
    </row>
    <row r="1383" spans="1:15" ht="29.25" customHeight="1">
      <c r="A1383" s="583"/>
      <c r="B1383" s="583"/>
      <c r="C1383" s="182" t="s">
        <v>23</v>
      </c>
      <c r="D1383" s="152">
        <f>E1383+F1383</f>
        <v>320</v>
      </c>
      <c r="E1383" s="152">
        <v>0</v>
      </c>
      <c r="F1383" s="152">
        <f>F1385</f>
        <v>320</v>
      </c>
      <c r="G1383" s="152">
        <f t="shared" ref="G1383:O1383" si="83">G1385</f>
        <v>320</v>
      </c>
      <c r="H1383" s="152">
        <f t="shared" si="83"/>
        <v>0</v>
      </c>
      <c r="I1383" s="152">
        <f t="shared" si="83"/>
        <v>320</v>
      </c>
      <c r="J1383" s="152">
        <f t="shared" si="83"/>
        <v>320</v>
      </c>
      <c r="K1383" s="152">
        <f t="shared" si="83"/>
        <v>0</v>
      </c>
      <c r="L1383" s="152">
        <f t="shared" si="83"/>
        <v>320</v>
      </c>
      <c r="M1383" s="152">
        <f t="shared" si="83"/>
        <v>293</v>
      </c>
      <c r="N1383" s="152">
        <f t="shared" si="83"/>
        <v>0</v>
      </c>
      <c r="O1383" s="152">
        <f t="shared" si="83"/>
        <v>293</v>
      </c>
    </row>
    <row r="1384" spans="1:15" hidden="1">
      <c r="A1384" s="583"/>
      <c r="B1384" s="583"/>
      <c r="C1384" s="401" t="s">
        <v>980</v>
      </c>
      <c r="D1384" s="152"/>
      <c r="E1384" s="152"/>
      <c r="F1384" s="152"/>
      <c r="G1384" s="152"/>
      <c r="H1384" s="152"/>
      <c r="I1384" s="152"/>
      <c r="J1384" s="152"/>
      <c r="K1384" s="152"/>
      <c r="L1384" s="152"/>
      <c r="M1384" s="152"/>
      <c r="N1384" s="152"/>
      <c r="O1384" s="152"/>
    </row>
    <row r="1385" spans="1:15" hidden="1">
      <c r="A1385" s="584"/>
      <c r="B1385" s="584"/>
      <c r="C1385" s="401" t="s">
        <v>981</v>
      </c>
      <c r="D1385" s="152">
        <f>E1385+F1385</f>
        <v>320</v>
      </c>
      <c r="E1385" s="152">
        <v>0</v>
      </c>
      <c r="F1385" s="152">
        <v>320</v>
      </c>
      <c r="G1385" s="152">
        <f>H1385+I1385</f>
        <v>320</v>
      </c>
      <c r="H1385" s="152">
        <v>0</v>
      </c>
      <c r="I1385" s="152">
        <v>320</v>
      </c>
      <c r="J1385" s="152">
        <f>K1385+L1385</f>
        <v>320</v>
      </c>
      <c r="K1385" s="152">
        <v>0</v>
      </c>
      <c r="L1385" s="152">
        <v>320</v>
      </c>
      <c r="M1385" s="152">
        <f>N1385+O1385</f>
        <v>293</v>
      </c>
      <c r="N1385" s="152">
        <v>0</v>
      </c>
      <c r="O1385" s="152">
        <v>293</v>
      </c>
    </row>
    <row r="1386" spans="1:15">
      <c r="A1386" s="582" t="s">
        <v>996</v>
      </c>
      <c r="B1386" s="582" t="s">
        <v>309</v>
      </c>
      <c r="C1386" s="182" t="s">
        <v>59</v>
      </c>
      <c r="D1386" s="152">
        <f>D1398</f>
        <v>320</v>
      </c>
      <c r="E1386" s="152">
        <f t="shared" ref="E1386:O1386" si="84">E1398</f>
        <v>0</v>
      </c>
      <c r="F1386" s="152">
        <f t="shared" si="84"/>
        <v>320</v>
      </c>
      <c r="G1386" s="152">
        <f t="shared" si="84"/>
        <v>320</v>
      </c>
      <c r="H1386" s="152">
        <f t="shared" si="84"/>
        <v>0</v>
      </c>
      <c r="I1386" s="152">
        <f t="shared" si="84"/>
        <v>320</v>
      </c>
      <c r="J1386" s="152">
        <f t="shared" si="84"/>
        <v>320</v>
      </c>
      <c r="K1386" s="152">
        <f t="shared" si="84"/>
        <v>0</v>
      </c>
      <c r="L1386" s="152">
        <f t="shared" si="84"/>
        <v>320</v>
      </c>
      <c r="M1386" s="152">
        <f t="shared" si="84"/>
        <v>293</v>
      </c>
      <c r="N1386" s="152">
        <f t="shared" si="84"/>
        <v>0</v>
      </c>
      <c r="O1386" s="152">
        <f t="shared" si="84"/>
        <v>293</v>
      </c>
    </row>
    <row r="1387" spans="1:15" ht="64.8">
      <c r="A1387" s="583"/>
      <c r="B1387" s="583"/>
      <c r="C1387" s="182" t="s">
        <v>26</v>
      </c>
      <c r="D1387" s="152"/>
      <c r="E1387" s="152"/>
      <c r="F1387" s="152"/>
      <c r="G1387" s="152"/>
      <c r="H1387" s="152"/>
      <c r="I1387" s="152"/>
      <c r="J1387" s="152"/>
      <c r="K1387" s="152"/>
      <c r="L1387" s="152"/>
      <c r="M1387" s="152"/>
      <c r="N1387" s="152"/>
      <c r="O1387" s="152"/>
    </row>
    <row r="1388" spans="1:15">
      <c r="A1388" s="583"/>
      <c r="B1388" s="583"/>
      <c r="C1388" s="182" t="s">
        <v>25</v>
      </c>
      <c r="D1388" s="152"/>
      <c r="E1388" s="152"/>
      <c r="F1388" s="152"/>
      <c r="G1388" s="152"/>
      <c r="H1388" s="152"/>
      <c r="I1388" s="152"/>
      <c r="J1388" s="152"/>
      <c r="K1388" s="152"/>
      <c r="L1388" s="152"/>
      <c r="M1388" s="152"/>
      <c r="N1388" s="152"/>
      <c r="O1388" s="152"/>
    </row>
    <row r="1389" spans="1:15" ht="97.2">
      <c r="A1389" s="583"/>
      <c r="B1389" s="583"/>
      <c r="C1389" s="182" t="s">
        <v>33</v>
      </c>
      <c r="D1389" s="152"/>
      <c r="E1389" s="152"/>
      <c r="F1389" s="152"/>
      <c r="G1389" s="152"/>
      <c r="H1389" s="152"/>
      <c r="I1389" s="152"/>
      <c r="J1389" s="152"/>
      <c r="K1389" s="152"/>
      <c r="L1389" s="152"/>
      <c r="M1389" s="152"/>
      <c r="N1389" s="152"/>
      <c r="O1389" s="152"/>
    </row>
    <row r="1390" spans="1:15" ht="97.2">
      <c r="A1390" s="583"/>
      <c r="B1390" s="583"/>
      <c r="C1390" s="391" t="s">
        <v>39</v>
      </c>
      <c r="D1390" s="152"/>
      <c r="E1390" s="152"/>
      <c r="F1390" s="152"/>
      <c r="G1390" s="152"/>
      <c r="H1390" s="152"/>
      <c r="I1390" s="152"/>
      <c r="J1390" s="152"/>
      <c r="K1390" s="152"/>
      <c r="L1390" s="152"/>
      <c r="M1390" s="152"/>
      <c r="N1390" s="152"/>
      <c r="O1390" s="152"/>
    </row>
    <row r="1391" spans="1:15" ht="97.2">
      <c r="A1391" s="583"/>
      <c r="B1391" s="583"/>
      <c r="C1391" s="391" t="s">
        <v>40</v>
      </c>
      <c r="D1391" s="152"/>
      <c r="E1391" s="152"/>
      <c r="F1391" s="152"/>
      <c r="G1391" s="152"/>
      <c r="H1391" s="152"/>
      <c r="I1391" s="152"/>
      <c r="J1391" s="152"/>
      <c r="K1391" s="152"/>
      <c r="L1391" s="152"/>
      <c r="M1391" s="152"/>
      <c r="N1391" s="152"/>
      <c r="O1391" s="152"/>
    </row>
    <row r="1392" spans="1:15" ht="97.2">
      <c r="A1392" s="583"/>
      <c r="B1392" s="583"/>
      <c r="C1392" s="391" t="s">
        <v>34</v>
      </c>
      <c r="D1392" s="152"/>
      <c r="E1392" s="152"/>
      <c r="F1392" s="152"/>
      <c r="G1392" s="152"/>
      <c r="H1392" s="152"/>
      <c r="I1392" s="152"/>
      <c r="J1392" s="152"/>
      <c r="K1392" s="152"/>
      <c r="L1392" s="152"/>
      <c r="M1392" s="152"/>
      <c r="N1392" s="152"/>
      <c r="O1392" s="152"/>
    </row>
    <row r="1393" spans="1:15" ht="97.2">
      <c r="A1393" s="583"/>
      <c r="B1393" s="583"/>
      <c r="C1393" s="391" t="s">
        <v>35</v>
      </c>
      <c r="D1393" s="152"/>
      <c r="E1393" s="152"/>
      <c r="F1393" s="152"/>
      <c r="G1393" s="152"/>
      <c r="H1393" s="152"/>
      <c r="I1393" s="152"/>
      <c r="J1393" s="152"/>
      <c r="K1393" s="152"/>
      <c r="L1393" s="152"/>
      <c r="M1393" s="152"/>
      <c r="N1393" s="152"/>
      <c r="O1393" s="152"/>
    </row>
    <row r="1394" spans="1:15" ht="97.2">
      <c r="A1394" s="583"/>
      <c r="B1394" s="583"/>
      <c r="C1394" s="391" t="s">
        <v>36</v>
      </c>
      <c r="D1394" s="152"/>
      <c r="E1394" s="152"/>
      <c r="F1394" s="152"/>
      <c r="G1394" s="152"/>
      <c r="H1394" s="152"/>
      <c r="I1394" s="152"/>
      <c r="J1394" s="152"/>
      <c r="K1394" s="152"/>
      <c r="L1394" s="152"/>
      <c r="M1394" s="152"/>
      <c r="N1394" s="152"/>
      <c r="O1394" s="152"/>
    </row>
    <row r="1395" spans="1:15" ht="97.2">
      <c r="A1395" s="583"/>
      <c r="B1395" s="583"/>
      <c r="C1395" s="391" t="s">
        <v>37</v>
      </c>
      <c r="D1395" s="152"/>
      <c r="E1395" s="152"/>
      <c r="F1395" s="152"/>
      <c r="G1395" s="152"/>
      <c r="H1395" s="152"/>
      <c r="I1395" s="152"/>
      <c r="J1395" s="152"/>
      <c r="K1395" s="152"/>
      <c r="L1395" s="152"/>
      <c r="M1395" s="152"/>
      <c r="N1395" s="152"/>
      <c r="O1395" s="152"/>
    </row>
    <row r="1396" spans="1:15" ht="129.6">
      <c r="A1396" s="583"/>
      <c r="B1396" s="583"/>
      <c r="C1396" s="182" t="s">
        <v>38</v>
      </c>
      <c r="D1396" s="152"/>
      <c r="E1396" s="152"/>
      <c r="F1396" s="152"/>
      <c r="G1396" s="152"/>
      <c r="H1396" s="152"/>
      <c r="I1396" s="152"/>
      <c r="J1396" s="152"/>
      <c r="K1396" s="152"/>
      <c r="L1396" s="152"/>
      <c r="M1396" s="152"/>
      <c r="N1396" s="152"/>
      <c r="O1396" s="152"/>
    </row>
    <row r="1397" spans="1:15">
      <c r="A1397" s="583"/>
      <c r="B1397" s="583"/>
      <c r="C1397" s="182" t="s">
        <v>24</v>
      </c>
      <c r="D1397" s="152"/>
      <c r="E1397" s="152"/>
      <c r="F1397" s="152"/>
      <c r="G1397" s="152"/>
      <c r="H1397" s="152"/>
      <c r="I1397" s="152"/>
      <c r="J1397" s="152"/>
      <c r="K1397" s="152"/>
      <c r="L1397" s="152"/>
      <c r="M1397" s="152"/>
      <c r="N1397" s="152"/>
      <c r="O1397" s="152"/>
    </row>
    <row r="1398" spans="1:15" ht="27.75" customHeight="1">
      <c r="A1398" s="583"/>
      <c r="B1398" s="583"/>
      <c r="C1398" s="182" t="s">
        <v>23</v>
      </c>
      <c r="D1398" s="152">
        <f>E1398+F1398</f>
        <v>320</v>
      </c>
      <c r="E1398" s="152">
        <v>0</v>
      </c>
      <c r="F1398" s="152">
        <f>F1400</f>
        <v>320</v>
      </c>
      <c r="G1398" s="152">
        <f t="shared" ref="G1398:O1398" si="85">G1400</f>
        <v>320</v>
      </c>
      <c r="H1398" s="152">
        <f t="shared" si="85"/>
        <v>0</v>
      </c>
      <c r="I1398" s="152">
        <f t="shared" si="85"/>
        <v>320</v>
      </c>
      <c r="J1398" s="152">
        <f t="shared" si="85"/>
        <v>320</v>
      </c>
      <c r="K1398" s="152">
        <f t="shared" si="85"/>
        <v>0</v>
      </c>
      <c r="L1398" s="152">
        <f t="shared" si="85"/>
        <v>320</v>
      </c>
      <c r="M1398" s="152">
        <f t="shared" si="85"/>
        <v>293</v>
      </c>
      <c r="N1398" s="152">
        <f t="shared" si="85"/>
        <v>0</v>
      </c>
      <c r="O1398" s="152">
        <f t="shared" si="85"/>
        <v>293</v>
      </c>
    </row>
    <row r="1399" spans="1:15" hidden="1">
      <c r="A1399" s="583"/>
      <c r="B1399" s="583"/>
      <c r="C1399" s="401" t="s">
        <v>980</v>
      </c>
      <c r="D1399" s="152"/>
      <c r="E1399" s="152"/>
      <c r="F1399" s="152"/>
      <c r="G1399" s="152"/>
      <c r="H1399" s="152"/>
      <c r="I1399" s="152"/>
      <c r="J1399" s="152"/>
      <c r="K1399" s="152"/>
      <c r="L1399" s="152"/>
      <c r="M1399" s="152"/>
      <c r="N1399" s="152"/>
      <c r="O1399" s="152"/>
    </row>
    <row r="1400" spans="1:15" hidden="1">
      <c r="A1400" s="584"/>
      <c r="B1400" s="584"/>
      <c r="C1400" s="401" t="s">
        <v>981</v>
      </c>
      <c r="D1400" s="152">
        <f>E1400+F1400</f>
        <v>320</v>
      </c>
      <c r="E1400" s="152">
        <v>0</v>
      </c>
      <c r="F1400" s="152">
        <v>320</v>
      </c>
      <c r="G1400" s="152">
        <f>H1400+I1400</f>
        <v>320</v>
      </c>
      <c r="H1400" s="152">
        <v>0</v>
      </c>
      <c r="I1400" s="152">
        <v>320</v>
      </c>
      <c r="J1400" s="152">
        <f>K1400+L1400</f>
        <v>320</v>
      </c>
      <c r="K1400" s="152">
        <v>0</v>
      </c>
      <c r="L1400" s="152">
        <v>320</v>
      </c>
      <c r="M1400" s="152">
        <f>N1400+O1400</f>
        <v>293</v>
      </c>
      <c r="N1400" s="152">
        <v>0</v>
      </c>
      <c r="O1400" s="152">
        <v>293</v>
      </c>
    </row>
    <row r="1401" spans="1:15">
      <c r="A1401" s="585" t="s">
        <v>310</v>
      </c>
      <c r="B1401" s="582" t="s">
        <v>780</v>
      </c>
      <c r="C1401" s="182" t="s">
        <v>59</v>
      </c>
      <c r="D1401" s="152">
        <f>D1413</f>
        <v>0</v>
      </c>
      <c r="E1401" s="152">
        <f t="shared" ref="E1401:O1401" si="86">E1413</f>
        <v>0</v>
      </c>
      <c r="F1401" s="152">
        <f t="shared" si="86"/>
        <v>0</v>
      </c>
      <c r="G1401" s="152">
        <f t="shared" si="86"/>
        <v>0</v>
      </c>
      <c r="H1401" s="152">
        <f t="shared" si="86"/>
        <v>0</v>
      </c>
      <c r="I1401" s="152">
        <f t="shared" si="86"/>
        <v>0</v>
      </c>
      <c r="J1401" s="152">
        <f t="shared" si="86"/>
        <v>0</v>
      </c>
      <c r="K1401" s="152">
        <f t="shared" si="86"/>
        <v>0</v>
      </c>
      <c r="L1401" s="152">
        <f t="shared" si="86"/>
        <v>0</v>
      </c>
      <c r="M1401" s="152">
        <f t="shared" si="86"/>
        <v>0</v>
      </c>
      <c r="N1401" s="152">
        <f t="shared" si="86"/>
        <v>0</v>
      </c>
      <c r="O1401" s="152">
        <f t="shared" si="86"/>
        <v>0</v>
      </c>
    </row>
    <row r="1402" spans="1:15" ht="64.8">
      <c r="A1402" s="585"/>
      <c r="B1402" s="583"/>
      <c r="C1402" s="182" t="s">
        <v>26</v>
      </c>
      <c r="D1402" s="152"/>
      <c r="E1402" s="152"/>
      <c r="F1402" s="152"/>
      <c r="G1402" s="152"/>
      <c r="H1402" s="152"/>
      <c r="I1402" s="152"/>
      <c r="J1402" s="152"/>
      <c r="K1402" s="152"/>
      <c r="L1402" s="152"/>
      <c r="M1402" s="152"/>
      <c r="N1402" s="152"/>
      <c r="O1402" s="152"/>
    </row>
    <row r="1403" spans="1:15">
      <c r="A1403" s="585"/>
      <c r="B1403" s="583"/>
      <c r="C1403" s="182" t="s">
        <v>25</v>
      </c>
      <c r="D1403" s="152"/>
      <c r="E1403" s="152"/>
      <c r="F1403" s="152"/>
      <c r="G1403" s="152"/>
      <c r="H1403" s="152"/>
      <c r="I1403" s="152"/>
      <c r="J1403" s="152"/>
      <c r="K1403" s="152"/>
      <c r="L1403" s="152"/>
      <c r="M1403" s="152"/>
      <c r="N1403" s="152"/>
      <c r="O1403" s="152"/>
    </row>
    <row r="1404" spans="1:15" ht="97.2">
      <c r="A1404" s="585"/>
      <c r="B1404" s="583"/>
      <c r="C1404" s="182" t="s">
        <v>33</v>
      </c>
      <c r="D1404" s="152"/>
      <c r="E1404" s="152"/>
      <c r="F1404" s="152"/>
      <c r="G1404" s="152"/>
      <c r="H1404" s="152"/>
      <c r="I1404" s="152"/>
      <c r="J1404" s="152"/>
      <c r="K1404" s="152"/>
      <c r="L1404" s="152"/>
      <c r="M1404" s="152"/>
      <c r="N1404" s="152"/>
      <c r="O1404" s="152"/>
    </row>
    <row r="1405" spans="1:15" ht="97.2">
      <c r="A1405" s="585"/>
      <c r="B1405" s="583"/>
      <c r="C1405" s="391" t="s">
        <v>39</v>
      </c>
      <c r="D1405" s="152"/>
      <c r="E1405" s="152"/>
      <c r="F1405" s="152"/>
      <c r="G1405" s="152"/>
      <c r="H1405" s="152"/>
      <c r="I1405" s="152"/>
      <c r="J1405" s="152"/>
      <c r="K1405" s="152"/>
      <c r="L1405" s="152"/>
      <c r="M1405" s="152"/>
      <c r="N1405" s="152"/>
      <c r="O1405" s="152"/>
    </row>
    <row r="1406" spans="1:15" ht="97.2">
      <c r="A1406" s="585"/>
      <c r="B1406" s="583"/>
      <c r="C1406" s="391" t="s">
        <v>40</v>
      </c>
      <c r="D1406" s="152"/>
      <c r="E1406" s="152"/>
      <c r="F1406" s="152"/>
      <c r="G1406" s="152"/>
      <c r="H1406" s="152"/>
      <c r="I1406" s="152"/>
      <c r="J1406" s="152"/>
      <c r="K1406" s="152"/>
      <c r="L1406" s="152"/>
      <c r="M1406" s="152"/>
      <c r="N1406" s="152"/>
      <c r="O1406" s="152"/>
    </row>
    <row r="1407" spans="1:15" ht="97.2">
      <c r="A1407" s="585"/>
      <c r="B1407" s="583"/>
      <c r="C1407" s="391" t="s">
        <v>34</v>
      </c>
      <c r="D1407" s="152"/>
      <c r="E1407" s="152"/>
      <c r="F1407" s="152"/>
      <c r="G1407" s="152"/>
      <c r="H1407" s="152"/>
      <c r="I1407" s="152"/>
      <c r="J1407" s="152"/>
      <c r="K1407" s="152"/>
      <c r="L1407" s="152"/>
      <c r="M1407" s="152"/>
      <c r="N1407" s="152"/>
      <c r="O1407" s="152"/>
    </row>
    <row r="1408" spans="1:15" ht="97.2">
      <c r="A1408" s="585"/>
      <c r="B1408" s="583"/>
      <c r="C1408" s="391" t="s">
        <v>35</v>
      </c>
      <c r="D1408" s="152"/>
      <c r="E1408" s="152"/>
      <c r="F1408" s="152"/>
      <c r="G1408" s="152"/>
      <c r="H1408" s="152"/>
      <c r="I1408" s="152"/>
      <c r="J1408" s="152"/>
      <c r="K1408" s="152"/>
      <c r="L1408" s="152"/>
      <c r="M1408" s="152"/>
      <c r="N1408" s="152"/>
      <c r="O1408" s="152"/>
    </row>
    <row r="1409" spans="1:15" ht="97.2">
      <c r="A1409" s="585"/>
      <c r="B1409" s="583"/>
      <c r="C1409" s="391" t="s">
        <v>36</v>
      </c>
      <c r="D1409" s="152"/>
      <c r="E1409" s="152"/>
      <c r="F1409" s="152"/>
      <c r="G1409" s="152"/>
      <c r="H1409" s="152"/>
      <c r="I1409" s="152"/>
      <c r="J1409" s="152"/>
      <c r="K1409" s="152"/>
      <c r="L1409" s="152"/>
      <c r="M1409" s="152"/>
      <c r="N1409" s="152"/>
      <c r="O1409" s="152"/>
    </row>
    <row r="1410" spans="1:15" ht="97.2">
      <c r="A1410" s="585"/>
      <c r="B1410" s="583"/>
      <c r="C1410" s="391" t="s">
        <v>37</v>
      </c>
      <c r="D1410" s="152"/>
      <c r="E1410" s="152"/>
      <c r="F1410" s="152"/>
      <c r="G1410" s="152"/>
      <c r="H1410" s="152"/>
      <c r="I1410" s="152"/>
      <c r="J1410" s="152"/>
      <c r="K1410" s="152"/>
      <c r="L1410" s="152"/>
      <c r="M1410" s="152"/>
      <c r="N1410" s="152"/>
      <c r="O1410" s="152"/>
    </row>
    <row r="1411" spans="1:15" ht="129.6">
      <c r="A1411" s="585"/>
      <c r="B1411" s="583"/>
      <c r="C1411" s="182" t="s">
        <v>38</v>
      </c>
      <c r="D1411" s="152"/>
      <c r="E1411" s="152"/>
      <c r="F1411" s="152"/>
      <c r="G1411" s="152"/>
      <c r="H1411" s="152"/>
      <c r="I1411" s="152"/>
      <c r="J1411" s="152"/>
      <c r="K1411" s="152"/>
      <c r="L1411" s="152"/>
      <c r="M1411" s="152"/>
      <c r="N1411" s="152"/>
      <c r="O1411" s="152"/>
    </row>
    <row r="1412" spans="1:15">
      <c r="A1412" s="585"/>
      <c r="B1412" s="583"/>
      <c r="C1412" s="182" t="s">
        <v>24</v>
      </c>
      <c r="D1412" s="152"/>
      <c r="E1412" s="152"/>
      <c r="F1412" s="152"/>
      <c r="G1412" s="152"/>
      <c r="H1412" s="152"/>
      <c r="I1412" s="152"/>
      <c r="J1412" s="152"/>
      <c r="K1412" s="152"/>
      <c r="L1412" s="152"/>
      <c r="M1412" s="152"/>
      <c r="N1412" s="152"/>
      <c r="O1412" s="152"/>
    </row>
    <row r="1413" spans="1:15">
      <c r="A1413" s="585"/>
      <c r="B1413" s="584"/>
      <c r="C1413" s="182" t="s">
        <v>23</v>
      </c>
      <c r="D1413" s="152">
        <f>E1413+F1413</f>
        <v>0</v>
      </c>
      <c r="E1413" s="152">
        <v>0</v>
      </c>
      <c r="F1413" s="152">
        <f>F1414</f>
        <v>0</v>
      </c>
      <c r="G1413" s="152">
        <f t="shared" ref="G1413:O1413" si="87">G1414</f>
        <v>0</v>
      </c>
      <c r="H1413" s="152">
        <f t="shared" si="87"/>
        <v>0</v>
      </c>
      <c r="I1413" s="152">
        <f t="shared" si="87"/>
        <v>0</v>
      </c>
      <c r="J1413" s="152">
        <f t="shared" si="87"/>
        <v>0</v>
      </c>
      <c r="K1413" s="152">
        <f t="shared" si="87"/>
        <v>0</v>
      </c>
      <c r="L1413" s="152">
        <f t="shared" si="87"/>
        <v>0</v>
      </c>
      <c r="M1413" s="152">
        <f t="shared" si="87"/>
        <v>0</v>
      </c>
      <c r="N1413" s="152">
        <f t="shared" si="87"/>
        <v>0</v>
      </c>
      <c r="O1413" s="152">
        <f t="shared" si="87"/>
        <v>0</v>
      </c>
    </row>
    <row r="1414" spans="1:15">
      <c r="A1414" s="582" t="s">
        <v>997</v>
      </c>
      <c r="B1414" s="582" t="s">
        <v>998</v>
      </c>
      <c r="C1414" s="182" t="s">
        <v>59</v>
      </c>
      <c r="D1414" s="152">
        <v>0</v>
      </c>
      <c r="E1414" s="152">
        <v>0</v>
      </c>
      <c r="F1414" s="152">
        <v>0</v>
      </c>
      <c r="G1414" s="152">
        <v>0</v>
      </c>
      <c r="H1414" s="152">
        <v>0</v>
      </c>
      <c r="I1414" s="152">
        <v>0</v>
      </c>
      <c r="J1414" s="152">
        <v>0</v>
      </c>
      <c r="K1414" s="152">
        <v>0</v>
      </c>
      <c r="L1414" s="152">
        <v>0</v>
      </c>
      <c r="M1414" s="152">
        <v>0</v>
      </c>
      <c r="N1414" s="152">
        <v>0</v>
      </c>
      <c r="O1414" s="152">
        <v>0</v>
      </c>
    </row>
    <row r="1415" spans="1:15" ht="64.8">
      <c r="A1415" s="583"/>
      <c r="B1415" s="583"/>
      <c r="C1415" s="182" t="s">
        <v>26</v>
      </c>
      <c r="D1415" s="152"/>
      <c r="E1415" s="152"/>
      <c r="F1415" s="152"/>
      <c r="G1415" s="152"/>
      <c r="H1415" s="152"/>
      <c r="I1415" s="152"/>
      <c r="J1415" s="152"/>
      <c r="K1415" s="152"/>
      <c r="L1415" s="152"/>
      <c r="M1415" s="152"/>
      <c r="N1415" s="152"/>
      <c r="O1415" s="152"/>
    </row>
    <row r="1416" spans="1:15">
      <c r="A1416" s="583"/>
      <c r="B1416" s="583"/>
      <c r="C1416" s="182" t="s">
        <v>25</v>
      </c>
      <c r="D1416" s="152"/>
      <c r="E1416" s="152"/>
      <c r="F1416" s="152"/>
      <c r="G1416" s="152"/>
      <c r="H1416" s="152"/>
      <c r="I1416" s="152"/>
      <c r="J1416" s="152"/>
      <c r="K1416" s="152"/>
      <c r="L1416" s="152"/>
      <c r="M1416" s="152"/>
      <c r="N1416" s="152"/>
      <c r="O1416" s="152"/>
    </row>
    <row r="1417" spans="1:15" ht="97.2">
      <c r="A1417" s="583"/>
      <c r="B1417" s="583"/>
      <c r="C1417" s="182" t="s">
        <v>33</v>
      </c>
      <c r="D1417" s="152"/>
      <c r="E1417" s="152"/>
      <c r="F1417" s="152"/>
      <c r="G1417" s="152"/>
      <c r="H1417" s="152"/>
      <c r="I1417" s="152"/>
      <c r="J1417" s="152"/>
      <c r="K1417" s="152"/>
      <c r="L1417" s="152"/>
      <c r="M1417" s="152"/>
      <c r="N1417" s="152"/>
      <c r="O1417" s="152"/>
    </row>
    <row r="1418" spans="1:15" ht="97.2">
      <c r="A1418" s="583"/>
      <c r="B1418" s="583"/>
      <c r="C1418" s="391" t="s">
        <v>39</v>
      </c>
      <c r="D1418" s="152"/>
      <c r="E1418" s="152"/>
      <c r="F1418" s="152"/>
      <c r="G1418" s="152"/>
      <c r="H1418" s="152"/>
      <c r="I1418" s="152"/>
      <c r="J1418" s="152"/>
      <c r="K1418" s="152"/>
      <c r="L1418" s="152"/>
      <c r="M1418" s="152"/>
      <c r="N1418" s="152"/>
      <c r="O1418" s="152"/>
    </row>
    <row r="1419" spans="1:15" ht="97.2">
      <c r="A1419" s="583"/>
      <c r="B1419" s="583"/>
      <c r="C1419" s="391" t="s">
        <v>40</v>
      </c>
      <c r="D1419" s="152"/>
      <c r="E1419" s="152"/>
      <c r="F1419" s="152"/>
      <c r="G1419" s="152"/>
      <c r="H1419" s="152"/>
      <c r="I1419" s="152"/>
      <c r="J1419" s="152"/>
      <c r="K1419" s="152"/>
      <c r="L1419" s="152"/>
      <c r="M1419" s="152"/>
      <c r="N1419" s="152"/>
      <c r="O1419" s="152"/>
    </row>
    <row r="1420" spans="1:15" ht="97.2">
      <c r="A1420" s="583"/>
      <c r="B1420" s="583"/>
      <c r="C1420" s="391" t="s">
        <v>34</v>
      </c>
      <c r="D1420" s="152"/>
      <c r="E1420" s="152"/>
      <c r="F1420" s="152"/>
      <c r="G1420" s="152"/>
      <c r="H1420" s="152"/>
      <c r="I1420" s="152"/>
      <c r="J1420" s="152"/>
      <c r="K1420" s="152"/>
      <c r="L1420" s="152"/>
      <c r="M1420" s="152"/>
      <c r="N1420" s="152"/>
      <c r="O1420" s="152"/>
    </row>
    <row r="1421" spans="1:15" ht="97.2">
      <c r="A1421" s="583"/>
      <c r="B1421" s="583"/>
      <c r="C1421" s="391" t="s">
        <v>35</v>
      </c>
      <c r="D1421" s="152"/>
      <c r="E1421" s="152"/>
      <c r="F1421" s="152"/>
      <c r="G1421" s="152"/>
      <c r="H1421" s="152"/>
      <c r="I1421" s="152"/>
      <c r="J1421" s="152"/>
      <c r="K1421" s="152"/>
      <c r="L1421" s="152"/>
      <c r="M1421" s="152"/>
      <c r="N1421" s="152"/>
      <c r="O1421" s="152"/>
    </row>
    <row r="1422" spans="1:15" ht="97.2">
      <c r="A1422" s="583"/>
      <c r="B1422" s="583"/>
      <c r="C1422" s="391" t="s">
        <v>36</v>
      </c>
      <c r="D1422" s="152"/>
      <c r="E1422" s="152"/>
      <c r="F1422" s="152"/>
      <c r="G1422" s="152"/>
      <c r="H1422" s="152"/>
      <c r="I1422" s="152"/>
      <c r="J1422" s="152"/>
      <c r="K1422" s="152"/>
      <c r="L1422" s="152"/>
      <c r="M1422" s="152"/>
      <c r="N1422" s="152"/>
      <c r="O1422" s="152"/>
    </row>
    <row r="1423" spans="1:15" ht="97.2">
      <c r="A1423" s="583"/>
      <c r="B1423" s="583"/>
      <c r="C1423" s="391" t="s">
        <v>37</v>
      </c>
      <c r="D1423" s="152"/>
      <c r="E1423" s="152"/>
      <c r="F1423" s="152"/>
      <c r="G1423" s="152"/>
      <c r="H1423" s="152"/>
      <c r="I1423" s="152"/>
      <c r="J1423" s="152"/>
      <c r="K1423" s="152"/>
      <c r="L1423" s="152"/>
      <c r="M1423" s="152"/>
      <c r="N1423" s="152"/>
      <c r="O1423" s="152"/>
    </row>
    <row r="1424" spans="1:15" ht="129.6">
      <c r="A1424" s="583"/>
      <c r="B1424" s="583"/>
      <c r="C1424" s="182" t="s">
        <v>38</v>
      </c>
      <c r="D1424" s="152"/>
      <c r="E1424" s="152"/>
      <c r="F1424" s="152"/>
      <c r="G1424" s="152"/>
      <c r="H1424" s="152"/>
      <c r="I1424" s="152"/>
      <c r="J1424" s="152"/>
      <c r="K1424" s="152"/>
      <c r="L1424" s="152"/>
      <c r="M1424" s="152"/>
      <c r="N1424" s="152"/>
      <c r="O1424" s="152"/>
    </row>
    <row r="1425" spans="1:15">
      <c r="A1425" s="583"/>
      <c r="B1425" s="583"/>
      <c r="C1425" s="182" t="s">
        <v>24</v>
      </c>
      <c r="D1425" s="152"/>
      <c r="E1425" s="152"/>
      <c r="F1425" s="152"/>
      <c r="G1425" s="152"/>
      <c r="H1425" s="152"/>
      <c r="I1425" s="152"/>
      <c r="J1425" s="152"/>
      <c r="K1425" s="152"/>
      <c r="L1425" s="152"/>
      <c r="M1425" s="152"/>
      <c r="N1425" s="152"/>
      <c r="O1425" s="152"/>
    </row>
    <row r="1426" spans="1:15" ht="42" customHeight="1">
      <c r="A1426" s="583"/>
      <c r="B1426" s="583"/>
      <c r="C1426" s="182" t="s">
        <v>23</v>
      </c>
      <c r="D1426" s="152">
        <v>0</v>
      </c>
      <c r="E1426" s="152">
        <v>0</v>
      </c>
      <c r="F1426" s="152">
        <v>0</v>
      </c>
      <c r="G1426" s="152">
        <v>0</v>
      </c>
      <c r="H1426" s="152">
        <v>0</v>
      </c>
      <c r="I1426" s="152">
        <v>0</v>
      </c>
      <c r="J1426" s="152">
        <v>0</v>
      </c>
      <c r="K1426" s="152">
        <v>0</v>
      </c>
      <c r="L1426" s="152">
        <v>0</v>
      </c>
      <c r="M1426" s="152">
        <v>0</v>
      </c>
      <c r="N1426" s="152">
        <v>0</v>
      </c>
      <c r="O1426" s="152">
        <v>0</v>
      </c>
    </row>
    <row r="1427" spans="1:15" hidden="1">
      <c r="A1427" s="583"/>
      <c r="B1427" s="583"/>
      <c r="C1427" s="401" t="s">
        <v>980</v>
      </c>
      <c r="D1427" s="152"/>
      <c r="E1427" s="152"/>
      <c r="F1427" s="152"/>
      <c r="G1427" s="152"/>
      <c r="H1427" s="152"/>
      <c r="I1427" s="152"/>
      <c r="J1427" s="152"/>
      <c r="K1427" s="152"/>
      <c r="L1427" s="152"/>
      <c r="M1427" s="152"/>
      <c r="N1427" s="152"/>
      <c r="O1427" s="152"/>
    </row>
    <row r="1428" spans="1:15" ht="64.8" hidden="1">
      <c r="A1428" s="584"/>
      <c r="B1428" s="584"/>
      <c r="C1428" s="401" t="s">
        <v>130</v>
      </c>
      <c r="D1428" s="152">
        <v>0</v>
      </c>
      <c r="E1428" s="152">
        <v>0</v>
      </c>
      <c r="F1428" s="152">
        <v>0</v>
      </c>
      <c r="G1428" s="152">
        <v>0</v>
      </c>
      <c r="H1428" s="152">
        <v>0</v>
      </c>
      <c r="I1428" s="152">
        <v>0</v>
      </c>
      <c r="J1428" s="152">
        <v>0</v>
      </c>
      <c r="K1428" s="152">
        <v>0</v>
      </c>
      <c r="L1428" s="152">
        <v>0</v>
      </c>
      <c r="M1428" s="152">
        <v>0</v>
      </c>
      <c r="N1428" s="152">
        <v>0</v>
      </c>
      <c r="O1428" s="152">
        <v>0</v>
      </c>
    </row>
    <row r="1429" spans="1:15" ht="83.25" customHeight="1">
      <c r="A1429" s="63" t="s">
        <v>999</v>
      </c>
      <c r="B1429" s="266" t="s">
        <v>426</v>
      </c>
      <c r="C1429" s="182" t="s">
        <v>59</v>
      </c>
      <c r="D1429" s="147">
        <f>D1441</f>
        <v>161627</v>
      </c>
      <c r="E1429" s="147">
        <f t="shared" ref="E1429:O1429" si="88">E1441</f>
        <v>0</v>
      </c>
      <c r="F1429" s="147">
        <f t="shared" si="88"/>
        <v>161627</v>
      </c>
      <c r="G1429" s="147">
        <f t="shared" si="88"/>
        <v>161627</v>
      </c>
      <c r="H1429" s="147">
        <f t="shared" si="88"/>
        <v>0</v>
      </c>
      <c r="I1429" s="147">
        <f t="shared" si="88"/>
        <v>161627</v>
      </c>
      <c r="J1429" s="147">
        <f t="shared" si="88"/>
        <v>161627</v>
      </c>
      <c r="K1429" s="147">
        <f t="shared" si="88"/>
        <v>0</v>
      </c>
      <c r="L1429" s="147">
        <f t="shared" si="88"/>
        <v>161627</v>
      </c>
      <c r="M1429" s="147">
        <f t="shared" si="88"/>
        <v>160137.91</v>
      </c>
      <c r="N1429" s="147">
        <f t="shared" si="88"/>
        <v>0</v>
      </c>
      <c r="O1429" s="147">
        <f t="shared" si="88"/>
        <v>160137.91</v>
      </c>
    </row>
    <row r="1430" spans="1:15" ht="64.8">
      <c r="A1430" s="65"/>
      <c r="B1430" s="269"/>
      <c r="C1430" s="182" t="s">
        <v>26</v>
      </c>
      <c r="D1430" s="267"/>
      <c r="E1430" s="267"/>
      <c r="F1430" s="267"/>
      <c r="G1430" s="267"/>
      <c r="H1430" s="267"/>
      <c r="I1430" s="267"/>
      <c r="J1430" s="267"/>
      <c r="K1430" s="267"/>
      <c r="L1430" s="267"/>
      <c r="M1430" s="267"/>
      <c r="N1430" s="267"/>
      <c r="O1430" s="267"/>
    </row>
    <row r="1431" spans="1:15">
      <c r="A1431" s="65"/>
      <c r="B1431" s="269"/>
      <c r="C1431" s="182" t="s">
        <v>25</v>
      </c>
      <c r="D1431" s="267"/>
      <c r="E1431" s="267"/>
      <c r="F1431" s="267"/>
      <c r="G1431" s="267"/>
      <c r="H1431" s="267"/>
      <c r="I1431" s="267"/>
      <c r="J1431" s="267"/>
      <c r="K1431" s="267"/>
      <c r="L1431" s="267"/>
      <c r="M1431" s="267"/>
      <c r="N1431" s="267"/>
      <c r="O1431" s="267"/>
    </row>
    <row r="1432" spans="1:15" ht="97.2">
      <c r="A1432" s="65"/>
      <c r="B1432" s="269"/>
      <c r="C1432" s="182" t="s">
        <v>33</v>
      </c>
      <c r="D1432" s="267"/>
      <c r="E1432" s="267"/>
      <c r="F1432" s="267"/>
      <c r="G1432" s="267"/>
      <c r="H1432" s="267"/>
      <c r="I1432" s="267"/>
      <c r="J1432" s="267"/>
      <c r="K1432" s="267"/>
      <c r="L1432" s="267"/>
      <c r="M1432" s="267"/>
      <c r="N1432" s="267"/>
      <c r="O1432" s="267"/>
    </row>
    <row r="1433" spans="1:15" ht="97.2">
      <c r="A1433" s="72"/>
      <c r="B1433" s="276"/>
      <c r="C1433" s="391" t="s">
        <v>39</v>
      </c>
      <c r="D1433" s="267"/>
      <c r="E1433" s="267"/>
      <c r="F1433" s="267"/>
      <c r="G1433" s="267"/>
      <c r="H1433" s="267"/>
      <c r="I1433" s="267"/>
      <c r="J1433" s="267"/>
      <c r="K1433" s="267"/>
      <c r="L1433" s="267"/>
      <c r="M1433" s="267"/>
      <c r="N1433" s="267"/>
      <c r="O1433" s="267"/>
    </row>
    <row r="1434" spans="1:15" ht="97.2">
      <c r="A1434" s="65"/>
      <c r="B1434" s="269"/>
      <c r="C1434" s="392" t="s">
        <v>40</v>
      </c>
      <c r="D1434" s="267"/>
      <c r="E1434" s="267"/>
      <c r="F1434" s="267"/>
      <c r="G1434" s="267"/>
      <c r="H1434" s="267"/>
      <c r="I1434" s="267"/>
      <c r="J1434" s="267"/>
      <c r="K1434" s="267"/>
      <c r="L1434" s="267"/>
      <c r="M1434" s="267"/>
      <c r="N1434" s="267"/>
      <c r="O1434" s="267"/>
    </row>
    <row r="1435" spans="1:15" ht="97.2">
      <c r="A1435" s="65"/>
      <c r="B1435" s="269"/>
      <c r="C1435" s="391" t="s">
        <v>34</v>
      </c>
      <c r="D1435" s="267"/>
      <c r="E1435" s="267"/>
      <c r="F1435" s="267"/>
      <c r="G1435" s="267"/>
      <c r="H1435" s="267"/>
      <c r="I1435" s="267"/>
      <c r="J1435" s="267"/>
      <c r="K1435" s="267"/>
      <c r="L1435" s="267"/>
      <c r="M1435" s="267"/>
      <c r="N1435" s="267"/>
      <c r="O1435" s="267"/>
    </row>
    <row r="1436" spans="1:15" ht="97.2">
      <c r="A1436" s="65"/>
      <c r="B1436" s="269"/>
      <c r="C1436" s="391" t="s">
        <v>35</v>
      </c>
      <c r="D1436" s="267"/>
      <c r="E1436" s="267"/>
      <c r="F1436" s="267"/>
      <c r="G1436" s="267"/>
      <c r="H1436" s="267"/>
      <c r="I1436" s="267"/>
      <c r="J1436" s="267"/>
      <c r="K1436" s="267"/>
      <c r="L1436" s="267"/>
      <c r="M1436" s="267"/>
      <c r="N1436" s="267"/>
      <c r="O1436" s="267"/>
    </row>
    <row r="1437" spans="1:15" ht="97.2">
      <c r="A1437" s="65"/>
      <c r="B1437" s="269"/>
      <c r="C1437" s="391" t="s">
        <v>36</v>
      </c>
      <c r="D1437" s="267"/>
      <c r="E1437" s="267"/>
      <c r="F1437" s="267"/>
      <c r="G1437" s="267"/>
      <c r="H1437" s="267"/>
      <c r="I1437" s="267"/>
      <c r="J1437" s="267"/>
      <c r="K1437" s="267"/>
      <c r="L1437" s="267"/>
      <c r="M1437" s="267"/>
      <c r="N1437" s="267"/>
      <c r="O1437" s="267"/>
    </row>
    <row r="1438" spans="1:15" ht="97.2">
      <c r="A1438" s="65"/>
      <c r="B1438" s="269"/>
      <c r="C1438" s="391" t="s">
        <v>37</v>
      </c>
      <c r="D1438" s="267"/>
      <c r="E1438" s="267"/>
      <c r="F1438" s="267"/>
      <c r="G1438" s="267"/>
      <c r="H1438" s="267"/>
      <c r="I1438" s="267"/>
      <c r="J1438" s="267"/>
      <c r="K1438" s="267"/>
      <c r="L1438" s="267"/>
      <c r="M1438" s="267"/>
      <c r="N1438" s="267"/>
      <c r="O1438" s="267"/>
    </row>
    <row r="1439" spans="1:15" ht="129.6">
      <c r="A1439" s="61"/>
      <c r="B1439" s="269"/>
      <c r="C1439" s="182" t="s">
        <v>38</v>
      </c>
      <c r="D1439" s="267"/>
      <c r="E1439" s="267"/>
      <c r="F1439" s="267"/>
      <c r="G1439" s="267"/>
      <c r="H1439" s="267"/>
      <c r="I1439" s="267"/>
      <c r="J1439" s="267"/>
      <c r="K1439" s="267"/>
      <c r="L1439" s="267"/>
      <c r="M1439" s="267"/>
      <c r="N1439" s="267"/>
      <c r="O1439" s="267"/>
    </row>
    <row r="1440" spans="1:15">
      <c r="A1440" s="61"/>
      <c r="B1440" s="269"/>
      <c r="C1440" s="182" t="s">
        <v>24</v>
      </c>
      <c r="D1440" s="267"/>
      <c r="E1440" s="267"/>
      <c r="F1440" s="267"/>
      <c r="G1440" s="267"/>
      <c r="H1440" s="267"/>
      <c r="I1440" s="267"/>
      <c r="J1440" s="267"/>
      <c r="K1440" s="267"/>
      <c r="L1440" s="267"/>
      <c r="M1440" s="267"/>
      <c r="N1440" s="267"/>
      <c r="O1440" s="267"/>
    </row>
    <row r="1441" spans="1:15">
      <c r="A1441" s="62"/>
      <c r="B1441" s="276"/>
      <c r="C1441" s="182" t="s">
        <v>23</v>
      </c>
      <c r="D1441" s="147">
        <f>D1454+D1467</f>
        <v>161627</v>
      </c>
      <c r="E1441" s="147">
        <f t="shared" ref="E1441:O1441" si="89">E1454+E1467</f>
        <v>0</v>
      </c>
      <c r="F1441" s="147">
        <f t="shared" si="89"/>
        <v>161627</v>
      </c>
      <c r="G1441" s="147">
        <f t="shared" si="89"/>
        <v>161627</v>
      </c>
      <c r="H1441" s="147">
        <f t="shared" si="89"/>
        <v>0</v>
      </c>
      <c r="I1441" s="147">
        <f t="shared" si="89"/>
        <v>161627</v>
      </c>
      <c r="J1441" s="147">
        <f t="shared" si="89"/>
        <v>161627</v>
      </c>
      <c r="K1441" s="147">
        <f t="shared" si="89"/>
        <v>0</v>
      </c>
      <c r="L1441" s="147">
        <f t="shared" si="89"/>
        <v>161627</v>
      </c>
      <c r="M1441" s="147">
        <f t="shared" si="89"/>
        <v>160137.91</v>
      </c>
      <c r="N1441" s="147">
        <f t="shared" si="89"/>
        <v>0</v>
      </c>
      <c r="O1441" s="147">
        <f t="shared" si="89"/>
        <v>160137.91</v>
      </c>
    </row>
    <row r="1442" spans="1:15" ht="92.25" customHeight="1">
      <c r="A1442" s="63" t="s">
        <v>953</v>
      </c>
      <c r="B1442" s="266" t="s">
        <v>429</v>
      </c>
      <c r="C1442" s="182" t="s">
        <v>59</v>
      </c>
      <c r="D1442" s="147">
        <f>D1454</f>
        <v>94214</v>
      </c>
      <c r="E1442" s="147">
        <f t="shared" ref="E1442:O1442" si="90">E1454</f>
        <v>0</v>
      </c>
      <c r="F1442" s="147">
        <f t="shared" si="90"/>
        <v>94214</v>
      </c>
      <c r="G1442" s="147">
        <f t="shared" si="90"/>
        <v>94214</v>
      </c>
      <c r="H1442" s="147">
        <f t="shared" si="90"/>
        <v>0</v>
      </c>
      <c r="I1442" s="147">
        <f t="shared" si="90"/>
        <v>94214</v>
      </c>
      <c r="J1442" s="147">
        <f t="shared" si="90"/>
        <v>94214</v>
      </c>
      <c r="K1442" s="147">
        <f t="shared" si="90"/>
        <v>0</v>
      </c>
      <c r="L1442" s="147">
        <f t="shared" si="90"/>
        <v>94214</v>
      </c>
      <c r="M1442" s="147">
        <f t="shared" si="90"/>
        <v>93225.59</v>
      </c>
      <c r="N1442" s="147">
        <f t="shared" si="90"/>
        <v>0</v>
      </c>
      <c r="O1442" s="147">
        <f t="shared" si="90"/>
        <v>93225.59</v>
      </c>
    </row>
    <row r="1443" spans="1:15" ht="64.8">
      <c r="A1443" s="65"/>
      <c r="B1443" s="269"/>
      <c r="C1443" s="182" t="s">
        <v>26</v>
      </c>
      <c r="D1443" s="267"/>
      <c r="E1443" s="267"/>
      <c r="F1443" s="267"/>
      <c r="G1443" s="267"/>
      <c r="H1443" s="267"/>
      <c r="I1443" s="267"/>
      <c r="J1443" s="267"/>
      <c r="K1443" s="267"/>
      <c r="L1443" s="267"/>
      <c r="M1443" s="267"/>
      <c r="N1443" s="267"/>
      <c r="O1443" s="267"/>
    </row>
    <row r="1444" spans="1:15">
      <c r="A1444" s="65"/>
      <c r="B1444" s="269"/>
      <c r="C1444" s="182" t="s">
        <v>25</v>
      </c>
      <c r="D1444" s="267"/>
      <c r="E1444" s="267"/>
      <c r="F1444" s="267"/>
      <c r="G1444" s="267"/>
      <c r="H1444" s="267"/>
      <c r="I1444" s="267"/>
      <c r="J1444" s="267"/>
      <c r="K1444" s="267"/>
      <c r="L1444" s="267"/>
      <c r="M1444" s="267"/>
      <c r="N1444" s="267"/>
      <c r="O1444" s="267"/>
    </row>
    <row r="1445" spans="1:15" ht="97.2">
      <c r="A1445" s="65"/>
      <c r="B1445" s="269"/>
      <c r="C1445" s="182" t="s">
        <v>33</v>
      </c>
      <c r="D1445" s="267"/>
      <c r="E1445" s="267"/>
      <c r="F1445" s="267"/>
      <c r="G1445" s="267"/>
      <c r="H1445" s="267"/>
      <c r="I1445" s="267"/>
      <c r="J1445" s="267"/>
      <c r="K1445" s="267"/>
      <c r="L1445" s="267"/>
      <c r="M1445" s="267"/>
      <c r="N1445" s="267"/>
      <c r="O1445" s="267"/>
    </row>
    <row r="1446" spans="1:15" ht="97.2">
      <c r="A1446" s="65"/>
      <c r="B1446" s="269"/>
      <c r="C1446" s="391" t="s">
        <v>39</v>
      </c>
      <c r="D1446" s="267"/>
      <c r="E1446" s="267"/>
      <c r="F1446" s="267"/>
      <c r="G1446" s="267"/>
      <c r="H1446" s="267"/>
      <c r="I1446" s="267"/>
      <c r="J1446" s="267"/>
      <c r="K1446" s="267"/>
      <c r="L1446" s="267"/>
      <c r="M1446" s="267"/>
      <c r="N1446" s="267"/>
      <c r="O1446" s="267"/>
    </row>
    <row r="1447" spans="1:15" ht="97.2">
      <c r="A1447" s="65"/>
      <c r="B1447" s="269"/>
      <c r="C1447" s="391" t="s">
        <v>40</v>
      </c>
      <c r="D1447" s="267"/>
      <c r="E1447" s="267"/>
      <c r="F1447" s="267"/>
      <c r="G1447" s="267"/>
      <c r="H1447" s="267"/>
      <c r="I1447" s="267"/>
      <c r="J1447" s="267"/>
      <c r="K1447" s="267"/>
      <c r="L1447" s="267"/>
      <c r="M1447" s="267"/>
      <c r="N1447" s="267"/>
      <c r="O1447" s="267"/>
    </row>
    <row r="1448" spans="1:15" ht="97.2">
      <c r="A1448" s="65"/>
      <c r="B1448" s="269"/>
      <c r="C1448" s="391" t="s">
        <v>34</v>
      </c>
      <c r="D1448" s="267"/>
      <c r="E1448" s="267"/>
      <c r="F1448" s="267"/>
      <c r="G1448" s="267"/>
      <c r="H1448" s="267"/>
      <c r="I1448" s="267"/>
      <c r="J1448" s="267"/>
      <c r="K1448" s="267"/>
      <c r="L1448" s="267"/>
      <c r="M1448" s="267"/>
      <c r="N1448" s="267"/>
      <c r="O1448" s="267"/>
    </row>
    <row r="1449" spans="1:15" ht="97.2">
      <c r="A1449" s="65"/>
      <c r="B1449" s="269"/>
      <c r="C1449" s="391" t="s">
        <v>35</v>
      </c>
      <c r="D1449" s="267"/>
      <c r="E1449" s="267"/>
      <c r="F1449" s="267"/>
      <c r="G1449" s="267"/>
      <c r="H1449" s="267"/>
      <c r="I1449" s="267"/>
      <c r="J1449" s="267"/>
      <c r="K1449" s="267"/>
      <c r="L1449" s="267"/>
      <c r="M1449" s="267"/>
      <c r="N1449" s="267"/>
      <c r="O1449" s="267"/>
    </row>
    <row r="1450" spans="1:15" ht="97.2">
      <c r="A1450" s="72"/>
      <c r="B1450" s="276"/>
      <c r="C1450" s="391" t="s">
        <v>36</v>
      </c>
      <c r="D1450" s="267"/>
      <c r="E1450" s="267"/>
      <c r="F1450" s="267"/>
      <c r="G1450" s="267"/>
      <c r="H1450" s="267"/>
      <c r="I1450" s="267"/>
      <c r="J1450" s="267"/>
      <c r="K1450" s="267"/>
      <c r="L1450" s="267"/>
      <c r="M1450" s="267"/>
      <c r="N1450" s="267"/>
      <c r="O1450" s="267"/>
    </row>
    <row r="1451" spans="1:15" ht="97.2">
      <c r="A1451" s="65"/>
      <c r="B1451" s="269"/>
      <c r="C1451" s="391" t="s">
        <v>37</v>
      </c>
      <c r="D1451" s="267"/>
      <c r="E1451" s="267"/>
      <c r="F1451" s="267"/>
      <c r="G1451" s="267"/>
      <c r="H1451" s="267"/>
      <c r="I1451" s="267"/>
      <c r="J1451" s="267"/>
      <c r="K1451" s="267"/>
      <c r="L1451" s="267"/>
      <c r="M1451" s="267"/>
      <c r="N1451" s="267"/>
      <c r="O1451" s="267"/>
    </row>
    <row r="1452" spans="1:15" ht="129.6">
      <c r="A1452" s="61"/>
      <c r="B1452" s="269"/>
      <c r="C1452" s="182" t="s">
        <v>38</v>
      </c>
      <c r="D1452" s="267"/>
      <c r="E1452" s="267"/>
      <c r="F1452" s="267"/>
      <c r="G1452" s="267"/>
      <c r="H1452" s="267"/>
      <c r="I1452" s="267"/>
      <c r="J1452" s="267"/>
      <c r="K1452" s="267"/>
      <c r="L1452" s="267"/>
      <c r="M1452" s="267"/>
      <c r="N1452" s="267"/>
      <c r="O1452" s="267"/>
    </row>
    <row r="1453" spans="1:15">
      <c r="A1453" s="61"/>
      <c r="B1453" s="269"/>
      <c r="C1453" s="182" t="s">
        <v>24</v>
      </c>
      <c r="D1453" s="267"/>
      <c r="E1453" s="267"/>
      <c r="F1453" s="267"/>
      <c r="G1453" s="267"/>
      <c r="H1453" s="267"/>
      <c r="I1453" s="267"/>
      <c r="J1453" s="267"/>
      <c r="K1453" s="267"/>
      <c r="L1453" s="267"/>
      <c r="M1453" s="267"/>
      <c r="N1453" s="267"/>
      <c r="O1453" s="267"/>
    </row>
    <row r="1454" spans="1:15">
      <c r="A1454" s="62"/>
      <c r="B1454" s="276"/>
      <c r="C1454" s="182" t="s">
        <v>23</v>
      </c>
      <c r="D1454" s="147">
        <v>94214</v>
      </c>
      <c r="E1454" s="147"/>
      <c r="F1454" s="147">
        <v>94214</v>
      </c>
      <c r="G1454" s="147">
        <v>94214</v>
      </c>
      <c r="H1454" s="147"/>
      <c r="I1454" s="147">
        <v>94214</v>
      </c>
      <c r="J1454" s="147">
        <v>94214</v>
      </c>
      <c r="K1454" s="147"/>
      <c r="L1454" s="147">
        <v>94214</v>
      </c>
      <c r="M1454" s="147">
        <v>93225.59</v>
      </c>
      <c r="N1454" s="147"/>
      <c r="O1454" s="147">
        <v>93225.59</v>
      </c>
    </row>
    <row r="1455" spans="1:15" ht="91.5" customHeight="1">
      <c r="A1455" s="63" t="s">
        <v>431</v>
      </c>
      <c r="B1455" s="266" t="s">
        <v>432</v>
      </c>
      <c r="C1455" s="182" t="s">
        <v>59</v>
      </c>
      <c r="D1455" s="147">
        <f>D1467</f>
        <v>67413</v>
      </c>
      <c r="E1455" s="147">
        <f t="shared" ref="E1455:O1455" si="91">E1467</f>
        <v>0</v>
      </c>
      <c r="F1455" s="147">
        <f t="shared" si="91"/>
        <v>67413</v>
      </c>
      <c r="G1455" s="147">
        <f t="shared" si="91"/>
        <v>67413</v>
      </c>
      <c r="H1455" s="147">
        <f t="shared" si="91"/>
        <v>0</v>
      </c>
      <c r="I1455" s="147">
        <f t="shared" si="91"/>
        <v>67413</v>
      </c>
      <c r="J1455" s="147">
        <f t="shared" si="91"/>
        <v>67413</v>
      </c>
      <c r="K1455" s="147">
        <f t="shared" si="91"/>
        <v>0</v>
      </c>
      <c r="L1455" s="147">
        <f t="shared" si="91"/>
        <v>67413</v>
      </c>
      <c r="M1455" s="147">
        <f t="shared" si="91"/>
        <v>66912.320000000007</v>
      </c>
      <c r="N1455" s="147">
        <f t="shared" si="91"/>
        <v>0</v>
      </c>
      <c r="O1455" s="147">
        <f t="shared" si="91"/>
        <v>66912.320000000007</v>
      </c>
    </row>
    <row r="1456" spans="1:15" ht="64.8">
      <c r="A1456" s="65"/>
      <c r="B1456" s="269"/>
      <c r="C1456" s="182" t="s">
        <v>26</v>
      </c>
      <c r="D1456" s="267"/>
      <c r="E1456" s="267"/>
      <c r="F1456" s="267"/>
      <c r="G1456" s="267"/>
      <c r="H1456" s="267"/>
      <c r="I1456" s="267"/>
      <c r="J1456" s="267"/>
      <c r="K1456" s="267"/>
      <c r="L1456" s="267"/>
      <c r="M1456" s="267"/>
      <c r="N1456" s="267"/>
      <c r="O1456" s="267"/>
    </row>
    <row r="1457" spans="1:15">
      <c r="A1457" s="65"/>
      <c r="B1457" s="269"/>
      <c r="C1457" s="182" t="s">
        <v>25</v>
      </c>
      <c r="D1457" s="267"/>
      <c r="E1457" s="267"/>
      <c r="F1457" s="267"/>
      <c r="G1457" s="267"/>
      <c r="H1457" s="267"/>
      <c r="I1457" s="267"/>
      <c r="J1457" s="267"/>
      <c r="K1457" s="267"/>
      <c r="L1457" s="267"/>
      <c r="M1457" s="267"/>
      <c r="N1457" s="267"/>
      <c r="O1457" s="267"/>
    </row>
    <row r="1458" spans="1:15" ht="97.2">
      <c r="A1458" s="65"/>
      <c r="B1458" s="269"/>
      <c r="C1458" s="182" t="s">
        <v>33</v>
      </c>
      <c r="D1458" s="267"/>
      <c r="E1458" s="267"/>
      <c r="F1458" s="267"/>
      <c r="G1458" s="267"/>
      <c r="H1458" s="267"/>
      <c r="I1458" s="267"/>
      <c r="J1458" s="267"/>
      <c r="K1458" s="267"/>
      <c r="L1458" s="267"/>
      <c r="M1458" s="267"/>
      <c r="N1458" s="267"/>
      <c r="O1458" s="267"/>
    </row>
    <row r="1459" spans="1:15" ht="97.2">
      <c r="A1459" s="65"/>
      <c r="B1459" s="269"/>
      <c r="C1459" s="391" t="s">
        <v>39</v>
      </c>
      <c r="D1459" s="267"/>
      <c r="E1459" s="267"/>
      <c r="F1459" s="267"/>
      <c r="G1459" s="267"/>
      <c r="H1459" s="267"/>
      <c r="I1459" s="267"/>
      <c r="J1459" s="267"/>
      <c r="K1459" s="267"/>
      <c r="L1459" s="267"/>
      <c r="M1459" s="267"/>
      <c r="N1459" s="267"/>
      <c r="O1459" s="267"/>
    </row>
    <row r="1460" spans="1:15" ht="97.2">
      <c r="A1460" s="72"/>
      <c r="B1460" s="276"/>
      <c r="C1460" s="391" t="s">
        <v>40</v>
      </c>
      <c r="D1460" s="267"/>
      <c r="E1460" s="267"/>
      <c r="F1460" s="267"/>
      <c r="G1460" s="267"/>
      <c r="H1460" s="267"/>
      <c r="I1460" s="267"/>
      <c r="J1460" s="267"/>
      <c r="K1460" s="267"/>
      <c r="L1460" s="267"/>
      <c r="M1460" s="267"/>
      <c r="N1460" s="267"/>
      <c r="O1460" s="267"/>
    </row>
    <row r="1461" spans="1:15" ht="97.2">
      <c r="A1461" s="65"/>
      <c r="B1461" s="269"/>
      <c r="C1461" s="391" t="s">
        <v>34</v>
      </c>
      <c r="D1461" s="267"/>
      <c r="E1461" s="267"/>
      <c r="F1461" s="267"/>
      <c r="G1461" s="267"/>
      <c r="H1461" s="267"/>
      <c r="I1461" s="267"/>
      <c r="J1461" s="267"/>
      <c r="K1461" s="267"/>
      <c r="L1461" s="267"/>
      <c r="M1461" s="267"/>
      <c r="N1461" s="267"/>
      <c r="O1461" s="267"/>
    </row>
    <row r="1462" spans="1:15" ht="97.2">
      <c r="A1462" s="65"/>
      <c r="B1462" s="269"/>
      <c r="C1462" s="391" t="s">
        <v>35</v>
      </c>
      <c r="D1462" s="267"/>
      <c r="E1462" s="267"/>
      <c r="F1462" s="267"/>
      <c r="G1462" s="267"/>
      <c r="H1462" s="267"/>
      <c r="I1462" s="267"/>
      <c r="J1462" s="267"/>
      <c r="K1462" s="267"/>
      <c r="L1462" s="267"/>
      <c r="M1462" s="267"/>
      <c r="N1462" s="267"/>
      <c r="O1462" s="267"/>
    </row>
    <row r="1463" spans="1:15" ht="97.2">
      <c r="A1463" s="65"/>
      <c r="B1463" s="269"/>
      <c r="C1463" s="391" t="s">
        <v>36</v>
      </c>
      <c r="D1463" s="267"/>
      <c r="E1463" s="267"/>
      <c r="F1463" s="267"/>
      <c r="G1463" s="267"/>
      <c r="H1463" s="267"/>
      <c r="I1463" s="267"/>
      <c r="J1463" s="267"/>
      <c r="K1463" s="267"/>
      <c r="L1463" s="267"/>
      <c r="M1463" s="267"/>
      <c r="N1463" s="267"/>
      <c r="O1463" s="267"/>
    </row>
    <row r="1464" spans="1:15" ht="97.2">
      <c r="A1464" s="65"/>
      <c r="B1464" s="269"/>
      <c r="C1464" s="391" t="s">
        <v>37</v>
      </c>
      <c r="D1464" s="267"/>
      <c r="E1464" s="267"/>
      <c r="F1464" s="267"/>
      <c r="G1464" s="267"/>
      <c r="H1464" s="267"/>
      <c r="I1464" s="267"/>
      <c r="J1464" s="267"/>
      <c r="K1464" s="267"/>
      <c r="L1464" s="267"/>
      <c r="M1464" s="267"/>
      <c r="N1464" s="267"/>
      <c r="O1464" s="267"/>
    </row>
    <row r="1465" spans="1:15" ht="129.6">
      <c r="A1465" s="61"/>
      <c r="B1465" s="269"/>
      <c r="C1465" s="182" t="s">
        <v>38</v>
      </c>
      <c r="D1465" s="267"/>
      <c r="E1465" s="267"/>
      <c r="F1465" s="267"/>
      <c r="G1465" s="267"/>
      <c r="H1465" s="267"/>
      <c r="I1465" s="267"/>
      <c r="J1465" s="267"/>
      <c r="K1465" s="267"/>
      <c r="L1465" s="267"/>
      <c r="M1465" s="267"/>
      <c r="N1465" s="267"/>
      <c r="O1465" s="267"/>
    </row>
    <row r="1466" spans="1:15">
      <c r="A1466" s="61"/>
      <c r="B1466" s="269"/>
      <c r="C1466" s="182" t="s">
        <v>24</v>
      </c>
      <c r="D1466" s="267"/>
      <c r="E1466" s="267"/>
      <c r="F1466" s="267"/>
      <c r="G1466" s="267"/>
      <c r="H1466" s="267"/>
      <c r="I1466" s="267"/>
      <c r="J1466" s="267"/>
      <c r="K1466" s="267"/>
      <c r="L1466" s="267"/>
      <c r="M1466" s="267"/>
      <c r="N1466" s="267"/>
      <c r="O1466" s="267"/>
    </row>
    <row r="1467" spans="1:15">
      <c r="A1467" s="62"/>
      <c r="B1467" s="276"/>
      <c r="C1467" s="182" t="s">
        <v>23</v>
      </c>
      <c r="D1467" s="147">
        <f>D1480+D1493</f>
        <v>67413</v>
      </c>
      <c r="E1467" s="147">
        <f t="shared" ref="E1467:O1467" si="92">E1480+E1493</f>
        <v>0</v>
      </c>
      <c r="F1467" s="147">
        <f t="shared" si="92"/>
        <v>67413</v>
      </c>
      <c r="G1467" s="147">
        <f t="shared" si="92"/>
        <v>67413</v>
      </c>
      <c r="H1467" s="147">
        <f t="shared" si="92"/>
        <v>0</v>
      </c>
      <c r="I1467" s="147">
        <f t="shared" si="92"/>
        <v>67413</v>
      </c>
      <c r="J1467" s="147">
        <f t="shared" si="92"/>
        <v>67413</v>
      </c>
      <c r="K1467" s="147">
        <f t="shared" si="92"/>
        <v>0</v>
      </c>
      <c r="L1467" s="147">
        <f t="shared" si="92"/>
        <v>67413</v>
      </c>
      <c r="M1467" s="147">
        <f t="shared" si="92"/>
        <v>66912.320000000007</v>
      </c>
      <c r="N1467" s="147">
        <f t="shared" si="92"/>
        <v>0</v>
      </c>
      <c r="O1467" s="147">
        <f t="shared" si="92"/>
        <v>66912.320000000007</v>
      </c>
    </row>
    <row r="1468" spans="1:15">
      <c r="A1468" s="63" t="s">
        <v>793</v>
      </c>
      <c r="B1468" s="573" t="s">
        <v>794</v>
      </c>
      <c r="C1468" s="182" t="s">
        <v>59</v>
      </c>
      <c r="D1468" s="147">
        <f>D1480</f>
        <v>62638</v>
      </c>
      <c r="E1468" s="147">
        <f t="shared" ref="E1468:O1468" si="93">E1480</f>
        <v>0</v>
      </c>
      <c r="F1468" s="147">
        <f t="shared" si="93"/>
        <v>62638</v>
      </c>
      <c r="G1468" s="147">
        <f t="shared" si="93"/>
        <v>62638</v>
      </c>
      <c r="H1468" s="147">
        <f t="shared" si="93"/>
        <v>0</v>
      </c>
      <c r="I1468" s="147">
        <f t="shared" si="93"/>
        <v>62638</v>
      </c>
      <c r="J1468" s="147">
        <f t="shared" si="93"/>
        <v>62638</v>
      </c>
      <c r="K1468" s="147">
        <f t="shared" si="93"/>
        <v>0</v>
      </c>
      <c r="L1468" s="147">
        <f t="shared" si="93"/>
        <v>62638</v>
      </c>
      <c r="M1468" s="147">
        <f t="shared" si="93"/>
        <v>62137.32</v>
      </c>
      <c r="N1468" s="147">
        <f t="shared" si="93"/>
        <v>0</v>
      </c>
      <c r="O1468" s="147">
        <f t="shared" si="93"/>
        <v>62137.32</v>
      </c>
    </row>
    <row r="1469" spans="1:15" ht="64.8">
      <c r="A1469" s="65"/>
      <c r="B1469" s="574"/>
      <c r="C1469" s="182" t="s">
        <v>26</v>
      </c>
      <c r="D1469" s="267"/>
      <c r="E1469" s="267"/>
      <c r="F1469" s="267"/>
      <c r="G1469" s="267"/>
      <c r="H1469" s="267"/>
      <c r="I1469" s="267"/>
      <c r="J1469" s="267"/>
      <c r="K1469" s="267"/>
      <c r="L1469" s="267"/>
      <c r="M1469" s="267"/>
      <c r="N1469" s="267"/>
      <c r="O1469" s="267"/>
    </row>
    <row r="1470" spans="1:15">
      <c r="A1470" s="65"/>
      <c r="B1470" s="269"/>
      <c r="C1470" s="182" t="s">
        <v>25</v>
      </c>
      <c r="D1470" s="267"/>
      <c r="E1470" s="267"/>
      <c r="F1470" s="267"/>
      <c r="G1470" s="267"/>
      <c r="H1470" s="267"/>
      <c r="I1470" s="267"/>
      <c r="J1470" s="267"/>
      <c r="K1470" s="267"/>
      <c r="L1470" s="267"/>
      <c r="M1470" s="267"/>
      <c r="N1470" s="267"/>
      <c r="O1470" s="267"/>
    </row>
    <row r="1471" spans="1:15" ht="97.2">
      <c r="A1471" s="72"/>
      <c r="B1471" s="276"/>
      <c r="C1471" s="182" t="s">
        <v>33</v>
      </c>
      <c r="D1471" s="267"/>
      <c r="E1471" s="267"/>
      <c r="F1471" s="267"/>
      <c r="G1471" s="267"/>
      <c r="H1471" s="267"/>
      <c r="I1471" s="267"/>
      <c r="J1471" s="267"/>
      <c r="K1471" s="267"/>
      <c r="L1471" s="267"/>
      <c r="M1471" s="267"/>
      <c r="N1471" s="267"/>
      <c r="O1471" s="267"/>
    </row>
    <row r="1472" spans="1:15" ht="97.2">
      <c r="A1472" s="65"/>
      <c r="B1472" s="269"/>
      <c r="C1472" s="391" t="s">
        <v>39</v>
      </c>
      <c r="D1472" s="267"/>
      <c r="E1472" s="267"/>
      <c r="F1472" s="267"/>
      <c r="G1472" s="267"/>
      <c r="H1472" s="267"/>
      <c r="I1472" s="267"/>
      <c r="J1472" s="267"/>
      <c r="K1472" s="267"/>
      <c r="L1472" s="267"/>
      <c r="M1472" s="267"/>
      <c r="N1472" s="267"/>
      <c r="O1472" s="267"/>
    </row>
    <row r="1473" spans="1:15" ht="97.2">
      <c r="A1473" s="65"/>
      <c r="B1473" s="269"/>
      <c r="C1473" s="391" t="s">
        <v>40</v>
      </c>
      <c r="D1473" s="267"/>
      <c r="E1473" s="267"/>
      <c r="F1473" s="267"/>
      <c r="G1473" s="267"/>
      <c r="H1473" s="267"/>
      <c r="I1473" s="267"/>
      <c r="J1473" s="267"/>
      <c r="K1473" s="267"/>
      <c r="L1473" s="267"/>
      <c r="M1473" s="267"/>
      <c r="N1473" s="267"/>
      <c r="O1473" s="267"/>
    </row>
    <row r="1474" spans="1:15" ht="97.2">
      <c r="A1474" s="65"/>
      <c r="B1474" s="269"/>
      <c r="C1474" s="391" t="s">
        <v>34</v>
      </c>
      <c r="D1474" s="267"/>
      <c r="E1474" s="267"/>
      <c r="F1474" s="267"/>
      <c r="G1474" s="267"/>
      <c r="H1474" s="267"/>
      <c r="I1474" s="267"/>
      <c r="J1474" s="267"/>
      <c r="K1474" s="267"/>
      <c r="L1474" s="267"/>
      <c r="M1474" s="267"/>
      <c r="N1474" s="267"/>
      <c r="O1474" s="267"/>
    </row>
    <row r="1475" spans="1:15" ht="97.2">
      <c r="A1475" s="65"/>
      <c r="B1475" s="269"/>
      <c r="C1475" s="391" t="s">
        <v>35</v>
      </c>
      <c r="D1475" s="267"/>
      <c r="E1475" s="267"/>
      <c r="F1475" s="267"/>
      <c r="G1475" s="267"/>
      <c r="H1475" s="267"/>
      <c r="I1475" s="267"/>
      <c r="J1475" s="267"/>
      <c r="K1475" s="267"/>
      <c r="L1475" s="267"/>
      <c r="M1475" s="267"/>
      <c r="N1475" s="267"/>
      <c r="O1475" s="267"/>
    </row>
    <row r="1476" spans="1:15" ht="97.2">
      <c r="A1476" s="65"/>
      <c r="B1476" s="269"/>
      <c r="C1476" s="391" t="s">
        <v>36</v>
      </c>
      <c r="D1476" s="267"/>
      <c r="E1476" s="267"/>
      <c r="F1476" s="267"/>
      <c r="G1476" s="267"/>
      <c r="H1476" s="267"/>
      <c r="I1476" s="267"/>
      <c r="J1476" s="267"/>
      <c r="K1476" s="267"/>
      <c r="L1476" s="267"/>
      <c r="M1476" s="267"/>
      <c r="N1476" s="267"/>
      <c r="O1476" s="267"/>
    </row>
    <row r="1477" spans="1:15" ht="97.2">
      <c r="A1477" s="65"/>
      <c r="B1477" s="269"/>
      <c r="C1477" s="391" t="s">
        <v>37</v>
      </c>
      <c r="D1477" s="267"/>
      <c r="E1477" s="267"/>
      <c r="F1477" s="267"/>
      <c r="G1477" s="267"/>
      <c r="H1477" s="267"/>
      <c r="I1477" s="267"/>
      <c r="J1477" s="267"/>
      <c r="K1477" s="267"/>
      <c r="L1477" s="267"/>
      <c r="M1477" s="267"/>
      <c r="N1477" s="267"/>
      <c r="O1477" s="267"/>
    </row>
    <row r="1478" spans="1:15" ht="129.6">
      <c r="A1478" s="65"/>
      <c r="B1478" s="269"/>
      <c r="C1478" s="182" t="s">
        <v>38</v>
      </c>
      <c r="D1478" s="267"/>
      <c r="E1478" s="267"/>
      <c r="F1478" s="267"/>
      <c r="G1478" s="267"/>
      <c r="H1478" s="267"/>
      <c r="I1478" s="267"/>
      <c r="J1478" s="267"/>
      <c r="K1478" s="267"/>
      <c r="L1478" s="267"/>
      <c r="M1478" s="267"/>
      <c r="N1478" s="267"/>
      <c r="O1478" s="267"/>
    </row>
    <row r="1479" spans="1:15">
      <c r="A1479" s="72"/>
      <c r="B1479" s="276"/>
      <c r="C1479" s="182" t="s">
        <v>24</v>
      </c>
      <c r="D1479" s="267"/>
      <c r="E1479" s="267"/>
      <c r="F1479" s="267"/>
      <c r="G1479" s="267"/>
      <c r="H1479" s="267"/>
      <c r="I1479" s="267"/>
      <c r="J1479" s="267"/>
      <c r="K1479" s="267"/>
      <c r="L1479" s="267"/>
      <c r="M1479" s="267"/>
      <c r="N1479" s="267"/>
      <c r="O1479" s="267"/>
    </row>
    <row r="1480" spans="1:15">
      <c r="A1480" s="72"/>
      <c r="B1480" s="276"/>
      <c r="C1480" s="402" t="s">
        <v>23</v>
      </c>
      <c r="D1480" s="403">
        <v>62638</v>
      </c>
      <c r="E1480" s="403"/>
      <c r="F1480" s="403">
        <v>62638</v>
      </c>
      <c r="G1480" s="403">
        <v>62638</v>
      </c>
      <c r="H1480" s="403"/>
      <c r="I1480" s="403">
        <v>62638</v>
      </c>
      <c r="J1480" s="403">
        <v>62638</v>
      </c>
      <c r="K1480" s="403"/>
      <c r="L1480" s="403">
        <v>62638</v>
      </c>
      <c r="M1480" s="403">
        <v>62137.32</v>
      </c>
      <c r="N1480" s="403"/>
      <c r="O1480" s="403">
        <v>62137.32</v>
      </c>
    </row>
    <row r="1481" spans="1:15">
      <c r="A1481" s="63" t="s">
        <v>796</v>
      </c>
      <c r="B1481" s="579" t="s">
        <v>797</v>
      </c>
      <c r="C1481" s="182" t="s">
        <v>59</v>
      </c>
      <c r="D1481" s="147">
        <f>D1493</f>
        <v>4775</v>
      </c>
      <c r="E1481" s="147">
        <f t="shared" ref="E1481:O1481" si="94">E1493</f>
        <v>0</v>
      </c>
      <c r="F1481" s="147">
        <f t="shared" si="94"/>
        <v>4775</v>
      </c>
      <c r="G1481" s="147">
        <f t="shared" si="94"/>
        <v>4775</v>
      </c>
      <c r="H1481" s="147">
        <f t="shared" si="94"/>
        <v>0</v>
      </c>
      <c r="I1481" s="147">
        <f t="shared" si="94"/>
        <v>4775</v>
      </c>
      <c r="J1481" s="147">
        <f t="shared" si="94"/>
        <v>4775</v>
      </c>
      <c r="K1481" s="147">
        <f t="shared" si="94"/>
        <v>0</v>
      </c>
      <c r="L1481" s="147">
        <f t="shared" si="94"/>
        <v>4775</v>
      </c>
      <c r="M1481" s="147">
        <f t="shared" si="94"/>
        <v>4775</v>
      </c>
      <c r="N1481" s="147">
        <f t="shared" si="94"/>
        <v>0</v>
      </c>
      <c r="O1481" s="147">
        <f t="shared" si="94"/>
        <v>4775</v>
      </c>
    </row>
    <row r="1482" spans="1:15" ht="64.8">
      <c r="A1482" s="65"/>
      <c r="B1482" s="580"/>
      <c r="C1482" s="182" t="s">
        <v>26</v>
      </c>
      <c r="D1482" s="267"/>
      <c r="E1482" s="267"/>
      <c r="F1482" s="267"/>
      <c r="G1482" s="267"/>
      <c r="H1482" s="267"/>
      <c r="I1482" s="267"/>
      <c r="J1482" s="267"/>
      <c r="K1482" s="267"/>
      <c r="L1482" s="267"/>
      <c r="M1482" s="267"/>
      <c r="N1482" s="267"/>
      <c r="O1482" s="267"/>
    </row>
    <row r="1483" spans="1:15">
      <c r="A1483" s="65"/>
      <c r="B1483" s="269"/>
      <c r="C1483" s="182" t="s">
        <v>25</v>
      </c>
      <c r="D1483" s="267"/>
      <c r="E1483" s="267"/>
      <c r="F1483" s="267"/>
      <c r="G1483" s="267"/>
      <c r="H1483" s="267"/>
      <c r="I1483" s="267"/>
      <c r="J1483" s="267"/>
      <c r="K1483" s="267"/>
      <c r="L1483" s="267"/>
      <c r="M1483" s="267"/>
      <c r="N1483" s="267"/>
      <c r="O1483" s="267"/>
    </row>
    <row r="1484" spans="1:15" ht="97.2">
      <c r="A1484" s="65"/>
      <c r="B1484" s="269"/>
      <c r="C1484" s="182" t="s">
        <v>33</v>
      </c>
      <c r="D1484" s="267"/>
      <c r="E1484" s="267"/>
      <c r="F1484" s="267"/>
      <c r="G1484" s="267"/>
      <c r="H1484" s="267"/>
      <c r="I1484" s="267"/>
      <c r="J1484" s="267"/>
      <c r="K1484" s="267"/>
      <c r="L1484" s="267"/>
      <c r="M1484" s="267"/>
      <c r="N1484" s="267"/>
      <c r="O1484" s="267"/>
    </row>
    <row r="1485" spans="1:15" ht="97.2">
      <c r="A1485" s="65"/>
      <c r="B1485" s="269"/>
      <c r="C1485" s="391" t="s">
        <v>39</v>
      </c>
      <c r="D1485" s="267"/>
      <c r="E1485" s="267"/>
      <c r="F1485" s="267"/>
      <c r="G1485" s="267"/>
      <c r="H1485" s="267"/>
      <c r="I1485" s="267"/>
      <c r="J1485" s="267"/>
      <c r="K1485" s="267"/>
      <c r="L1485" s="267"/>
      <c r="M1485" s="267"/>
      <c r="N1485" s="267"/>
      <c r="O1485" s="267"/>
    </row>
    <row r="1486" spans="1:15" ht="97.2">
      <c r="A1486" s="65"/>
      <c r="B1486" s="269"/>
      <c r="C1486" s="391" t="s">
        <v>40</v>
      </c>
      <c r="D1486" s="267"/>
      <c r="E1486" s="267"/>
      <c r="F1486" s="267"/>
      <c r="G1486" s="267"/>
      <c r="H1486" s="267"/>
      <c r="I1486" s="267"/>
      <c r="J1486" s="267"/>
      <c r="K1486" s="267"/>
      <c r="L1486" s="267"/>
      <c r="M1486" s="267"/>
      <c r="N1486" s="267"/>
      <c r="O1486" s="267"/>
    </row>
    <row r="1487" spans="1:15" ht="97.2">
      <c r="A1487" s="65"/>
      <c r="B1487" s="269"/>
      <c r="C1487" s="391" t="s">
        <v>34</v>
      </c>
      <c r="D1487" s="267"/>
      <c r="E1487" s="267"/>
      <c r="F1487" s="267"/>
      <c r="G1487" s="267"/>
      <c r="H1487" s="267"/>
      <c r="I1487" s="267"/>
      <c r="J1487" s="267"/>
      <c r="K1487" s="267"/>
      <c r="L1487" s="267"/>
      <c r="M1487" s="267"/>
      <c r="N1487" s="267"/>
      <c r="O1487" s="267"/>
    </row>
    <row r="1488" spans="1:15" ht="97.2">
      <c r="A1488" s="65"/>
      <c r="B1488" s="269"/>
      <c r="C1488" s="391" t="s">
        <v>35</v>
      </c>
      <c r="D1488" s="267"/>
      <c r="E1488" s="267"/>
      <c r="F1488" s="267"/>
      <c r="G1488" s="267"/>
      <c r="H1488" s="267"/>
      <c r="I1488" s="267"/>
      <c r="J1488" s="267"/>
      <c r="K1488" s="267"/>
      <c r="L1488" s="267"/>
      <c r="M1488" s="267"/>
      <c r="N1488" s="267"/>
      <c r="O1488" s="267"/>
    </row>
    <row r="1489" spans="1:15" ht="97.2">
      <c r="A1489" s="72"/>
      <c r="B1489" s="276"/>
      <c r="C1489" s="391" t="s">
        <v>36</v>
      </c>
      <c r="D1489" s="267"/>
      <c r="E1489" s="267"/>
      <c r="F1489" s="267"/>
      <c r="G1489" s="267"/>
      <c r="H1489" s="267"/>
      <c r="I1489" s="267"/>
      <c r="J1489" s="267"/>
      <c r="K1489" s="267"/>
      <c r="L1489" s="267"/>
      <c r="M1489" s="267"/>
      <c r="N1489" s="267"/>
      <c r="O1489" s="267"/>
    </row>
    <row r="1490" spans="1:15" ht="97.2">
      <c r="A1490" s="65"/>
      <c r="B1490" s="269"/>
      <c r="C1490" s="391" t="s">
        <v>37</v>
      </c>
      <c r="D1490" s="267"/>
      <c r="E1490" s="267"/>
      <c r="F1490" s="267"/>
      <c r="G1490" s="267"/>
      <c r="H1490" s="267"/>
      <c r="I1490" s="267"/>
      <c r="J1490" s="267"/>
      <c r="K1490" s="267"/>
      <c r="L1490" s="267"/>
      <c r="M1490" s="267"/>
      <c r="N1490" s="267"/>
      <c r="O1490" s="267"/>
    </row>
    <row r="1491" spans="1:15" ht="129.6">
      <c r="A1491" s="65"/>
      <c r="B1491" s="269"/>
      <c r="C1491" s="182" t="s">
        <v>38</v>
      </c>
      <c r="D1491" s="267"/>
      <c r="E1491" s="267"/>
      <c r="F1491" s="267"/>
      <c r="G1491" s="267"/>
      <c r="H1491" s="267"/>
      <c r="I1491" s="267"/>
      <c r="J1491" s="267"/>
      <c r="K1491" s="267"/>
      <c r="L1491" s="267"/>
      <c r="M1491" s="267"/>
      <c r="N1491" s="267"/>
      <c r="O1491" s="267"/>
    </row>
    <row r="1492" spans="1:15">
      <c r="A1492" s="65"/>
      <c r="B1492" s="269"/>
      <c r="C1492" s="182" t="s">
        <v>24</v>
      </c>
      <c r="D1492" s="267"/>
      <c r="E1492" s="267"/>
      <c r="F1492" s="267"/>
      <c r="G1492" s="267"/>
      <c r="H1492" s="267"/>
      <c r="I1492" s="267"/>
      <c r="J1492" s="267"/>
      <c r="K1492" s="267"/>
      <c r="L1492" s="267"/>
      <c r="M1492" s="267"/>
      <c r="N1492" s="267"/>
      <c r="O1492" s="267"/>
    </row>
    <row r="1493" spans="1:15">
      <c r="A1493" s="72"/>
      <c r="B1493" s="276"/>
      <c r="C1493" s="182" t="s">
        <v>23</v>
      </c>
      <c r="D1493" s="147">
        <v>4775</v>
      </c>
      <c r="E1493" s="147"/>
      <c r="F1493" s="147">
        <v>4775</v>
      </c>
      <c r="G1493" s="147">
        <v>4775</v>
      </c>
      <c r="H1493" s="147"/>
      <c r="I1493" s="147">
        <v>4775</v>
      </c>
      <c r="J1493" s="147">
        <v>4775</v>
      </c>
      <c r="K1493" s="147"/>
      <c r="L1493" s="147">
        <v>4775</v>
      </c>
      <c r="M1493" s="147">
        <v>4775</v>
      </c>
      <c r="N1493" s="147"/>
      <c r="O1493" s="147">
        <v>4775</v>
      </c>
    </row>
    <row r="1494" spans="1:15">
      <c r="A1494" s="576" t="s">
        <v>325</v>
      </c>
      <c r="B1494" s="573" t="s">
        <v>326</v>
      </c>
      <c r="C1494" s="267" t="s">
        <v>59</v>
      </c>
      <c r="D1494" s="147">
        <f>D1495+D1506</f>
        <v>3055386.6999999997</v>
      </c>
      <c r="E1494" s="147"/>
      <c r="F1494" s="147">
        <f t="shared" ref="F1494" si="95">F1495+F1506</f>
        <v>3055386.6999999997</v>
      </c>
      <c r="G1494" s="147">
        <f>G1495+G1506</f>
        <v>3126442.6399999997</v>
      </c>
      <c r="H1494" s="147">
        <f>H1495+H1506</f>
        <v>70615.94</v>
      </c>
      <c r="I1494" s="147">
        <f t="shared" ref="I1494" si="96">I1495+I1506</f>
        <v>3055826.6999999997</v>
      </c>
      <c r="J1494" s="147">
        <f>J1495+J1506</f>
        <v>3126442.6399999997</v>
      </c>
      <c r="K1494" s="147">
        <f>K1495+K1506</f>
        <v>70615.94</v>
      </c>
      <c r="L1494" s="147">
        <f t="shared" ref="L1494:O1494" si="97">L1495+L1506</f>
        <v>3055826.6999999997</v>
      </c>
      <c r="M1494" s="147">
        <f>M1495+M1506</f>
        <v>3107238.29</v>
      </c>
      <c r="N1494" s="147">
        <f t="shared" si="97"/>
        <v>70615.94</v>
      </c>
      <c r="O1494" s="147">
        <f t="shared" si="97"/>
        <v>3036622.35</v>
      </c>
    </row>
    <row r="1495" spans="1:15" ht="64.8">
      <c r="A1495" s="577"/>
      <c r="B1495" s="574"/>
      <c r="C1495" s="267" t="s">
        <v>26</v>
      </c>
      <c r="D1495" s="141">
        <f>D1497</f>
        <v>169703.6</v>
      </c>
      <c r="E1495" s="141">
        <f>E1497</f>
        <v>0</v>
      </c>
      <c r="F1495" s="141">
        <f t="shared" ref="F1495" si="98">F1497</f>
        <v>169703.6</v>
      </c>
      <c r="G1495" s="141">
        <f>G1497</f>
        <v>235910.40000000002</v>
      </c>
      <c r="H1495" s="141">
        <f>H1497</f>
        <v>66206.8</v>
      </c>
      <c r="I1495" s="141">
        <f t="shared" ref="I1495" si="99">I1497</f>
        <v>169703.6</v>
      </c>
      <c r="J1495" s="141">
        <f>J1497</f>
        <v>235910.40000000002</v>
      </c>
      <c r="K1495" s="141">
        <f>K1497</f>
        <v>66206.8</v>
      </c>
      <c r="L1495" s="141">
        <f t="shared" ref="L1495:O1495" si="100">L1497</f>
        <v>169703.6</v>
      </c>
      <c r="M1495" s="141">
        <f t="shared" si="100"/>
        <v>235816.24</v>
      </c>
      <c r="N1495" s="141">
        <f t="shared" si="100"/>
        <v>66206.8</v>
      </c>
      <c r="O1495" s="141">
        <f t="shared" si="100"/>
        <v>169609.44</v>
      </c>
    </row>
    <row r="1496" spans="1:15">
      <c r="A1496" s="577"/>
      <c r="B1496" s="574"/>
      <c r="C1496" s="267" t="s">
        <v>25</v>
      </c>
      <c r="D1496" s="267"/>
      <c r="E1496" s="267"/>
      <c r="F1496" s="267"/>
      <c r="G1496" s="267"/>
      <c r="H1496" s="267"/>
      <c r="I1496" s="267"/>
      <c r="J1496" s="267"/>
      <c r="K1496" s="267"/>
      <c r="L1496" s="267"/>
      <c r="M1496" s="267"/>
      <c r="N1496" s="267"/>
      <c r="O1496" s="267"/>
    </row>
    <row r="1497" spans="1:15" ht="97.2">
      <c r="A1497" s="577"/>
      <c r="B1497" s="574"/>
      <c r="C1497" s="267" t="s">
        <v>33</v>
      </c>
      <c r="D1497" s="141">
        <f>D1498</f>
        <v>169703.6</v>
      </c>
      <c r="E1497" s="141">
        <f>E1498</f>
        <v>0</v>
      </c>
      <c r="F1497" s="141">
        <f t="shared" ref="F1497:I1497" si="101">F1498</f>
        <v>169703.6</v>
      </c>
      <c r="G1497" s="141">
        <f>G1498</f>
        <v>235910.40000000002</v>
      </c>
      <c r="H1497" s="141">
        <f>H1498</f>
        <v>66206.8</v>
      </c>
      <c r="I1497" s="141">
        <f t="shared" si="101"/>
        <v>169703.6</v>
      </c>
      <c r="J1497" s="141">
        <f>J1498</f>
        <v>235910.40000000002</v>
      </c>
      <c r="K1497" s="141">
        <f>K1498</f>
        <v>66206.8</v>
      </c>
      <c r="L1497" s="141">
        <f t="shared" ref="L1497:O1497" si="102">L1498</f>
        <v>169703.6</v>
      </c>
      <c r="M1497" s="141">
        <f t="shared" si="102"/>
        <v>235816.24</v>
      </c>
      <c r="N1497" s="141">
        <f t="shared" si="102"/>
        <v>66206.8</v>
      </c>
      <c r="O1497" s="141">
        <f t="shared" si="102"/>
        <v>169609.44</v>
      </c>
    </row>
    <row r="1498" spans="1:15" ht="97.2">
      <c r="A1498" s="577"/>
      <c r="B1498" s="574"/>
      <c r="C1498" s="181" t="s">
        <v>39</v>
      </c>
      <c r="D1498" s="141">
        <f>D1511</f>
        <v>169703.6</v>
      </c>
      <c r="E1498" s="141">
        <f>E1511</f>
        <v>0</v>
      </c>
      <c r="F1498" s="141">
        <f t="shared" ref="F1498" si="103">F1511</f>
        <v>169703.6</v>
      </c>
      <c r="G1498" s="141">
        <f>G1511</f>
        <v>235910.40000000002</v>
      </c>
      <c r="H1498" s="141">
        <f>H1511</f>
        <v>66206.8</v>
      </c>
      <c r="I1498" s="141">
        <f t="shared" ref="I1498" si="104">I1511</f>
        <v>169703.6</v>
      </c>
      <c r="J1498" s="141">
        <f>J1511</f>
        <v>235910.40000000002</v>
      </c>
      <c r="K1498" s="141">
        <f>K1511</f>
        <v>66206.8</v>
      </c>
      <c r="L1498" s="141">
        <f t="shared" ref="L1498:O1498" si="105">L1511</f>
        <v>169703.6</v>
      </c>
      <c r="M1498" s="141">
        <f t="shared" si="105"/>
        <v>235816.24</v>
      </c>
      <c r="N1498" s="141">
        <f t="shared" si="105"/>
        <v>66206.8</v>
      </c>
      <c r="O1498" s="141">
        <f t="shared" si="105"/>
        <v>169609.44</v>
      </c>
    </row>
    <row r="1499" spans="1:15" ht="97.2">
      <c r="A1499" s="577"/>
      <c r="B1499" s="574"/>
      <c r="C1499" s="181" t="s">
        <v>40</v>
      </c>
      <c r="D1499" s="267"/>
      <c r="E1499" s="267"/>
      <c r="F1499" s="267"/>
      <c r="G1499" s="267"/>
      <c r="H1499" s="267"/>
      <c r="I1499" s="267"/>
      <c r="J1499" s="267"/>
      <c r="K1499" s="267"/>
      <c r="L1499" s="267"/>
      <c r="M1499" s="267"/>
      <c r="N1499" s="267"/>
      <c r="O1499" s="267"/>
    </row>
    <row r="1500" spans="1:15" ht="97.2">
      <c r="A1500" s="577"/>
      <c r="B1500" s="574"/>
      <c r="C1500" s="181" t="s">
        <v>34</v>
      </c>
      <c r="D1500" s="267"/>
      <c r="E1500" s="267"/>
      <c r="F1500" s="267"/>
      <c r="G1500" s="267"/>
      <c r="H1500" s="267"/>
      <c r="I1500" s="267"/>
      <c r="J1500" s="267"/>
      <c r="K1500" s="267"/>
      <c r="L1500" s="267"/>
      <c r="M1500" s="267"/>
      <c r="N1500" s="267"/>
      <c r="O1500" s="267"/>
    </row>
    <row r="1501" spans="1:15" ht="97.2">
      <c r="A1501" s="577"/>
      <c r="B1501" s="574"/>
      <c r="C1501" s="181" t="s">
        <v>35</v>
      </c>
      <c r="D1501" s="267"/>
      <c r="E1501" s="267"/>
      <c r="F1501" s="267"/>
      <c r="G1501" s="267"/>
      <c r="H1501" s="267"/>
      <c r="I1501" s="267"/>
      <c r="J1501" s="267"/>
      <c r="K1501" s="267"/>
      <c r="L1501" s="267"/>
      <c r="M1501" s="267"/>
      <c r="N1501" s="267"/>
      <c r="O1501" s="267"/>
    </row>
    <row r="1502" spans="1:15" ht="97.2">
      <c r="A1502" s="577"/>
      <c r="B1502" s="574"/>
      <c r="C1502" s="181" t="s">
        <v>36</v>
      </c>
      <c r="D1502" s="267"/>
      <c r="E1502" s="267"/>
      <c r="F1502" s="267"/>
      <c r="G1502" s="267"/>
      <c r="H1502" s="267"/>
      <c r="I1502" s="267"/>
      <c r="J1502" s="267"/>
      <c r="K1502" s="267"/>
      <c r="L1502" s="267"/>
      <c r="M1502" s="267"/>
      <c r="N1502" s="267"/>
      <c r="O1502" s="267"/>
    </row>
    <row r="1503" spans="1:15" ht="97.2">
      <c r="A1503" s="577"/>
      <c r="B1503" s="574"/>
      <c r="C1503" s="181" t="s">
        <v>37</v>
      </c>
      <c r="D1503" s="267"/>
      <c r="E1503" s="267"/>
      <c r="F1503" s="267"/>
      <c r="G1503" s="267"/>
      <c r="H1503" s="267"/>
      <c r="I1503" s="267"/>
      <c r="J1503" s="267"/>
      <c r="K1503" s="267"/>
      <c r="L1503" s="267"/>
      <c r="M1503" s="267"/>
      <c r="N1503" s="267"/>
      <c r="O1503" s="267"/>
    </row>
    <row r="1504" spans="1:15" ht="129.6">
      <c r="A1504" s="577"/>
      <c r="B1504" s="574"/>
      <c r="C1504" s="267" t="s">
        <v>38</v>
      </c>
      <c r="D1504" s="267"/>
      <c r="E1504" s="267"/>
      <c r="F1504" s="267"/>
      <c r="G1504" s="267"/>
      <c r="H1504" s="267"/>
      <c r="I1504" s="267"/>
      <c r="J1504" s="267"/>
      <c r="K1504" s="267"/>
      <c r="L1504" s="267"/>
      <c r="M1504" s="267"/>
      <c r="N1504" s="267"/>
      <c r="O1504" s="267"/>
    </row>
    <row r="1505" spans="1:15">
      <c r="A1505" s="577"/>
      <c r="B1505" s="574"/>
      <c r="C1505" s="267" t="s">
        <v>24</v>
      </c>
      <c r="D1505" s="267"/>
      <c r="E1505" s="267"/>
      <c r="F1505" s="267"/>
      <c r="G1505" s="267"/>
      <c r="H1505" s="267"/>
      <c r="I1505" s="267"/>
      <c r="J1505" s="267"/>
      <c r="K1505" s="267"/>
      <c r="L1505" s="267"/>
      <c r="M1505" s="267"/>
      <c r="N1505" s="267"/>
      <c r="O1505" s="267"/>
    </row>
    <row r="1506" spans="1:15">
      <c r="A1506" s="578"/>
      <c r="B1506" s="575"/>
      <c r="C1506" s="267" t="s">
        <v>23</v>
      </c>
      <c r="D1506" s="147">
        <f>D1519</f>
        <v>2885683.0999999996</v>
      </c>
      <c r="E1506" s="147">
        <f t="shared" ref="E1506:F1506" si="106">E1519</f>
        <v>0</v>
      </c>
      <c r="F1506" s="147">
        <f t="shared" si="106"/>
        <v>2885683.0999999996</v>
      </c>
      <c r="G1506" s="147">
        <f>G1519</f>
        <v>2890532.2399999998</v>
      </c>
      <c r="H1506" s="147">
        <f t="shared" ref="H1506:I1506" si="107">H1519</f>
        <v>4409.1400000000003</v>
      </c>
      <c r="I1506" s="147">
        <f t="shared" si="107"/>
        <v>2886123.0999999996</v>
      </c>
      <c r="J1506" s="147">
        <f>J1519</f>
        <v>2890532.2399999998</v>
      </c>
      <c r="K1506" s="147">
        <f t="shared" ref="K1506:O1506" si="108">K1519</f>
        <v>4409.1400000000003</v>
      </c>
      <c r="L1506" s="147">
        <f t="shared" si="108"/>
        <v>2886123.0999999996</v>
      </c>
      <c r="M1506" s="147">
        <f t="shared" si="108"/>
        <v>2871422.05</v>
      </c>
      <c r="N1506" s="147">
        <f t="shared" si="108"/>
        <v>4409.1400000000003</v>
      </c>
      <c r="O1506" s="147">
        <f t="shared" si="108"/>
        <v>2867012.91</v>
      </c>
    </row>
    <row r="1507" spans="1:15">
      <c r="A1507" s="573" t="s">
        <v>327</v>
      </c>
      <c r="B1507" s="576" t="s">
        <v>328</v>
      </c>
      <c r="C1507" s="267" t="s">
        <v>59</v>
      </c>
      <c r="D1507" s="147">
        <f>D1508+D1519</f>
        <v>3055386.6999999997</v>
      </c>
      <c r="E1507" s="147"/>
      <c r="F1507" s="147">
        <f t="shared" ref="F1507" si="109">F1508+F1519</f>
        <v>3055386.6999999997</v>
      </c>
      <c r="G1507" s="147">
        <f>G1508+G1519</f>
        <v>3126442.6399999997</v>
      </c>
      <c r="H1507" s="147">
        <f>H1508+H1519</f>
        <v>70615.94</v>
      </c>
      <c r="I1507" s="147">
        <f t="shared" ref="I1507" si="110">I1508+I1519</f>
        <v>3055826.6999999997</v>
      </c>
      <c r="J1507" s="147">
        <f>J1508+J1519</f>
        <v>3126442.6399999997</v>
      </c>
      <c r="K1507" s="147">
        <f>K1508+K1519</f>
        <v>70615.94</v>
      </c>
      <c r="L1507" s="147">
        <f t="shared" ref="L1507:O1507" si="111">L1508+L1519</f>
        <v>3055826.6999999997</v>
      </c>
      <c r="M1507" s="147">
        <f t="shared" si="111"/>
        <v>3107238.29</v>
      </c>
      <c r="N1507" s="147">
        <f t="shared" si="111"/>
        <v>70615.94</v>
      </c>
      <c r="O1507" s="147">
        <f t="shared" si="111"/>
        <v>3036622.35</v>
      </c>
    </row>
    <row r="1508" spans="1:15" ht="64.8">
      <c r="A1508" s="574"/>
      <c r="B1508" s="577"/>
      <c r="C1508" s="267" t="s">
        <v>26</v>
      </c>
      <c r="D1508" s="141">
        <f>D1510</f>
        <v>169703.6</v>
      </c>
      <c r="E1508" s="141"/>
      <c r="F1508" s="141">
        <f t="shared" ref="F1508" si="112">F1510</f>
        <v>169703.6</v>
      </c>
      <c r="G1508" s="141">
        <f>G1510</f>
        <v>235910.40000000002</v>
      </c>
      <c r="H1508" s="141">
        <f>H1510</f>
        <v>66206.8</v>
      </c>
      <c r="I1508" s="141">
        <f t="shared" ref="I1508" si="113">I1510</f>
        <v>169703.6</v>
      </c>
      <c r="J1508" s="141">
        <f>J1510</f>
        <v>235910.40000000002</v>
      </c>
      <c r="K1508" s="141">
        <f>K1510</f>
        <v>66206.8</v>
      </c>
      <c r="L1508" s="141">
        <f t="shared" ref="L1508:O1508" si="114">L1510</f>
        <v>169703.6</v>
      </c>
      <c r="M1508" s="141">
        <f t="shared" si="114"/>
        <v>235816.24</v>
      </c>
      <c r="N1508" s="141">
        <f t="shared" si="114"/>
        <v>66206.8</v>
      </c>
      <c r="O1508" s="141">
        <f t="shared" si="114"/>
        <v>169609.44</v>
      </c>
    </row>
    <row r="1509" spans="1:15">
      <c r="A1509" s="574"/>
      <c r="B1509" s="577"/>
      <c r="C1509" s="267" t="s">
        <v>25</v>
      </c>
      <c r="D1509" s="267"/>
      <c r="E1509" s="267"/>
      <c r="F1509" s="267"/>
      <c r="G1509" s="267"/>
      <c r="H1509" s="267"/>
      <c r="I1509" s="267"/>
      <c r="J1509" s="267"/>
      <c r="K1509" s="267"/>
      <c r="L1509" s="267"/>
      <c r="M1509" s="267"/>
      <c r="N1509" s="267"/>
      <c r="O1509" s="267"/>
    </row>
    <row r="1510" spans="1:15" ht="97.2">
      <c r="A1510" s="574"/>
      <c r="B1510" s="577"/>
      <c r="C1510" s="267" t="s">
        <v>33</v>
      </c>
      <c r="D1510" s="141">
        <f>D1511</f>
        <v>169703.6</v>
      </c>
      <c r="E1510" s="141"/>
      <c r="F1510" s="141">
        <f t="shared" ref="F1510:I1510" si="115">F1511</f>
        <v>169703.6</v>
      </c>
      <c r="G1510" s="141">
        <f>G1511</f>
        <v>235910.40000000002</v>
      </c>
      <c r="H1510" s="141">
        <f>H1511</f>
        <v>66206.8</v>
      </c>
      <c r="I1510" s="141">
        <f t="shared" si="115"/>
        <v>169703.6</v>
      </c>
      <c r="J1510" s="141">
        <f>J1511</f>
        <v>235910.40000000002</v>
      </c>
      <c r="K1510" s="141">
        <f>K1511</f>
        <v>66206.8</v>
      </c>
      <c r="L1510" s="141">
        <f t="shared" ref="L1510:O1510" si="116">L1511</f>
        <v>169703.6</v>
      </c>
      <c r="M1510" s="141">
        <f t="shared" si="116"/>
        <v>235816.24</v>
      </c>
      <c r="N1510" s="141">
        <f t="shared" si="116"/>
        <v>66206.8</v>
      </c>
      <c r="O1510" s="141">
        <f t="shared" si="116"/>
        <v>169609.44</v>
      </c>
    </row>
    <row r="1511" spans="1:15" ht="97.2">
      <c r="A1511" s="574"/>
      <c r="B1511" s="577"/>
      <c r="C1511" s="181" t="s">
        <v>39</v>
      </c>
      <c r="D1511" s="141">
        <f t="shared" ref="D1511:O1511" si="117">D1524+D1537+D1550+D1563+D1576</f>
        <v>169703.6</v>
      </c>
      <c r="E1511" s="141">
        <f t="shared" si="117"/>
        <v>0</v>
      </c>
      <c r="F1511" s="141">
        <f t="shared" si="117"/>
        <v>169703.6</v>
      </c>
      <c r="G1511" s="141">
        <f t="shared" si="117"/>
        <v>235910.40000000002</v>
      </c>
      <c r="H1511" s="141">
        <f t="shared" si="117"/>
        <v>66206.8</v>
      </c>
      <c r="I1511" s="141">
        <f t="shared" si="117"/>
        <v>169703.6</v>
      </c>
      <c r="J1511" s="141">
        <f t="shared" si="117"/>
        <v>235910.40000000002</v>
      </c>
      <c r="K1511" s="141">
        <f t="shared" si="117"/>
        <v>66206.8</v>
      </c>
      <c r="L1511" s="141">
        <f t="shared" si="117"/>
        <v>169703.6</v>
      </c>
      <c r="M1511" s="141">
        <f t="shared" si="117"/>
        <v>235816.24</v>
      </c>
      <c r="N1511" s="141">
        <f t="shared" si="117"/>
        <v>66206.8</v>
      </c>
      <c r="O1511" s="141">
        <f t="shared" si="117"/>
        <v>169609.44</v>
      </c>
    </row>
    <row r="1512" spans="1:15" ht="97.2">
      <c r="A1512" s="574"/>
      <c r="B1512" s="577"/>
      <c r="C1512" s="181" t="s">
        <v>40</v>
      </c>
      <c r="D1512" s="267"/>
      <c r="E1512" s="267"/>
      <c r="F1512" s="267"/>
      <c r="G1512" s="267"/>
      <c r="H1512" s="267"/>
      <c r="I1512" s="267"/>
      <c r="J1512" s="267"/>
      <c r="K1512" s="267"/>
      <c r="L1512" s="267"/>
      <c r="M1512" s="267"/>
      <c r="N1512" s="267"/>
      <c r="O1512" s="267"/>
    </row>
    <row r="1513" spans="1:15" ht="97.2">
      <c r="A1513" s="574"/>
      <c r="B1513" s="577"/>
      <c r="C1513" s="181" t="s">
        <v>34</v>
      </c>
      <c r="D1513" s="267"/>
      <c r="E1513" s="267"/>
      <c r="F1513" s="267"/>
      <c r="G1513" s="267"/>
      <c r="H1513" s="267"/>
      <c r="I1513" s="267"/>
      <c r="J1513" s="267"/>
      <c r="K1513" s="267"/>
      <c r="L1513" s="267"/>
      <c r="M1513" s="267"/>
      <c r="N1513" s="267"/>
      <c r="O1513" s="267"/>
    </row>
    <row r="1514" spans="1:15" ht="97.2">
      <c r="A1514" s="574"/>
      <c r="B1514" s="577"/>
      <c r="C1514" s="181" t="s">
        <v>35</v>
      </c>
      <c r="D1514" s="267"/>
      <c r="E1514" s="267"/>
      <c r="F1514" s="267"/>
      <c r="G1514" s="267"/>
      <c r="H1514" s="267"/>
      <c r="I1514" s="267"/>
      <c r="J1514" s="267"/>
      <c r="K1514" s="267"/>
      <c r="L1514" s="267"/>
      <c r="M1514" s="267"/>
      <c r="N1514" s="267"/>
      <c r="O1514" s="267"/>
    </row>
    <row r="1515" spans="1:15" ht="97.2">
      <c r="A1515" s="574"/>
      <c r="B1515" s="577"/>
      <c r="C1515" s="181" t="s">
        <v>36</v>
      </c>
      <c r="D1515" s="267"/>
      <c r="E1515" s="267"/>
      <c r="F1515" s="267"/>
      <c r="G1515" s="267"/>
      <c r="H1515" s="267"/>
      <c r="I1515" s="267"/>
      <c r="J1515" s="267"/>
      <c r="K1515" s="267"/>
      <c r="L1515" s="267"/>
      <c r="M1515" s="267"/>
      <c r="N1515" s="267"/>
      <c r="O1515" s="267"/>
    </row>
    <row r="1516" spans="1:15" ht="97.2">
      <c r="A1516" s="574"/>
      <c r="B1516" s="577"/>
      <c r="C1516" s="181" t="s">
        <v>37</v>
      </c>
      <c r="D1516" s="267"/>
      <c r="E1516" s="267"/>
      <c r="F1516" s="267"/>
      <c r="G1516" s="267"/>
      <c r="H1516" s="267"/>
      <c r="I1516" s="267"/>
      <c r="J1516" s="267"/>
      <c r="K1516" s="267"/>
      <c r="L1516" s="267"/>
      <c r="M1516" s="267"/>
      <c r="N1516" s="267"/>
      <c r="O1516" s="267"/>
    </row>
    <row r="1517" spans="1:15" ht="129.6">
      <c r="A1517" s="574"/>
      <c r="B1517" s="577"/>
      <c r="C1517" s="267" t="s">
        <v>38</v>
      </c>
      <c r="D1517" s="267"/>
      <c r="E1517" s="267"/>
      <c r="F1517" s="267"/>
      <c r="G1517" s="267"/>
      <c r="H1517" s="267"/>
      <c r="I1517" s="267"/>
      <c r="J1517" s="267"/>
      <c r="K1517" s="267"/>
      <c r="L1517" s="267"/>
      <c r="M1517" s="267"/>
      <c r="N1517" s="267"/>
      <c r="O1517" s="267"/>
    </row>
    <row r="1518" spans="1:15">
      <c r="A1518" s="574"/>
      <c r="B1518" s="577"/>
      <c r="C1518" s="267" t="s">
        <v>24</v>
      </c>
      <c r="D1518" s="267"/>
      <c r="E1518" s="267"/>
      <c r="F1518" s="267"/>
      <c r="G1518" s="267"/>
      <c r="H1518" s="267"/>
      <c r="I1518" s="267"/>
      <c r="J1518" s="267"/>
      <c r="K1518" s="267"/>
      <c r="L1518" s="267"/>
      <c r="M1518" s="267"/>
      <c r="N1518" s="267"/>
      <c r="O1518" s="267"/>
    </row>
    <row r="1519" spans="1:15">
      <c r="A1519" s="575"/>
      <c r="B1519" s="578"/>
      <c r="C1519" s="267" t="s">
        <v>23</v>
      </c>
      <c r="D1519" s="147">
        <f>D1532+D1545+D1558+D1571+D1584</f>
        <v>2885683.0999999996</v>
      </c>
      <c r="E1519" s="147"/>
      <c r="F1519" s="147">
        <f t="shared" ref="F1519" si="118">F1532+F1545+F1558+F1571+F1584</f>
        <v>2885683.0999999996</v>
      </c>
      <c r="G1519" s="147">
        <f>G1532+G1545+G1558+G1571+G1584</f>
        <v>2890532.2399999998</v>
      </c>
      <c r="H1519" s="147">
        <v>4409.1400000000003</v>
      </c>
      <c r="I1519" s="147">
        <f t="shared" ref="I1519" si="119">I1532+I1545+I1558+I1571+I1584</f>
        <v>2886123.0999999996</v>
      </c>
      <c r="J1519" s="147">
        <f>J1532+J1545+J1558+J1571+J1584</f>
        <v>2890532.2399999998</v>
      </c>
      <c r="K1519" s="147">
        <v>4409.1400000000003</v>
      </c>
      <c r="L1519" s="147">
        <f t="shared" ref="L1519:O1519" si="120">L1532+L1545+L1558+L1571+L1584</f>
        <v>2886123.0999999996</v>
      </c>
      <c r="M1519" s="147">
        <f t="shared" si="120"/>
        <v>2871422.05</v>
      </c>
      <c r="N1519" s="147">
        <f t="shared" si="120"/>
        <v>4409.1400000000003</v>
      </c>
      <c r="O1519" s="147">
        <f t="shared" si="120"/>
        <v>2867012.91</v>
      </c>
    </row>
    <row r="1520" spans="1:15">
      <c r="A1520" s="573" t="s">
        <v>329</v>
      </c>
      <c r="B1520" s="573" t="s">
        <v>330</v>
      </c>
      <c r="C1520" s="267" t="s">
        <v>59</v>
      </c>
      <c r="D1520" s="147">
        <f>D1521+D1532</f>
        <v>1168841.73</v>
      </c>
      <c r="E1520" s="147"/>
      <c r="F1520" s="147">
        <f>F1521+F1532</f>
        <v>1168841.73</v>
      </c>
      <c r="G1520" s="147">
        <f>G1521+G1532</f>
        <v>1168841.73</v>
      </c>
      <c r="H1520" s="147"/>
      <c r="I1520" s="147">
        <f>I1521+I1532</f>
        <v>1168841.73</v>
      </c>
      <c r="J1520" s="147">
        <f>J1521+J1532</f>
        <v>1168841.73</v>
      </c>
      <c r="K1520" s="147"/>
      <c r="L1520" s="147">
        <f>L1521+L1532</f>
        <v>1168841.73</v>
      </c>
      <c r="M1520" s="147">
        <f t="shared" ref="M1520:O1520" si="121">M1521+M1532</f>
        <v>1162997.5</v>
      </c>
      <c r="N1520" s="147">
        <f t="shared" si="121"/>
        <v>0</v>
      </c>
      <c r="O1520" s="147">
        <f t="shared" si="121"/>
        <v>1162997.5</v>
      </c>
    </row>
    <row r="1521" spans="1:15" ht="64.8">
      <c r="A1521" s="574"/>
      <c r="B1521" s="574"/>
      <c r="C1521" s="267" t="s">
        <v>26</v>
      </c>
      <c r="D1521" s="141">
        <f>E1521+F1521</f>
        <v>0</v>
      </c>
      <c r="E1521" s="141"/>
      <c r="F1521" s="141">
        <v>0</v>
      </c>
      <c r="G1521" s="141">
        <f>H1521+I1521</f>
        <v>0</v>
      </c>
      <c r="H1521" s="141"/>
      <c r="I1521" s="141">
        <v>0</v>
      </c>
      <c r="J1521" s="141">
        <f>K1521+L1521</f>
        <v>0</v>
      </c>
      <c r="K1521" s="141"/>
      <c r="L1521" s="141">
        <v>0</v>
      </c>
      <c r="M1521" s="141">
        <v>0</v>
      </c>
      <c r="N1521" s="141">
        <v>0</v>
      </c>
      <c r="O1521" s="141">
        <v>0</v>
      </c>
    </row>
    <row r="1522" spans="1:15">
      <c r="A1522" s="574"/>
      <c r="B1522" s="574"/>
      <c r="C1522" s="267" t="s">
        <v>25</v>
      </c>
      <c r="D1522" s="267"/>
      <c r="E1522" s="267"/>
      <c r="F1522" s="267"/>
      <c r="G1522" s="267"/>
      <c r="H1522" s="267"/>
      <c r="I1522" s="267"/>
      <c r="J1522" s="267"/>
      <c r="K1522" s="267"/>
      <c r="L1522" s="267"/>
      <c r="M1522" s="267"/>
      <c r="N1522" s="267"/>
      <c r="O1522" s="267"/>
    </row>
    <row r="1523" spans="1:15" ht="97.2">
      <c r="A1523" s="574"/>
      <c r="B1523" s="574"/>
      <c r="C1523" s="267" t="s">
        <v>33</v>
      </c>
      <c r="D1523" s="267"/>
      <c r="E1523" s="267"/>
      <c r="F1523" s="267"/>
      <c r="G1523" s="267"/>
      <c r="H1523" s="267"/>
      <c r="I1523" s="267"/>
      <c r="J1523" s="267"/>
      <c r="K1523" s="267"/>
      <c r="L1523" s="267"/>
      <c r="M1523" s="267"/>
      <c r="N1523" s="267"/>
      <c r="O1523" s="267"/>
    </row>
    <row r="1524" spans="1:15" ht="97.2">
      <c r="A1524" s="574"/>
      <c r="B1524" s="574"/>
      <c r="C1524" s="181" t="s">
        <v>39</v>
      </c>
      <c r="D1524" s="267"/>
      <c r="E1524" s="267"/>
      <c r="F1524" s="267"/>
      <c r="G1524" s="267"/>
      <c r="H1524" s="267"/>
      <c r="I1524" s="267"/>
      <c r="J1524" s="267"/>
      <c r="K1524" s="267"/>
      <c r="L1524" s="267"/>
      <c r="M1524" s="267"/>
      <c r="N1524" s="267"/>
      <c r="O1524" s="267"/>
    </row>
    <row r="1525" spans="1:15" ht="97.2">
      <c r="A1525" s="574"/>
      <c r="B1525" s="574"/>
      <c r="C1525" s="181" t="s">
        <v>40</v>
      </c>
      <c r="D1525" s="267"/>
      <c r="E1525" s="267"/>
      <c r="F1525" s="267"/>
      <c r="G1525" s="267"/>
      <c r="H1525" s="267"/>
      <c r="I1525" s="267"/>
      <c r="J1525" s="267"/>
      <c r="K1525" s="267"/>
      <c r="L1525" s="267"/>
      <c r="M1525" s="267"/>
      <c r="N1525" s="267"/>
      <c r="O1525" s="267"/>
    </row>
    <row r="1526" spans="1:15" ht="97.2">
      <c r="A1526" s="574"/>
      <c r="B1526" s="574"/>
      <c r="C1526" s="181" t="s">
        <v>34</v>
      </c>
      <c r="D1526" s="267"/>
      <c r="E1526" s="267"/>
      <c r="F1526" s="267"/>
      <c r="G1526" s="267"/>
      <c r="H1526" s="267"/>
      <c r="I1526" s="267"/>
      <c r="J1526" s="267"/>
      <c r="K1526" s="267"/>
      <c r="L1526" s="267"/>
      <c r="M1526" s="267"/>
      <c r="N1526" s="267"/>
      <c r="O1526" s="267"/>
    </row>
    <row r="1527" spans="1:15" ht="97.2">
      <c r="A1527" s="574"/>
      <c r="B1527" s="574"/>
      <c r="C1527" s="181" t="s">
        <v>35</v>
      </c>
      <c r="D1527" s="267"/>
      <c r="E1527" s="267"/>
      <c r="F1527" s="267"/>
      <c r="G1527" s="267"/>
      <c r="H1527" s="267"/>
      <c r="I1527" s="267"/>
      <c r="J1527" s="267"/>
      <c r="K1527" s="267"/>
      <c r="L1527" s="267"/>
      <c r="M1527" s="267"/>
      <c r="N1527" s="267"/>
      <c r="O1527" s="267"/>
    </row>
    <row r="1528" spans="1:15" ht="97.2">
      <c r="A1528" s="574"/>
      <c r="B1528" s="574"/>
      <c r="C1528" s="181" t="s">
        <v>36</v>
      </c>
      <c r="D1528" s="267"/>
      <c r="E1528" s="267"/>
      <c r="F1528" s="267"/>
      <c r="G1528" s="267"/>
      <c r="H1528" s="267"/>
      <c r="I1528" s="267"/>
      <c r="J1528" s="267"/>
      <c r="K1528" s="267"/>
      <c r="L1528" s="267"/>
      <c r="M1528" s="267"/>
      <c r="N1528" s="267"/>
      <c r="O1528" s="267"/>
    </row>
    <row r="1529" spans="1:15" ht="97.2">
      <c r="A1529" s="574"/>
      <c r="B1529" s="574"/>
      <c r="C1529" s="181" t="s">
        <v>37</v>
      </c>
      <c r="D1529" s="267"/>
      <c r="E1529" s="267"/>
      <c r="F1529" s="267"/>
      <c r="G1529" s="267"/>
      <c r="H1529" s="267"/>
      <c r="I1529" s="267"/>
      <c r="J1529" s="267"/>
      <c r="K1529" s="267"/>
      <c r="L1529" s="267"/>
      <c r="M1529" s="267"/>
      <c r="N1529" s="267"/>
      <c r="O1529" s="267"/>
    </row>
    <row r="1530" spans="1:15" ht="129.6">
      <c r="A1530" s="574"/>
      <c r="B1530" s="574"/>
      <c r="C1530" s="267" t="s">
        <v>38</v>
      </c>
      <c r="D1530" s="267"/>
      <c r="E1530" s="267"/>
      <c r="F1530" s="267"/>
      <c r="G1530" s="267"/>
      <c r="H1530" s="267"/>
      <c r="I1530" s="267"/>
      <c r="J1530" s="267"/>
      <c r="K1530" s="267"/>
      <c r="L1530" s="267"/>
      <c r="M1530" s="267"/>
      <c r="N1530" s="267"/>
      <c r="O1530" s="267"/>
    </row>
    <row r="1531" spans="1:15">
      <c r="A1531" s="574"/>
      <c r="B1531" s="574"/>
      <c r="C1531" s="267" t="s">
        <v>24</v>
      </c>
      <c r="D1531" s="267"/>
      <c r="E1531" s="267"/>
      <c r="F1531" s="267"/>
      <c r="G1531" s="267"/>
      <c r="H1531" s="267"/>
      <c r="I1531" s="267"/>
      <c r="J1531" s="267"/>
      <c r="K1531" s="267"/>
      <c r="L1531" s="267"/>
      <c r="M1531" s="267"/>
      <c r="N1531" s="267"/>
      <c r="O1531" s="267"/>
    </row>
    <row r="1532" spans="1:15">
      <c r="A1532" s="575"/>
      <c r="B1532" s="575"/>
      <c r="C1532" s="267" t="s">
        <v>23</v>
      </c>
      <c r="D1532" s="147">
        <f>E1532+F1532</f>
        <v>1168841.73</v>
      </c>
      <c r="E1532" s="147"/>
      <c r="F1532" s="147">
        <v>1168841.73</v>
      </c>
      <c r="G1532" s="147">
        <f>H1532+I1532</f>
        <v>1168841.73</v>
      </c>
      <c r="H1532" s="147"/>
      <c r="I1532" s="147">
        <v>1168841.73</v>
      </c>
      <c r="J1532" s="147">
        <f>K1532+L1532</f>
        <v>1168841.73</v>
      </c>
      <c r="K1532" s="147"/>
      <c r="L1532" s="147">
        <v>1168841.73</v>
      </c>
      <c r="M1532" s="141">
        <v>1162997.5</v>
      </c>
      <c r="N1532" s="267"/>
      <c r="O1532" s="141">
        <v>1162997.5</v>
      </c>
    </row>
    <row r="1533" spans="1:15">
      <c r="A1533" s="573" t="s">
        <v>331</v>
      </c>
      <c r="B1533" s="573" t="s">
        <v>332</v>
      </c>
      <c r="C1533" s="267" t="s">
        <v>59</v>
      </c>
      <c r="D1533" s="147">
        <f>D1534+D1545</f>
        <v>1163075.45</v>
      </c>
      <c r="E1533" s="147"/>
      <c r="F1533" s="147">
        <f t="shared" ref="F1533" si="122">F1534+F1545</f>
        <v>1163075.45</v>
      </c>
      <c r="G1533" s="147">
        <f>G1534+G1545</f>
        <v>1162903.77</v>
      </c>
      <c r="H1533" s="147"/>
      <c r="I1533" s="147">
        <f t="shared" ref="I1533" si="123">I1534+I1545</f>
        <v>1162903.77</v>
      </c>
      <c r="J1533" s="147">
        <f>J1534+J1545</f>
        <v>1162903.77</v>
      </c>
      <c r="K1533" s="147"/>
      <c r="L1533" s="147">
        <f t="shared" ref="L1533:O1533" si="124">L1534+L1545</f>
        <v>1162903.77</v>
      </c>
      <c r="M1533" s="147">
        <f t="shared" si="124"/>
        <v>1159553.8700000001</v>
      </c>
      <c r="N1533" s="147">
        <f t="shared" si="124"/>
        <v>0</v>
      </c>
      <c r="O1533" s="147">
        <f t="shared" si="124"/>
        <v>1159553.8700000001</v>
      </c>
    </row>
    <row r="1534" spans="1:15" ht="64.8">
      <c r="A1534" s="574"/>
      <c r="B1534" s="574"/>
      <c r="C1534" s="267" t="s">
        <v>26</v>
      </c>
      <c r="D1534" s="141">
        <f>E1534+F1534</f>
        <v>0</v>
      </c>
      <c r="E1534" s="141"/>
      <c r="F1534" s="141">
        <v>0</v>
      </c>
      <c r="G1534" s="141">
        <f>H1534+I1534</f>
        <v>0</v>
      </c>
      <c r="H1534" s="141"/>
      <c r="I1534" s="141">
        <v>0</v>
      </c>
      <c r="J1534" s="141">
        <f>K1534+L1534</f>
        <v>0</v>
      </c>
      <c r="K1534" s="141"/>
      <c r="L1534" s="141">
        <v>0</v>
      </c>
      <c r="M1534" s="141">
        <v>0</v>
      </c>
      <c r="N1534" s="141">
        <v>0</v>
      </c>
      <c r="O1534" s="141">
        <v>0</v>
      </c>
    </row>
    <row r="1535" spans="1:15">
      <c r="A1535" s="574"/>
      <c r="B1535" s="574"/>
      <c r="C1535" s="267" t="s">
        <v>25</v>
      </c>
      <c r="D1535" s="267"/>
      <c r="E1535" s="267"/>
      <c r="F1535" s="267"/>
      <c r="G1535" s="267"/>
      <c r="H1535" s="267"/>
      <c r="I1535" s="267"/>
      <c r="J1535" s="267"/>
      <c r="K1535" s="267"/>
      <c r="L1535" s="267"/>
      <c r="M1535" s="267"/>
      <c r="N1535" s="267"/>
      <c r="O1535" s="267"/>
    </row>
    <row r="1536" spans="1:15" ht="97.2">
      <c r="A1536" s="574"/>
      <c r="B1536" s="574"/>
      <c r="C1536" s="267" t="s">
        <v>33</v>
      </c>
      <c r="D1536" s="267"/>
      <c r="E1536" s="267"/>
      <c r="F1536" s="267"/>
      <c r="G1536" s="267"/>
      <c r="H1536" s="267"/>
      <c r="I1536" s="267"/>
      <c r="J1536" s="267"/>
      <c r="K1536" s="267"/>
      <c r="L1536" s="267"/>
      <c r="M1536" s="267"/>
      <c r="N1536" s="267"/>
      <c r="O1536" s="267"/>
    </row>
    <row r="1537" spans="1:15" ht="97.2">
      <c r="A1537" s="574"/>
      <c r="B1537" s="574"/>
      <c r="C1537" s="181" t="s">
        <v>39</v>
      </c>
      <c r="D1537" s="267"/>
      <c r="E1537" s="267"/>
      <c r="F1537" s="267"/>
      <c r="G1537" s="267"/>
      <c r="H1537" s="267"/>
      <c r="I1537" s="267"/>
      <c r="J1537" s="267"/>
      <c r="K1537" s="267"/>
      <c r="L1537" s="267"/>
      <c r="M1537" s="267"/>
      <c r="N1537" s="267"/>
      <c r="O1537" s="267"/>
    </row>
    <row r="1538" spans="1:15" ht="97.2">
      <c r="A1538" s="574"/>
      <c r="B1538" s="574"/>
      <c r="C1538" s="181" t="s">
        <v>40</v>
      </c>
      <c r="D1538" s="267"/>
      <c r="E1538" s="267"/>
      <c r="F1538" s="267"/>
      <c r="G1538" s="267"/>
      <c r="H1538" s="267"/>
      <c r="I1538" s="267"/>
      <c r="J1538" s="267"/>
      <c r="K1538" s="267"/>
      <c r="L1538" s="267"/>
      <c r="M1538" s="267"/>
      <c r="N1538" s="267"/>
      <c r="O1538" s="267"/>
    </row>
    <row r="1539" spans="1:15" ht="97.2">
      <c r="A1539" s="574"/>
      <c r="B1539" s="574"/>
      <c r="C1539" s="181" t="s">
        <v>34</v>
      </c>
      <c r="D1539" s="267"/>
      <c r="E1539" s="267"/>
      <c r="F1539" s="267"/>
      <c r="G1539" s="267"/>
      <c r="H1539" s="267"/>
      <c r="I1539" s="267"/>
      <c r="J1539" s="267"/>
      <c r="K1539" s="267"/>
      <c r="L1539" s="267"/>
      <c r="M1539" s="267"/>
      <c r="N1539" s="267"/>
      <c r="O1539" s="267"/>
    </row>
    <row r="1540" spans="1:15" ht="97.2">
      <c r="A1540" s="574"/>
      <c r="B1540" s="574"/>
      <c r="C1540" s="181" t="s">
        <v>35</v>
      </c>
      <c r="D1540" s="267"/>
      <c r="E1540" s="267"/>
      <c r="F1540" s="267"/>
      <c r="G1540" s="267"/>
      <c r="H1540" s="267"/>
      <c r="I1540" s="267"/>
      <c r="J1540" s="267"/>
      <c r="K1540" s="267"/>
      <c r="L1540" s="267"/>
      <c r="M1540" s="267"/>
      <c r="N1540" s="267"/>
      <c r="O1540" s="267"/>
    </row>
    <row r="1541" spans="1:15" ht="97.2">
      <c r="A1541" s="574"/>
      <c r="B1541" s="574"/>
      <c r="C1541" s="181" t="s">
        <v>36</v>
      </c>
      <c r="D1541" s="267"/>
      <c r="E1541" s="267"/>
      <c r="F1541" s="267"/>
      <c r="G1541" s="267"/>
      <c r="H1541" s="267"/>
      <c r="I1541" s="267"/>
      <c r="J1541" s="267"/>
      <c r="K1541" s="267"/>
      <c r="L1541" s="267"/>
      <c r="M1541" s="267"/>
      <c r="N1541" s="267"/>
      <c r="O1541" s="267"/>
    </row>
    <row r="1542" spans="1:15" ht="97.2">
      <c r="A1542" s="574"/>
      <c r="B1542" s="574"/>
      <c r="C1542" s="181" t="s">
        <v>37</v>
      </c>
      <c r="D1542" s="267"/>
      <c r="E1542" s="267"/>
      <c r="F1542" s="267"/>
      <c r="G1542" s="267"/>
      <c r="H1542" s="267"/>
      <c r="I1542" s="267"/>
      <c r="J1542" s="267"/>
      <c r="K1542" s="267"/>
      <c r="L1542" s="267"/>
      <c r="M1542" s="267"/>
      <c r="N1542" s="267"/>
      <c r="O1542" s="267"/>
    </row>
    <row r="1543" spans="1:15" ht="129.6">
      <c r="A1543" s="574"/>
      <c r="B1543" s="574"/>
      <c r="C1543" s="267" t="s">
        <v>38</v>
      </c>
      <c r="D1543" s="267"/>
      <c r="E1543" s="267"/>
      <c r="F1543" s="267"/>
      <c r="G1543" s="267"/>
      <c r="H1543" s="267"/>
      <c r="I1543" s="267"/>
      <c r="J1543" s="267"/>
      <c r="K1543" s="267"/>
      <c r="L1543" s="267"/>
      <c r="M1543" s="267"/>
      <c r="N1543" s="267"/>
      <c r="O1543" s="267"/>
    </row>
    <row r="1544" spans="1:15">
      <c r="A1544" s="574"/>
      <c r="B1544" s="574"/>
      <c r="C1544" s="267" t="s">
        <v>24</v>
      </c>
      <c r="D1544" s="267"/>
      <c r="E1544" s="267"/>
      <c r="F1544" s="267"/>
      <c r="G1544" s="267"/>
      <c r="H1544" s="267"/>
      <c r="I1544" s="267"/>
      <c r="J1544" s="267"/>
      <c r="K1544" s="267"/>
      <c r="L1544" s="267"/>
      <c r="M1544" s="267"/>
      <c r="N1544" s="267"/>
      <c r="O1544" s="267"/>
    </row>
    <row r="1545" spans="1:15">
      <c r="A1545" s="575"/>
      <c r="B1545" s="575"/>
      <c r="C1545" s="267" t="s">
        <v>23</v>
      </c>
      <c r="D1545" s="147">
        <f>E1545+F1545</f>
        <v>1163075.45</v>
      </c>
      <c r="E1545" s="147"/>
      <c r="F1545" s="147">
        <v>1163075.45</v>
      </c>
      <c r="G1545" s="147">
        <f>H1545+I1545</f>
        <v>1162903.77</v>
      </c>
      <c r="H1545" s="147"/>
      <c r="I1545" s="147">
        <v>1162903.77</v>
      </c>
      <c r="J1545" s="147">
        <f>K1545+L1545</f>
        <v>1162903.77</v>
      </c>
      <c r="K1545" s="147"/>
      <c r="L1545" s="147">
        <v>1162903.77</v>
      </c>
      <c r="M1545" s="267">
        <v>1159553.8700000001</v>
      </c>
      <c r="N1545" s="267"/>
      <c r="O1545" s="267">
        <v>1159553.8700000001</v>
      </c>
    </row>
    <row r="1546" spans="1:15">
      <c r="A1546" s="573" t="s">
        <v>333</v>
      </c>
      <c r="B1546" s="573" t="s">
        <v>334</v>
      </c>
      <c r="C1546" s="267" t="s">
        <v>59</v>
      </c>
      <c r="D1546" s="147">
        <f>D1547+D1558</f>
        <v>551849.62</v>
      </c>
      <c r="E1546" s="147"/>
      <c r="F1546" s="147">
        <f t="shared" ref="F1546" si="125">F1547+F1558</f>
        <v>551849.62</v>
      </c>
      <c r="G1546" s="147">
        <f>G1547+G1558</f>
        <v>552461.30000000005</v>
      </c>
      <c r="H1546" s="147"/>
      <c r="I1546" s="147">
        <f t="shared" ref="I1546" si="126">I1547+I1558</f>
        <v>552461.30000000005</v>
      </c>
      <c r="J1546" s="147">
        <f>J1547+J1558</f>
        <v>552461.30000000005</v>
      </c>
      <c r="K1546" s="147"/>
      <c r="L1546" s="147">
        <f t="shared" ref="L1546:O1546" si="127">L1547+L1558</f>
        <v>552461.30000000005</v>
      </c>
      <c r="M1546" s="147">
        <f t="shared" si="127"/>
        <v>542912.36</v>
      </c>
      <c r="N1546" s="147">
        <f t="shared" si="127"/>
        <v>0</v>
      </c>
      <c r="O1546" s="147">
        <f t="shared" si="127"/>
        <v>542912.36</v>
      </c>
    </row>
    <row r="1547" spans="1:15" ht="64.8">
      <c r="A1547" s="574"/>
      <c r="B1547" s="574"/>
      <c r="C1547" s="267" t="s">
        <v>26</v>
      </c>
      <c r="D1547" s="141">
        <f>E1547+F1547</f>
        <v>0</v>
      </c>
      <c r="E1547" s="141"/>
      <c r="F1547" s="141">
        <v>0</v>
      </c>
      <c r="G1547" s="141">
        <f>H1547+I1547</f>
        <v>0</v>
      </c>
      <c r="H1547" s="141"/>
      <c r="I1547" s="141">
        <v>0</v>
      </c>
      <c r="J1547" s="141">
        <f>K1547+L1547</f>
        <v>0</v>
      </c>
      <c r="K1547" s="141"/>
      <c r="L1547" s="141">
        <v>0</v>
      </c>
      <c r="M1547" s="141">
        <v>0</v>
      </c>
      <c r="N1547" s="141">
        <v>0</v>
      </c>
      <c r="O1547" s="141">
        <v>0</v>
      </c>
    </row>
    <row r="1548" spans="1:15">
      <c r="A1548" s="574"/>
      <c r="B1548" s="574"/>
      <c r="C1548" s="267" t="s">
        <v>25</v>
      </c>
      <c r="D1548" s="267"/>
      <c r="E1548" s="267"/>
      <c r="F1548" s="267"/>
      <c r="G1548" s="267"/>
      <c r="H1548" s="267"/>
      <c r="I1548" s="267"/>
      <c r="J1548" s="267"/>
      <c r="K1548" s="267"/>
      <c r="L1548" s="267"/>
      <c r="M1548" s="267"/>
      <c r="N1548" s="267"/>
      <c r="O1548" s="267"/>
    </row>
    <row r="1549" spans="1:15" ht="97.2">
      <c r="A1549" s="574"/>
      <c r="B1549" s="574"/>
      <c r="C1549" s="267" t="s">
        <v>33</v>
      </c>
      <c r="D1549" s="267"/>
      <c r="E1549" s="267"/>
      <c r="F1549" s="267"/>
      <c r="G1549" s="267"/>
      <c r="H1549" s="267"/>
      <c r="I1549" s="267"/>
      <c r="J1549" s="267"/>
      <c r="K1549" s="267"/>
      <c r="L1549" s="267"/>
      <c r="M1549" s="267"/>
      <c r="N1549" s="267"/>
      <c r="O1549" s="267"/>
    </row>
    <row r="1550" spans="1:15" ht="97.2">
      <c r="A1550" s="574"/>
      <c r="B1550" s="574"/>
      <c r="C1550" s="181" t="s">
        <v>39</v>
      </c>
      <c r="D1550" s="267"/>
      <c r="E1550" s="267"/>
      <c r="F1550" s="267"/>
      <c r="G1550" s="267"/>
      <c r="H1550" s="267"/>
      <c r="I1550" s="267"/>
      <c r="J1550" s="267"/>
      <c r="K1550" s="267"/>
      <c r="L1550" s="267"/>
      <c r="M1550" s="267"/>
      <c r="N1550" s="267"/>
      <c r="O1550" s="267"/>
    </row>
    <row r="1551" spans="1:15" ht="97.2">
      <c r="A1551" s="574"/>
      <c r="B1551" s="574"/>
      <c r="C1551" s="181" t="s">
        <v>40</v>
      </c>
      <c r="D1551" s="267"/>
      <c r="E1551" s="267"/>
      <c r="F1551" s="267"/>
      <c r="G1551" s="267"/>
      <c r="H1551" s="267"/>
      <c r="I1551" s="267"/>
      <c r="J1551" s="267"/>
      <c r="K1551" s="267"/>
      <c r="L1551" s="267"/>
      <c r="M1551" s="267"/>
      <c r="N1551" s="267"/>
      <c r="O1551" s="267"/>
    </row>
    <row r="1552" spans="1:15" ht="97.2">
      <c r="A1552" s="574"/>
      <c r="B1552" s="574"/>
      <c r="C1552" s="181" t="s">
        <v>34</v>
      </c>
      <c r="D1552" s="267"/>
      <c r="E1552" s="267"/>
      <c r="F1552" s="267"/>
      <c r="G1552" s="267"/>
      <c r="H1552" s="267"/>
      <c r="I1552" s="267"/>
      <c r="J1552" s="267"/>
      <c r="K1552" s="267"/>
      <c r="L1552" s="267"/>
      <c r="M1552" s="267"/>
      <c r="N1552" s="267"/>
      <c r="O1552" s="267"/>
    </row>
    <row r="1553" spans="1:15" ht="97.2">
      <c r="A1553" s="574"/>
      <c r="B1553" s="574"/>
      <c r="C1553" s="181" t="s">
        <v>35</v>
      </c>
      <c r="D1553" s="267"/>
      <c r="E1553" s="267"/>
      <c r="F1553" s="267"/>
      <c r="G1553" s="267"/>
      <c r="H1553" s="267"/>
      <c r="I1553" s="267"/>
      <c r="J1553" s="267"/>
      <c r="K1553" s="267"/>
      <c r="L1553" s="267"/>
      <c r="M1553" s="267"/>
      <c r="N1553" s="267"/>
      <c r="O1553" s="267"/>
    </row>
    <row r="1554" spans="1:15" ht="97.2">
      <c r="A1554" s="574"/>
      <c r="B1554" s="574"/>
      <c r="C1554" s="181" t="s">
        <v>36</v>
      </c>
      <c r="D1554" s="267"/>
      <c r="E1554" s="267"/>
      <c r="F1554" s="267"/>
      <c r="G1554" s="267"/>
      <c r="H1554" s="267"/>
      <c r="I1554" s="267"/>
      <c r="J1554" s="267"/>
      <c r="K1554" s="267"/>
      <c r="L1554" s="267"/>
      <c r="M1554" s="267"/>
      <c r="N1554" s="267"/>
      <c r="O1554" s="267"/>
    </row>
    <row r="1555" spans="1:15" ht="97.2">
      <c r="A1555" s="574"/>
      <c r="B1555" s="574"/>
      <c r="C1555" s="181" t="s">
        <v>37</v>
      </c>
      <c r="D1555" s="267"/>
      <c r="E1555" s="267"/>
      <c r="F1555" s="267"/>
      <c r="G1555" s="267"/>
      <c r="H1555" s="267"/>
      <c r="I1555" s="267"/>
      <c r="J1555" s="267"/>
      <c r="K1555" s="267"/>
      <c r="L1555" s="267"/>
      <c r="M1555" s="267"/>
      <c r="N1555" s="267"/>
      <c r="O1555" s="267"/>
    </row>
    <row r="1556" spans="1:15" ht="129.6">
      <c r="A1556" s="574"/>
      <c r="B1556" s="574"/>
      <c r="C1556" s="267" t="s">
        <v>38</v>
      </c>
      <c r="D1556" s="267"/>
      <c r="E1556" s="267"/>
      <c r="F1556" s="267"/>
      <c r="G1556" s="267"/>
      <c r="H1556" s="267"/>
      <c r="I1556" s="267"/>
      <c r="J1556" s="267"/>
      <c r="K1556" s="267"/>
      <c r="L1556" s="267"/>
      <c r="M1556" s="267"/>
      <c r="N1556" s="267"/>
      <c r="O1556" s="267"/>
    </row>
    <row r="1557" spans="1:15">
      <c r="A1557" s="574"/>
      <c r="B1557" s="574"/>
      <c r="C1557" s="267" t="s">
        <v>24</v>
      </c>
      <c r="D1557" s="267"/>
      <c r="E1557" s="267"/>
      <c r="F1557" s="267"/>
      <c r="G1557" s="267"/>
      <c r="H1557" s="267"/>
      <c r="I1557" s="267"/>
      <c r="J1557" s="267"/>
      <c r="K1557" s="267"/>
      <c r="L1557" s="267"/>
      <c r="M1557" s="267"/>
      <c r="N1557" s="267"/>
      <c r="O1557" s="267"/>
    </row>
    <row r="1558" spans="1:15">
      <c r="A1558" s="575"/>
      <c r="B1558" s="575"/>
      <c r="C1558" s="267" t="s">
        <v>23</v>
      </c>
      <c r="D1558" s="147">
        <f>E1558+F1558</f>
        <v>551849.62</v>
      </c>
      <c r="E1558" s="147"/>
      <c r="F1558" s="147">
        <v>551849.62</v>
      </c>
      <c r="G1558" s="147">
        <f>H1558+I1558</f>
        <v>552461.30000000005</v>
      </c>
      <c r="H1558" s="147"/>
      <c r="I1558" s="147">
        <v>552461.30000000005</v>
      </c>
      <c r="J1558" s="147">
        <f>K1558+L1558</f>
        <v>552461.30000000005</v>
      </c>
      <c r="K1558" s="147"/>
      <c r="L1558" s="147">
        <v>552461.30000000005</v>
      </c>
      <c r="M1558" s="267">
        <v>542912.36</v>
      </c>
      <c r="N1558" s="267"/>
      <c r="O1558" s="267">
        <v>542912.36</v>
      </c>
    </row>
    <row r="1559" spans="1:15">
      <c r="A1559" s="573" t="s">
        <v>335</v>
      </c>
      <c r="B1559" s="579" t="s">
        <v>336</v>
      </c>
      <c r="C1559" s="267" t="s">
        <v>59</v>
      </c>
      <c r="D1559" s="147">
        <f>D1560+D1571</f>
        <v>1916.3</v>
      </c>
      <c r="E1559" s="147"/>
      <c r="F1559" s="147">
        <f t="shared" ref="F1559" si="128">F1560+F1571</f>
        <v>1916.3</v>
      </c>
      <c r="G1559" s="147">
        <f>G1560+G1571</f>
        <v>6325.4400000000005</v>
      </c>
      <c r="H1559" s="147">
        <v>4409.1400000000003</v>
      </c>
      <c r="I1559" s="147">
        <f t="shared" ref="I1559" si="129">I1560+I1571</f>
        <v>1916.3</v>
      </c>
      <c r="J1559" s="147">
        <f>J1560+J1571</f>
        <v>6325.4400000000005</v>
      </c>
      <c r="K1559" s="147">
        <v>4409.1400000000003</v>
      </c>
      <c r="L1559" s="147">
        <f t="shared" ref="L1559:O1559" si="130">L1560+L1571</f>
        <v>1916.3</v>
      </c>
      <c r="M1559" s="147">
        <f t="shared" si="130"/>
        <v>5958.3200000000006</v>
      </c>
      <c r="N1559" s="147">
        <f t="shared" si="130"/>
        <v>4409.1400000000003</v>
      </c>
      <c r="O1559" s="147">
        <f t="shared" si="130"/>
        <v>1549.18</v>
      </c>
    </row>
    <row r="1560" spans="1:15" ht="64.8">
      <c r="A1560" s="574"/>
      <c r="B1560" s="580"/>
      <c r="C1560" s="267" t="s">
        <v>26</v>
      </c>
      <c r="D1560" s="141">
        <f>E1560+F1560</f>
        <v>0</v>
      </c>
      <c r="E1560" s="141"/>
      <c r="F1560" s="141">
        <v>0</v>
      </c>
      <c r="G1560" s="141">
        <f>H1560+I1560</f>
        <v>0</v>
      </c>
      <c r="H1560" s="141"/>
      <c r="I1560" s="141">
        <v>0</v>
      </c>
      <c r="J1560" s="141">
        <f>K1560+L1560</f>
        <v>0</v>
      </c>
      <c r="K1560" s="141"/>
      <c r="L1560" s="141">
        <v>0</v>
      </c>
      <c r="M1560" s="141">
        <v>0</v>
      </c>
      <c r="N1560" s="141">
        <v>0</v>
      </c>
      <c r="O1560" s="141">
        <v>0</v>
      </c>
    </row>
    <row r="1561" spans="1:15">
      <c r="A1561" s="574"/>
      <c r="B1561" s="580"/>
      <c r="C1561" s="267" t="s">
        <v>25</v>
      </c>
      <c r="D1561" s="267"/>
      <c r="E1561" s="267"/>
      <c r="F1561" s="267"/>
      <c r="G1561" s="267"/>
      <c r="H1561" s="267"/>
      <c r="I1561" s="267"/>
      <c r="J1561" s="267"/>
      <c r="K1561" s="267"/>
      <c r="L1561" s="267"/>
      <c r="M1561" s="267"/>
      <c r="N1561" s="267"/>
      <c r="O1561" s="267"/>
    </row>
    <row r="1562" spans="1:15" ht="97.2">
      <c r="A1562" s="574"/>
      <c r="B1562" s="580"/>
      <c r="C1562" s="267" t="s">
        <v>33</v>
      </c>
      <c r="D1562" s="267"/>
      <c r="E1562" s="267"/>
      <c r="F1562" s="267"/>
      <c r="G1562" s="267"/>
      <c r="H1562" s="267"/>
      <c r="I1562" s="267"/>
      <c r="J1562" s="267"/>
      <c r="K1562" s="267"/>
      <c r="L1562" s="267"/>
      <c r="M1562" s="267"/>
      <c r="N1562" s="267"/>
      <c r="O1562" s="267"/>
    </row>
    <row r="1563" spans="1:15" ht="97.2">
      <c r="A1563" s="574"/>
      <c r="B1563" s="580"/>
      <c r="C1563" s="181" t="s">
        <v>39</v>
      </c>
      <c r="D1563" s="267"/>
      <c r="E1563" s="267"/>
      <c r="F1563" s="267"/>
      <c r="G1563" s="267"/>
      <c r="H1563" s="267"/>
      <c r="I1563" s="267"/>
      <c r="J1563" s="267"/>
      <c r="K1563" s="267"/>
      <c r="L1563" s="267"/>
      <c r="M1563" s="267"/>
      <c r="N1563" s="267"/>
      <c r="O1563" s="267"/>
    </row>
    <row r="1564" spans="1:15" ht="97.2">
      <c r="A1564" s="574"/>
      <c r="B1564" s="580"/>
      <c r="C1564" s="181" t="s">
        <v>40</v>
      </c>
      <c r="D1564" s="267"/>
      <c r="E1564" s="267"/>
      <c r="F1564" s="267"/>
      <c r="G1564" s="267"/>
      <c r="H1564" s="267"/>
      <c r="I1564" s="267"/>
      <c r="J1564" s="267"/>
      <c r="K1564" s="267"/>
      <c r="L1564" s="267"/>
      <c r="M1564" s="267"/>
      <c r="N1564" s="267"/>
      <c r="O1564" s="267"/>
    </row>
    <row r="1565" spans="1:15" ht="97.2">
      <c r="A1565" s="574"/>
      <c r="B1565" s="580"/>
      <c r="C1565" s="181" t="s">
        <v>34</v>
      </c>
      <c r="D1565" s="267"/>
      <c r="E1565" s="267"/>
      <c r="F1565" s="267"/>
      <c r="G1565" s="267"/>
      <c r="H1565" s="267"/>
      <c r="I1565" s="267"/>
      <c r="J1565" s="267"/>
      <c r="K1565" s="267"/>
      <c r="L1565" s="267"/>
      <c r="M1565" s="267"/>
      <c r="N1565" s="267"/>
      <c r="O1565" s="267"/>
    </row>
    <row r="1566" spans="1:15" ht="97.2">
      <c r="A1566" s="574"/>
      <c r="B1566" s="580"/>
      <c r="C1566" s="181" t="s">
        <v>35</v>
      </c>
      <c r="D1566" s="267"/>
      <c r="E1566" s="267"/>
      <c r="F1566" s="267"/>
      <c r="G1566" s="267"/>
      <c r="H1566" s="267"/>
      <c r="I1566" s="267"/>
      <c r="J1566" s="267"/>
      <c r="K1566" s="267"/>
      <c r="L1566" s="267"/>
      <c r="M1566" s="267"/>
      <c r="N1566" s="267"/>
      <c r="O1566" s="267"/>
    </row>
    <row r="1567" spans="1:15" ht="97.2">
      <c r="A1567" s="574"/>
      <c r="B1567" s="580"/>
      <c r="C1567" s="181" t="s">
        <v>36</v>
      </c>
      <c r="D1567" s="267"/>
      <c r="E1567" s="267"/>
      <c r="F1567" s="267"/>
      <c r="G1567" s="267"/>
      <c r="H1567" s="267"/>
      <c r="I1567" s="267"/>
      <c r="J1567" s="267"/>
      <c r="K1567" s="267"/>
      <c r="L1567" s="267"/>
      <c r="M1567" s="267"/>
      <c r="N1567" s="267"/>
      <c r="O1567" s="267"/>
    </row>
    <row r="1568" spans="1:15" ht="97.2">
      <c r="A1568" s="574"/>
      <c r="B1568" s="580"/>
      <c r="C1568" s="181" t="s">
        <v>37</v>
      </c>
      <c r="D1568" s="267"/>
      <c r="E1568" s="267"/>
      <c r="F1568" s="267"/>
      <c r="G1568" s="267"/>
      <c r="H1568" s="267"/>
      <c r="I1568" s="267"/>
      <c r="J1568" s="267"/>
      <c r="K1568" s="267"/>
      <c r="L1568" s="267"/>
      <c r="M1568" s="267"/>
      <c r="N1568" s="267"/>
      <c r="O1568" s="267"/>
    </row>
    <row r="1569" spans="1:15" ht="129.6">
      <c r="A1569" s="574"/>
      <c r="B1569" s="580"/>
      <c r="C1569" s="267" t="s">
        <v>38</v>
      </c>
      <c r="D1569" s="267"/>
      <c r="E1569" s="267"/>
      <c r="F1569" s="267"/>
      <c r="G1569" s="267"/>
      <c r="H1569" s="267"/>
      <c r="I1569" s="267"/>
      <c r="J1569" s="267"/>
      <c r="K1569" s="267"/>
      <c r="L1569" s="267"/>
      <c r="M1569" s="267"/>
      <c r="N1569" s="267"/>
      <c r="O1569" s="267"/>
    </row>
    <row r="1570" spans="1:15">
      <c r="A1570" s="574"/>
      <c r="B1570" s="580"/>
      <c r="C1570" s="267" t="s">
        <v>24</v>
      </c>
      <c r="D1570" s="267"/>
      <c r="E1570" s="267"/>
      <c r="F1570" s="267"/>
      <c r="G1570" s="267"/>
      <c r="H1570" s="267"/>
      <c r="I1570" s="267"/>
      <c r="J1570" s="267"/>
      <c r="K1570" s="267"/>
      <c r="L1570" s="267"/>
      <c r="M1570" s="267"/>
      <c r="N1570" s="267"/>
      <c r="O1570" s="267"/>
    </row>
    <row r="1571" spans="1:15">
      <c r="A1571" s="575"/>
      <c r="B1571" s="581"/>
      <c r="C1571" s="267" t="s">
        <v>23</v>
      </c>
      <c r="D1571" s="147">
        <f>E1571+F1571</f>
        <v>1916.3</v>
      </c>
      <c r="E1571" s="147"/>
      <c r="F1571" s="147">
        <v>1916.3</v>
      </c>
      <c r="G1571" s="147">
        <f>H1571+I1571</f>
        <v>6325.4400000000005</v>
      </c>
      <c r="H1571" s="147">
        <v>4409.1400000000003</v>
      </c>
      <c r="I1571" s="147">
        <v>1916.3</v>
      </c>
      <c r="J1571" s="147">
        <f>K1571+L1571</f>
        <v>6325.4400000000005</v>
      </c>
      <c r="K1571" s="147">
        <v>4409.1400000000003</v>
      </c>
      <c r="L1571" s="147">
        <v>1916.3</v>
      </c>
      <c r="M1571" s="267">
        <f>N1571+O1571</f>
        <v>5958.3200000000006</v>
      </c>
      <c r="N1571" s="267">
        <v>4409.1400000000003</v>
      </c>
      <c r="O1571" s="267">
        <v>1549.18</v>
      </c>
    </row>
    <row r="1572" spans="1:15">
      <c r="A1572" s="573" t="s">
        <v>337</v>
      </c>
      <c r="B1572" s="579" t="s">
        <v>338</v>
      </c>
      <c r="C1572" s="267" t="s">
        <v>59</v>
      </c>
      <c r="D1572" s="147">
        <f>D1573+D1584</f>
        <v>169703.6</v>
      </c>
      <c r="E1572" s="147"/>
      <c r="F1572" s="147">
        <f t="shared" ref="F1572" si="131">F1573+F1584</f>
        <v>169703.6</v>
      </c>
      <c r="G1572" s="147">
        <f>G1573+G1584</f>
        <v>235910.40000000002</v>
      </c>
      <c r="H1572" s="147">
        <f>H1573+H1584</f>
        <v>66206.8</v>
      </c>
      <c r="I1572" s="147">
        <f t="shared" ref="I1572" si="132">I1573+I1584</f>
        <v>169703.6</v>
      </c>
      <c r="J1572" s="147">
        <f>J1573+J1584</f>
        <v>235910.40000000002</v>
      </c>
      <c r="K1572" s="147">
        <f>K1573+K1584</f>
        <v>66206.8</v>
      </c>
      <c r="L1572" s="147">
        <f t="shared" ref="L1572:O1572" si="133">L1573+L1584</f>
        <v>169703.6</v>
      </c>
      <c r="M1572" s="147">
        <f t="shared" si="133"/>
        <v>235816.24</v>
      </c>
      <c r="N1572" s="147">
        <f t="shared" si="133"/>
        <v>66206.8</v>
      </c>
      <c r="O1572" s="147">
        <f t="shared" si="133"/>
        <v>169609.44</v>
      </c>
    </row>
    <row r="1573" spans="1:15" ht="64.8">
      <c r="A1573" s="574"/>
      <c r="B1573" s="580"/>
      <c r="C1573" s="267" t="s">
        <v>26</v>
      </c>
      <c r="D1573" s="147">
        <f>D1575</f>
        <v>169703.6</v>
      </c>
      <c r="E1573" s="147"/>
      <c r="F1573" s="147">
        <f t="shared" ref="F1573" si="134">F1575</f>
        <v>169703.6</v>
      </c>
      <c r="G1573" s="147">
        <f>G1575</f>
        <v>235910.40000000002</v>
      </c>
      <c r="H1573" s="141">
        <v>66206.8</v>
      </c>
      <c r="I1573" s="147">
        <f t="shared" ref="I1573" si="135">I1575</f>
        <v>169703.6</v>
      </c>
      <c r="J1573" s="147">
        <f>J1575</f>
        <v>235910.40000000002</v>
      </c>
      <c r="K1573" s="141">
        <v>66206.8</v>
      </c>
      <c r="L1573" s="147">
        <f t="shared" ref="L1573:O1573" si="136">L1575</f>
        <v>169703.6</v>
      </c>
      <c r="M1573" s="147">
        <f t="shared" si="136"/>
        <v>235816.24</v>
      </c>
      <c r="N1573" s="147">
        <f t="shared" si="136"/>
        <v>66206.8</v>
      </c>
      <c r="O1573" s="147">
        <f t="shared" si="136"/>
        <v>169609.44</v>
      </c>
    </row>
    <row r="1574" spans="1:15">
      <c r="A1574" s="574"/>
      <c r="B1574" s="580"/>
      <c r="C1574" s="267" t="s">
        <v>25</v>
      </c>
      <c r="D1574" s="267"/>
      <c r="E1574" s="267"/>
      <c r="F1574" s="267"/>
      <c r="G1574" s="267"/>
      <c r="H1574" s="267"/>
      <c r="I1574" s="267"/>
      <c r="J1574" s="267"/>
      <c r="K1574" s="267"/>
      <c r="L1574" s="267"/>
      <c r="M1574" s="267"/>
      <c r="N1574" s="267"/>
      <c r="O1574" s="267"/>
    </row>
    <row r="1575" spans="1:15" ht="97.2">
      <c r="A1575" s="574"/>
      <c r="B1575" s="580"/>
      <c r="C1575" s="267" t="s">
        <v>33</v>
      </c>
      <c r="D1575" s="147">
        <f>D1576</f>
        <v>169703.6</v>
      </c>
      <c r="E1575" s="147"/>
      <c r="F1575" s="147">
        <f>F1576</f>
        <v>169703.6</v>
      </c>
      <c r="G1575" s="147">
        <f>G1576</f>
        <v>235910.40000000002</v>
      </c>
      <c r="H1575" s="147"/>
      <c r="I1575" s="147">
        <f>I1576</f>
        <v>169703.6</v>
      </c>
      <c r="J1575" s="147">
        <f>J1576</f>
        <v>235910.40000000002</v>
      </c>
      <c r="K1575" s="147"/>
      <c r="L1575" s="147">
        <f>L1576</f>
        <v>169703.6</v>
      </c>
      <c r="M1575" s="147">
        <f t="shared" ref="M1575:O1575" si="137">M1576</f>
        <v>235816.24</v>
      </c>
      <c r="N1575" s="147">
        <f t="shared" si="137"/>
        <v>66206.8</v>
      </c>
      <c r="O1575" s="147">
        <f t="shared" si="137"/>
        <v>169609.44</v>
      </c>
    </row>
    <row r="1576" spans="1:15" ht="97.2">
      <c r="A1576" s="574"/>
      <c r="B1576" s="580"/>
      <c r="C1576" s="181" t="s">
        <v>39</v>
      </c>
      <c r="D1576" s="141">
        <f>E1576+F1576</f>
        <v>169703.6</v>
      </c>
      <c r="E1576" s="141"/>
      <c r="F1576" s="141">
        <v>169703.6</v>
      </c>
      <c r="G1576" s="141">
        <f>H1576+I1576</f>
        <v>235910.40000000002</v>
      </c>
      <c r="H1576" s="141">
        <v>66206.8</v>
      </c>
      <c r="I1576" s="141">
        <v>169703.6</v>
      </c>
      <c r="J1576" s="141">
        <f>K1576+L1576</f>
        <v>235910.40000000002</v>
      </c>
      <c r="K1576" s="141">
        <v>66206.8</v>
      </c>
      <c r="L1576" s="141">
        <v>169703.6</v>
      </c>
      <c r="M1576" s="141">
        <f>N1576+O1576</f>
        <v>235816.24</v>
      </c>
      <c r="N1576" s="141">
        <v>66206.8</v>
      </c>
      <c r="O1576" s="267">
        <v>169609.44</v>
      </c>
    </row>
    <row r="1577" spans="1:15" ht="97.2">
      <c r="A1577" s="574"/>
      <c r="B1577" s="580"/>
      <c r="C1577" s="181" t="s">
        <v>40</v>
      </c>
      <c r="D1577" s="267"/>
      <c r="E1577" s="267"/>
      <c r="F1577" s="267"/>
      <c r="G1577" s="267"/>
      <c r="H1577" s="267"/>
      <c r="I1577" s="267"/>
      <c r="J1577" s="267"/>
      <c r="K1577" s="267"/>
      <c r="L1577" s="267"/>
      <c r="M1577" s="267"/>
      <c r="N1577" s="267"/>
      <c r="O1577" s="267"/>
    </row>
    <row r="1578" spans="1:15" ht="97.2">
      <c r="A1578" s="574"/>
      <c r="B1578" s="580"/>
      <c r="C1578" s="181" t="s">
        <v>34</v>
      </c>
      <c r="D1578" s="267"/>
      <c r="E1578" s="267"/>
      <c r="F1578" s="267"/>
      <c r="G1578" s="267"/>
      <c r="H1578" s="267"/>
      <c r="I1578" s="267"/>
      <c r="J1578" s="267"/>
      <c r="K1578" s="267"/>
      <c r="L1578" s="267"/>
      <c r="M1578" s="267"/>
      <c r="N1578" s="267"/>
      <c r="O1578" s="267"/>
    </row>
    <row r="1579" spans="1:15" ht="97.2">
      <c r="A1579" s="574"/>
      <c r="B1579" s="580"/>
      <c r="C1579" s="181" t="s">
        <v>35</v>
      </c>
      <c r="D1579" s="267"/>
      <c r="E1579" s="267"/>
      <c r="F1579" s="267"/>
      <c r="G1579" s="267"/>
      <c r="H1579" s="267"/>
      <c r="I1579" s="267"/>
      <c r="J1579" s="267"/>
      <c r="K1579" s="267"/>
      <c r="L1579" s="267"/>
      <c r="M1579" s="267"/>
      <c r="N1579" s="267"/>
      <c r="O1579" s="267"/>
    </row>
    <row r="1580" spans="1:15" ht="97.2">
      <c r="A1580" s="574"/>
      <c r="B1580" s="580"/>
      <c r="C1580" s="181" t="s">
        <v>36</v>
      </c>
      <c r="D1580" s="267"/>
      <c r="E1580" s="267"/>
      <c r="F1580" s="267"/>
      <c r="G1580" s="267"/>
      <c r="H1580" s="267"/>
      <c r="I1580" s="267"/>
      <c r="J1580" s="267"/>
      <c r="K1580" s="267"/>
      <c r="L1580" s="267"/>
      <c r="M1580" s="267"/>
      <c r="N1580" s="267"/>
      <c r="O1580" s="267"/>
    </row>
    <row r="1581" spans="1:15" ht="97.2">
      <c r="A1581" s="574"/>
      <c r="B1581" s="580"/>
      <c r="C1581" s="181" t="s">
        <v>37</v>
      </c>
      <c r="D1581" s="267"/>
      <c r="E1581" s="267"/>
      <c r="F1581" s="267"/>
      <c r="G1581" s="267"/>
      <c r="H1581" s="267"/>
      <c r="I1581" s="267"/>
      <c r="J1581" s="267"/>
      <c r="K1581" s="267"/>
      <c r="L1581" s="267"/>
      <c r="M1581" s="267"/>
      <c r="N1581" s="267"/>
      <c r="O1581" s="267"/>
    </row>
    <row r="1582" spans="1:15" ht="129.6">
      <c r="A1582" s="574"/>
      <c r="B1582" s="580"/>
      <c r="C1582" s="267" t="s">
        <v>38</v>
      </c>
      <c r="D1582" s="267"/>
      <c r="E1582" s="267"/>
      <c r="F1582" s="267"/>
      <c r="G1582" s="267"/>
      <c r="H1582" s="267"/>
      <c r="I1582" s="267"/>
      <c r="J1582" s="267"/>
      <c r="K1582" s="267"/>
      <c r="L1582" s="267"/>
      <c r="M1582" s="267"/>
      <c r="N1582" s="267"/>
      <c r="O1582" s="267"/>
    </row>
    <row r="1583" spans="1:15">
      <c r="A1583" s="574"/>
      <c r="B1583" s="580"/>
      <c r="C1583" s="267" t="s">
        <v>24</v>
      </c>
      <c r="D1583" s="267"/>
      <c r="E1583" s="267"/>
      <c r="F1583" s="267"/>
      <c r="G1583" s="267"/>
      <c r="H1583" s="267"/>
      <c r="I1583" s="267"/>
      <c r="J1583" s="267"/>
      <c r="K1583" s="267"/>
      <c r="L1583" s="267"/>
      <c r="M1583" s="267"/>
      <c r="N1583" s="267"/>
      <c r="O1583" s="267"/>
    </row>
    <row r="1584" spans="1:15">
      <c r="A1584" s="575"/>
      <c r="B1584" s="581"/>
      <c r="C1584" s="267" t="s">
        <v>23</v>
      </c>
      <c r="D1584" s="147">
        <f>E1584+F1584</f>
        <v>0</v>
      </c>
      <c r="E1584" s="147"/>
      <c r="F1584" s="147">
        <v>0</v>
      </c>
      <c r="G1584" s="147">
        <f>H1584+I1584</f>
        <v>0</v>
      </c>
      <c r="H1584" s="147"/>
      <c r="I1584" s="147">
        <v>0</v>
      </c>
      <c r="J1584" s="147">
        <f>K1584+L1584</f>
        <v>0</v>
      </c>
      <c r="K1584" s="147"/>
      <c r="L1584" s="147">
        <v>0</v>
      </c>
      <c r="M1584" s="147">
        <v>0</v>
      </c>
      <c r="N1584" s="147">
        <v>0</v>
      </c>
      <c r="O1584" s="147">
        <v>0</v>
      </c>
    </row>
    <row r="1585" spans="1:15">
      <c r="A1585" s="573" t="s">
        <v>339</v>
      </c>
      <c r="B1585" s="576" t="s">
        <v>530</v>
      </c>
      <c r="C1585" s="182" t="s">
        <v>59</v>
      </c>
      <c r="D1585" s="147">
        <f t="shared" ref="D1585:N1585" si="138">D1586+D1596+D1597</f>
        <v>161219</v>
      </c>
      <c r="E1585" s="147">
        <f t="shared" si="138"/>
        <v>0</v>
      </c>
      <c r="F1585" s="147">
        <f t="shared" si="138"/>
        <v>161219</v>
      </c>
      <c r="G1585" s="147">
        <f t="shared" si="138"/>
        <v>237685.40000000002</v>
      </c>
      <c r="H1585" s="147">
        <f t="shared" si="138"/>
        <v>76466.399999999994</v>
      </c>
      <c r="I1585" s="147">
        <f t="shared" si="138"/>
        <v>161219</v>
      </c>
      <c r="J1585" s="147">
        <f t="shared" si="138"/>
        <v>237685.40000000002</v>
      </c>
      <c r="K1585" s="147">
        <f t="shared" si="138"/>
        <v>76466.399999999994</v>
      </c>
      <c r="L1585" s="147">
        <f t="shared" si="138"/>
        <v>161219</v>
      </c>
      <c r="M1585" s="147">
        <f t="shared" si="138"/>
        <v>237684.90000000002</v>
      </c>
      <c r="N1585" s="147">
        <f t="shared" si="138"/>
        <v>76466.399999999994</v>
      </c>
      <c r="O1585" s="147">
        <f>O1586+O1596+O1597</f>
        <v>161218.5</v>
      </c>
    </row>
    <row r="1586" spans="1:15" ht="64.8">
      <c r="A1586" s="574"/>
      <c r="B1586" s="577"/>
      <c r="C1586" s="182" t="s">
        <v>26</v>
      </c>
      <c r="D1586" s="147">
        <f t="shared" ref="D1586:N1586" si="139">D1588</f>
        <v>160619</v>
      </c>
      <c r="E1586" s="147">
        <f t="shared" si="139"/>
        <v>0</v>
      </c>
      <c r="F1586" s="147">
        <f t="shared" si="139"/>
        <v>160619</v>
      </c>
      <c r="G1586" s="147">
        <f t="shared" si="139"/>
        <v>236091.2</v>
      </c>
      <c r="H1586" s="147">
        <f t="shared" si="139"/>
        <v>75472.2</v>
      </c>
      <c r="I1586" s="147">
        <f t="shared" si="139"/>
        <v>160619</v>
      </c>
      <c r="J1586" s="147">
        <f t="shared" si="139"/>
        <v>236091.2</v>
      </c>
      <c r="K1586" s="147">
        <f t="shared" si="139"/>
        <v>75472.2</v>
      </c>
      <c r="L1586" s="147">
        <f t="shared" si="139"/>
        <v>160619</v>
      </c>
      <c r="M1586" s="147">
        <f t="shared" si="139"/>
        <v>236091.2</v>
      </c>
      <c r="N1586" s="147">
        <f t="shared" si="139"/>
        <v>75472.2</v>
      </c>
      <c r="O1586" s="147">
        <f>O1588</f>
        <v>160619</v>
      </c>
    </row>
    <row r="1587" spans="1:15">
      <c r="A1587" s="574"/>
      <c r="B1587" s="577"/>
      <c r="C1587" s="182" t="s">
        <v>25</v>
      </c>
      <c r="D1587" s="147"/>
      <c r="E1587" s="147"/>
      <c r="F1587" s="147"/>
      <c r="G1587" s="147"/>
      <c r="H1587" s="147"/>
      <c r="I1587" s="147"/>
      <c r="J1587" s="147"/>
      <c r="K1587" s="147"/>
      <c r="L1587" s="147"/>
      <c r="M1587" s="147"/>
      <c r="N1587" s="147"/>
      <c r="O1587" s="147"/>
    </row>
    <row r="1588" spans="1:15" ht="97.2">
      <c r="A1588" s="574"/>
      <c r="B1588" s="577"/>
      <c r="C1588" s="182" t="s">
        <v>33</v>
      </c>
      <c r="D1588" s="147">
        <f t="shared" ref="D1588:N1588" si="140">D1589</f>
        <v>160619</v>
      </c>
      <c r="E1588" s="147">
        <f t="shared" si="140"/>
        <v>0</v>
      </c>
      <c r="F1588" s="147">
        <f t="shared" si="140"/>
        <v>160619</v>
      </c>
      <c r="G1588" s="147">
        <f t="shared" si="140"/>
        <v>236091.2</v>
      </c>
      <c r="H1588" s="147">
        <f t="shared" si="140"/>
        <v>75472.2</v>
      </c>
      <c r="I1588" s="147">
        <f t="shared" si="140"/>
        <v>160619</v>
      </c>
      <c r="J1588" s="147">
        <f t="shared" si="140"/>
        <v>236091.2</v>
      </c>
      <c r="K1588" s="147">
        <f t="shared" si="140"/>
        <v>75472.2</v>
      </c>
      <c r="L1588" s="147">
        <f t="shared" si="140"/>
        <v>160619</v>
      </c>
      <c r="M1588" s="147">
        <f t="shared" si="140"/>
        <v>236091.2</v>
      </c>
      <c r="N1588" s="147">
        <f t="shared" si="140"/>
        <v>75472.2</v>
      </c>
      <c r="O1588" s="147">
        <f>O1589</f>
        <v>160619</v>
      </c>
    </row>
    <row r="1589" spans="1:15" ht="97.2">
      <c r="A1589" s="574"/>
      <c r="B1589" s="577"/>
      <c r="C1589" s="391" t="s">
        <v>39</v>
      </c>
      <c r="D1589" s="147">
        <f t="shared" ref="D1589:N1589" si="141">D1602</f>
        <v>160619</v>
      </c>
      <c r="E1589" s="147">
        <f t="shared" si="141"/>
        <v>0</v>
      </c>
      <c r="F1589" s="147">
        <f t="shared" si="141"/>
        <v>160619</v>
      </c>
      <c r="G1589" s="147">
        <f t="shared" si="141"/>
        <v>236091.2</v>
      </c>
      <c r="H1589" s="147">
        <f t="shared" si="141"/>
        <v>75472.2</v>
      </c>
      <c r="I1589" s="147">
        <f t="shared" si="141"/>
        <v>160619</v>
      </c>
      <c r="J1589" s="147">
        <f t="shared" si="141"/>
        <v>236091.2</v>
      </c>
      <c r="K1589" s="147">
        <f t="shared" si="141"/>
        <v>75472.2</v>
      </c>
      <c r="L1589" s="147">
        <f t="shared" si="141"/>
        <v>160619</v>
      </c>
      <c r="M1589" s="147">
        <f t="shared" si="141"/>
        <v>236091.2</v>
      </c>
      <c r="N1589" s="147">
        <f t="shared" si="141"/>
        <v>75472.2</v>
      </c>
      <c r="O1589" s="147">
        <f>O1602</f>
        <v>160619</v>
      </c>
    </row>
    <row r="1590" spans="1:15" ht="97.2">
      <c r="A1590" s="574"/>
      <c r="B1590" s="577"/>
      <c r="C1590" s="391" t="s">
        <v>40</v>
      </c>
      <c r="D1590" s="147"/>
      <c r="E1590" s="147"/>
      <c r="F1590" s="147"/>
      <c r="G1590" s="147"/>
      <c r="H1590" s="147"/>
      <c r="I1590" s="147"/>
      <c r="J1590" s="147"/>
      <c r="K1590" s="147"/>
      <c r="L1590" s="147"/>
      <c r="M1590" s="147"/>
      <c r="N1590" s="147"/>
      <c r="O1590" s="147"/>
    </row>
    <row r="1591" spans="1:15" ht="97.2">
      <c r="A1591" s="574"/>
      <c r="B1591" s="577"/>
      <c r="C1591" s="391" t="s">
        <v>34</v>
      </c>
      <c r="D1591" s="147"/>
      <c r="E1591" s="147"/>
      <c r="F1591" s="147"/>
      <c r="G1591" s="147"/>
      <c r="H1591" s="147"/>
      <c r="I1591" s="147"/>
      <c r="J1591" s="147"/>
      <c r="K1591" s="147"/>
      <c r="L1591" s="147"/>
      <c r="M1591" s="147"/>
      <c r="N1591" s="147"/>
      <c r="O1591" s="147"/>
    </row>
    <row r="1592" spans="1:15" ht="97.2">
      <c r="A1592" s="574"/>
      <c r="B1592" s="577"/>
      <c r="C1592" s="391" t="s">
        <v>35</v>
      </c>
      <c r="D1592" s="147"/>
      <c r="E1592" s="147"/>
      <c r="F1592" s="147"/>
      <c r="G1592" s="147"/>
      <c r="H1592" s="147"/>
      <c r="I1592" s="147"/>
      <c r="J1592" s="147"/>
      <c r="K1592" s="147"/>
      <c r="L1592" s="147"/>
      <c r="M1592" s="147"/>
      <c r="N1592" s="147"/>
      <c r="O1592" s="147"/>
    </row>
    <row r="1593" spans="1:15" ht="97.2">
      <c r="A1593" s="574"/>
      <c r="B1593" s="577"/>
      <c r="C1593" s="391" t="s">
        <v>36</v>
      </c>
      <c r="D1593" s="147"/>
      <c r="E1593" s="147"/>
      <c r="F1593" s="147"/>
      <c r="G1593" s="147"/>
      <c r="H1593" s="147"/>
      <c r="I1593" s="147"/>
      <c r="J1593" s="147"/>
      <c r="K1593" s="147"/>
      <c r="L1593" s="147"/>
      <c r="M1593" s="147"/>
      <c r="N1593" s="147"/>
      <c r="O1593" s="147"/>
    </row>
    <row r="1594" spans="1:15" ht="97.2">
      <c r="A1594" s="574"/>
      <c r="B1594" s="577"/>
      <c r="C1594" s="391" t="s">
        <v>37</v>
      </c>
      <c r="D1594" s="147"/>
      <c r="E1594" s="147"/>
      <c r="F1594" s="147"/>
      <c r="G1594" s="147"/>
      <c r="H1594" s="147"/>
      <c r="I1594" s="147"/>
      <c r="J1594" s="147"/>
      <c r="K1594" s="147"/>
      <c r="L1594" s="147"/>
      <c r="M1594" s="147"/>
      <c r="N1594" s="147"/>
      <c r="O1594" s="147"/>
    </row>
    <row r="1595" spans="1:15" ht="129.6">
      <c r="A1595" s="574"/>
      <c r="B1595" s="577"/>
      <c r="C1595" s="182" t="s">
        <v>38</v>
      </c>
      <c r="D1595" s="147">
        <f>0</f>
        <v>0</v>
      </c>
      <c r="E1595" s="147">
        <f>0</f>
        <v>0</v>
      </c>
      <c r="F1595" s="147">
        <f>0</f>
        <v>0</v>
      </c>
      <c r="G1595" s="147">
        <f>0</f>
        <v>0</v>
      </c>
      <c r="H1595" s="147">
        <f>0</f>
        <v>0</v>
      </c>
      <c r="I1595" s="147">
        <f>0</f>
        <v>0</v>
      </c>
      <c r="J1595" s="147">
        <f>0</f>
        <v>0</v>
      </c>
      <c r="K1595" s="147">
        <f>0</f>
        <v>0</v>
      </c>
      <c r="L1595" s="147">
        <f>0</f>
        <v>0</v>
      </c>
      <c r="M1595" s="147">
        <f>0</f>
        <v>0</v>
      </c>
      <c r="N1595" s="147">
        <f>0</f>
        <v>0</v>
      </c>
      <c r="O1595" s="147">
        <f>0</f>
        <v>0</v>
      </c>
    </row>
    <row r="1596" spans="1:15">
      <c r="A1596" s="574"/>
      <c r="B1596" s="577"/>
      <c r="C1596" s="182" t="s">
        <v>24</v>
      </c>
      <c r="D1596" s="147">
        <f>0</f>
        <v>0</v>
      </c>
      <c r="E1596" s="147">
        <f>0</f>
        <v>0</v>
      </c>
      <c r="F1596" s="147">
        <f>0</f>
        <v>0</v>
      </c>
      <c r="G1596" s="147">
        <f>0</f>
        <v>0</v>
      </c>
      <c r="H1596" s="147">
        <f>0</f>
        <v>0</v>
      </c>
      <c r="I1596" s="147">
        <f>0</f>
        <v>0</v>
      </c>
      <c r="J1596" s="147">
        <f>0</f>
        <v>0</v>
      </c>
      <c r="K1596" s="147">
        <f>0</f>
        <v>0</v>
      </c>
      <c r="L1596" s="147">
        <f>0</f>
        <v>0</v>
      </c>
      <c r="M1596" s="147">
        <f>0</f>
        <v>0</v>
      </c>
      <c r="N1596" s="147">
        <f>0</f>
        <v>0</v>
      </c>
      <c r="O1596" s="147">
        <f>0</f>
        <v>0</v>
      </c>
    </row>
    <row r="1597" spans="1:15">
      <c r="A1597" s="575"/>
      <c r="B1597" s="578"/>
      <c r="C1597" s="182" t="s">
        <v>23</v>
      </c>
      <c r="D1597" s="147">
        <f t="shared" ref="D1597:N1597" si="142">D1610</f>
        <v>600</v>
      </c>
      <c r="E1597" s="147">
        <f t="shared" si="142"/>
        <v>0</v>
      </c>
      <c r="F1597" s="147">
        <f t="shared" si="142"/>
        <v>600</v>
      </c>
      <c r="G1597" s="147">
        <f t="shared" si="142"/>
        <v>1594.2</v>
      </c>
      <c r="H1597" s="147">
        <f t="shared" si="142"/>
        <v>994.2</v>
      </c>
      <c r="I1597" s="147">
        <f t="shared" si="142"/>
        <v>600</v>
      </c>
      <c r="J1597" s="147">
        <f t="shared" si="142"/>
        <v>1594.2</v>
      </c>
      <c r="K1597" s="147">
        <f t="shared" si="142"/>
        <v>994.2</v>
      </c>
      <c r="L1597" s="147">
        <f t="shared" si="142"/>
        <v>600</v>
      </c>
      <c r="M1597" s="147">
        <f t="shared" si="142"/>
        <v>1593.7</v>
      </c>
      <c r="N1597" s="147">
        <f t="shared" si="142"/>
        <v>994.2</v>
      </c>
      <c r="O1597" s="147">
        <f>O1610</f>
        <v>599.5</v>
      </c>
    </row>
    <row r="1598" spans="1:15" ht="64.8">
      <c r="A1598" s="63" t="s">
        <v>341</v>
      </c>
      <c r="B1598" s="573" t="s">
        <v>821</v>
      </c>
      <c r="C1598" s="182" t="s">
        <v>59</v>
      </c>
      <c r="D1598" s="147">
        <f>D1599+D1610</f>
        <v>161219</v>
      </c>
      <c r="E1598" s="147">
        <f t="shared" ref="E1598:N1598" si="143">E1599+E1610</f>
        <v>0</v>
      </c>
      <c r="F1598" s="147">
        <f t="shared" si="143"/>
        <v>161219</v>
      </c>
      <c r="G1598" s="147">
        <f t="shared" si="143"/>
        <v>237685.40000000002</v>
      </c>
      <c r="H1598" s="147">
        <f t="shared" si="143"/>
        <v>76466.399999999994</v>
      </c>
      <c r="I1598" s="147">
        <f t="shared" si="143"/>
        <v>161219</v>
      </c>
      <c r="J1598" s="147">
        <f t="shared" si="143"/>
        <v>237685.40000000002</v>
      </c>
      <c r="K1598" s="147">
        <f t="shared" si="143"/>
        <v>76466.399999999994</v>
      </c>
      <c r="L1598" s="147">
        <f t="shared" si="143"/>
        <v>161219</v>
      </c>
      <c r="M1598" s="147">
        <f t="shared" si="143"/>
        <v>237684.90000000002</v>
      </c>
      <c r="N1598" s="147">
        <f t="shared" si="143"/>
        <v>76466.399999999994</v>
      </c>
      <c r="O1598" s="147">
        <f>O1599+O1610</f>
        <v>161218.5</v>
      </c>
    </row>
    <row r="1599" spans="1:15" ht="64.8">
      <c r="A1599" s="65"/>
      <c r="B1599" s="574"/>
      <c r="C1599" s="182" t="s">
        <v>26</v>
      </c>
      <c r="D1599" s="147">
        <f t="shared" ref="D1599:N1599" si="144">D1601</f>
        <v>160619</v>
      </c>
      <c r="E1599" s="147">
        <f t="shared" si="144"/>
        <v>0</v>
      </c>
      <c r="F1599" s="147">
        <f t="shared" si="144"/>
        <v>160619</v>
      </c>
      <c r="G1599" s="147">
        <f t="shared" si="144"/>
        <v>236091.2</v>
      </c>
      <c r="H1599" s="147">
        <f t="shared" si="144"/>
        <v>75472.2</v>
      </c>
      <c r="I1599" s="147">
        <f t="shared" si="144"/>
        <v>160619</v>
      </c>
      <c r="J1599" s="147">
        <f t="shared" si="144"/>
        <v>236091.2</v>
      </c>
      <c r="K1599" s="147">
        <f t="shared" si="144"/>
        <v>75472.2</v>
      </c>
      <c r="L1599" s="147">
        <f t="shared" si="144"/>
        <v>160619</v>
      </c>
      <c r="M1599" s="147">
        <f t="shared" si="144"/>
        <v>236091.2</v>
      </c>
      <c r="N1599" s="147">
        <f t="shared" si="144"/>
        <v>75472.2</v>
      </c>
      <c r="O1599" s="147">
        <f>O1601</f>
        <v>160619</v>
      </c>
    </row>
    <row r="1600" spans="1:15">
      <c r="A1600" s="65"/>
      <c r="B1600" s="574"/>
      <c r="C1600" s="182" t="s">
        <v>25</v>
      </c>
      <c r="D1600" s="147"/>
      <c r="E1600" s="147"/>
      <c r="F1600" s="147"/>
      <c r="G1600" s="147"/>
      <c r="H1600" s="147"/>
      <c r="I1600" s="147"/>
      <c r="J1600" s="147"/>
      <c r="K1600" s="147"/>
      <c r="L1600" s="147"/>
      <c r="M1600" s="147"/>
      <c r="N1600" s="147"/>
      <c r="O1600" s="147"/>
    </row>
    <row r="1601" spans="1:15" ht="97.2">
      <c r="A1601" s="65"/>
      <c r="B1601" s="574"/>
      <c r="C1601" s="182" t="s">
        <v>33</v>
      </c>
      <c r="D1601" s="147">
        <f t="shared" ref="D1601:N1601" si="145">D1602</f>
        <v>160619</v>
      </c>
      <c r="E1601" s="147">
        <f t="shared" si="145"/>
        <v>0</v>
      </c>
      <c r="F1601" s="147">
        <f t="shared" si="145"/>
        <v>160619</v>
      </c>
      <c r="G1601" s="147">
        <f t="shared" si="145"/>
        <v>236091.2</v>
      </c>
      <c r="H1601" s="147">
        <f t="shared" si="145"/>
        <v>75472.2</v>
      </c>
      <c r="I1601" s="147">
        <f t="shared" si="145"/>
        <v>160619</v>
      </c>
      <c r="J1601" s="147">
        <f t="shared" si="145"/>
        <v>236091.2</v>
      </c>
      <c r="K1601" s="147">
        <f t="shared" si="145"/>
        <v>75472.2</v>
      </c>
      <c r="L1601" s="147">
        <f t="shared" si="145"/>
        <v>160619</v>
      </c>
      <c r="M1601" s="147">
        <f t="shared" si="145"/>
        <v>236091.2</v>
      </c>
      <c r="N1601" s="147">
        <f t="shared" si="145"/>
        <v>75472.2</v>
      </c>
      <c r="O1601" s="147">
        <f>O1602</f>
        <v>160619</v>
      </c>
    </row>
    <row r="1602" spans="1:15" ht="97.2">
      <c r="A1602" s="65"/>
      <c r="B1602" s="574"/>
      <c r="C1602" s="391" t="s">
        <v>39</v>
      </c>
      <c r="D1602" s="147">
        <f>D1628</f>
        <v>160619</v>
      </c>
      <c r="E1602" s="147">
        <f t="shared" ref="E1602:O1602" si="146">E1628</f>
        <v>0</v>
      </c>
      <c r="F1602" s="147">
        <f t="shared" si="146"/>
        <v>160619</v>
      </c>
      <c r="G1602" s="147">
        <f t="shared" si="146"/>
        <v>236091.2</v>
      </c>
      <c r="H1602" s="147">
        <f t="shared" si="146"/>
        <v>75472.2</v>
      </c>
      <c r="I1602" s="147">
        <f t="shared" si="146"/>
        <v>160619</v>
      </c>
      <c r="J1602" s="147">
        <f t="shared" si="146"/>
        <v>236091.2</v>
      </c>
      <c r="K1602" s="147">
        <f t="shared" si="146"/>
        <v>75472.2</v>
      </c>
      <c r="L1602" s="147">
        <f t="shared" si="146"/>
        <v>160619</v>
      </c>
      <c r="M1602" s="147">
        <f t="shared" si="146"/>
        <v>236091.2</v>
      </c>
      <c r="N1602" s="147">
        <f t="shared" si="146"/>
        <v>75472.2</v>
      </c>
      <c r="O1602" s="147">
        <f t="shared" si="146"/>
        <v>160619</v>
      </c>
    </row>
    <row r="1603" spans="1:15" ht="97.2">
      <c r="A1603" s="65"/>
      <c r="B1603" s="269"/>
      <c r="C1603" s="391" t="s">
        <v>40</v>
      </c>
      <c r="D1603" s="147"/>
      <c r="E1603" s="147"/>
      <c r="F1603" s="147"/>
      <c r="G1603" s="147"/>
      <c r="H1603" s="147"/>
      <c r="I1603" s="147"/>
      <c r="J1603" s="147"/>
      <c r="K1603" s="147"/>
      <c r="L1603" s="147"/>
      <c r="M1603" s="147"/>
      <c r="N1603" s="147"/>
      <c r="O1603" s="147"/>
    </row>
    <row r="1604" spans="1:15" ht="97.2">
      <c r="A1604" s="72"/>
      <c r="B1604" s="276"/>
      <c r="C1604" s="391" t="s">
        <v>34</v>
      </c>
      <c r="D1604" s="147"/>
      <c r="E1604" s="147"/>
      <c r="F1604" s="147"/>
      <c r="G1604" s="147"/>
      <c r="H1604" s="147"/>
      <c r="I1604" s="147"/>
      <c r="J1604" s="147"/>
      <c r="K1604" s="147"/>
      <c r="L1604" s="147"/>
      <c r="M1604" s="147"/>
      <c r="N1604" s="147"/>
      <c r="O1604" s="147"/>
    </row>
    <row r="1605" spans="1:15" ht="97.2">
      <c r="A1605" s="65"/>
      <c r="B1605" s="269"/>
      <c r="C1605" s="391" t="s">
        <v>35</v>
      </c>
      <c r="D1605" s="147"/>
      <c r="E1605" s="147"/>
      <c r="F1605" s="147"/>
      <c r="G1605" s="147"/>
      <c r="H1605" s="147"/>
      <c r="I1605" s="147"/>
      <c r="J1605" s="147"/>
      <c r="K1605" s="147"/>
      <c r="L1605" s="147"/>
      <c r="M1605" s="147"/>
      <c r="N1605" s="147"/>
      <c r="O1605" s="147"/>
    </row>
    <row r="1606" spans="1:15" ht="97.2">
      <c r="A1606" s="65"/>
      <c r="B1606" s="269"/>
      <c r="C1606" s="391" t="s">
        <v>36</v>
      </c>
      <c r="D1606" s="147"/>
      <c r="E1606" s="147"/>
      <c r="F1606" s="147"/>
      <c r="G1606" s="147"/>
      <c r="H1606" s="147"/>
      <c r="I1606" s="147"/>
      <c r="J1606" s="147"/>
      <c r="K1606" s="147"/>
      <c r="L1606" s="147"/>
      <c r="M1606" s="147"/>
      <c r="N1606" s="147"/>
      <c r="O1606" s="147"/>
    </row>
    <row r="1607" spans="1:15" ht="97.2">
      <c r="A1607" s="65"/>
      <c r="B1607" s="269"/>
      <c r="C1607" s="391" t="s">
        <v>37</v>
      </c>
      <c r="D1607" s="147"/>
      <c r="E1607" s="147"/>
      <c r="F1607" s="147"/>
      <c r="G1607" s="147"/>
      <c r="H1607" s="147"/>
      <c r="I1607" s="147"/>
      <c r="J1607" s="147"/>
      <c r="K1607" s="147"/>
      <c r="L1607" s="147"/>
      <c r="M1607" s="147"/>
      <c r="N1607" s="147"/>
      <c r="O1607" s="147"/>
    </row>
    <row r="1608" spans="1:15" ht="129.6">
      <c r="A1608" s="149"/>
      <c r="B1608" s="393"/>
      <c r="C1608" s="182" t="s">
        <v>38</v>
      </c>
      <c r="D1608" s="147">
        <f>0</f>
        <v>0</v>
      </c>
      <c r="E1608" s="147">
        <f>0</f>
        <v>0</v>
      </c>
      <c r="F1608" s="147">
        <f>0</f>
        <v>0</v>
      </c>
      <c r="G1608" s="147">
        <f>0</f>
        <v>0</v>
      </c>
      <c r="H1608" s="147">
        <f>0</f>
        <v>0</v>
      </c>
      <c r="I1608" s="147">
        <f>0</f>
        <v>0</v>
      </c>
      <c r="J1608" s="147">
        <f>0</f>
        <v>0</v>
      </c>
      <c r="K1608" s="147">
        <f>0</f>
        <v>0</v>
      </c>
      <c r="L1608" s="147">
        <f>0</f>
        <v>0</v>
      </c>
      <c r="M1608" s="147">
        <f>0</f>
        <v>0</v>
      </c>
      <c r="N1608" s="147">
        <f>0</f>
        <v>0</v>
      </c>
      <c r="O1608" s="147">
        <f>0</f>
        <v>0</v>
      </c>
    </row>
    <row r="1609" spans="1:15">
      <c r="A1609" s="149"/>
      <c r="B1609" s="393"/>
      <c r="C1609" s="182" t="s">
        <v>24</v>
      </c>
      <c r="D1609" s="147">
        <f>0</f>
        <v>0</v>
      </c>
      <c r="E1609" s="147">
        <f>0</f>
        <v>0</v>
      </c>
      <c r="F1609" s="147">
        <f>0</f>
        <v>0</v>
      </c>
      <c r="G1609" s="147">
        <f>0</f>
        <v>0</v>
      </c>
      <c r="H1609" s="147">
        <f>0</f>
        <v>0</v>
      </c>
      <c r="I1609" s="147">
        <f>0</f>
        <v>0</v>
      </c>
      <c r="J1609" s="147">
        <f>0</f>
        <v>0</v>
      </c>
      <c r="K1609" s="147">
        <f>0</f>
        <v>0</v>
      </c>
      <c r="L1609" s="147">
        <f>0</f>
        <v>0</v>
      </c>
      <c r="M1609" s="147">
        <f>0</f>
        <v>0</v>
      </c>
      <c r="N1609" s="147">
        <f>0</f>
        <v>0</v>
      </c>
      <c r="O1609" s="147">
        <f>0</f>
        <v>0</v>
      </c>
    </row>
    <row r="1610" spans="1:15">
      <c r="A1610" s="62"/>
      <c r="B1610" s="276"/>
      <c r="C1610" s="182" t="s">
        <v>23</v>
      </c>
      <c r="D1610" s="147">
        <f t="shared" ref="D1610:N1610" si="147">D1650+D1637</f>
        <v>600</v>
      </c>
      <c r="E1610" s="147">
        <f t="shared" si="147"/>
        <v>0</v>
      </c>
      <c r="F1610" s="147">
        <f t="shared" si="147"/>
        <v>600</v>
      </c>
      <c r="G1610" s="147">
        <f t="shared" si="147"/>
        <v>1594.2</v>
      </c>
      <c r="H1610" s="147">
        <f t="shared" si="147"/>
        <v>994.2</v>
      </c>
      <c r="I1610" s="147">
        <f t="shared" si="147"/>
        <v>600</v>
      </c>
      <c r="J1610" s="147">
        <f t="shared" si="147"/>
        <v>1594.2</v>
      </c>
      <c r="K1610" s="147">
        <f t="shared" si="147"/>
        <v>994.2</v>
      </c>
      <c r="L1610" s="147">
        <f t="shared" si="147"/>
        <v>600</v>
      </c>
      <c r="M1610" s="147">
        <f t="shared" si="147"/>
        <v>1593.7</v>
      </c>
      <c r="N1610" s="147">
        <f t="shared" si="147"/>
        <v>994.2</v>
      </c>
      <c r="O1610" s="147">
        <f>O1650+O1637</f>
        <v>599.5</v>
      </c>
    </row>
    <row r="1611" spans="1:15">
      <c r="A1611" s="573" t="s">
        <v>343</v>
      </c>
      <c r="B1611" s="573" t="s">
        <v>823</v>
      </c>
      <c r="C1611" s="182" t="s">
        <v>59</v>
      </c>
      <c r="D1611" s="147">
        <f t="shared" ref="D1611:N1611" si="148">D1612+D1622+D1623</f>
        <v>0</v>
      </c>
      <c r="E1611" s="147">
        <f t="shared" si="148"/>
        <v>0</v>
      </c>
      <c r="F1611" s="147">
        <f t="shared" si="148"/>
        <v>0</v>
      </c>
      <c r="G1611" s="147">
        <f t="shared" si="148"/>
        <v>0</v>
      </c>
      <c r="H1611" s="147">
        <f t="shared" si="148"/>
        <v>0</v>
      </c>
      <c r="I1611" s="147">
        <f t="shared" si="148"/>
        <v>0</v>
      </c>
      <c r="J1611" s="147">
        <f t="shared" si="148"/>
        <v>0</v>
      </c>
      <c r="K1611" s="147">
        <f t="shared" si="148"/>
        <v>0</v>
      </c>
      <c r="L1611" s="147">
        <f t="shared" si="148"/>
        <v>0</v>
      </c>
      <c r="M1611" s="147">
        <f t="shared" si="148"/>
        <v>0</v>
      </c>
      <c r="N1611" s="147">
        <f t="shared" si="148"/>
        <v>0</v>
      </c>
      <c r="O1611" s="147">
        <f>O1612+O1622+O1623</f>
        <v>0</v>
      </c>
    </row>
    <row r="1612" spans="1:15" ht="64.8">
      <c r="A1612" s="574"/>
      <c r="B1612" s="574"/>
      <c r="C1612" s="182" t="s">
        <v>26</v>
      </c>
      <c r="D1612" s="147">
        <f t="shared" ref="D1612:N1612" si="149">D1614+D1621</f>
        <v>0</v>
      </c>
      <c r="E1612" s="147">
        <f t="shared" si="149"/>
        <v>0</v>
      </c>
      <c r="F1612" s="147">
        <f t="shared" si="149"/>
        <v>0</v>
      </c>
      <c r="G1612" s="147">
        <f t="shared" si="149"/>
        <v>0</v>
      </c>
      <c r="H1612" s="147">
        <f t="shared" si="149"/>
        <v>0</v>
      </c>
      <c r="I1612" s="147">
        <f t="shared" si="149"/>
        <v>0</v>
      </c>
      <c r="J1612" s="147">
        <f t="shared" si="149"/>
        <v>0</v>
      </c>
      <c r="K1612" s="147">
        <f t="shared" si="149"/>
        <v>0</v>
      </c>
      <c r="L1612" s="147">
        <f t="shared" si="149"/>
        <v>0</v>
      </c>
      <c r="M1612" s="147">
        <f t="shared" si="149"/>
        <v>0</v>
      </c>
      <c r="N1612" s="147">
        <f t="shared" si="149"/>
        <v>0</v>
      </c>
      <c r="O1612" s="147">
        <f>O1614+O1621</f>
        <v>0</v>
      </c>
    </row>
    <row r="1613" spans="1:15">
      <c r="A1613" s="574"/>
      <c r="B1613" s="574"/>
      <c r="C1613" s="182" t="s">
        <v>25</v>
      </c>
      <c r="D1613" s="147"/>
      <c r="E1613" s="147"/>
      <c r="F1613" s="147"/>
      <c r="G1613" s="147"/>
      <c r="H1613" s="147"/>
      <c r="I1613" s="147"/>
      <c r="J1613" s="147"/>
      <c r="K1613" s="147"/>
      <c r="L1613" s="147"/>
      <c r="M1613" s="147"/>
      <c r="N1613" s="147"/>
      <c r="O1613" s="147"/>
    </row>
    <row r="1614" spans="1:15" ht="97.2">
      <c r="A1614" s="574"/>
      <c r="B1614" s="574"/>
      <c r="C1614" s="182" t="s">
        <v>33</v>
      </c>
      <c r="D1614" s="147">
        <f>0</f>
        <v>0</v>
      </c>
      <c r="E1614" s="147">
        <f>0</f>
        <v>0</v>
      </c>
      <c r="F1614" s="147">
        <f>0</f>
        <v>0</v>
      </c>
      <c r="G1614" s="147">
        <f>0</f>
        <v>0</v>
      </c>
      <c r="H1614" s="147">
        <f>0</f>
        <v>0</v>
      </c>
      <c r="I1614" s="147">
        <f>0</f>
        <v>0</v>
      </c>
      <c r="J1614" s="147">
        <f>0</f>
        <v>0</v>
      </c>
      <c r="K1614" s="147">
        <f>0</f>
        <v>0</v>
      </c>
      <c r="L1614" s="147">
        <f>0</f>
        <v>0</v>
      </c>
      <c r="M1614" s="147">
        <f>0</f>
        <v>0</v>
      </c>
      <c r="N1614" s="147">
        <f>0</f>
        <v>0</v>
      </c>
      <c r="O1614" s="147">
        <f>0</f>
        <v>0</v>
      </c>
    </row>
    <row r="1615" spans="1:15" ht="97.2">
      <c r="A1615" s="574"/>
      <c r="B1615" s="574"/>
      <c r="C1615" s="391" t="s">
        <v>39</v>
      </c>
      <c r="D1615" s="147"/>
      <c r="E1615" s="147"/>
      <c r="F1615" s="147"/>
      <c r="G1615" s="147"/>
      <c r="H1615" s="147"/>
      <c r="I1615" s="147"/>
      <c r="J1615" s="147"/>
      <c r="K1615" s="147"/>
      <c r="L1615" s="147"/>
      <c r="M1615" s="147"/>
      <c r="N1615" s="147"/>
      <c r="O1615" s="147"/>
    </row>
    <row r="1616" spans="1:15" ht="97.2">
      <c r="A1616" s="574"/>
      <c r="B1616" s="269"/>
      <c r="C1616" s="391" t="s">
        <v>40</v>
      </c>
      <c r="D1616" s="147"/>
      <c r="E1616" s="147"/>
      <c r="F1616" s="147"/>
      <c r="G1616" s="147"/>
      <c r="H1616" s="147"/>
      <c r="I1616" s="147"/>
      <c r="J1616" s="147"/>
      <c r="K1616" s="147"/>
      <c r="L1616" s="147"/>
      <c r="M1616" s="147"/>
      <c r="N1616" s="147"/>
      <c r="O1616" s="147"/>
    </row>
    <row r="1617" spans="1:15" ht="97.2">
      <c r="A1617" s="574"/>
      <c r="B1617" s="269"/>
      <c r="C1617" s="391" t="s">
        <v>34</v>
      </c>
      <c r="D1617" s="147"/>
      <c r="E1617" s="147"/>
      <c r="F1617" s="147"/>
      <c r="G1617" s="147"/>
      <c r="H1617" s="147"/>
      <c r="I1617" s="147"/>
      <c r="J1617" s="147"/>
      <c r="K1617" s="147"/>
      <c r="L1617" s="147"/>
      <c r="M1617" s="147"/>
      <c r="N1617" s="147"/>
      <c r="O1617" s="147"/>
    </row>
    <row r="1618" spans="1:15" ht="97.2">
      <c r="A1618" s="574"/>
      <c r="B1618" s="269"/>
      <c r="C1618" s="391" t="s">
        <v>35</v>
      </c>
      <c r="D1618" s="147"/>
      <c r="E1618" s="147"/>
      <c r="F1618" s="147"/>
      <c r="G1618" s="147"/>
      <c r="H1618" s="147"/>
      <c r="I1618" s="147"/>
      <c r="J1618" s="147"/>
      <c r="K1618" s="147"/>
      <c r="L1618" s="147"/>
      <c r="M1618" s="147"/>
      <c r="N1618" s="147"/>
      <c r="O1618" s="147"/>
    </row>
    <row r="1619" spans="1:15" ht="97.2">
      <c r="A1619" s="574"/>
      <c r="B1619" s="269"/>
      <c r="C1619" s="391" t="s">
        <v>36</v>
      </c>
      <c r="D1619" s="147"/>
      <c r="E1619" s="147"/>
      <c r="F1619" s="147"/>
      <c r="G1619" s="147"/>
      <c r="H1619" s="147"/>
      <c r="I1619" s="147"/>
      <c r="J1619" s="147"/>
      <c r="K1619" s="147"/>
      <c r="L1619" s="147"/>
      <c r="M1619" s="147"/>
      <c r="N1619" s="147"/>
      <c r="O1619" s="147"/>
    </row>
    <row r="1620" spans="1:15" ht="97.2">
      <c r="A1620" s="574"/>
      <c r="B1620" s="269"/>
      <c r="C1620" s="391" t="s">
        <v>37</v>
      </c>
      <c r="D1620" s="147"/>
      <c r="E1620" s="147"/>
      <c r="F1620" s="147"/>
      <c r="G1620" s="147"/>
      <c r="H1620" s="147"/>
      <c r="I1620" s="147"/>
      <c r="J1620" s="147"/>
      <c r="K1620" s="147"/>
      <c r="L1620" s="147"/>
      <c r="M1620" s="147"/>
      <c r="N1620" s="147"/>
      <c r="O1620" s="147"/>
    </row>
    <row r="1621" spans="1:15" ht="129.6">
      <c r="A1621" s="574"/>
      <c r="B1621" s="269"/>
      <c r="C1621" s="182" t="s">
        <v>38</v>
      </c>
      <c r="D1621" s="147">
        <f>0</f>
        <v>0</v>
      </c>
      <c r="E1621" s="147">
        <f>0</f>
        <v>0</v>
      </c>
      <c r="F1621" s="147">
        <f>0</f>
        <v>0</v>
      </c>
      <c r="G1621" s="147">
        <f>0</f>
        <v>0</v>
      </c>
      <c r="H1621" s="147">
        <f>0</f>
        <v>0</v>
      </c>
      <c r="I1621" s="147">
        <f>0</f>
        <v>0</v>
      </c>
      <c r="J1621" s="147">
        <f>0</f>
        <v>0</v>
      </c>
      <c r="K1621" s="147">
        <f>0</f>
        <v>0</v>
      </c>
      <c r="L1621" s="147">
        <f>0</f>
        <v>0</v>
      </c>
      <c r="M1621" s="147">
        <f>0</f>
        <v>0</v>
      </c>
      <c r="N1621" s="147">
        <f>0</f>
        <v>0</v>
      </c>
      <c r="O1621" s="147">
        <f>0</f>
        <v>0</v>
      </c>
    </row>
    <row r="1622" spans="1:15">
      <c r="A1622" s="574"/>
      <c r="B1622" s="269"/>
      <c r="C1622" s="182" t="s">
        <v>24</v>
      </c>
      <c r="D1622" s="147">
        <f>0</f>
        <v>0</v>
      </c>
      <c r="E1622" s="147">
        <f>0</f>
        <v>0</v>
      </c>
      <c r="F1622" s="147">
        <f>0</f>
        <v>0</v>
      </c>
      <c r="G1622" s="147">
        <f>0</f>
        <v>0</v>
      </c>
      <c r="H1622" s="147">
        <f>0</f>
        <v>0</v>
      </c>
      <c r="I1622" s="147">
        <f>0</f>
        <v>0</v>
      </c>
      <c r="J1622" s="147">
        <f>0</f>
        <v>0</v>
      </c>
      <c r="K1622" s="147">
        <f>0</f>
        <v>0</v>
      </c>
      <c r="L1622" s="147">
        <f>0</f>
        <v>0</v>
      </c>
      <c r="M1622" s="147">
        <f>0</f>
        <v>0</v>
      </c>
      <c r="N1622" s="147">
        <f>0</f>
        <v>0</v>
      </c>
      <c r="O1622" s="147">
        <f>0</f>
        <v>0</v>
      </c>
    </row>
    <row r="1623" spans="1:15">
      <c r="A1623" s="575"/>
      <c r="B1623" s="276"/>
      <c r="C1623" s="182" t="s">
        <v>23</v>
      </c>
      <c r="D1623" s="147">
        <f>0</f>
        <v>0</v>
      </c>
      <c r="E1623" s="147">
        <f>0</f>
        <v>0</v>
      </c>
      <c r="F1623" s="147">
        <f>0</f>
        <v>0</v>
      </c>
      <c r="G1623" s="147">
        <f>0</f>
        <v>0</v>
      </c>
      <c r="H1623" s="147">
        <f>0</f>
        <v>0</v>
      </c>
      <c r="I1623" s="147">
        <f>0</f>
        <v>0</v>
      </c>
      <c r="J1623" s="147">
        <f>0</f>
        <v>0</v>
      </c>
      <c r="K1623" s="147">
        <f>0</f>
        <v>0</v>
      </c>
      <c r="L1623" s="147">
        <f>0</f>
        <v>0</v>
      </c>
      <c r="M1623" s="147">
        <f>0</f>
        <v>0</v>
      </c>
      <c r="N1623" s="147">
        <f>0</f>
        <v>0</v>
      </c>
      <c r="O1623" s="147">
        <f>0</f>
        <v>0</v>
      </c>
    </row>
    <row r="1624" spans="1:15">
      <c r="A1624" s="573" t="s">
        <v>345</v>
      </c>
      <c r="B1624" s="573" t="s">
        <v>979</v>
      </c>
      <c r="C1624" s="182" t="s">
        <v>59</v>
      </c>
      <c r="D1624" s="147">
        <f>D1625+D1635+D1636</f>
        <v>160619</v>
      </c>
      <c r="E1624" s="147">
        <f t="shared" ref="E1624:O1624" si="150">E1625+E1635+E1636</f>
        <v>0</v>
      </c>
      <c r="F1624" s="147">
        <f t="shared" si="150"/>
        <v>160619</v>
      </c>
      <c r="G1624" s="147">
        <f t="shared" si="150"/>
        <v>236091.2</v>
      </c>
      <c r="H1624" s="147">
        <f t="shared" si="150"/>
        <v>75472.2</v>
      </c>
      <c r="I1624" s="147">
        <f t="shared" si="150"/>
        <v>160619</v>
      </c>
      <c r="J1624" s="147">
        <f t="shared" si="150"/>
        <v>236091.2</v>
      </c>
      <c r="K1624" s="147">
        <f t="shared" si="150"/>
        <v>75472.2</v>
      </c>
      <c r="L1624" s="147">
        <f t="shared" si="150"/>
        <v>160619</v>
      </c>
      <c r="M1624" s="147">
        <f t="shared" si="150"/>
        <v>236091.2</v>
      </c>
      <c r="N1624" s="147">
        <f t="shared" si="150"/>
        <v>75472.2</v>
      </c>
      <c r="O1624" s="147">
        <f t="shared" si="150"/>
        <v>160619</v>
      </c>
    </row>
    <row r="1625" spans="1:15" ht="64.8">
      <c r="A1625" s="574"/>
      <c r="B1625" s="574"/>
      <c r="C1625" s="182" t="s">
        <v>26</v>
      </c>
      <c r="D1625" s="147">
        <f>D1627</f>
        <v>160619</v>
      </c>
      <c r="E1625" s="147">
        <f t="shared" ref="E1625:O1625" si="151">E1627</f>
        <v>0</v>
      </c>
      <c r="F1625" s="147">
        <f t="shared" si="151"/>
        <v>160619</v>
      </c>
      <c r="G1625" s="147">
        <f t="shared" si="151"/>
        <v>236091.2</v>
      </c>
      <c r="H1625" s="147">
        <f t="shared" si="151"/>
        <v>75472.2</v>
      </c>
      <c r="I1625" s="147">
        <f t="shared" si="151"/>
        <v>160619</v>
      </c>
      <c r="J1625" s="147">
        <f t="shared" si="151"/>
        <v>236091.2</v>
      </c>
      <c r="K1625" s="147">
        <f t="shared" si="151"/>
        <v>75472.2</v>
      </c>
      <c r="L1625" s="147">
        <f t="shared" si="151"/>
        <v>160619</v>
      </c>
      <c r="M1625" s="147">
        <f t="shared" si="151"/>
        <v>236091.2</v>
      </c>
      <c r="N1625" s="147">
        <f t="shared" si="151"/>
        <v>75472.2</v>
      </c>
      <c r="O1625" s="147">
        <f t="shared" si="151"/>
        <v>160619</v>
      </c>
    </row>
    <row r="1626" spans="1:15">
      <c r="A1626" s="574"/>
      <c r="B1626" s="574"/>
      <c r="C1626" s="182" t="s">
        <v>25</v>
      </c>
      <c r="D1626" s="147"/>
      <c r="E1626" s="147"/>
      <c r="F1626" s="147"/>
      <c r="G1626" s="147"/>
      <c r="H1626" s="147"/>
      <c r="I1626" s="147"/>
      <c r="J1626" s="147"/>
      <c r="K1626" s="147"/>
      <c r="L1626" s="147"/>
      <c r="M1626" s="147"/>
      <c r="N1626" s="147"/>
      <c r="O1626" s="147"/>
    </row>
    <row r="1627" spans="1:15" ht="97.2">
      <c r="A1627" s="574"/>
      <c r="B1627" s="574"/>
      <c r="C1627" s="182" t="s">
        <v>33</v>
      </c>
      <c r="D1627" s="147">
        <f>D1628</f>
        <v>160619</v>
      </c>
      <c r="E1627" s="147">
        <f t="shared" ref="E1627:O1627" si="152">E1628</f>
        <v>0</v>
      </c>
      <c r="F1627" s="147">
        <f t="shared" si="152"/>
        <v>160619</v>
      </c>
      <c r="G1627" s="147">
        <f t="shared" si="152"/>
        <v>236091.2</v>
      </c>
      <c r="H1627" s="147">
        <f t="shared" si="152"/>
        <v>75472.2</v>
      </c>
      <c r="I1627" s="147">
        <f t="shared" si="152"/>
        <v>160619</v>
      </c>
      <c r="J1627" s="147">
        <f t="shared" si="152"/>
        <v>236091.2</v>
      </c>
      <c r="K1627" s="147">
        <f t="shared" si="152"/>
        <v>75472.2</v>
      </c>
      <c r="L1627" s="147">
        <f t="shared" si="152"/>
        <v>160619</v>
      </c>
      <c r="M1627" s="147">
        <f t="shared" si="152"/>
        <v>236091.2</v>
      </c>
      <c r="N1627" s="147">
        <f t="shared" si="152"/>
        <v>75472.2</v>
      </c>
      <c r="O1627" s="147">
        <f t="shared" si="152"/>
        <v>160619</v>
      </c>
    </row>
    <row r="1628" spans="1:15" ht="97.2">
      <c r="A1628" s="574"/>
      <c r="B1628" s="574"/>
      <c r="C1628" s="391" t="s">
        <v>39</v>
      </c>
      <c r="D1628" s="147">
        <v>160619</v>
      </c>
      <c r="E1628" s="147">
        <f t="shared" ref="E1628" si="153">E1630+E1629</f>
        <v>0</v>
      </c>
      <c r="F1628" s="147">
        <v>160619</v>
      </c>
      <c r="G1628" s="147">
        <f>H1628+I1628</f>
        <v>236091.2</v>
      </c>
      <c r="H1628" s="147">
        <v>75472.2</v>
      </c>
      <c r="I1628" s="147">
        <v>160619</v>
      </c>
      <c r="J1628" s="147">
        <f>K1628+L1628</f>
        <v>236091.2</v>
      </c>
      <c r="K1628" s="147">
        <v>75472.2</v>
      </c>
      <c r="L1628" s="147">
        <v>160619</v>
      </c>
      <c r="M1628" s="147">
        <f>N1628+O1628</f>
        <v>236091.2</v>
      </c>
      <c r="N1628" s="147">
        <v>75472.2</v>
      </c>
      <c r="O1628" s="147">
        <v>160619</v>
      </c>
    </row>
    <row r="1629" spans="1:15" ht="97.2">
      <c r="A1629" s="574"/>
      <c r="B1629" s="574"/>
      <c r="C1629" s="391" t="s">
        <v>40</v>
      </c>
      <c r="D1629" s="147"/>
      <c r="E1629" s="147"/>
      <c r="F1629" s="147"/>
      <c r="G1629" s="147"/>
      <c r="H1629" s="147"/>
      <c r="I1629" s="147"/>
      <c r="J1629" s="147"/>
      <c r="K1629" s="147"/>
      <c r="L1629" s="147"/>
      <c r="M1629" s="147"/>
      <c r="N1629" s="147"/>
      <c r="O1629" s="147"/>
    </row>
    <row r="1630" spans="1:15" ht="97.2">
      <c r="A1630" s="574"/>
      <c r="B1630" s="574"/>
      <c r="C1630" s="391" t="s">
        <v>34</v>
      </c>
      <c r="D1630" s="147"/>
      <c r="E1630" s="147"/>
      <c r="F1630" s="147"/>
      <c r="G1630" s="147"/>
      <c r="H1630" s="147"/>
      <c r="I1630" s="147"/>
      <c r="J1630" s="147"/>
      <c r="K1630" s="147"/>
      <c r="L1630" s="147"/>
      <c r="M1630" s="147"/>
      <c r="N1630" s="147"/>
      <c r="O1630" s="147"/>
    </row>
    <row r="1631" spans="1:15" ht="97.2">
      <c r="A1631" s="574"/>
      <c r="B1631" s="574"/>
      <c r="C1631" s="391" t="s">
        <v>35</v>
      </c>
      <c r="D1631" s="147"/>
      <c r="E1631" s="147"/>
      <c r="F1631" s="147"/>
      <c r="G1631" s="147"/>
      <c r="H1631" s="147"/>
      <c r="I1631" s="147"/>
      <c r="J1631" s="147"/>
      <c r="K1631" s="147"/>
      <c r="L1631" s="147"/>
      <c r="M1631" s="147"/>
      <c r="N1631" s="147"/>
      <c r="O1631" s="147"/>
    </row>
    <row r="1632" spans="1:15" ht="97.2">
      <c r="A1632" s="574"/>
      <c r="B1632" s="574"/>
      <c r="C1632" s="391" t="s">
        <v>36</v>
      </c>
      <c r="D1632" s="147"/>
      <c r="E1632" s="147"/>
      <c r="F1632" s="147"/>
      <c r="G1632" s="147"/>
      <c r="H1632" s="147"/>
      <c r="I1632" s="147"/>
      <c r="J1632" s="147"/>
      <c r="K1632" s="147"/>
      <c r="L1632" s="147"/>
      <c r="M1632" s="147"/>
      <c r="N1632" s="147"/>
      <c r="O1632" s="147"/>
    </row>
    <row r="1633" spans="1:15" ht="97.2">
      <c r="A1633" s="574"/>
      <c r="B1633" s="574"/>
      <c r="C1633" s="391" t="s">
        <v>37</v>
      </c>
      <c r="D1633" s="147"/>
      <c r="E1633" s="147"/>
      <c r="F1633" s="147"/>
      <c r="G1633" s="147"/>
      <c r="H1633" s="147"/>
      <c r="I1633" s="147"/>
      <c r="J1633" s="147"/>
      <c r="K1633" s="147"/>
      <c r="L1633" s="147"/>
      <c r="M1633" s="147"/>
      <c r="N1633" s="147"/>
      <c r="O1633" s="147"/>
    </row>
    <row r="1634" spans="1:15" ht="129.6">
      <c r="A1634" s="574"/>
      <c r="B1634" s="574"/>
      <c r="C1634" s="182" t="s">
        <v>38</v>
      </c>
      <c r="D1634" s="147">
        <f>0</f>
        <v>0</v>
      </c>
      <c r="E1634" s="147">
        <f>0</f>
        <v>0</v>
      </c>
      <c r="F1634" s="147">
        <f>0</f>
        <v>0</v>
      </c>
      <c r="G1634" s="147">
        <f>0</f>
        <v>0</v>
      </c>
      <c r="H1634" s="147">
        <f>0</f>
        <v>0</v>
      </c>
      <c r="I1634" s="147">
        <f>0</f>
        <v>0</v>
      </c>
      <c r="J1634" s="147">
        <f>0</f>
        <v>0</v>
      </c>
      <c r="K1634" s="147">
        <f>0</f>
        <v>0</v>
      </c>
      <c r="L1634" s="147">
        <f>0</f>
        <v>0</v>
      </c>
      <c r="M1634" s="147">
        <f>0</f>
        <v>0</v>
      </c>
      <c r="N1634" s="147">
        <f>0</f>
        <v>0</v>
      </c>
      <c r="O1634" s="147">
        <f>0</f>
        <v>0</v>
      </c>
    </row>
    <row r="1635" spans="1:15">
      <c r="A1635" s="574"/>
      <c r="B1635" s="574"/>
      <c r="C1635" s="182" t="s">
        <v>24</v>
      </c>
      <c r="D1635" s="147">
        <f>0</f>
        <v>0</v>
      </c>
      <c r="E1635" s="147">
        <f>0</f>
        <v>0</v>
      </c>
      <c r="F1635" s="147">
        <f>0</f>
        <v>0</v>
      </c>
      <c r="G1635" s="147">
        <f>0</f>
        <v>0</v>
      </c>
      <c r="H1635" s="147">
        <f>0</f>
        <v>0</v>
      </c>
      <c r="I1635" s="147">
        <f>0</f>
        <v>0</v>
      </c>
      <c r="J1635" s="147">
        <f>0</f>
        <v>0</v>
      </c>
      <c r="K1635" s="147">
        <f>0</f>
        <v>0</v>
      </c>
      <c r="L1635" s="147">
        <f>0</f>
        <v>0</v>
      </c>
      <c r="M1635" s="147">
        <f>0</f>
        <v>0</v>
      </c>
      <c r="N1635" s="147">
        <f>0</f>
        <v>0</v>
      </c>
      <c r="O1635" s="147">
        <f>0</f>
        <v>0</v>
      </c>
    </row>
    <row r="1636" spans="1:15">
      <c r="A1636" s="575"/>
      <c r="B1636" s="575"/>
      <c r="C1636" s="182" t="s">
        <v>23</v>
      </c>
      <c r="D1636" s="147">
        <f>0</f>
        <v>0</v>
      </c>
      <c r="E1636" s="147">
        <f>0</f>
        <v>0</v>
      </c>
      <c r="F1636" s="147">
        <f>0</f>
        <v>0</v>
      </c>
      <c r="G1636" s="147">
        <f>0</f>
        <v>0</v>
      </c>
      <c r="H1636" s="147">
        <f>0</f>
        <v>0</v>
      </c>
      <c r="I1636" s="147">
        <f>0</f>
        <v>0</v>
      </c>
      <c r="J1636" s="147">
        <f>0</f>
        <v>0</v>
      </c>
      <c r="K1636" s="147">
        <f>0</f>
        <v>0</v>
      </c>
      <c r="L1636" s="147">
        <f>0</f>
        <v>0</v>
      </c>
      <c r="M1636" s="147">
        <f>0</f>
        <v>0</v>
      </c>
      <c r="N1636" s="147">
        <f>0</f>
        <v>0</v>
      </c>
      <c r="O1636" s="147">
        <f>0</f>
        <v>0</v>
      </c>
    </row>
    <row r="1637" spans="1:15">
      <c r="A1637" s="573" t="s">
        <v>348</v>
      </c>
      <c r="B1637" s="573" t="s">
        <v>828</v>
      </c>
      <c r="C1637" s="182" t="s">
        <v>59</v>
      </c>
      <c r="D1637" s="147">
        <f t="shared" ref="D1637:N1637" si="154">D1638+D1649</f>
        <v>351</v>
      </c>
      <c r="E1637" s="147">
        <f t="shared" si="154"/>
        <v>0</v>
      </c>
      <c r="F1637" s="147">
        <f t="shared" si="154"/>
        <v>351</v>
      </c>
      <c r="G1637" s="147">
        <f t="shared" si="154"/>
        <v>1345.2</v>
      </c>
      <c r="H1637" s="147">
        <f t="shared" si="154"/>
        <v>994.2</v>
      </c>
      <c r="I1637" s="147">
        <f t="shared" si="154"/>
        <v>351</v>
      </c>
      <c r="J1637" s="147">
        <f t="shared" si="154"/>
        <v>1345.2</v>
      </c>
      <c r="K1637" s="147">
        <f t="shared" si="154"/>
        <v>994.2</v>
      </c>
      <c r="L1637" s="147">
        <f t="shared" si="154"/>
        <v>351</v>
      </c>
      <c r="M1637" s="147">
        <f t="shared" si="154"/>
        <v>1345</v>
      </c>
      <c r="N1637" s="147">
        <f t="shared" si="154"/>
        <v>994.2</v>
      </c>
      <c r="O1637" s="147">
        <f>O1638+O1649</f>
        <v>350.8</v>
      </c>
    </row>
    <row r="1638" spans="1:15" ht="64.8">
      <c r="A1638" s="574"/>
      <c r="B1638" s="574"/>
      <c r="C1638" s="182" t="s">
        <v>26</v>
      </c>
      <c r="D1638" s="147">
        <f>0</f>
        <v>0</v>
      </c>
      <c r="E1638" s="147">
        <f>0</f>
        <v>0</v>
      </c>
      <c r="F1638" s="147">
        <f>0</f>
        <v>0</v>
      </c>
      <c r="G1638" s="147">
        <f>0</f>
        <v>0</v>
      </c>
      <c r="H1638" s="147">
        <f>0</f>
        <v>0</v>
      </c>
      <c r="I1638" s="147">
        <f>0</f>
        <v>0</v>
      </c>
      <c r="J1638" s="147">
        <f>0</f>
        <v>0</v>
      </c>
      <c r="K1638" s="147">
        <f>0</f>
        <v>0</v>
      </c>
      <c r="L1638" s="147">
        <f>0</f>
        <v>0</v>
      </c>
      <c r="M1638" s="147">
        <f>0</f>
        <v>0</v>
      </c>
      <c r="N1638" s="147">
        <f>0</f>
        <v>0</v>
      </c>
      <c r="O1638" s="147">
        <f>0</f>
        <v>0</v>
      </c>
    </row>
    <row r="1639" spans="1:15">
      <c r="A1639" s="574"/>
      <c r="B1639" s="574"/>
      <c r="C1639" s="182" t="s">
        <v>25</v>
      </c>
      <c r="D1639" s="147"/>
      <c r="E1639" s="147"/>
      <c r="F1639" s="147"/>
      <c r="G1639" s="147"/>
      <c r="H1639" s="147"/>
      <c r="I1639" s="147"/>
      <c r="J1639" s="147"/>
      <c r="K1639" s="147"/>
      <c r="L1639" s="147"/>
      <c r="M1639" s="147"/>
      <c r="N1639" s="147"/>
      <c r="O1639" s="147"/>
    </row>
    <row r="1640" spans="1:15" ht="97.2">
      <c r="A1640" s="574"/>
      <c r="B1640" s="574"/>
      <c r="C1640" s="182" t="s">
        <v>33</v>
      </c>
      <c r="D1640" s="147">
        <f>0</f>
        <v>0</v>
      </c>
      <c r="E1640" s="147">
        <f>0</f>
        <v>0</v>
      </c>
      <c r="F1640" s="147">
        <f>0</f>
        <v>0</v>
      </c>
      <c r="G1640" s="147">
        <f>0</f>
        <v>0</v>
      </c>
      <c r="H1640" s="147">
        <f>0</f>
        <v>0</v>
      </c>
      <c r="I1640" s="147">
        <f>0</f>
        <v>0</v>
      </c>
      <c r="J1640" s="147">
        <f>0</f>
        <v>0</v>
      </c>
      <c r="K1640" s="147">
        <f>0</f>
        <v>0</v>
      </c>
      <c r="L1640" s="147">
        <f>0</f>
        <v>0</v>
      </c>
      <c r="M1640" s="147">
        <f>0</f>
        <v>0</v>
      </c>
      <c r="N1640" s="147">
        <f>0</f>
        <v>0</v>
      </c>
      <c r="O1640" s="147">
        <f>0</f>
        <v>0</v>
      </c>
    </row>
    <row r="1641" spans="1:15" ht="97.2">
      <c r="A1641" s="574"/>
      <c r="B1641" s="574"/>
      <c r="C1641" s="391" t="s">
        <v>39</v>
      </c>
      <c r="D1641" s="147"/>
      <c r="E1641" s="147"/>
      <c r="F1641" s="147"/>
      <c r="G1641" s="147"/>
      <c r="H1641" s="147"/>
      <c r="I1641" s="147"/>
      <c r="J1641" s="147"/>
      <c r="K1641" s="147"/>
      <c r="L1641" s="147"/>
      <c r="M1641" s="147"/>
      <c r="N1641" s="147"/>
      <c r="O1641" s="147"/>
    </row>
    <row r="1642" spans="1:15" ht="97.2">
      <c r="A1642" s="574"/>
      <c r="B1642" s="574"/>
      <c r="C1642" s="391" t="s">
        <v>40</v>
      </c>
      <c r="D1642" s="147"/>
      <c r="E1642" s="147"/>
      <c r="F1642" s="147"/>
      <c r="G1642" s="147"/>
      <c r="H1642" s="147"/>
      <c r="I1642" s="147"/>
      <c r="J1642" s="147"/>
      <c r="K1642" s="147"/>
      <c r="L1642" s="147"/>
      <c r="M1642" s="147"/>
      <c r="N1642" s="147"/>
      <c r="O1642" s="147"/>
    </row>
    <row r="1643" spans="1:15" ht="97.2">
      <c r="A1643" s="574"/>
      <c r="B1643" s="574"/>
      <c r="C1643" s="391" t="s">
        <v>34</v>
      </c>
      <c r="D1643" s="147"/>
      <c r="E1643" s="147"/>
      <c r="F1643" s="147"/>
      <c r="G1643" s="147"/>
      <c r="H1643" s="147"/>
      <c r="I1643" s="147"/>
      <c r="J1643" s="147"/>
      <c r="K1643" s="147"/>
      <c r="L1643" s="147"/>
      <c r="M1643" s="147"/>
      <c r="N1643" s="147"/>
      <c r="O1643" s="147"/>
    </row>
    <row r="1644" spans="1:15" ht="97.2">
      <c r="A1644" s="574"/>
      <c r="B1644" s="574"/>
      <c r="C1644" s="391" t="s">
        <v>35</v>
      </c>
      <c r="D1644" s="147"/>
      <c r="E1644" s="147"/>
      <c r="F1644" s="147"/>
      <c r="G1644" s="147"/>
      <c r="H1644" s="147"/>
      <c r="I1644" s="147"/>
      <c r="J1644" s="147"/>
      <c r="K1644" s="147"/>
      <c r="L1644" s="147"/>
      <c r="M1644" s="147"/>
      <c r="N1644" s="147"/>
      <c r="O1644" s="147"/>
    </row>
    <row r="1645" spans="1:15" ht="97.2">
      <c r="A1645" s="574"/>
      <c r="B1645" s="574"/>
      <c r="C1645" s="391" t="s">
        <v>36</v>
      </c>
      <c r="D1645" s="147"/>
      <c r="E1645" s="147"/>
      <c r="F1645" s="147"/>
      <c r="G1645" s="147"/>
      <c r="H1645" s="147"/>
      <c r="I1645" s="147"/>
      <c r="J1645" s="147"/>
      <c r="K1645" s="147"/>
      <c r="L1645" s="147"/>
      <c r="M1645" s="147"/>
      <c r="N1645" s="147"/>
      <c r="O1645" s="147"/>
    </row>
    <row r="1646" spans="1:15" ht="97.2">
      <c r="A1646" s="574"/>
      <c r="B1646" s="574"/>
      <c r="C1646" s="391" t="s">
        <v>37</v>
      </c>
      <c r="D1646" s="147"/>
      <c r="E1646" s="147"/>
      <c r="F1646" s="147"/>
      <c r="G1646" s="147"/>
      <c r="H1646" s="147"/>
      <c r="I1646" s="147"/>
      <c r="J1646" s="147"/>
      <c r="K1646" s="147"/>
      <c r="L1646" s="147"/>
      <c r="M1646" s="147"/>
      <c r="N1646" s="147"/>
      <c r="O1646" s="147"/>
    </row>
    <row r="1647" spans="1:15" ht="129.6">
      <c r="A1647" s="574"/>
      <c r="B1647" s="574"/>
      <c r="C1647" s="182" t="s">
        <v>38</v>
      </c>
      <c r="D1647" s="147">
        <f>0</f>
        <v>0</v>
      </c>
      <c r="E1647" s="147">
        <f>0</f>
        <v>0</v>
      </c>
      <c r="F1647" s="147">
        <f>0</f>
        <v>0</v>
      </c>
      <c r="G1647" s="147">
        <f>0</f>
        <v>0</v>
      </c>
      <c r="H1647" s="147">
        <f>0</f>
        <v>0</v>
      </c>
      <c r="I1647" s="147">
        <f>0</f>
        <v>0</v>
      </c>
      <c r="J1647" s="147">
        <f>0</f>
        <v>0</v>
      </c>
      <c r="K1647" s="147">
        <f>0</f>
        <v>0</v>
      </c>
      <c r="L1647" s="147">
        <f>0</f>
        <v>0</v>
      </c>
      <c r="M1647" s="147">
        <f>0</f>
        <v>0</v>
      </c>
      <c r="N1647" s="147">
        <f>0</f>
        <v>0</v>
      </c>
      <c r="O1647" s="147">
        <f>0</f>
        <v>0</v>
      </c>
    </row>
    <row r="1648" spans="1:15">
      <c r="A1648" s="574"/>
      <c r="B1648" s="574"/>
      <c r="C1648" s="182" t="s">
        <v>24</v>
      </c>
      <c r="D1648" s="147">
        <f>0</f>
        <v>0</v>
      </c>
      <c r="E1648" s="147">
        <f>0</f>
        <v>0</v>
      </c>
      <c r="F1648" s="147">
        <f>0</f>
        <v>0</v>
      </c>
      <c r="G1648" s="147">
        <f>0</f>
        <v>0</v>
      </c>
      <c r="H1648" s="147">
        <f>0</f>
        <v>0</v>
      </c>
      <c r="I1648" s="147">
        <f>0</f>
        <v>0</v>
      </c>
      <c r="J1648" s="147">
        <f>0</f>
        <v>0</v>
      </c>
      <c r="K1648" s="147">
        <f>0</f>
        <v>0</v>
      </c>
      <c r="L1648" s="147">
        <f>0</f>
        <v>0</v>
      </c>
      <c r="M1648" s="147">
        <f>0</f>
        <v>0</v>
      </c>
      <c r="N1648" s="147">
        <f>0</f>
        <v>0</v>
      </c>
      <c r="O1648" s="147">
        <f>0</f>
        <v>0</v>
      </c>
    </row>
    <row r="1649" spans="1:15">
      <c r="A1649" s="575"/>
      <c r="B1649" s="575"/>
      <c r="C1649" s="182" t="s">
        <v>23</v>
      </c>
      <c r="D1649" s="147">
        <v>351</v>
      </c>
      <c r="E1649" s="147"/>
      <c r="F1649" s="147">
        <v>351</v>
      </c>
      <c r="G1649" s="147">
        <f>H1649+I1649</f>
        <v>1345.2</v>
      </c>
      <c r="H1649" s="147">
        <v>994.2</v>
      </c>
      <c r="I1649" s="147">
        <v>351</v>
      </c>
      <c r="J1649" s="147">
        <f>K1649+L1649</f>
        <v>1345.2</v>
      </c>
      <c r="K1649" s="147">
        <v>994.2</v>
      </c>
      <c r="L1649" s="147">
        <v>351</v>
      </c>
      <c r="M1649" s="147">
        <f>N1649+O1649</f>
        <v>1345</v>
      </c>
      <c r="N1649" s="147">
        <v>994.2</v>
      </c>
      <c r="O1649" s="147">
        <v>350.8</v>
      </c>
    </row>
    <row r="1650" spans="1:15">
      <c r="A1650" s="573" t="s">
        <v>831</v>
      </c>
      <c r="B1650" s="573" t="s">
        <v>832</v>
      </c>
      <c r="C1650" s="182" t="s">
        <v>59</v>
      </c>
      <c r="D1650" s="147">
        <f t="shared" ref="D1650:N1650" si="155">D1662+D1661+D1660+D1653</f>
        <v>249</v>
      </c>
      <c r="E1650" s="147">
        <f t="shared" si="155"/>
        <v>0</v>
      </c>
      <c r="F1650" s="147">
        <f t="shared" si="155"/>
        <v>249</v>
      </c>
      <c r="G1650" s="147">
        <f t="shared" si="155"/>
        <v>249</v>
      </c>
      <c r="H1650" s="147">
        <f t="shared" si="155"/>
        <v>0</v>
      </c>
      <c r="I1650" s="147">
        <f t="shared" si="155"/>
        <v>249</v>
      </c>
      <c r="J1650" s="147">
        <f t="shared" si="155"/>
        <v>249</v>
      </c>
      <c r="K1650" s="147">
        <f t="shared" si="155"/>
        <v>0</v>
      </c>
      <c r="L1650" s="147">
        <f t="shared" si="155"/>
        <v>249</v>
      </c>
      <c r="M1650" s="147">
        <f t="shared" si="155"/>
        <v>248.7</v>
      </c>
      <c r="N1650" s="147">
        <f t="shared" si="155"/>
        <v>0</v>
      </c>
      <c r="O1650" s="147">
        <f>O1662+O1661+O1660+O1653</f>
        <v>248.7</v>
      </c>
    </row>
    <row r="1651" spans="1:15" ht="64.8">
      <c r="A1651" s="574"/>
      <c r="B1651" s="574"/>
      <c r="C1651" s="182" t="s">
        <v>26</v>
      </c>
      <c r="D1651" s="147">
        <v>0</v>
      </c>
      <c r="E1651" s="147">
        <v>0</v>
      </c>
      <c r="F1651" s="147">
        <v>0</v>
      </c>
      <c r="G1651" s="147">
        <v>0</v>
      </c>
      <c r="H1651" s="147">
        <v>0</v>
      </c>
      <c r="I1651" s="147">
        <v>0</v>
      </c>
      <c r="J1651" s="147">
        <v>0</v>
      </c>
      <c r="K1651" s="147">
        <v>0</v>
      </c>
      <c r="L1651" s="147">
        <v>0</v>
      </c>
      <c r="M1651" s="147">
        <v>0</v>
      </c>
      <c r="N1651" s="147">
        <v>0</v>
      </c>
      <c r="O1651" s="147">
        <v>0</v>
      </c>
    </row>
    <row r="1652" spans="1:15">
      <c r="A1652" s="574"/>
      <c r="B1652" s="574"/>
      <c r="C1652" s="182" t="s">
        <v>25</v>
      </c>
      <c r="D1652" s="147"/>
      <c r="E1652" s="147"/>
      <c r="F1652" s="147"/>
      <c r="G1652" s="147"/>
      <c r="H1652" s="147"/>
      <c r="I1652" s="147"/>
      <c r="J1652" s="147"/>
      <c r="K1652" s="147"/>
      <c r="L1652" s="147"/>
      <c r="M1652" s="147"/>
      <c r="N1652" s="147"/>
      <c r="O1652" s="147"/>
    </row>
    <row r="1653" spans="1:15" ht="97.2">
      <c r="A1653" s="574"/>
      <c r="B1653" s="574"/>
      <c r="C1653" s="182" t="s">
        <v>33</v>
      </c>
      <c r="D1653" s="147">
        <v>0</v>
      </c>
      <c r="E1653" s="147">
        <v>0</v>
      </c>
      <c r="F1653" s="147">
        <v>0</v>
      </c>
      <c r="G1653" s="147">
        <v>0</v>
      </c>
      <c r="H1653" s="147">
        <v>0</v>
      </c>
      <c r="I1653" s="147">
        <v>0</v>
      </c>
      <c r="J1653" s="147">
        <v>0</v>
      </c>
      <c r="K1653" s="147">
        <v>0</v>
      </c>
      <c r="L1653" s="147">
        <v>0</v>
      </c>
      <c r="M1653" s="147">
        <v>0</v>
      </c>
      <c r="N1653" s="147">
        <v>0</v>
      </c>
      <c r="O1653" s="147">
        <v>0</v>
      </c>
    </row>
    <row r="1654" spans="1:15" ht="97.2">
      <c r="A1654" s="574"/>
      <c r="B1654" s="574"/>
      <c r="C1654" s="391" t="s">
        <v>39</v>
      </c>
      <c r="D1654" s="147"/>
      <c r="E1654" s="147"/>
      <c r="F1654" s="147"/>
      <c r="G1654" s="147"/>
      <c r="H1654" s="147"/>
      <c r="I1654" s="147"/>
      <c r="J1654" s="147"/>
      <c r="K1654" s="147"/>
      <c r="L1654" s="147"/>
      <c r="M1654" s="147"/>
      <c r="N1654" s="147"/>
      <c r="O1654" s="147"/>
    </row>
    <row r="1655" spans="1:15" ht="97.2">
      <c r="A1655" s="574"/>
      <c r="B1655" s="574"/>
      <c r="C1655" s="391" t="s">
        <v>40</v>
      </c>
      <c r="D1655" s="147"/>
      <c r="E1655" s="147"/>
      <c r="F1655" s="147"/>
      <c r="G1655" s="147"/>
      <c r="H1655" s="147"/>
      <c r="I1655" s="147"/>
      <c r="J1655" s="147"/>
      <c r="K1655" s="147"/>
      <c r="L1655" s="147"/>
      <c r="M1655" s="147"/>
      <c r="N1655" s="147"/>
      <c r="O1655" s="147"/>
    </row>
    <row r="1656" spans="1:15" ht="97.2">
      <c r="A1656" s="574"/>
      <c r="B1656" s="574"/>
      <c r="C1656" s="391" t="s">
        <v>34</v>
      </c>
      <c r="D1656" s="147"/>
      <c r="E1656" s="147"/>
      <c r="F1656" s="147"/>
      <c r="G1656" s="147"/>
      <c r="H1656" s="147"/>
      <c r="I1656" s="147"/>
      <c r="J1656" s="147"/>
      <c r="K1656" s="147"/>
      <c r="L1656" s="147"/>
      <c r="M1656" s="147"/>
      <c r="N1656" s="147"/>
      <c r="O1656" s="147"/>
    </row>
    <row r="1657" spans="1:15" ht="97.2">
      <c r="A1657" s="574"/>
      <c r="B1657" s="574"/>
      <c r="C1657" s="391" t="s">
        <v>35</v>
      </c>
      <c r="D1657" s="147"/>
      <c r="E1657" s="147"/>
      <c r="F1657" s="147"/>
      <c r="G1657" s="147"/>
      <c r="H1657" s="147"/>
      <c r="I1657" s="147"/>
      <c r="J1657" s="147"/>
      <c r="K1657" s="147"/>
      <c r="L1657" s="147"/>
      <c r="M1657" s="147"/>
      <c r="N1657" s="147"/>
      <c r="O1657" s="147"/>
    </row>
    <row r="1658" spans="1:15" ht="97.2">
      <c r="A1658" s="574"/>
      <c r="B1658" s="574"/>
      <c r="C1658" s="391" t="s">
        <v>36</v>
      </c>
      <c r="D1658" s="147"/>
      <c r="E1658" s="147"/>
      <c r="F1658" s="147"/>
      <c r="G1658" s="147"/>
      <c r="H1658" s="147"/>
      <c r="I1658" s="147"/>
      <c r="J1658" s="147"/>
      <c r="K1658" s="147"/>
      <c r="L1658" s="147"/>
      <c r="M1658" s="147"/>
      <c r="N1658" s="147"/>
      <c r="O1658" s="147"/>
    </row>
    <row r="1659" spans="1:15" ht="97.2">
      <c r="A1659" s="574"/>
      <c r="B1659" s="574"/>
      <c r="C1659" s="391" t="s">
        <v>37</v>
      </c>
      <c r="D1659" s="147"/>
      <c r="E1659" s="147"/>
      <c r="F1659" s="147"/>
      <c r="G1659" s="147"/>
      <c r="H1659" s="147"/>
      <c r="I1659" s="147"/>
      <c r="J1659" s="147"/>
      <c r="K1659" s="147"/>
      <c r="L1659" s="147"/>
      <c r="M1659" s="147"/>
      <c r="N1659" s="147"/>
      <c r="O1659" s="147"/>
    </row>
    <row r="1660" spans="1:15" ht="129.6">
      <c r="A1660" s="574"/>
      <c r="B1660" s="574"/>
      <c r="C1660" s="182" t="s">
        <v>38</v>
      </c>
      <c r="D1660" s="147">
        <v>0</v>
      </c>
      <c r="E1660" s="147">
        <v>0</v>
      </c>
      <c r="F1660" s="147">
        <v>0</v>
      </c>
      <c r="G1660" s="147">
        <v>0</v>
      </c>
      <c r="H1660" s="147">
        <v>0</v>
      </c>
      <c r="I1660" s="147">
        <v>0</v>
      </c>
      <c r="J1660" s="147">
        <v>0</v>
      </c>
      <c r="K1660" s="147">
        <v>0</v>
      </c>
      <c r="L1660" s="147">
        <v>0</v>
      </c>
      <c r="M1660" s="147">
        <v>0</v>
      </c>
      <c r="N1660" s="147">
        <v>0</v>
      </c>
      <c r="O1660" s="147">
        <v>0</v>
      </c>
    </row>
    <row r="1661" spans="1:15">
      <c r="A1661" s="574"/>
      <c r="B1661" s="574"/>
      <c r="C1661" s="182" t="s">
        <v>24</v>
      </c>
      <c r="D1661" s="147">
        <v>0</v>
      </c>
      <c r="E1661" s="147">
        <v>0</v>
      </c>
      <c r="F1661" s="147">
        <v>0</v>
      </c>
      <c r="G1661" s="147">
        <v>0</v>
      </c>
      <c r="H1661" s="147">
        <v>0</v>
      </c>
      <c r="I1661" s="147">
        <v>0</v>
      </c>
      <c r="J1661" s="147">
        <v>0</v>
      </c>
      <c r="K1661" s="147">
        <v>0</v>
      </c>
      <c r="L1661" s="147">
        <v>0</v>
      </c>
      <c r="M1661" s="147">
        <v>0</v>
      </c>
      <c r="N1661" s="147">
        <v>0</v>
      </c>
      <c r="O1661" s="147">
        <v>0</v>
      </c>
    </row>
    <row r="1662" spans="1:15">
      <c r="A1662" s="575"/>
      <c r="B1662" s="575"/>
      <c r="C1662" s="182" t="s">
        <v>23</v>
      </c>
      <c r="D1662" s="147">
        <v>249</v>
      </c>
      <c r="E1662" s="147">
        <f>'[1]табл 10'!G1614</f>
        <v>0</v>
      </c>
      <c r="F1662" s="147">
        <v>249</v>
      </c>
      <c r="G1662" s="147">
        <v>249</v>
      </c>
      <c r="H1662" s="147">
        <f>'[1]табл 10'!J1614</f>
        <v>0</v>
      </c>
      <c r="I1662" s="147">
        <v>249</v>
      </c>
      <c r="J1662" s="147">
        <v>249</v>
      </c>
      <c r="K1662" s="147">
        <f>'[1]табл 10'!M1614</f>
        <v>0</v>
      </c>
      <c r="L1662" s="147">
        <v>249</v>
      </c>
      <c r="M1662" s="147">
        <v>248.7</v>
      </c>
      <c r="N1662" s="147">
        <f>'[1]табл 10'!P1614</f>
        <v>0</v>
      </c>
      <c r="O1662" s="147">
        <v>248.7</v>
      </c>
    </row>
  </sheetData>
  <mergeCells count="213">
    <mergeCell ref="B2:R2"/>
    <mergeCell ref="A9:A21"/>
    <mergeCell ref="B9:B21"/>
    <mergeCell ref="A22:A34"/>
    <mergeCell ref="B22:B34"/>
    <mergeCell ref="A35:A47"/>
    <mergeCell ref="B35:B47"/>
    <mergeCell ref="B48:B60"/>
    <mergeCell ref="A58:A60"/>
    <mergeCell ref="D5:F5"/>
    <mergeCell ref="D4:O4"/>
    <mergeCell ref="G5:I5"/>
    <mergeCell ref="J5:L5"/>
    <mergeCell ref="M5:O5"/>
    <mergeCell ref="J6:J7"/>
    <mergeCell ref="K6:L6"/>
    <mergeCell ref="M6:M7"/>
    <mergeCell ref="N6:O6"/>
    <mergeCell ref="G6:G7"/>
    <mergeCell ref="B1050:B1054"/>
    <mergeCell ref="B1063:B1067"/>
    <mergeCell ref="B1011:B1014"/>
    <mergeCell ref="B1037:B1041"/>
    <mergeCell ref="B998:B1001"/>
    <mergeCell ref="B933:B938"/>
    <mergeCell ref="B946:B948"/>
    <mergeCell ref="B959:B961"/>
    <mergeCell ref="B1024:B1036"/>
    <mergeCell ref="B894:B899"/>
    <mergeCell ref="B907:B912"/>
    <mergeCell ref="B920:B925"/>
    <mergeCell ref="B855:B860"/>
    <mergeCell ref="B868:B873"/>
    <mergeCell ref="B881:B886"/>
    <mergeCell ref="B816:B821"/>
    <mergeCell ref="B829:B834"/>
    <mergeCell ref="B842:B847"/>
    <mergeCell ref="B777:B782"/>
    <mergeCell ref="B790:B795"/>
    <mergeCell ref="B803:B808"/>
    <mergeCell ref="B738:B742"/>
    <mergeCell ref="B764:B769"/>
    <mergeCell ref="B699:B702"/>
    <mergeCell ref="B712:B714"/>
    <mergeCell ref="B725:B728"/>
    <mergeCell ref="B751:B758"/>
    <mergeCell ref="B660:B661"/>
    <mergeCell ref="B673:B675"/>
    <mergeCell ref="B686:B688"/>
    <mergeCell ref="B633:B635"/>
    <mergeCell ref="B647:B648"/>
    <mergeCell ref="B555:B567"/>
    <mergeCell ref="B490:B502"/>
    <mergeCell ref="A500:A502"/>
    <mergeCell ref="B503:B515"/>
    <mergeCell ref="A513:A515"/>
    <mergeCell ref="A581:A582"/>
    <mergeCell ref="B581:B582"/>
    <mergeCell ref="B594:B597"/>
    <mergeCell ref="B607:B610"/>
    <mergeCell ref="A620:A622"/>
    <mergeCell ref="B620:B622"/>
    <mergeCell ref="B516:B528"/>
    <mergeCell ref="A526:A528"/>
    <mergeCell ref="B529:B541"/>
    <mergeCell ref="A539:A541"/>
    <mergeCell ref="B542:B554"/>
    <mergeCell ref="A552:A554"/>
    <mergeCell ref="B477:B489"/>
    <mergeCell ref="A487:A489"/>
    <mergeCell ref="B412:B424"/>
    <mergeCell ref="A422:A424"/>
    <mergeCell ref="B425:B437"/>
    <mergeCell ref="A435:A437"/>
    <mergeCell ref="B399:B411"/>
    <mergeCell ref="A409:A411"/>
    <mergeCell ref="B334:B346"/>
    <mergeCell ref="A344:A346"/>
    <mergeCell ref="B347:B359"/>
    <mergeCell ref="A357:A359"/>
    <mergeCell ref="B438:B450"/>
    <mergeCell ref="A448:A450"/>
    <mergeCell ref="B451:B463"/>
    <mergeCell ref="A461:A463"/>
    <mergeCell ref="B464:B476"/>
    <mergeCell ref="A474:A476"/>
    <mergeCell ref="B360:B372"/>
    <mergeCell ref="A370:A372"/>
    <mergeCell ref="B373:B385"/>
    <mergeCell ref="A383:A385"/>
    <mergeCell ref="B386:B398"/>
    <mergeCell ref="A396:A398"/>
    <mergeCell ref="B321:B333"/>
    <mergeCell ref="A331:A333"/>
    <mergeCell ref="B256:B268"/>
    <mergeCell ref="A266:A268"/>
    <mergeCell ref="B269:B281"/>
    <mergeCell ref="A279:A281"/>
    <mergeCell ref="B243:B255"/>
    <mergeCell ref="A253:A255"/>
    <mergeCell ref="B178:B190"/>
    <mergeCell ref="A188:A190"/>
    <mergeCell ref="B191:B203"/>
    <mergeCell ref="A201:A203"/>
    <mergeCell ref="B282:B294"/>
    <mergeCell ref="A292:A294"/>
    <mergeCell ref="B295:B307"/>
    <mergeCell ref="A305:A307"/>
    <mergeCell ref="B308:B320"/>
    <mergeCell ref="A319:A320"/>
    <mergeCell ref="B204:B216"/>
    <mergeCell ref="A214:A216"/>
    <mergeCell ref="B217:B229"/>
    <mergeCell ref="A227:A229"/>
    <mergeCell ref="B230:B242"/>
    <mergeCell ref="A240:A242"/>
    <mergeCell ref="B165:B177"/>
    <mergeCell ref="A175:A177"/>
    <mergeCell ref="B100:B112"/>
    <mergeCell ref="A110:A112"/>
    <mergeCell ref="B113:B125"/>
    <mergeCell ref="A123:A125"/>
    <mergeCell ref="B87:B99"/>
    <mergeCell ref="A97:A99"/>
    <mergeCell ref="H6:I6"/>
    <mergeCell ref="B126:B138"/>
    <mergeCell ref="A136:A138"/>
    <mergeCell ref="B139:B151"/>
    <mergeCell ref="A149:A151"/>
    <mergeCell ref="B152:B164"/>
    <mergeCell ref="A162:A164"/>
    <mergeCell ref="B61:B73"/>
    <mergeCell ref="A71:A73"/>
    <mergeCell ref="B74:B86"/>
    <mergeCell ref="A84:A86"/>
    <mergeCell ref="A4:A7"/>
    <mergeCell ref="B4:B7"/>
    <mergeCell ref="C4:C7"/>
    <mergeCell ref="D6:D7"/>
    <mergeCell ref="E6:F6"/>
    <mergeCell ref="A1076:A1097"/>
    <mergeCell ref="B1076:B1097"/>
    <mergeCell ref="A1098:A1117"/>
    <mergeCell ref="B1098:B1117"/>
    <mergeCell ref="A1118:A1137"/>
    <mergeCell ref="B1118:B1137"/>
    <mergeCell ref="A1138:A1165"/>
    <mergeCell ref="B1138:B1165"/>
    <mergeCell ref="A1166:A1180"/>
    <mergeCell ref="B1166:B1180"/>
    <mergeCell ref="A1181:A1197"/>
    <mergeCell ref="B1181:B1197"/>
    <mergeCell ref="A1198:A1210"/>
    <mergeCell ref="B1198:B1210"/>
    <mergeCell ref="A1211:A1223"/>
    <mergeCell ref="B1211:B1223"/>
    <mergeCell ref="A1224:A1236"/>
    <mergeCell ref="B1224:B1236"/>
    <mergeCell ref="A1237:A1249"/>
    <mergeCell ref="B1237:B1249"/>
    <mergeCell ref="A1250:A1262"/>
    <mergeCell ref="B1250:B1262"/>
    <mergeCell ref="A1263:A1277"/>
    <mergeCell ref="B1263:B1277"/>
    <mergeCell ref="A1278:A1290"/>
    <mergeCell ref="B1278:B1290"/>
    <mergeCell ref="A1291:A1303"/>
    <mergeCell ref="B1291:B1303"/>
    <mergeCell ref="A1304:A1316"/>
    <mergeCell ref="B1304:B1316"/>
    <mergeCell ref="B1468:B1469"/>
    <mergeCell ref="B1481:B1482"/>
    <mergeCell ref="A1386:A1400"/>
    <mergeCell ref="B1386:B1400"/>
    <mergeCell ref="A1401:A1413"/>
    <mergeCell ref="B1401:B1413"/>
    <mergeCell ref="A1414:A1428"/>
    <mergeCell ref="B1414:B1428"/>
    <mergeCell ref="A1317:A1331"/>
    <mergeCell ref="B1317:B1331"/>
    <mergeCell ref="A1332:A1344"/>
    <mergeCell ref="B1332:B1344"/>
    <mergeCell ref="A1345:A1357"/>
    <mergeCell ref="B1345:B1357"/>
    <mergeCell ref="A1358:A1370"/>
    <mergeCell ref="B1358:B1370"/>
    <mergeCell ref="A1371:A1385"/>
    <mergeCell ref="B1371:B1385"/>
    <mergeCell ref="A1559:A1571"/>
    <mergeCell ref="B1559:B1571"/>
    <mergeCell ref="A1572:A1584"/>
    <mergeCell ref="B1572:B1584"/>
    <mergeCell ref="A1494:A1506"/>
    <mergeCell ref="B1494:B1506"/>
    <mergeCell ref="A1507:A1519"/>
    <mergeCell ref="B1507:B1519"/>
    <mergeCell ref="A1520:A1532"/>
    <mergeCell ref="B1520:B1532"/>
    <mergeCell ref="A1533:A1545"/>
    <mergeCell ref="B1533:B1545"/>
    <mergeCell ref="A1546:A1558"/>
    <mergeCell ref="B1546:B1558"/>
    <mergeCell ref="A1650:A1662"/>
    <mergeCell ref="B1650:B1662"/>
    <mergeCell ref="A1611:A1623"/>
    <mergeCell ref="A1624:A1636"/>
    <mergeCell ref="B1624:B1636"/>
    <mergeCell ref="A1637:A1649"/>
    <mergeCell ref="B1637:B1649"/>
    <mergeCell ref="A1585:A1597"/>
    <mergeCell ref="B1585:B1597"/>
    <mergeCell ref="B1598:B1602"/>
    <mergeCell ref="B1611:B1615"/>
  </mergeCells>
  <printOptions horizontalCentered="1"/>
  <pageMargins left="0.39370078740157483" right="0.39370078740157483" top="1.1811023622047245" bottom="0.55118110236220474" header="0.86614173228346458" footer="0.27559055118110237"/>
  <pageSetup paperSize="9" scale="24" firstPageNumber="163" fitToHeight="0" orientation="landscape" r:id="rId1"/>
  <headerFooter differentFirst="1" scaleWithDoc="0">
    <oddHeader>&amp;C&amp;P</oddHeader>
  </headerFooter>
  <rowBreaks count="4" manualBreakCount="4">
    <brk id="56" max="16383" man="1"/>
    <brk id="136" max="16383" man="1"/>
    <brk id="162" max="16383" man="1"/>
    <brk id="421" max="14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  <pageSetUpPr autoPageBreaks="0" fitToPage="1"/>
  </sheetPr>
  <dimension ref="A1:O1508"/>
  <sheetViews>
    <sheetView view="pageBreakPreview" zoomScaleSheetLayoutView="100" workbookViewId="0">
      <selection activeCell="C5" sqref="C5:C6"/>
    </sheetView>
  </sheetViews>
  <sheetFormatPr defaultColWidth="9.109375" defaultRowHeight="13.2"/>
  <cols>
    <col min="1" max="1" width="27.88671875" style="13" customWidth="1"/>
    <col min="2" max="2" width="34.109375" style="13" customWidth="1"/>
    <col min="3" max="3" width="26.44140625" style="13" customWidth="1"/>
    <col min="4" max="4" width="17.44140625" style="13" customWidth="1"/>
    <col min="5" max="5" width="23.5546875" style="13" customWidth="1"/>
    <col min="6" max="6" width="21" style="13" customWidth="1"/>
    <col min="7" max="7" width="14.88671875" style="11" customWidth="1"/>
    <col min="8" max="8" width="10.5546875" style="11" bestFit="1" customWidth="1"/>
    <col min="9" max="9" width="11.5546875" style="11" bestFit="1" customWidth="1"/>
    <col min="10" max="16384" width="9.109375" style="11"/>
  </cols>
  <sheetData>
    <row r="1" spans="1:9" ht="15.6">
      <c r="B1" s="16"/>
      <c r="C1" s="16"/>
      <c r="D1" s="16"/>
      <c r="E1" s="16"/>
      <c r="F1" s="16"/>
    </row>
    <row r="2" spans="1:9" ht="18">
      <c r="A2" s="25"/>
      <c r="B2" s="7"/>
      <c r="C2" s="24"/>
      <c r="D2" s="24"/>
      <c r="E2" s="24"/>
      <c r="F2" s="24" t="s">
        <v>66</v>
      </c>
    </row>
    <row r="3" spans="1:9" ht="72">
      <c r="A3" s="29" t="s">
        <v>956</v>
      </c>
      <c r="B3" s="29"/>
      <c r="C3" s="29"/>
      <c r="D3" s="29"/>
      <c r="E3" s="29"/>
      <c r="F3" s="29"/>
    </row>
    <row r="4" spans="1:9" s="13" customFormat="1" ht="21.75" customHeight="1">
      <c r="A4" s="33"/>
      <c r="B4" s="37"/>
      <c r="C4" s="38"/>
      <c r="D4" s="38"/>
      <c r="E4" s="38"/>
      <c r="F4" s="38"/>
    </row>
    <row r="5" spans="1:9" ht="15.6">
      <c r="A5" s="687" t="s">
        <v>5</v>
      </c>
      <c r="B5" s="688" t="s">
        <v>19</v>
      </c>
      <c r="C5" s="687" t="s">
        <v>12</v>
      </c>
      <c r="D5" s="154" t="s">
        <v>17</v>
      </c>
      <c r="E5" s="154"/>
      <c r="F5" s="154"/>
    </row>
    <row r="6" spans="1:9" ht="114.75" customHeight="1">
      <c r="A6" s="687"/>
      <c r="B6" s="688"/>
      <c r="C6" s="687"/>
      <c r="D6" s="270" t="s">
        <v>866</v>
      </c>
      <c r="E6" s="270" t="s">
        <v>867</v>
      </c>
      <c r="F6" s="270" t="s">
        <v>868</v>
      </c>
    </row>
    <row r="7" spans="1:9" s="17" customFormat="1" ht="18.75" customHeight="1">
      <c r="A7" s="270">
        <v>1</v>
      </c>
      <c r="B7" s="271">
        <v>2</v>
      </c>
      <c r="C7" s="270">
        <v>3</v>
      </c>
      <c r="D7" s="270">
        <v>4</v>
      </c>
      <c r="E7" s="270">
        <v>5</v>
      </c>
      <c r="F7" s="270">
        <v>6</v>
      </c>
      <c r="G7" s="19"/>
    </row>
    <row r="8" spans="1:9" s="17" customFormat="1">
      <c r="A8" s="680" t="s">
        <v>869</v>
      </c>
      <c r="B8" s="690" t="s">
        <v>870</v>
      </c>
      <c r="C8" s="155" t="s">
        <v>8</v>
      </c>
      <c r="D8" s="180">
        <f>D9+D10+D14+D15</f>
        <v>13998503.909999998</v>
      </c>
      <c r="E8" s="180">
        <f t="shared" ref="E8:F8" si="0">E9+E10+E14+E15</f>
        <v>13863056.254999999</v>
      </c>
      <c r="F8" s="180">
        <f t="shared" si="0"/>
        <v>13830450.675000001</v>
      </c>
      <c r="G8" s="183">
        <f>E8-F8</f>
        <v>32605.579999998212</v>
      </c>
    </row>
    <row r="9" spans="1:9" s="13" customFormat="1" ht="68.25" customHeight="1">
      <c r="A9" s="681"/>
      <c r="B9" s="689"/>
      <c r="C9" s="156" t="s">
        <v>43</v>
      </c>
      <c r="D9" s="180">
        <f>D21+D527+D964+D1288+D1350+D1436</f>
        <v>680357.99000000011</v>
      </c>
      <c r="E9" s="180">
        <f>E21+E527+E964+E1288+E1350+E1436</f>
        <v>680266.77500000002</v>
      </c>
      <c r="F9" s="180">
        <f t="shared" ref="F9" si="1">F21+F527+F964+F1288+F1350+F1436</f>
        <v>680266.77500000002</v>
      </c>
      <c r="G9" s="168">
        <f>D9++D10</f>
        <v>13437181.419999998</v>
      </c>
      <c r="I9" s="168">
        <f>E9+E10</f>
        <v>13359131.014999999</v>
      </c>
    </row>
    <row r="10" spans="1:9" s="13" customFormat="1" ht="77.25" customHeight="1">
      <c r="A10" s="681"/>
      <c r="B10" s="689"/>
      <c r="C10" s="156" t="s">
        <v>31</v>
      </c>
      <c r="D10" s="180">
        <f>D12+D13</f>
        <v>12756823.429999998</v>
      </c>
      <c r="E10" s="180">
        <f>E12+E13</f>
        <v>12678864.239999998</v>
      </c>
      <c r="F10" s="180">
        <f t="shared" ref="F10" si="2">F12+F13</f>
        <v>12646258.66</v>
      </c>
      <c r="G10" s="168">
        <f>D9+D12</f>
        <v>3442370.42</v>
      </c>
      <c r="I10" s="168">
        <f>E9+E12</f>
        <v>3391235.0749999997</v>
      </c>
    </row>
    <row r="11" spans="1:9" ht="13.5" customHeight="1">
      <c r="A11" s="681"/>
      <c r="B11" s="689"/>
      <c r="C11" s="156" t="s">
        <v>0</v>
      </c>
      <c r="D11" s="180"/>
      <c r="E11" s="180"/>
      <c r="F11" s="180"/>
      <c r="G11" s="169"/>
    </row>
    <row r="12" spans="1:9" ht="18.75" customHeight="1">
      <c r="A12" s="681"/>
      <c r="B12" s="689"/>
      <c r="C12" s="156" t="s">
        <v>42</v>
      </c>
      <c r="D12" s="180">
        <f>D24+D530+D967+D1304+D1353+D1439</f>
        <v>2762012.4299999997</v>
      </c>
      <c r="E12" s="180">
        <f t="shared" ref="E12:F12" si="3">E24+E530+E967+E1304+E1353+E1439</f>
        <v>2710968.3</v>
      </c>
      <c r="F12" s="180">
        <f t="shared" si="3"/>
        <v>2710968.3</v>
      </c>
    </row>
    <row r="13" spans="1:9" ht="15.6">
      <c r="A13" s="681"/>
      <c r="B13" s="689"/>
      <c r="C13" s="156" t="s">
        <v>871</v>
      </c>
      <c r="D13" s="180">
        <f>D25+D531+D968+D1292+D1354+D1440</f>
        <v>9994810.9999999981</v>
      </c>
      <c r="E13" s="180">
        <f t="shared" ref="E13:F13" si="4">E25+E531+E968+E1292+E1354+E1440</f>
        <v>9967895.9399999995</v>
      </c>
      <c r="F13" s="180">
        <f t="shared" si="4"/>
        <v>9935290.3599999994</v>
      </c>
    </row>
    <row r="14" spans="1:9" ht="15" customHeight="1">
      <c r="A14" s="681"/>
      <c r="B14" s="689"/>
      <c r="C14" s="157" t="s">
        <v>7</v>
      </c>
      <c r="D14" s="180">
        <f>D26+D532+D969+D1293+D1355+D1441</f>
        <v>3238</v>
      </c>
      <c r="E14" s="180">
        <f t="shared" ref="E14:F14" si="5">E26+E532+E969+E1293+E1355+E1441</f>
        <v>5319.78</v>
      </c>
      <c r="F14" s="180">
        <f t="shared" si="5"/>
        <v>5319.78</v>
      </c>
    </row>
    <row r="15" spans="1:9" ht="26.4">
      <c r="A15" s="681"/>
      <c r="B15" s="689"/>
      <c r="C15" s="157" t="s">
        <v>32</v>
      </c>
      <c r="D15" s="180">
        <f>D17+D18+D19</f>
        <v>558084.49000000011</v>
      </c>
      <c r="E15" s="180">
        <f>E17+E18+E19</f>
        <v>498605.45999999996</v>
      </c>
      <c r="F15" s="180">
        <f>F17+F18+F19</f>
        <v>498605.45999999996</v>
      </c>
    </row>
    <row r="16" spans="1:9">
      <c r="A16" s="689"/>
      <c r="B16" s="689"/>
      <c r="C16" s="157" t="s">
        <v>0</v>
      </c>
      <c r="D16" s="180"/>
      <c r="E16" s="180"/>
      <c r="F16" s="180"/>
    </row>
    <row r="17" spans="1:7" ht="39.6">
      <c r="A17" s="689"/>
      <c r="B17" s="689"/>
      <c r="C17" s="158" t="s">
        <v>41</v>
      </c>
      <c r="D17" s="180">
        <f>D29+D535+D972+D1296+D1358+D1444</f>
        <v>0</v>
      </c>
      <c r="E17" s="180">
        <f t="shared" ref="E17:F17" si="6">E29+E535+E972+E1296+E1358+E1444</f>
        <v>0</v>
      </c>
      <c r="F17" s="180">
        <f t="shared" si="6"/>
        <v>0</v>
      </c>
    </row>
    <row r="18" spans="1:7" s="13" customFormat="1">
      <c r="A18" s="689"/>
      <c r="B18" s="689"/>
      <c r="C18" s="157" t="s">
        <v>46</v>
      </c>
      <c r="D18" s="180">
        <f>D30+D536+D973+D1297+D1359+D1445</f>
        <v>6643.28</v>
      </c>
      <c r="E18" s="180">
        <f t="shared" ref="E18:F18" si="7">E30+E536+E973+E1297+E1359+E1445</f>
        <v>6622.22</v>
      </c>
      <c r="F18" s="180">
        <f t="shared" si="7"/>
        <v>6622.22</v>
      </c>
    </row>
    <row r="19" spans="1:7" s="13" customFormat="1">
      <c r="A19" s="689"/>
      <c r="B19" s="689"/>
      <c r="C19" s="157" t="s">
        <v>14</v>
      </c>
      <c r="D19" s="180">
        <f>D31+D537+D974+D1298+D1360+D1446</f>
        <v>551441.21000000008</v>
      </c>
      <c r="E19" s="180">
        <f t="shared" ref="E19:F19" si="8">E31+E537+E974+E1298+E1360+E1446</f>
        <v>491983.24</v>
      </c>
      <c r="F19" s="180">
        <f t="shared" si="8"/>
        <v>491983.24</v>
      </c>
    </row>
    <row r="20" spans="1:7" s="13" customFormat="1" ht="12.75" customHeight="1">
      <c r="A20" s="640" t="s">
        <v>15</v>
      </c>
      <c r="B20" s="680" t="s">
        <v>360</v>
      </c>
      <c r="C20" s="160" t="s">
        <v>8</v>
      </c>
      <c r="D20" s="170">
        <f>D21+D22</f>
        <v>6457970.0499999998</v>
      </c>
      <c r="E20" s="170">
        <f t="shared" ref="E20:F20" si="9">E21+E22</f>
        <v>6407044.544999999</v>
      </c>
      <c r="F20" s="170">
        <f t="shared" si="9"/>
        <v>6407044.544999999</v>
      </c>
    </row>
    <row r="21" spans="1:7" s="13" customFormat="1" ht="66">
      <c r="A21" s="641"/>
      <c r="B21" s="681"/>
      <c r="C21" s="4" t="s">
        <v>43</v>
      </c>
      <c r="D21" s="170">
        <f>D47+D59+D71+D83+D95+D107+D119+D131+D143+D155+D167+D179+D191+D203+D215+D227+D239+D251+D263+D275+D287+D299+D311+D323+D335+D347+D359+D371+D383+D395+D407+D419+D431+D443+D455+D467+D479+D491+D503+D515</f>
        <v>72396.05</v>
      </c>
      <c r="E21" s="170">
        <f t="shared" ref="E21:F21" si="10">E47+E59+E71+E83+E95+E107+E119+E131+E143+E155+E167+E179+E191+E203+E215+E227+E239+E251+E263+E275+E287+E299+E311+E323+E335+E347+E359+E371+E383+E395+E407+E419+E431+E443+E455+E467+E479+E491+E503+E515</f>
        <v>72378.885000000009</v>
      </c>
      <c r="F21" s="170">
        <f t="shared" si="10"/>
        <v>72378.885000000009</v>
      </c>
      <c r="G21" s="165">
        <f>D21+D22</f>
        <v>6457970.0499999998</v>
      </c>
    </row>
    <row r="22" spans="1:7" s="13" customFormat="1" ht="59.25" customHeight="1">
      <c r="A22" s="641"/>
      <c r="B22" s="681"/>
      <c r="C22" s="4" t="s">
        <v>31</v>
      </c>
      <c r="D22" s="170">
        <f>D24+D25</f>
        <v>6385574</v>
      </c>
      <c r="E22" s="170">
        <f t="shared" ref="E22:F22" si="11">E24+E25</f>
        <v>6334665.6599999992</v>
      </c>
      <c r="F22" s="170">
        <f t="shared" si="11"/>
        <v>6334665.6599999992</v>
      </c>
    </row>
    <row r="23" spans="1:7" ht="16.5" customHeight="1">
      <c r="A23" s="641"/>
      <c r="B23" s="681"/>
      <c r="C23" s="43" t="s">
        <v>0</v>
      </c>
      <c r="D23" s="170"/>
      <c r="E23" s="170"/>
      <c r="F23" s="170"/>
      <c r="G23" s="167">
        <f>F21+F24</f>
        <v>1824178.4049999998</v>
      </c>
    </row>
    <row r="24" spans="1:7" ht="63.75" customHeight="1">
      <c r="A24" s="641"/>
      <c r="B24" s="681"/>
      <c r="C24" s="43" t="s">
        <v>42</v>
      </c>
      <c r="D24" s="170">
        <f>D50+D62+D74+D86+D98+D110+D122+D134+D146+D158+D170+D182+D194+D206+D218+D230+D242+D254+D266+D278+D290+D302+D314+D326+D338+D350+D362+D374+D386+D398+D410+D422+D434+D446+D458+D470+D482+D494+D501+D506</f>
        <v>1799762.4</v>
      </c>
      <c r="E24" s="170">
        <f t="shared" ref="E24:F24" si="12">E50+E62+E74+E86+E98+E110+E122+E134+E146+E158+E170+E182+E194+E206+E218+E230+E242+E254+E266+E278+E290+E302+E314+E326+E338+E350+E362+E374+E386+E398+E410+E422+E434+E446+E458+E470+E482+E494+E501+E506</f>
        <v>1751799.5199999998</v>
      </c>
      <c r="F24" s="170">
        <f t="shared" si="12"/>
        <v>1751799.5199999998</v>
      </c>
      <c r="G24" s="167">
        <f>D21+D24</f>
        <v>1872158.45</v>
      </c>
    </row>
    <row r="25" spans="1:7">
      <c r="A25" s="641"/>
      <c r="B25" s="681"/>
      <c r="C25" s="43" t="s">
        <v>6</v>
      </c>
      <c r="D25" s="170">
        <v>4585811.5999999996</v>
      </c>
      <c r="E25" s="170">
        <v>4582866.1399999997</v>
      </c>
      <c r="F25" s="170">
        <f>E25</f>
        <v>4582866.1399999997</v>
      </c>
    </row>
    <row r="26" spans="1:7">
      <c r="A26" s="641"/>
      <c r="B26" s="681"/>
      <c r="C26" s="4" t="s">
        <v>7</v>
      </c>
      <c r="D26" s="170"/>
      <c r="E26" s="170"/>
      <c r="F26" s="170"/>
    </row>
    <row r="27" spans="1:7" ht="31.5" customHeight="1">
      <c r="A27" s="682"/>
      <c r="B27" s="682"/>
      <c r="C27" s="4" t="s">
        <v>32</v>
      </c>
      <c r="D27" s="170"/>
      <c r="E27" s="170"/>
      <c r="F27" s="170"/>
    </row>
    <row r="28" spans="1:7">
      <c r="A28" s="682"/>
      <c r="B28" s="682"/>
      <c r="C28" s="43" t="s">
        <v>0</v>
      </c>
      <c r="D28" s="170"/>
      <c r="E28" s="170"/>
      <c r="F28" s="170"/>
    </row>
    <row r="29" spans="1:7" ht="39.6">
      <c r="A29" s="682"/>
      <c r="B29" s="682"/>
      <c r="C29" s="404" t="s">
        <v>41</v>
      </c>
      <c r="D29" s="170"/>
      <c r="E29" s="170"/>
      <c r="F29" s="170"/>
    </row>
    <row r="30" spans="1:7">
      <c r="A30" s="682"/>
      <c r="B30" s="682"/>
      <c r="C30" s="43" t="s">
        <v>46</v>
      </c>
      <c r="D30" s="170"/>
      <c r="E30" s="170"/>
      <c r="F30" s="170"/>
    </row>
    <row r="31" spans="1:7">
      <c r="A31" s="683"/>
      <c r="B31" s="683"/>
      <c r="C31" s="43" t="s">
        <v>14</v>
      </c>
      <c r="D31" s="170"/>
      <c r="E31" s="170"/>
      <c r="F31" s="170"/>
    </row>
    <row r="32" spans="1:7" ht="12.75" customHeight="1">
      <c r="A32" s="684" t="s">
        <v>872</v>
      </c>
      <c r="B32" s="691"/>
      <c r="C32" s="691"/>
      <c r="D32" s="691"/>
      <c r="E32" s="691"/>
      <c r="F32" s="692"/>
    </row>
    <row r="33" spans="1:6" ht="12.75" customHeight="1">
      <c r="A33" s="640" t="s">
        <v>873</v>
      </c>
      <c r="B33" s="680" t="s">
        <v>363</v>
      </c>
      <c r="C33" s="160" t="s">
        <v>8</v>
      </c>
      <c r="D33" s="170">
        <f>D20</f>
        <v>6457970.0499999998</v>
      </c>
      <c r="E33" s="170">
        <f t="shared" ref="E33:F42" si="13">E20</f>
        <v>6407044.544999999</v>
      </c>
      <c r="F33" s="170">
        <f t="shared" si="13"/>
        <v>6407044.544999999</v>
      </c>
    </row>
    <row r="34" spans="1:6" ht="66">
      <c r="A34" s="641"/>
      <c r="B34" s="681"/>
      <c r="C34" s="4" t="s">
        <v>43</v>
      </c>
      <c r="D34" s="170">
        <f t="shared" ref="D34:F42" si="14">D21</f>
        <v>72396.05</v>
      </c>
      <c r="E34" s="170">
        <f t="shared" si="13"/>
        <v>72378.885000000009</v>
      </c>
      <c r="F34" s="170">
        <f t="shared" si="13"/>
        <v>72378.885000000009</v>
      </c>
    </row>
    <row r="35" spans="1:6" ht="15.75" customHeight="1">
      <c r="A35" s="641"/>
      <c r="B35" s="681"/>
      <c r="C35" s="4" t="s">
        <v>31</v>
      </c>
      <c r="D35" s="170">
        <f t="shared" si="14"/>
        <v>6385574</v>
      </c>
      <c r="E35" s="170">
        <f t="shared" si="13"/>
        <v>6334665.6599999992</v>
      </c>
      <c r="F35" s="170">
        <f t="shared" si="13"/>
        <v>6334665.6599999992</v>
      </c>
    </row>
    <row r="36" spans="1:6" ht="72.75" customHeight="1">
      <c r="A36" s="641"/>
      <c r="B36" s="681"/>
      <c r="C36" s="43" t="s">
        <v>0</v>
      </c>
      <c r="D36" s="170">
        <f t="shared" si="14"/>
        <v>0</v>
      </c>
      <c r="E36" s="170">
        <f t="shared" si="13"/>
        <v>0</v>
      </c>
      <c r="F36" s="170">
        <f t="shared" si="13"/>
        <v>0</v>
      </c>
    </row>
    <row r="37" spans="1:6" ht="61.5" customHeight="1">
      <c r="A37" s="641"/>
      <c r="B37" s="681"/>
      <c r="C37" s="43" t="s">
        <v>42</v>
      </c>
      <c r="D37" s="170">
        <f t="shared" si="14"/>
        <v>1799762.4</v>
      </c>
      <c r="E37" s="170">
        <f t="shared" si="13"/>
        <v>1751799.5199999998</v>
      </c>
      <c r="F37" s="170">
        <f t="shared" si="13"/>
        <v>1751799.5199999998</v>
      </c>
    </row>
    <row r="38" spans="1:6">
      <c r="A38" s="641"/>
      <c r="B38" s="681"/>
      <c r="C38" s="43" t="s">
        <v>6</v>
      </c>
      <c r="D38" s="170">
        <f t="shared" si="14"/>
        <v>4585811.5999999996</v>
      </c>
      <c r="E38" s="170">
        <f t="shared" si="14"/>
        <v>4582866.1399999997</v>
      </c>
      <c r="F38" s="170">
        <f t="shared" si="14"/>
        <v>4582866.1399999997</v>
      </c>
    </row>
    <row r="39" spans="1:6">
      <c r="A39" s="641"/>
      <c r="B39" s="681"/>
      <c r="C39" s="4" t="s">
        <v>7</v>
      </c>
      <c r="D39" s="170">
        <f t="shared" si="14"/>
        <v>0</v>
      </c>
      <c r="E39" s="170">
        <f t="shared" si="13"/>
        <v>0</v>
      </c>
      <c r="F39" s="170">
        <f t="shared" si="13"/>
        <v>0</v>
      </c>
    </row>
    <row r="40" spans="1:6" ht="26.4">
      <c r="A40" s="682"/>
      <c r="B40" s="682"/>
      <c r="C40" s="4" t="s">
        <v>32</v>
      </c>
      <c r="D40" s="170">
        <f t="shared" si="14"/>
        <v>0</v>
      </c>
      <c r="E40" s="170">
        <f t="shared" si="13"/>
        <v>0</v>
      </c>
      <c r="F40" s="170">
        <f t="shared" si="13"/>
        <v>0</v>
      </c>
    </row>
    <row r="41" spans="1:6">
      <c r="A41" s="682"/>
      <c r="B41" s="682"/>
      <c r="C41" s="43" t="s">
        <v>0</v>
      </c>
      <c r="D41" s="170">
        <f t="shared" si="14"/>
        <v>0</v>
      </c>
      <c r="E41" s="170">
        <f t="shared" si="13"/>
        <v>0</v>
      </c>
      <c r="F41" s="170">
        <f t="shared" si="13"/>
        <v>0</v>
      </c>
    </row>
    <row r="42" spans="1:6" ht="39.6">
      <c r="A42" s="682"/>
      <c r="B42" s="682"/>
      <c r="C42" s="404" t="s">
        <v>41</v>
      </c>
      <c r="D42" s="170">
        <f t="shared" si="14"/>
        <v>0</v>
      </c>
      <c r="E42" s="170">
        <f t="shared" si="13"/>
        <v>0</v>
      </c>
      <c r="F42" s="170">
        <f t="shared" si="13"/>
        <v>0</v>
      </c>
    </row>
    <row r="43" spans="1:6">
      <c r="A43" s="682"/>
      <c r="B43" s="682"/>
      <c r="C43" s="43" t="s">
        <v>46</v>
      </c>
      <c r="D43" s="170"/>
      <c r="E43" s="170"/>
      <c r="F43" s="170"/>
    </row>
    <row r="44" spans="1:6" ht="45.75" customHeight="1">
      <c r="A44" s="683"/>
      <c r="B44" s="683"/>
      <c r="C44" s="43" t="s">
        <v>14</v>
      </c>
      <c r="D44" s="170"/>
      <c r="E44" s="170"/>
      <c r="F44" s="170"/>
    </row>
    <row r="45" spans="1:6">
      <c r="A45" s="684" t="s">
        <v>27</v>
      </c>
      <c r="B45" s="685"/>
      <c r="C45" s="685"/>
      <c r="D45" s="685"/>
      <c r="E45" s="685"/>
      <c r="F45" s="686"/>
    </row>
    <row r="46" spans="1:6" ht="12.75" customHeight="1">
      <c r="A46" s="646" t="s">
        <v>9</v>
      </c>
      <c r="B46" s="629" t="s">
        <v>874</v>
      </c>
      <c r="C46" s="160" t="s">
        <v>8</v>
      </c>
      <c r="D46" s="170">
        <v>283321</v>
      </c>
      <c r="E46" s="170">
        <v>283321</v>
      </c>
      <c r="F46" s="170">
        <v>283321</v>
      </c>
    </row>
    <row r="47" spans="1:6" ht="67.5" customHeight="1">
      <c r="A47" s="673"/>
      <c r="B47" s="673"/>
      <c r="C47" s="4" t="s">
        <v>43</v>
      </c>
      <c r="D47" s="170"/>
      <c r="E47" s="170"/>
      <c r="F47" s="170"/>
    </row>
    <row r="48" spans="1:6" ht="52.8">
      <c r="A48" s="673"/>
      <c r="B48" s="673"/>
      <c r="C48" s="4" t="s">
        <v>31</v>
      </c>
      <c r="D48" s="170">
        <v>283321</v>
      </c>
      <c r="E48" s="170">
        <v>283321</v>
      </c>
      <c r="F48" s="170">
        <v>283321</v>
      </c>
    </row>
    <row r="49" spans="1:6">
      <c r="A49" s="673"/>
      <c r="B49" s="673"/>
      <c r="C49" s="43" t="s">
        <v>0</v>
      </c>
      <c r="D49" s="170"/>
      <c r="E49" s="170"/>
      <c r="F49" s="170"/>
    </row>
    <row r="50" spans="1:6" ht="15.75" customHeight="1">
      <c r="A50" s="673"/>
      <c r="B50" s="673"/>
      <c r="C50" s="43" t="s">
        <v>42</v>
      </c>
      <c r="D50" s="170"/>
      <c r="E50" s="170"/>
      <c r="F50" s="170"/>
    </row>
    <row r="51" spans="1:6" ht="73.5" customHeight="1">
      <c r="A51" s="673"/>
      <c r="B51" s="673"/>
      <c r="C51" s="43" t="s">
        <v>6</v>
      </c>
      <c r="D51" s="170">
        <f>D48</f>
        <v>283321</v>
      </c>
      <c r="E51" s="170">
        <f>E48</f>
        <v>283321</v>
      </c>
      <c r="F51" s="170">
        <f>F48</f>
        <v>283321</v>
      </c>
    </row>
    <row r="52" spans="1:6" ht="59.25" customHeight="1">
      <c r="A52" s="673"/>
      <c r="B52" s="673"/>
      <c r="C52" s="4" t="s">
        <v>7</v>
      </c>
      <c r="D52" s="170"/>
      <c r="E52" s="170"/>
      <c r="F52" s="170"/>
    </row>
    <row r="53" spans="1:6" ht="26.4">
      <c r="A53" s="673"/>
      <c r="B53" s="673"/>
      <c r="C53" s="4" t="s">
        <v>32</v>
      </c>
      <c r="D53" s="170"/>
      <c r="E53" s="170"/>
      <c r="F53" s="170"/>
    </row>
    <row r="54" spans="1:6">
      <c r="A54" s="673"/>
      <c r="B54" s="673"/>
      <c r="C54" s="43" t="s">
        <v>0</v>
      </c>
      <c r="D54" s="170"/>
      <c r="E54" s="170"/>
      <c r="F54" s="170"/>
    </row>
    <row r="55" spans="1:6" ht="39.6">
      <c r="A55" s="673"/>
      <c r="B55" s="673"/>
      <c r="C55" s="404" t="s">
        <v>41</v>
      </c>
      <c r="D55" s="170"/>
      <c r="E55" s="170"/>
      <c r="F55" s="170"/>
    </row>
    <row r="56" spans="1:6">
      <c r="A56" s="673"/>
      <c r="B56" s="673"/>
      <c r="C56" s="43" t="s">
        <v>46</v>
      </c>
      <c r="D56" s="170"/>
      <c r="E56" s="170"/>
      <c r="F56" s="170"/>
    </row>
    <row r="57" spans="1:6">
      <c r="A57" s="674"/>
      <c r="B57" s="674"/>
      <c r="C57" s="43" t="s">
        <v>14</v>
      </c>
      <c r="D57" s="170"/>
      <c r="E57" s="170"/>
      <c r="F57" s="170"/>
    </row>
    <row r="58" spans="1:6" ht="12.75" customHeight="1">
      <c r="A58" s="646" t="s">
        <v>10</v>
      </c>
      <c r="B58" s="675" t="s">
        <v>875</v>
      </c>
      <c r="C58" s="160" t="s">
        <v>8</v>
      </c>
      <c r="D58" s="170">
        <v>88618</v>
      </c>
      <c r="E58" s="170">
        <v>88585.23</v>
      </c>
      <c r="F58" s="170">
        <f>E58</f>
        <v>88585.23</v>
      </c>
    </row>
    <row r="59" spans="1:6" ht="66" customHeight="1">
      <c r="A59" s="673"/>
      <c r="B59" s="673"/>
      <c r="C59" s="4" t="s">
        <v>43</v>
      </c>
      <c r="D59" s="170"/>
      <c r="E59" s="170"/>
      <c r="F59" s="170"/>
    </row>
    <row r="60" spans="1:6" ht="52.8">
      <c r="A60" s="673"/>
      <c r="B60" s="673"/>
      <c r="C60" s="4" t="s">
        <v>31</v>
      </c>
      <c r="D60" s="170">
        <f>D58</f>
        <v>88618</v>
      </c>
      <c r="E60" s="170">
        <f>E58</f>
        <v>88585.23</v>
      </c>
      <c r="F60" s="170">
        <f>F58</f>
        <v>88585.23</v>
      </c>
    </row>
    <row r="61" spans="1:6">
      <c r="A61" s="673"/>
      <c r="B61" s="673"/>
      <c r="C61" s="43" t="s">
        <v>0</v>
      </c>
      <c r="D61" s="170"/>
      <c r="E61" s="170"/>
      <c r="F61" s="170"/>
    </row>
    <row r="62" spans="1:6">
      <c r="A62" s="673"/>
      <c r="B62" s="673"/>
      <c r="C62" s="43" t="s">
        <v>42</v>
      </c>
      <c r="D62" s="170"/>
      <c r="E62" s="170"/>
      <c r="F62" s="170"/>
    </row>
    <row r="63" spans="1:6" ht="15.75" customHeight="1">
      <c r="A63" s="673"/>
      <c r="B63" s="673"/>
      <c r="C63" s="43" t="s">
        <v>6</v>
      </c>
      <c r="D63" s="170">
        <f>D60</f>
        <v>88618</v>
      </c>
      <c r="E63" s="170">
        <f>E60</f>
        <v>88585.23</v>
      </c>
      <c r="F63" s="170">
        <f>F60</f>
        <v>88585.23</v>
      </c>
    </row>
    <row r="64" spans="1:6" ht="81.75" customHeight="1">
      <c r="A64" s="673"/>
      <c r="B64" s="673"/>
      <c r="C64" s="4" t="s">
        <v>7</v>
      </c>
      <c r="D64" s="170"/>
      <c r="E64" s="170"/>
      <c r="F64" s="170"/>
    </row>
    <row r="65" spans="1:6" ht="58.5" customHeight="1">
      <c r="A65" s="673"/>
      <c r="B65" s="673"/>
      <c r="C65" s="4" t="s">
        <v>32</v>
      </c>
      <c r="D65" s="170"/>
      <c r="E65" s="170"/>
      <c r="F65" s="170"/>
    </row>
    <row r="66" spans="1:6">
      <c r="A66" s="673"/>
      <c r="B66" s="673"/>
      <c r="C66" s="43" t="s">
        <v>0</v>
      </c>
      <c r="D66" s="170"/>
      <c r="E66" s="170"/>
      <c r="F66" s="170"/>
    </row>
    <row r="67" spans="1:6" ht="39.6">
      <c r="A67" s="673"/>
      <c r="B67" s="673"/>
      <c r="C67" s="404" t="s">
        <v>41</v>
      </c>
      <c r="D67" s="170"/>
      <c r="E67" s="170"/>
      <c r="F67" s="170"/>
    </row>
    <row r="68" spans="1:6">
      <c r="A68" s="673"/>
      <c r="B68" s="673"/>
      <c r="C68" s="43" t="s">
        <v>46</v>
      </c>
      <c r="D68" s="170"/>
      <c r="E68" s="170"/>
      <c r="F68" s="170"/>
    </row>
    <row r="69" spans="1:6">
      <c r="A69" s="674"/>
      <c r="B69" s="674"/>
      <c r="C69" s="43" t="s">
        <v>14</v>
      </c>
      <c r="D69" s="170"/>
      <c r="E69" s="170"/>
      <c r="F69" s="170"/>
    </row>
    <row r="70" spans="1:6" ht="12.75" customHeight="1">
      <c r="A70" s="646" t="s">
        <v>131</v>
      </c>
      <c r="B70" s="629" t="s">
        <v>876</v>
      </c>
      <c r="C70" s="160" t="s">
        <v>8</v>
      </c>
      <c r="D70" s="170">
        <v>16547</v>
      </c>
      <c r="E70" s="170">
        <v>16584.990000000002</v>
      </c>
      <c r="F70" s="170">
        <f>E70</f>
        <v>16584.990000000002</v>
      </c>
    </row>
    <row r="71" spans="1:6" ht="66">
      <c r="A71" s="673"/>
      <c r="B71" s="673"/>
      <c r="C71" s="4" t="s">
        <v>43</v>
      </c>
      <c r="D71" s="170"/>
      <c r="E71" s="170"/>
      <c r="F71" s="170"/>
    </row>
    <row r="72" spans="1:6" ht="48" customHeight="1">
      <c r="A72" s="673"/>
      <c r="B72" s="673"/>
      <c r="C72" s="4" t="s">
        <v>31</v>
      </c>
      <c r="D72" s="170">
        <f>D70</f>
        <v>16547</v>
      </c>
      <c r="E72" s="170">
        <f>E70</f>
        <v>16584.990000000002</v>
      </c>
      <c r="F72" s="170">
        <f>E72</f>
        <v>16584.990000000002</v>
      </c>
    </row>
    <row r="73" spans="1:6">
      <c r="A73" s="673"/>
      <c r="B73" s="673"/>
      <c r="C73" s="43" t="s">
        <v>0</v>
      </c>
      <c r="D73" s="170"/>
      <c r="E73" s="170"/>
      <c r="F73" s="170"/>
    </row>
    <row r="74" spans="1:6">
      <c r="A74" s="673"/>
      <c r="B74" s="673"/>
      <c r="C74" s="43" t="s">
        <v>42</v>
      </c>
      <c r="D74" s="170"/>
      <c r="E74" s="170"/>
      <c r="F74" s="170"/>
    </row>
    <row r="75" spans="1:6">
      <c r="A75" s="673"/>
      <c r="B75" s="673"/>
      <c r="C75" s="43" t="s">
        <v>6</v>
      </c>
      <c r="D75" s="170">
        <f>D72</f>
        <v>16547</v>
      </c>
      <c r="E75" s="170">
        <f>E72</f>
        <v>16584.990000000002</v>
      </c>
      <c r="F75" s="170">
        <f>E75</f>
        <v>16584.990000000002</v>
      </c>
    </row>
    <row r="76" spans="1:6">
      <c r="A76" s="673"/>
      <c r="B76" s="673"/>
      <c r="C76" s="4" t="s">
        <v>7</v>
      </c>
      <c r="D76" s="170"/>
      <c r="E76" s="170"/>
      <c r="F76" s="170"/>
    </row>
    <row r="77" spans="1:6" ht="26.4">
      <c r="A77" s="673"/>
      <c r="B77" s="673"/>
      <c r="C77" s="4" t="s">
        <v>32</v>
      </c>
      <c r="D77" s="170"/>
      <c r="E77" s="170"/>
      <c r="F77" s="170"/>
    </row>
    <row r="78" spans="1:6">
      <c r="A78" s="673"/>
      <c r="B78" s="673"/>
      <c r="C78" s="43" t="s">
        <v>0</v>
      </c>
      <c r="D78" s="170"/>
      <c r="E78" s="170"/>
      <c r="F78" s="170"/>
    </row>
    <row r="79" spans="1:6" ht="84" customHeight="1">
      <c r="A79" s="673"/>
      <c r="B79" s="673"/>
      <c r="C79" s="404" t="s">
        <v>41</v>
      </c>
      <c r="D79" s="170"/>
      <c r="E79" s="170"/>
      <c r="F79" s="170"/>
    </row>
    <row r="80" spans="1:6" ht="60" customHeight="1">
      <c r="A80" s="673"/>
      <c r="B80" s="673"/>
      <c r="C80" s="43" t="s">
        <v>46</v>
      </c>
      <c r="D80" s="170"/>
      <c r="E80" s="170"/>
      <c r="F80" s="170"/>
    </row>
    <row r="81" spans="1:6">
      <c r="A81" s="674"/>
      <c r="B81" s="674"/>
      <c r="C81" s="43" t="s">
        <v>14</v>
      </c>
      <c r="D81" s="170"/>
      <c r="E81" s="170"/>
      <c r="F81" s="170"/>
    </row>
    <row r="82" spans="1:6" ht="12.75" customHeight="1">
      <c r="A82" s="646" t="s">
        <v>132</v>
      </c>
      <c r="B82" s="629" t="s">
        <v>877</v>
      </c>
      <c r="C82" s="160" t="s">
        <v>8</v>
      </c>
      <c r="D82" s="170">
        <v>863321</v>
      </c>
      <c r="E82" s="170">
        <v>863308.38</v>
      </c>
      <c r="F82" s="170">
        <v>863308.38</v>
      </c>
    </row>
    <row r="83" spans="1:6" ht="66">
      <c r="A83" s="647"/>
      <c r="B83" s="630"/>
      <c r="C83" s="4" t="s">
        <v>43</v>
      </c>
      <c r="D83" s="170"/>
      <c r="E83" s="170"/>
      <c r="F83" s="170"/>
    </row>
    <row r="84" spans="1:6" ht="52.8">
      <c r="A84" s="647"/>
      <c r="B84" s="630"/>
      <c r="C84" s="4" t="s">
        <v>31</v>
      </c>
      <c r="D84" s="170">
        <f>D82</f>
        <v>863321</v>
      </c>
      <c r="E84" s="170">
        <f>E82</f>
        <v>863308.38</v>
      </c>
      <c r="F84" s="170">
        <f>F82</f>
        <v>863308.38</v>
      </c>
    </row>
    <row r="85" spans="1:6">
      <c r="A85" s="647"/>
      <c r="B85" s="630"/>
      <c r="C85" s="43" t="s">
        <v>0</v>
      </c>
      <c r="D85" s="170"/>
      <c r="E85" s="170"/>
      <c r="F85" s="170"/>
    </row>
    <row r="86" spans="1:6">
      <c r="A86" s="647"/>
      <c r="B86" s="630"/>
      <c r="C86" s="43" t="s">
        <v>42</v>
      </c>
      <c r="D86" s="170"/>
      <c r="E86" s="170"/>
      <c r="F86" s="170"/>
    </row>
    <row r="87" spans="1:6">
      <c r="A87" s="647"/>
      <c r="B87" s="630"/>
      <c r="C87" s="43" t="s">
        <v>6</v>
      </c>
      <c r="D87" s="170">
        <f>D84</f>
        <v>863321</v>
      </c>
      <c r="E87" s="170">
        <f>E84</f>
        <v>863308.38</v>
      </c>
      <c r="F87" s="170">
        <f>F84</f>
        <v>863308.38</v>
      </c>
    </row>
    <row r="88" spans="1:6">
      <c r="A88" s="647"/>
      <c r="B88" s="630"/>
      <c r="C88" s="4" t="s">
        <v>7</v>
      </c>
      <c r="D88" s="170"/>
      <c r="E88" s="170"/>
      <c r="F88" s="170"/>
    </row>
    <row r="89" spans="1:6" ht="26.4">
      <c r="A89" s="647"/>
      <c r="B89" s="630"/>
      <c r="C89" s="4" t="s">
        <v>32</v>
      </c>
      <c r="D89" s="170"/>
      <c r="E89" s="170"/>
      <c r="F89" s="170"/>
    </row>
    <row r="90" spans="1:6">
      <c r="A90" s="647"/>
      <c r="B90" s="630"/>
      <c r="C90" s="43" t="s">
        <v>0</v>
      </c>
      <c r="D90" s="170"/>
      <c r="E90" s="170"/>
      <c r="F90" s="170"/>
    </row>
    <row r="91" spans="1:6" ht="15.75" customHeight="1">
      <c r="A91" s="647"/>
      <c r="B91" s="630"/>
      <c r="C91" s="404" t="s">
        <v>41</v>
      </c>
      <c r="D91" s="170"/>
      <c r="E91" s="170"/>
      <c r="F91" s="170"/>
    </row>
    <row r="92" spans="1:6" ht="76.5" customHeight="1">
      <c r="A92" s="647"/>
      <c r="B92" s="630"/>
      <c r="C92" s="43" t="s">
        <v>46</v>
      </c>
      <c r="D92" s="170"/>
      <c r="E92" s="170"/>
      <c r="F92" s="170"/>
    </row>
    <row r="93" spans="1:6" ht="60.75" customHeight="1">
      <c r="A93" s="648"/>
      <c r="B93" s="631"/>
      <c r="C93" s="43" t="s">
        <v>14</v>
      </c>
      <c r="D93" s="170"/>
      <c r="E93" s="170"/>
      <c r="F93" s="170"/>
    </row>
    <row r="94" spans="1:6" ht="12.75" customHeight="1">
      <c r="A94" s="646" t="s">
        <v>133</v>
      </c>
      <c r="B94" s="629" t="s">
        <v>878</v>
      </c>
      <c r="C94" s="160" t="s">
        <v>8</v>
      </c>
      <c r="D94" s="170">
        <v>8396</v>
      </c>
      <c r="E94" s="170">
        <v>8393.69</v>
      </c>
      <c r="F94" s="170">
        <v>8369</v>
      </c>
    </row>
    <row r="95" spans="1:6" ht="66">
      <c r="A95" s="647"/>
      <c r="B95" s="630"/>
      <c r="C95" s="4" t="s">
        <v>43</v>
      </c>
      <c r="D95" s="170"/>
      <c r="E95" s="170"/>
      <c r="F95" s="170"/>
    </row>
    <row r="96" spans="1:6" ht="52.8">
      <c r="A96" s="647"/>
      <c r="B96" s="630"/>
      <c r="C96" s="4" t="s">
        <v>31</v>
      </c>
      <c r="D96" s="170">
        <f>D94</f>
        <v>8396</v>
      </c>
      <c r="E96" s="170">
        <f>E94</f>
        <v>8393.69</v>
      </c>
      <c r="F96" s="170">
        <f>F94</f>
        <v>8369</v>
      </c>
    </row>
    <row r="97" spans="1:6">
      <c r="A97" s="647"/>
      <c r="B97" s="630"/>
      <c r="C97" s="43" t="s">
        <v>0</v>
      </c>
      <c r="D97" s="170"/>
      <c r="E97" s="170"/>
      <c r="F97" s="170"/>
    </row>
    <row r="98" spans="1:6">
      <c r="A98" s="647"/>
      <c r="B98" s="630"/>
      <c r="C98" s="43" t="s">
        <v>42</v>
      </c>
      <c r="D98" s="170"/>
      <c r="E98" s="170"/>
      <c r="F98" s="170"/>
    </row>
    <row r="99" spans="1:6">
      <c r="A99" s="647"/>
      <c r="B99" s="630"/>
      <c r="C99" s="43" t="s">
        <v>6</v>
      </c>
      <c r="D99" s="170">
        <f>D96</f>
        <v>8396</v>
      </c>
      <c r="E99" s="170">
        <f>E96</f>
        <v>8393.69</v>
      </c>
      <c r="F99" s="170">
        <f>F96</f>
        <v>8369</v>
      </c>
    </row>
    <row r="100" spans="1:6">
      <c r="A100" s="647"/>
      <c r="B100" s="630"/>
      <c r="C100" s="4" t="s">
        <v>7</v>
      </c>
      <c r="D100" s="170"/>
      <c r="E100" s="170"/>
      <c r="F100" s="170"/>
    </row>
    <row r="101" spans="1:6" ht="26.4">
      <c r="A101" s="647"/>
      <c r="B101" s="630"/>
      <c r="C101" s="4" t="s">
        <v>32</v>
      </c>
      <c r="D101" s="170"/>
      <c r="E101" s="170"/>
      <c r="F101" s="170"/>
    </row>
    <row r="102" spans="1:6">
      <c r="A102" s="647"/>
      <c r="B102" s="630"/>
      <c r="C102" s="43" t="s">
        <v>0</v>
      </c>
      <c r="D102" s="170"/>
      <c r="E102" s="170"/>
      <c r="F102" s="170"/>
    </row>
    <row r="103" spans="1:6" ht="39.6">
      <c r="A103" s="647"/>
      <c r="B103" s="630"/>
      <c r="C103" s="404" t="s">
        <v>41</v>
      </c>
      <c r="D103" s="170"/>
      <c r="E103" s="170"/>
      <c r="F103" s="170"/>
    </row>
    <row r="104" spans="1:6">
      <c r="A104" s="647"/>
      <c r="B104" s="630"/>
      <c r="C104" s="43" t="s">
        <v>46</v>
      </c>
      <c r="D104" s="170"/>
      <c r="E104" s="170"/>
      <c r="F104" s="170"/>
    </row>
    <row r="105" spans="1:6" ht="81.75" customHeight="1">
      <c r="A105" s="648"/>
      <c r="B105" s="631"/>
      <c r="C105" s="43" t="s">
        <v>14</v>
      </c>
      <c r="D105" s="170"/>
      <c r="E105" s="170"/>
      <c r="F105" s="170"/>
    </row>
    <row r="106" spans="1:6" ht="61.5" customHeight="1">
      <c r="A106" s="646" t="s">
        <v>134</v>
      </c>
      <c r="B106" s="629" t="s">
        <v>879</v>
      </c>
      <c r="C106" s="160" t="s">
        <v>8</v>
      </c>
      <c r="D106" s="170">
        <v>2108.79</v>
      </c>
      <c r="E106" s="170">
        <v>2108.59</v>
      </c>
      <c r="F106" s="170">
        <f>E106</f>
        <v>2108.59</v>
      </c>
    </row>
    <row r="107" spans="1:6" ht="66">
      <c r="A107" s="673"/>
      <c r="B107" s="673"/>
      <c r="C107" s="4" t="s">
        <v>43</v>
      </c>
      <c r="D107" s="170">
        <v>364.79</v>
      </c>
      <c r="E107" s="170">
        <v>364.79</v>
      </c>
      <c r="F107" s="170">
        <v>364.79</v>
      </c>
    </row>
    <row r="108" spans="1:6" ht="52.8">
      <c r="A108" s="673"/>
      <c r="B108" s="673"/>
      <c r="C108" s="4" t="s">
        <v>31</v>
      </c>
      <c r="D108" s="170">
        <v>1744</v>
      </c>
      <c r="E108" s="170">
        <v>1743.8</v>
      </c>
      <c r="F108" s="170">
        <v>1743.8</v>
      </c>
    </row>
    <row r="109" spans="1:6">
      <c r="A109" s="673"/>
      <c r="B109" s="673"/>
      <c r="C109" s="43" t="s">
        <v>0</v>
      </c>
      <c r="D109" s="170"/>
      <c r="E109" s="170"/>
      <c r="F109" s="170"/>
    </row>
    <row r="110" spans="1:6">
      <c r="A110" s="673"/>
      <c r="B110" s="673"/>
      <c r="C110" s="43" t="s">
        <v>42</v>
      </c>
      <c r="D110" s="170"/>
      <c r="E110" s="170"/>
      <c r="F110" s="170"/>
    </row>
    <row r="111" spans="1:6">
      <c r="A111" s="673"/>
      <c r="B111" s="673"/>
      <c r="C111" s="43" t="s">
        <v>6</v>
      </c>
      <c r="D111" s="170">
        <v>1744</v>
      </c>
      <c r="E111" s="170">
        <f>E108</f>
        <v>1743.8</v>
      </c>
      <c r="F111" s="170">
        <f>F108</f>
        <v>1743.8</v>
      </c>
    </row>
    <row r="112" spans="1:6">
      <c r="A112" s="673"/>
      <c r="B112" s="673"/>
      <c r="C112" s="4" t="s">
        <v>7</v>
      </c>
      <c r="D112" s="170"/>
      <c r="E112" s="170"/>
      <c r="F112" s="170"/>
    </row>
    <row r="113" spans="1:6" ht="26.4">
      <c r="A113" s="673"/>
      <c r="B113" s="673"/>
      <c r="C113" s="4" t="s">
        <v>32</v>
      </c>
      <c r="D113" s="170"/>
      <c r="E113" s="170"/>
      <c r="F113" s="170"/>
    </row>
    <row r="114" spans="1:6">
      <c r="A114" s="673"/>
      <c r="B114" s="673"/>
      <c r="C114" s="43" t="s">
        <v>0</v>
      </c>
      <c r="D114" s="170"/>
      <c r="E114" s="170"/>
      <c r="F114" s="170"/>
    </row>
    <row r="115" spans="1:6" ht="39.6">
      <c r="A115" s="673"/>
      <c r="B115" s="673"/>
      <c r="C115" s="404" t="s">
        <v>41</v>
      </c>
      <c r="D115" s="170"/>
      <c r="E115" s="170"/>
      <c r="F115" s="170"/>
    </row>
    <row r="116" spans="1:6">
      <c r="A116" s="673"/>
      <c r="B116" s="673"/>
      <c r="C116" s="43" t="s">
        <v>46</v>
      </c>
      <c r="D116" s="170"/>
      <c r="E116" s="170"/>
      <c r="F116" s="170"/>
    </row>
    <row r="117" spans="1:6">
      <c r="A117" s="674"/>
      <c r="B117" s="674"/>
      <c r="C117" s="43" t="s">
        <v>14</v>
      </c>
      <c r="D117" s="170"/>
      <c r="E117" s="170"/>
      <c r="F117" s="170"/>
    </row>
    <row r="118" spans="1:6" ht="12.75" customHeight="1">
      <c r="A118" s="646" t="s">
        <v>135</v>
      </c>
      <c r="B118" s="629" t="s">
        <v>880</v>
      </c>
      <c r="C118" s="160" t="s">
        <v>8</v>
      </c>
      <c r="D118" s="170">
        <v>161559</v>
      </c>
      <c r="E118" s="170">
        <v>161554.85</v>
      </c>
      <c r="F118" s="170">
        <v>161554.85</v>
      </c>
    </row>
    <row r="119" spans="1:6" ht="15.75" customHeight="1">
      <c r="A119" s="673"/>
      <c r="B119" s="673"/>
      <c r="C119" s="4" t="s">
        <v>43</v>
      </c>
      <c r="D119" s="170"/>
      <c r="E119" s="170"/>
      <c r="F119" s="170"/>
    </row>
    <row r="120" spans="1:6" ht="76.5" customHeight="1">
      <c r="A120" s="673"/>
      <c r="B120" s="673"/>
      <c r="C120" s="4" t="s">
        <v>31</v>
      </c>
      <c r="D120" s="170">
        <f>D118</f>
        <v>161559</v>
      </c>
      <c r="E120" s="170">
        <f>E118</f>
        <v>161554.85</v>
      </c>
      <c r="F120" s="170">
        <f>F118</f>
        <v>161554.85</v>
      </c>
    </row>
    <row r="121" spans="1:6" ht="60" customHeight="1">
      <c r="A121" s="673"/>
      <c r="B121" s="673"/>
      <c r="C121" s="43" t="s">
        <v>0</v>
      </c>
      <c r="D121" s="170"/>
      <c r="E121" s="170"/>
      <c r="F121" s="170"/>
    </row>
    <row r="122" spans="1:6">
      <c r="A122" s="673"/>
      <c r="B122" s="673"/>
      <c r="C122" s="43" t="s">
        <v>42</v>
      </c>
      <c r="D122" s="170"/>
      <c r="E122" s="170"/>
      <c r="F122" s="170"/>
    </row>
    <row r="123" spans="1:6">
      <c r="A123" s="673"/>
      <c r="B123" s="673"/>
      <c r="C123" s="43" t="s">
        <v>6</v>
      </c>
      <c r="D123" s="170">
        <f>D118</f>
        <v>161559</v>
      </c>
      <c r="E123" s="170">
        <f>E120</f>
        <v>161554.85</v>
      </c>
      <c r="F123" s="170">
        <f>F120</f>
        <v>161554.85</v>
      </c>
    </row>
    <row r="124" spans="1:6">
      <c r="A124" s="673"/>
      <c r="B124" s="673"/>
      <c r="C124" s="4" t="s">
        <v>7</v>
      </c>
      <c r="D124" s="170"/>
      <c r="E124" s="170"/>
      <c r="F124" s="170"/>
    </row>
    <row r="125" spans="1:6" ht="26.4">
      <c r="A125" s="673"/>
      <c r="B125" s="673"/>
      <c r="C125" s="4" t="s">
        <v>32</v>
      </c>
      <c r="D125" s="170"/>
      <c r="E125" s="170"/>
      <c r="F125" s="170"/>
    </row>
    <row r="126" spans="1:6">
      <c r="A126" s="673"/>
      <c r="B126" s="673"/>
      <c r="C126" s="43" t="s">
        <v>0</v>
      </c>
      <c r="D126" s="170"/>
      <c r="E126" s="170"/>
      <c r="F126" s="170"/>
    </row>
    <row r="127" spans="1:6" ht="39.6">
      <c r="A127" s="673"/>
      <c r="B127" s="673"/>
      <c r="C127" s="404" t="s">
        <v>41</v>
      </c>
      <c r="D127" s="170"/>
      <c r="E127" s="170"/>
      <c r="F127" s="170"/>
    </row>
    <row r="128" spans="1:6">
      <c r="A128" s="673"/>
      <c r="B128" s="673"/>
      <c r="C128" s="43" t="s">
        <v>46</v>
      </c>
      <c r="D128" s="170"/>
      <c r="E128" s="170"/>
      <c r="F128" s="170"/>
    </row>
    <row r="129" spans="1:6">
      <c r="A129" s="674"/>
      <c r="B129" s="674"/>
      <c r="C129" s="43" t="s">
        <v>14</v>
      </c>
      <c r="D129" s="170"/>
      <c r="E129" s="170"/>
      <c r="F129" s="170"/>
    </row>
    <row r="130" spans="1:6">
      <c r="A130" s="646" t="s">
        <v>136</v>
      </c>
      <c r="B130" s="629" t="s">
        <v>881</v>
      </c>
      <c r="C130" s="160" t="s">
        <v>8</v>
      </c>
      <c r="D130" s="170">
        <v>17584</v>
      </c>
      <c r="E130" s="170">
        <v>17391.87</v>
      </c>
      <c r="F130" s="170">
        <f>E130</f>
        <v>17391.87</v>
      </c>
    </row>
    <row r="131" spans="1:6" ht="66">
      <c r="A131" s="673"/>
      <c r="B131" s="673"/>
      <c r="C131" s="4" t="s">
        <v>43</v>
      </c>
      <c r="D131" s="170"/>
      <c r="E131" s="170"/>
      <c r="F131" s="170"/>
    </row>
    <row r="132" spans="1:6" ht="52.8">
      <c r="A132" s="673"/>
      <c r="B132" s="673"/>
      <c r="C132" s="4" t="s">
        <v>31</v>
      </c>
      <c r="D132" s="170">
        <f>D130</f>
        <v>17584</v>
      </c>
      <c r="E132" s="170">
        <f>E130</f>
        <v>17391.87</v>
      </c>
      <c r="F132" s="170">
        <f>E132</f>
        <v>17391.87</v>
      </c>
    </row>
    <row r="133" spans="1:6">
      <c r="A133" s="673"/>
      <c r="B133" s="673"/>
      <c r="C133" s="43" t="s">
        <v>0</v>
      </c>
      <c r="D133" s="170"/>
      <c r="E133" s="170"/>
      <c r="F133" s="170"/>
    </row>
    <row r="134" spans="1:6">
      <c r="A134" s="673"/>
      <c r="B134" s="673"/>
      <c r="C134" s="43" t="s">
        <v>42</v>
      </c>
      <c r="D134" s="170"/>
      <c r="E134" s="170"/>
      <c r="F134" s="170"/>
    </row>
    <row r="135" spans="1:6">
      <c r="A135" s="673"/>
      <c r="B135" s="673"/>
      <c r="C135" s="43" t="s">
        <v>6</v>
      </c>
      <c r="D135" s="170">
        <f>D130</f>
        <v>17584</v>
      </c>
      <c r="E135" s="170">
        <f>E132</f>
        <v>17391.87</v>
      </c>
      <c r="F135" s="170">
        <f>E135</f>
        <v>17391.87</v>
      </c>
    </row>
    <row r="136" spans="1:6" ht="72" customHeight="1">
      <c r="A136" s="673"/>
      <c r="B136" s="673"/>
      <c r="C136" s="4" t="s">
        <v>7</v>
      </c>
      <c r="D136" s="170"/>
      <c r="E136" s="170"/>
      <c r="F136" s="170"/>
    </row>
    <row r="137" spans="1:6" ht="61.5" customHeight="1">
      <c r="A137" s="673"/>
      <c r="B137" s="673"/>
      <c r="C137" s="4" t="s">
        <v>32</v>
      </c>
      <c r="D137" s="170"/>
      <c r="E137" s="170"/>
      <c r="F137" s="170"/>
    </row>
    <row r="138" spans="1:6">
      <c r="A138" s="673"/>
      <c r="B138" s="673"/>
      <c r="C138" s="43" t="s">
        <v>0</v>
      </c>
      <c r="D138" s="170"/>
      <c r="E138" s="170"/>
      <c r="F138" s="170"/>
    </row>
    <row r="139" spans="1:6" ht="39.6">
      <c r="A139" s="673"/>
      <c r="B139" s="673"/>
      <c r="C139" s="404" t="s">
        <v>41</v>
      </c>
      <c r="D139" s="170"/>
      <c r="E139" s="170"/>
      <c r="F139" s="170"/>
    </row>
    <row r="140" spans="1:6">
      <c r="A140" s="673"/>
      <c r="B140" s="673"/>
      <c r="C140" s="43" t="s">
        <v>46</v>
      </c>
      <c r="D140" s="170"/>
      <c r="E140" s="170"/>
      <c r="F140" s="170"/>
    </row>
    <row r="141" spans="1:6">
      <c r="A141" s="674"/>
      <c r="B141" s="674"/>
      <c r="C141" s="43" t="s">
        <v>14</v>
      </c>
      <c r="D141" s="170"/>
      <c r="E141" s="170"/>
      <c r="F141" s="170"/>
    </row>
    <row r="142" spans="1:6" ht="12.75" customHeight="1">
      <c r="A142" s="646" t="s">
        <v>137</v>
      </c>
      <c r="B142" s="629" t="s">
        <v>882</v>
      </c>
      <c r="C142" s="160" t="s">
        <v>8</v>
      </c>
      <c r="D142" s="170">
        <v>2</v>
      </c>
      <c r="E142" s="170">
        <v>0.85</v>
      </c>
      <c r="F142" s="170">
        <v>0.85</v>
      </c>
    </row>
    <row r="143" spans="1:6" ht="66">
      <c r="A143" s="673"/>
      <c r="B143" s="673"/>
      <c r="C143" s="4" t="s">
        <v>43</v>
      </c>
      <c r="D143" s="170"/>
      <c r="E143" s="170"/>
      <c r="F143" s="170"/>
    </row>
    <row r="144" spans="1:6" ht="52.8">
      <c r="A144" s="673"/>
      <c r="B144" s="673"/>
      <c r="C144" s="4" t="s">
        <v>31</v>
      </c>
      <c r="D144" s="170">
        <v>2</v>
      </c>
      <c r="E144" s="170">
        <v>0.85</v>
      </c>
      <c r="F144" s="170">
        <v>0.85199999999999998</v>
      </c>
    </row>
    <row r="145" spans="1:15">
      <c r="A145" s="673"/>
      <c r="B145" s="673"/>
      <c r="C145" s="43" t="s">
        <v>0</v>
      </c>
      <c r="D145" s="170"/>
      <c r="E145" s="170"/>
      <c r="F145" s="170"/>
    </row>
    <row r="146" spans="1:15">
      <c r="A146" s="673"/>
      <c r="B146" s="673"/>
      <c r="C146" s="43" t="s">
        <v>42</v>
      </c>
      <c r="D146" s="170"/>
      <c r="E146" s="170"/>
      <c r="F146" s="170"/>
    </row>
    <row r="147" spans="1:15">
      <c r="A147" s="673"/>
      <c r="B147" s="673"/>
      <c r="C147" s="43" t="s">
        <v>6</v>
      </c>
      <c r="D147" s="170">
        <v>2</v>
      </c>
      <c r="E147" s="170">
        <v>0.85</v>
      </c>
      <c r="F147" s="170">
        <v>0.85</v>
      </c>
    </row>
    <row r="148" spans="1:15" ht="24.75" customHeight="1">
      <c r="A148" s="673"/>
      <c r="B148" s="673"/>
      <c r="C148" s="4" t="s">
        <v>7</v>
      </c>
      <c r="D148" s="170"/>
      <c r="E148" s="170"/>
      <c r="F148" s="170"/>
    </row>
    <row r="149" spans="1:15" ht="45.75" customHeight="1">
      <c r="A149" s="673"/>
      <c r="B149" s="673"/>
      <c r="C149" s="4" t="s">
        <v>32</v>
      </c>
      <c r="D149" s="170"/>
      <c r="E149" s="170"/>
      <c r="F149" s="170"/>
    </row>
    <row r="150" spans="1:15" s="18" customFormat="1" ht="44.25" customHeight="1">
      <c r="A150" s="673"/>
      <c r="B150" s="673"/>
      <c r="C150" s="43" t="s">
        <v>0</v>
      </c>
      <c r="D150" s="170"/>
      <c r="E150" s="170"/>
      <c r="F150" s="170"/>
    </row>
    <row r="151" spans="1:15" s="18" customFormat="1" ht="21" customHeight="1">
      <c r="A151" s="673"/>
      <c r="B151" s="673"/>
      <c r="C151" s="404" t="s">
        <v>41</v>
      </c>
      <c r="D151" s="170"/>
      <c r="E151" s="170"/>
      <c r="F151" s="170"/>
    </row>
    <row r="152" spans="1:15" s="18" customFormat="1" ht="36" customHeight="1">
      <c r="A152" s="673"/>
      <c r="B152" s="673"/>
      <c r="C152" s="43" t="s">
        <v>46</v>
      </c>
      <c r="D152" s="170"/>
      <c r="E152" s="170"/>
      <c r="F152" s="170"/>
      <c r="G152" s="73"/>
      <c r="H152" s="73"/>
      <c r="I152" s="73"/>
      <c r="J152" s="73"/>
      <c r="K152" s="73"/>
      <c r="L152" s="73"/>
      <c r="M152" s="73"/>
      <c r="N152" s="73"/>
      <c r="O152" s="73"/>
    </row>
    <row r="153" spans="1:15" s="12" customFormat="1" ht="15.6">
      <c r="A153" s="674"/>
      <c r="B153" s="674"/>
      <c r="C153" s="43" t="s">
        <v>14</v>
      </c>
      <c r="D153" s="170"/>
      <c r="E153" s="170"/>
      <c r="F153" s="170"/>
      <c r="I153" s="8"/>
    </row>
    <row r="154" spans="1:15" ht="12.75" customHeight="1">
      <c r="A154" s="646" t="s">
        <v>138</v>
      </c>
      <c r="B154" s="629" t="s">
        <v>883</v>
      </c>
      <c r="C154" s="160" t="s">
        <v>8</v>
      </c>
      <c r="D154" s="170">
        <v>522.70000000000005</v>
      </c>
      <c r="E154" s="170">
        <f>E155+E156</f>
        <v>522.05999999999995</v>
      </c>
      <c r="F154" s="170">
        <f>F155+F156</f>
        <v>522.05999999999995</v>
      </c>
    </row>
    <row r="155" spans="1:15" ht="66">
      <c r="A155" s="673"/>
      <c r="B155" s="673"/>
      <c r="C155" s="4" t="s">
        <v>43</v>
      </c>
      <c r="D155" s="170">
        <v>374.7</v>
      </c>
      <c r="E155" s="170">
        <v>374.7</v>
      </c>
      <c r="F155" s="170">
        <v>374.7</v>
      </c>
    </row>
    <row r="156" spans="1:15" ht="52.8">
      <c r="A156" s="673"/>
      <c r="B156" s="673"/>
      <c r="C156" s="4" t="s">
        <v>31</v>
      </c>
      <c r="D156" s="170">
        <v>148</v>
      </c>
      <c r="E156" s="170">
        <v>147.36000000000001</v>
      </c>
      <c r="F156" s="170">
        <v>147.36000000000001</v>
      </c>
    </row>
    <row r="157" spans="1:15">
      <c r="A157" s="673"/>
      <c r="B157" s="673"/>
      <c r="C157" s="43" t="s">
        <v>0</v>
      </c>
      <c r="D157" s="170"/>
      <c r="E157" s="170"/>
      <c r="F157" s="170"/>
    </row>
    <row r="158" spans="1:15">
      <c r="A158" s="673"/>
      <c r="B158" s="673"/>
      <c r="C158" s="43" t="s">
        <v>42</v>
      </c>
      <c r="D158" s="170"/>
      <c r="E158" s="170"/>
      <c r="F158" s="170"/>
    </row>
    <row r="159" spans="1:15">
      <c r="A159" s="673"/>
      <c r="B159" s="673"/>
      <c r="C159" s="43" t="s">
        <v>6</v>
      </c>
      <c r="D159" s="170">
        <v>148</v>
      </c>
      <c r="E159" s="170">
        <v>147.36000000000001</v>
      </c>
      <c r="F159" s="170">
        <v>147.36000000000001</v>
      </c>
    </row>
    <row r="160" spans="1:15">
      <c r="A160" s="673"/>
      <c r="B160" s="673"/>
      <c r="C160" s="4" t="s">
        <v>7</v>
      </c>
      <c r="D160" s="170"/>
      <c r="E160" s="170"/>
      <c r="F160" s="170"/>
    </row>
    <row r="161" spans="1:6" ht="26.4">
      <c r="A161" s="673"/>
      <c r="B161" s="673"/>
      <c r="C161" s="4" t="s">
        <v>32</v>
      </c>
      <c r="D161" s="170"/>
      <c r="E161" s="170"/>
      <c r="F161" s="170"/>
    </row>
    <row r="162" spans="1:6">
      <c r="A162" s="673"/>
      <c r="B162" s="673"/>
      <c r="C162" s="43" t="s">
        <v>0</v>
      </c>
      <c r="D162" s="170"/>
      <c r="E162" s="170"/>
      <c r="F162" s="170"/>
    </row>
    <row r="163" spans="1:6" ht="39.6">
      <c r="A163" s="673"/>
      <c r="B163" s="673"/>
      <c r="C163" s="404" t="s">
        <v>41</v>
      </c>
      <c r="D163" s="170"/>
      <c r="E163" s="170"/>
      <c r="F163" s="170"/>
    </row>
    <row r="164" spans="1:6">
      <c r="A164" s="673"/>
      <c r="B164" s="673"/>
      <c r="C164" s="43" t="s">
        <v>46</v>
      </c>
      <c r="D164" s="170"/>
      <c r="E164" s="170"/>
      <c r="F164" s="170"/>
    </row>
    <row r="165" spans="1:6">
      <c r="A165" s="674"/>
      <c r="B165" s="674"/>
      <c r="C165" s="43" t="s">
        <v>14</v>
      </c>
      <c r="D165" s="170"/>
      <c r="E165" s="170"/>
      <c r="F165" s="170"/>
    </row>
    <row r="166" spans="1:6" ht="12.75" customHeight="1">
      <c r="A166" s="646" t="s">
        <v>139</v>
      </c>
      <c r="B166" s="629" t="s">
        <v>884</v>
      </c>
      <c r="C166" s="160" t="s">
        <v>8</v>
      </c>
      <c r="D166" s="170">
        <v>41368</v>
      </c>
      <c r="E166" s="170">
        <v>41351.980000000003</v>
      </c>
      <c r="F166" s="170">
        <f>E166</f>
        <v>41351.980000000003</v>
      </c>
    </row>
    <row r="167" spans="1:6" ht="66">
      <c r="A167" s="673"/>
      <c r="B167" s="673"/>
      <c r="C167" s="4" t="s">
        <v>43</v>
      </c>
      <c r="D167" s="170"/>
      <c r="E167" s="170"/>
      <c r="F167" s="170"/>
    </row>
    <row r="168" spans="1:6" ht="52.8">
      <c r="A168" s="673"/>
      <c r="B168" s="673"/>
      <c r="C168" s="4" t="s">
        <v>31</v>
      </c>
      <c r="D168" s="170">
        <f>D166</f>
        <v>41368</v>
      </c>
      <c r="E168" s="170">
        <f>E166</f>
        <v>41351.980000000003</v>
      </c>
      <c r="F168" s="170">
        <f>E168</f>
        <v>41351.980000000003</v>
      </c>
    </row>
    <row r="169" spans="1:6">
      <c r="A169" s="673"/>
      <c r="B169" s="673"/>
      <c r="C169" s="43" t="s">
        <v>0</v>
      </c>
      <c r="D169" s="170"/>
      <c r="E169" s="170"/>
      <c r="F169" s="170"/>
    </row>
    <row r="170" spans="1:6">
      <c r="A170" s="673"/>
      <c r="B170" s="673"/>
      <c r="C170" s="43" t="s">
        <v>42</v>
      </c>
      <c r="D170" s="170"/>
      <c r="E170" s="170"/>
      <c r="F170" s="170"/>
    </row>
    <row r="171" spans="1:6">
      <c r="A171" s="673"/>
      <c r="B171" s="673"/>
      <c r="C171" s="43" t="s">
        <v>6</v>
      </c>
      <c r="D171" s="170">
        <f>D166</f>
        <v>41368</v>
      </c>
      <c r="E171" s="170">
        <f>E168</f>
        <v>41351.980000000003</v>
      </c>
      <c r="F171" s="170">
        <f>E171</f>
        <v>41351.980000000003</v>
      </c>
    </row>
    <row r="172" spans="1:6">
      <c r="A172" s="673"/>
      <c r="B172" s="673"/>
      <c r="C172" s="4" t="s">
        <v>7</v>
      </c>
      <c r="D172" s="170"/>
      <c r="E172" s="170"/>
      <c r="F172" s="170"/>
    </row>
    <row r="173" spans="1:6" ht="26.4">
      <c r="A173" s="673"/>
      <c r="B173" s="673"/>
      <c r="C173" s="4" t="s">
        <v>32</v>
      </c>
      <c r="D173" s="170"/>
      <c r="E173" s="170"/>
      <c r="F173" s="170"/>
    </row>
    <row r="174" spans="1:6">
      <c r="A174" s="673"/>
      <c r="B174" s="673"/>
      <c r="C174" s="43" t="s">
        <v>0</v>
      </c>
      <c r="D174" s="170"/>
      <c r="E174" s="170"/>
      <c r="F174" s="170"/>
    </row>
    <row r="175" spans="1:6" ht="39.6">
      <c r="A175" s="673"/>
      <c r="B175" s="673"/>
      <c r="C175" s="404" t="s">
        <v>41</v>
      </c>
      <c r="D175" s="170"/>
      <c r="E175" s="170"/>
      <c r="F175" s="170"/>
    </row>
    <row r="176" spans="1:6">
      <c r="A176" s="673"/>
      <c r="B176" s="673"/>
      <c r="C176" s="43" t="s">
        <v>46</v>
      </c>
      <c r="D176" s="170"/>
      <c r="E176" s="170"/>
      <c r="F176" s="170"/>
    </row>
    <row r="177" spans="1:6">
      <c r="A177" s="674"/>
      <c r="B177" s="674"/>
      <c r="C177" s="43" t="s">
        <v>14</v>
      </c>
      <c r="D177" s="170"/>
      <c r="E177" s="170"/>
      <c r="F177" s="170"/>
    </row>
    <row r="178" spans="1:6" ht="12.75" customHeight="1">
      <c r="A178" s="646" t="s">
        <v>140</v>
      </c>
      <c r="B178" s="629" t="s">
        <v>885</v>
      </c>
      <c r="C178" s="160" t="s">
        <v>8</v>
      </c>
      <c r="D178" s="170">
        <v>5121</v>
      </c>
      <c r="E178" s="170">
        <v>5120.09</v>
      </c>
      <c r="F178" s="170">
        <f>E178</f>
        <v>5120.09</v>
      </c>
    </row>
    <row r="179" spans="1:6" ht="66">
      <c r="A179" s="673"/>
      <c r="B179" s="673"/>
      <c r="C179" s="4" t="s">
        <v>43</v>
      </c>
      <c r="D179" s="170"/>
      <c r="E179" s="170"/>
      <c r="F179" s="170"/>
    </row>
    <row r="180" spans="1:6" ht="52.8">
      <c r="A180" s="673"/>
      <c r="B180" s="673"/>
      <c r="C180" s="4" t="s">
        <v>31</v>
      </c>
      <c r="D180" s="170">
        <f>D178</f>
        <v>5121</v>
      </c>
      <c r="E180" s="170">
        <f>E178</f>
        <v>5120.09</v>
      </c>
      <c r="F180" s="170">
        <f>F178</f>
        <v>5120.09</v>
      </c>
    </row>
    <row r="181" spans="1:6">
      <c r="A181" s="673"/>
      <c r="B181" s="673"/>
      <c r="C181" s="43" t="s">
        <v>0</v>
      </c>
      <c r="D181" s="170"/>
      <c r="E181" s="170"/>
      <c r="F181" s="170"/>
    </row>
    <row r="182" spans="1:6">
      <c r="A182" s="673"/>
      <c r="B182" s="673"/>
      <c r="C182" s="43" t="s">
        <v>42</v>
      </c>
      <c r="D182" s="170"/>
      <c r="E182" s="170"/>
      <c r="F182" s="170"/>
    </row>
    <row r="183" spans="1:6">
      <c r="A183" s="673"/>
      <c r="B183" s="673"/>
      <c r="C183" s="43" t="s">
        <v>6</v>
      </c>
      <c r="D183" s="170">
        <f>D178</f>
        <v>5121</v>
      </c>
      <c r="E183" s="170">
        <f>E180</f>
        <v>5120.09</v>
      </c>
      <c r="F183" s="170">
        <f>F180</f>
        <v>5120.09</v>
      </c>
    </row>
    <row r="184" spans="1:6">
      <c r="A184" s="673"/>
      <c r="B184" s="673"/>
      <c r="C184" s="4" t="s">
        <v>7</v>
      </c>
      <c r="D184" s="170"/>
      <c r="E184" s="170"/>
      <c r="F184" s="170"/>
    </row>
    <row r="185" spans="1:6" ht="26.4">
      <c r="A185" s="673"/>
      <c r="B185" s="673"/>
      <c r="C185" s="4" t="s">
        <v>32</v>
      </c>
      <c r="D185" s="170"/>
      <c r="E185" s="170"/>
      <c r="F185" s="170"/>
    </row>
    <row r="186" spans="1:6">
      <c r="A186" s="673"/>
      <c r="B186" s="673"/>
      <c r="C186" s="43" t="s">
        <v>0</v>
      </c>
      <c r="D186" s="170"/>
      <c r="E186" s="170"/>
      <c r="F186" s="170"/>
    </row>
    <row r="187" spans="1:6" ht="39.6">
      <c r="A187" s="673"/>
      <c r="B187" s="673"/>
      <c r="C187" s="404" t="s">
        <v>41</v>
      </c>
      <c r="D187" s="170"/>
      <c r="E187" s="170"/>
      <c r="F187" s="170"/>
    </row>
    <row r="188" spans="1:6">
      <c r="A188" s="673"/>
      <c r="B188" s="673"/>
      <c r="C188" s="43" t="s">
        <v>46</v>
      </c>
      <c r="D188" s="170"/>
      <c r="E188" s="170"/>
      <c r="F188" s="170"/>
    </row>
    <row r="189" spans="1:6">
      <c r="A189" s="674"/>
      <c r="B189" s="674"/>
      <c r="C189" s="43" t="s">
        <v>14</v>
      </c>
      <c r="D189" s="170"/>
      <c r="E189" s="170"/>
      <c r="F189" s="170"/>
    </row>
    <row r="190" spans="1:6" ht="12.75" customHeight="1">
      <c r="A190" s="646" t="s">
        <v>142</v>
      </c>
      <c r="B190" s="629" t="s">
        <v>886</v>
      </c>
      <c r="C190" s="160" t="s">
        <v>8</v>
      </c>
      <c r="D190" s="170">
        <v>29</v>
      </c>
      <c r="E190" s="170">
        <v>26.86</v>
      </c>
      <c r="F190" s="170">
        <f>E190</f>
        <v>26.86</v>
      </c>
    </row>
    <row r="191" spans="1:6" ht="66">
      <c r="A191" s="673"/>
      <c r="B191" s="630"/>
      <c r="C191" s="4" t="s">
        <v>43</v>
      </c>
      <c r="D191" s="170"/>
      <c r="E191" s="170"/>
      <c r="F191" s="170"/>
    </row>
    <row r="192" spans="1:6" ht="52.8">
      <c r="A192" s="673"/>
      <c r="B192" s="630"/>
      <c r="C192" s="4" t="s">
        <v>31</v>
      </c>
      <c r="D192" s="170">
        <v>29</v>
      </c>
      <c r="E192" s="170">
        <f>E190</f>
        <v>26.86</v>
      </c>
      <c r="F192" s="170">
        <f>F190</f>
        <v>26.86</v>
      </c>
    </row>
    <row r="193" spans="1:6">
      <c r="A193" s="673"/>
      <c r="B193" s="630"/>
      <c r="C193" s="43" t="s">
        <v>0</v>
      </c>
      <c r="D193" s="170"/>
      <c r="E193" s="170"/>
      <c r="F193" s="170"/>
    </row>
    <row r="194" spans="1:6">
      <c r="A194" s="673"/>
      <c r="B194" s="630"/>
      <c r="C194" s="43" t="s">
        <v>42</v>
      </c>
      <c r="D194" s="170"/>
      <c r="E194" s="170"/>
      <c r="F194" s="170"/>
    </row>
    <row r="195" spans="1:6">
      <c r="A195" s="673"/>
      <c r="B195" s="630"/>
      <c r="C195" s="43" t="s">
        <v>6</v>
      </c>
      <c r="D195" s="170">
        <v>29</v>
      </c>
      <c r="E195" s="170">
        <f>E192</f>
        <v>26.86</v>
      </c>
      <c r="F195" s="170">
        <f>F192</f>
        <v>26.86</v>
      </c>
    </row>
    <row r="196" spans="1:6">
      <c r="A196" s="673"/>
      <c r="B196" s="630"/>
      <c r="C196" s="4" t="s">
        <v>7</v>
      </c>
      <c r="D196" s="170"/>
      <c r="E196" s="170"/>
      <c r="F196" s="170"/>
    </row>
    <row r="197" spans="1:6" ht="26.4">
      <c r="A197" s="673"/>
      <c r="B197" s="630"/>
      <c r="C197" s="4" t="s">
        <v>32</v>
      </c>
      <c r="D197" s="170"/>
      <c r="E197" s="170"/>
      <c r="F197" s="170"/>
    </row>
    <row r="198" spans="1:6">
      <c r="A198" s="673"/>
      <c r="B198" s="630"/>
      <c r="C198" s="43" t="s">
        <v>0</v>
      </c>
      <c r="D198" s="170"/>
      <c r="E198" s="170"/>
      <c r="F198" s="170"/>
    </row>
    <row r="199" spans="1:6" ht="39.6">
      <c r="A199" s="673"/>
      <c r="B199" s="630"/>
      <c r="C199" s="404" t="s">
        <v>41</v>
      </c>
      <c r="D199" s="170"/>
      <c r="E199" s="170"/>
      <c r="F199" s="170"/>
    </row>
    <row r="200" spans="1:6">
      <c r="A200" s="673"/>
      <c r="B200" s="630"/>
      <c r="C200" s="43" t="s">
        <v>46</v>
      </c>
      <c r="D200" s="170"/>
      <c r="E200" s="170"/>
      <c r="F200" s="170"/>
    </row>
    <row r="201" spans="1:6">
      <c r="A201" s="674"/>
      <c r="B201" s="631"/>
      <c r="C201" s="43" t="s">
        <v>14</v>
      </c>
      <c r="D201" s="170"/>
      <c r="E201" s="170"/>
      <c r="F201" s="170"/>
    </row>
    <row r="202" spans="1:6" ht="12.75" customHeight="1">
      <c r="A202" s="646" t="s">
        <v>887</v>
      </c>
      <c r="B202" s="675" t="s">
        <v>888</v>
      </c>
      <c r="C202" s="160" t="s">
        <v>8</v>
      </c>
      <c r="D202" s="170">
        <v>321</v>
      </c>
      <c r="E202" s="170">
        <v>0</v>
      </c>
      <c r="F202" s="170">
        <v>0</v>
      </c>
    </row>
    <row r="203" spans="1:6" ht="66">
      <c r="A203" s="673"/>
      <c r="B203" s="678"/>
      <c r="C203" s="4" t="s">
        <v>43</v>
      </c>
      <c r="D203" s="170"/>
      <c r="E203" s="170"/>
      <c r="F203" s="170"/>
    </row>
    <row r="204" spans="1:6" ht="52.8">
      <c r="A204" s="673"/>
      <c r="B204" s="678"/>
      <c r="C204" s="4" t="s">
        <v>31</v>
      </c>
      <c r="D204" s="170">
        <v>321</v>
      </c>
      <c r="E204" s="170">
        <v>0</v>
      </c>
      <c r="F204" s="170">
        <v>0</v>
      </c>
    </row>
    <row r="205" spans="1:6">
      <c r="A205" s="673"/>
      <c r="B205" s="678"/>
      <c r="C205" s="43" t="s">
        <v>0</v>
      </c>
      <c r="D205" s="170"/>
      <c r="E205" s="170"/>
      <c r="F205" s="170"/>
    </row>
    <row r="206" spans="1:6">
      <c r="A206" s="673"/>
      <c r="B206" s="678"/>
      <c r="C206" s="43" t="s">
        <v>42</v>
      </c>
      <c r="D206" s="170"/>
      <c r="E206" s="170"/>
      <c r="F206" s="170"/>
    </row>
    <row r="207" spans="1:6">
      <c r="A207" s="673"/>
      <c r="B207" s="678"/>
      <c r="C207" s="43" t="s">
        <v>6</v>
      </c>
      <c r="D207" s="170">
        <v>321</v>
      </c>
      <c r="E207" s="170">
        <v>0</v>
      </c>
      <c r="F207" s="170">
        <v>0</v>
      </c>
    </row>
    <row r="208" spans="1:6">
      <c r="A208" s="673"/>
      <c r="B208" s="678"/>
      <c r="C208" s="4" t="s">
        <v>7</v>
      </c>
      <c r="D208" s="170"/>
      <c r="E208" s="170"/>
      <c r="F208" s="170"/>
    </row>
    <row r="209" spans="1:6" ht="26.4">
      <c r="A209" s="673"/>
      <c r="B209" s="678"/>
      <c r="C209" s="4" t="s">
        <v>32</v>
      </c>
      <c r="D209" s="170"/>
      <c r="E209" s="170"/>
      <c r="F209" s="170"/>
    </row>
    <row r="210" spans="1:6">
      <c r="A210" s="673"/>
      <c r="B210" s="678"/>
      <c r="C210" s="43" t="s">
        <v>0</v>
      </c>
      <c r="D210" s="170"/>
      <c r="E210" s="170"/>
      <c r="F210" s="170"/>
    </row>
    <row r="211" spans="1:6" ht="39.6">
      <c r="A211" s="673"/>
      <c r="B211" s="678"/>
      <c r="C211" s="404" t="s">
        <v>41</v>
      </c>
      <c r="D211" s="170"/>
      <c r="E211" s="170"/>
      <c r="F211" s="170"/>
    </row>
    <row r="212" spans="1:6">
      <c r="A212" s="673"/>
      <c r="B212" s="678"/>
      <c r="C212" s="43" t="s">
        <v>46</v>
      </c>
      <c r="D212" s="170"/>
      <c r="E212" s="170"/>
      <c r="F212" s="170"/>
    </row>
    <row r="213" spans="1:6">
      <c r="A213" s="674"/>
      <c r="B213" s="679"/>
      <c r="C213" s="43" t="s">
        <v>14</v>
      </c>
      <c r="D213" s="170"/>
      <c r="E213" s="170"/>
      <c r="F213" s="170"/>
    </row>
    <row r="214" spans="1:6" ht="12.75" customHeight="1">
      <c r="A214" s="646" t="s">
        <v>144</v>
      </c>
      <c r="B214" s="675" t="s">
        <v>889</v>
      </c>
      <c r="C214" s="160" t="s">
        <v>8</v>
      </c>
      <c r="D214" s="170">
        <v>1000</v>
      </c>
      <c r="E214" s="170">
        <v>800</v>
      </c>
      <c r="F214" s="170">
        <f>E214</f>
        <v>800</v>
      </c>
    </row>
    <row r="215" spans="1:6" ht="66">
      <c r="A215" s="673"/>
      <c r="B215" s="673"/>
      <c r="C215" s="4" t="s">
        <v>43</v>
      </c>
      <c r="D215" s="170"/>
      <c r="E215" s="170"/>
      <c r="F215" s="170"/>
    </row>
    <row r="216" spans="1:6" ht="52.8">
      <c r="A216" s="673"/>
      <c r="B216" s="673"/>
      <c r="C216" s="4" t="s">
        <v>31</v>
      </c>
      <c r="D216" s="170">
        <v>1000</v>
      </c>
      <c r="E216" s="170">
        <f>E214</f>
        <v>800</v>
      </c>
      <c r="F216" s="170">
        <f>F214</f>
        <v>800</v>
      </c>
    </row>
    <row r="217" spans="1:6">
      <c r="A217" s="673"/>
      <c r="B217" s="673"/>
      <c r="C217" s="43" t="s">
        <v>0</v>
      </c>
      <c r="D217" s="170"/>
      <c r="E217" s="170"/>
      <c r="F217" s="170"/>
    </row>
    <row r="218" spans="1:6">
      <c r="A218" s="673"/>
      <c r="B218" s="673"/>
      <c r="C218" s="43" t="s">
        <v>42</v>
      </c>
      <c r="D218" s="170"/>
      <c r="E218" s="170"/>
      <c r="F218" s="170"/>
    </row>
    <row r="219" spans="1:6">
      <c r="A219" s="673"/>
      <c r="B219" s="673"/>
      <c r="C219" s="43" t="s">
        <v>6</v>
      </c>
      <c r="D219" s="170">
        <v>1000</v>
      </c>
      <c r="E219" s="170">
        <f>E216</f>
        <v>800</v>
      </c>
      <c r="F219" s="170">
        <f>F216</f>
        <v>800</v>
      </c>
    </row>
    <row r="220" spans="1:6">
      <c r="A220" s="673"/>
      <c r="B220" s="673"/>
      <c r="C220" s="4" t="s">
        <v>7</v>
      </c>
      <c r="D220" s="170"/>
      <c r="E220" s="170"/>
      <c r="F220" s="170"/>
    </row>
    <row r="221" spans="1:6" ht="26.4">
      <c r="A221" s="673"/>
      <c r="B221" s="673"/>
      <c r="C221" s="4" t="s">
        <v>32</v>
      </c>
      <c r="D221" s="170"/>
      <c r="E221" s="170"/>
      <c r="F221" s="170"/>
    </row>
    <row r="222" spans="1:6">
      <c r="A222" s="673"/>
      <c r="B222" s="673"/>
      <c r="C222" s="43" t="s">
        <v>0</v>
      </c>
      <c r="D222" s="170"/>
      <c r="E222" s="170"/>
      <c r="F222" s="170"/>
    </row>
    <row r="223" spans="1:6" ht="39.6">
      <c r="A223" s="673"/>
      <c r="B223" s="673"/>
      <c r="C223" s="404" t="s">
        <v>41</v>
      </c>
      <c r="D223" s="170"/>
      <c r="E223" s="170"/>
      <c r="F223" s="170"/>
    </row>
    <row r="224" spans="1:6">
      <c r="A224" s="673"/>
      <c r="B224" s="673"/>
      <c r="C224" s="43" t="s">
        <v>46</v>
      </c>
      <c r="D224" s="170"/>
      <c r="E224" s="170"/>
      <c r="F224" s="170"/>
    </row>
    <row r="225" spans="1:6">
      <c r="A225" s="674"/>
      <c r="B225" s="674"/>
      <c r="C225" s="43" t="s">
        <v>14</v>
      </c>
      <c r="D225" s="170"/>
      <c r="E225" s="170"/>
      <c r="F225" s="170"/>
    </row>
    <row r="226" spans="1:6" ht="12.75" customHeight="1">
      <c r="A226" s="646" t="s">
        <v>145</v>
      </c>
      <c r="B226" s="629" t="s">
        <v>890</v>
      </c>
      <c r="C226" s="160" t="s">
        <v>8</v>
      </c>
      <c r="D226" s="170">
        <v>1247012.5</v>
      </c>
      <c r="E226" s="170">
        <v>1246646.71</v>
      </c>
      <c r="F226" s="170">
        <f>E226</f>
        <v>1246646.71</v>
      </c>
    </row>
    <row r="227" spans="1:6" ht="66">
      <c r="A227" s="673"/>
      <c r="B227" s="673"/>
      <c r="C227" s="4" t="s">
        <v>43</v>
      </c>
      <c r="D227" s="170"/>
      <c r="E227" s="170"/>
      <c r="F227" s="170"/>
    </row>
    <row r="228" spans="1:6" ht="52.8">
      <c r="A228" s="673"/>
      <c r="B228" s="673"/>
      <c r="C228" s="4" t="s">
        <v>31</v>
      </c>
      <c r="D228" s="170">
        <f>D226</f>
        <v>1247012.5</v>
      </c>
      <c r="E228" s="170">
        <f>E226</f>
        <v>1246646.71</v>
      </c>
      <c r="F228" s="170">
        <f>F226</f>
        <v>1246646.71</v>
      </c>
    </row>
    <row r="229" spans="1:6">
      <c r="A229" s="673"/>
      <c r="B229" s="673"/>
      <c r="C229" s="43" t="s">
        <v>0</v>
      </c>
      <c r="D229" s="170"/>
      <c r="E229" s="170"/>
      <c r="F229" s="170"/>
    </row>
    <row r="230" spans="1:6">
      <c r="A230" s="673"/>
      <c r="B230" s="673"/>
      <c r="C230" s="43" t="s">
        <v>42</v>
      </c>
      <c r="D230" s="170"/>
      <c r="E230" s="170"/>
      <c r="F230" s="170"/>
    </row>
    <row r="231" spans="1:6">
      <c r="A231" s="673"/>
      <c r="B231" s="673"/>
      <c r="C231" s="43" t="s">
        <v>6</v>
      </c>
      <c r="D231" s="170">
        <f>D226</f>
        <v>1247012.5</v>
      </c>
      <c r="E231" s="170">
        <f>E228</f>
        <v>1246646.71</v>
      </c>
      <c r="F231" s="170">
        <f>F228</f>
        <v>1246646.71</v>
      </c>
    </row>
    <row r="232" spans="1:6">
      <c r="A232" s="673"/>
      <c r="B232" s="673"/>
      <c r="C232" s="4" t="s">
        <v>7</v>
      </c>
      <c r="D232" s="170"/>
      <c r="E232" s="170"/>
      <c r="F232" s="170"/>
    </row>
    <row r="233" spans="1:6" ht="26.4">
      <c r="A233" s="673"/>
      <c r="B233" s="673"/>
      <c r="C233" s="4" t="s">
        <v>32</v>
      </c>
      <c r="D233" s="170"/>
      <c r="E233" s="170"/>
      <c r="F233" s="170"/>
    </row>
    <row r="234" spans="1:6">
      <c r="A234" s="673"/>
      <c r="B234" s="673"/>
      <c r="C234" s="43" t="s">
        <v>0</v>
      </c>
      <c r="D234" s="170"/>
      <c r="E234" s="170"/>
      <c r="F234" s="170"/>
    </row>
    <row r="235" spans="1:6" ht="39.6">
      <c r="A235" s="673"/>
      <c r="B235" s="673"/>
      <c r="C235" s="404" t="s">
        <v>41</v>
      </c>
      <c r="D235" s="170"/>
      <c r="E235" s="170"/>
      <c r="F235" s="170"/>
    </row>
    <row r="236" spans="1:6">
      <c r="A236" s="673"/>
      <c r="B236" s="673"/>
      <c r="C236" s="43" t="s">
        <v>46</v>
      </c>
      <c r="D236" s="170"/>
      <c r="E236" s="170"/>
      <c r="F236" s="170"/>
    </row>
    <row r="237" spans="1:6">
      <c r="A237" s="674"/>
      <c r="B237" s="674"/>
      <c r="C237" s="43" t="s">
        <v>14</v>
      </c>
      <c r="D237" s="170"/>
      <c r="E237" s="170"/>
      <c r="F237" s="170"/>
    </row>
    <row r="238" spans="1:6" ht="12.75" customHeight="1">
      <c r="A238" s="646" t="s">
        <v>147</v>
      </c>
      <c r="B238" s="629" t="s">
        <v>891</v>
      </c>
      <c r="C238" s="160" t="s">
        <v>8</v>
      </c>
      <c r="D238" s="170">
        <v>989763.4</v>
      </c>
      <c r="E238" s="170">
        <v>989314.01</v>
      </c>
      <c r="F238" s="170">
        <f>E238</f>
        <v>989314.01</v>
      </c>
    </row>
    <row r="239" spans="1:6" ht="66">
      <c r="A239" s="673"/>
      <c r="B239" s="673"/>
      <c r="C239" s="4" t="s">
        <v>43</v>
      </c>
      <c r="D239" s="170"/>
      <c r="E239" s="170"/>
      <c r="F239" s="170"/>
    </row>
    <row r="240" spans="1:6" ht="52.8">
      <c r="A240" s="673"/>
      <c r="B240" s="673"/>
      <c r="C240" s="4" t="s">
        <v>31</v>
      </c>
      <c r="D240" s="170">
        <v>989763.4</v>
      </c>
      <c r="E240" s="170">
        <f>E238</f>
        <v>989314.01</v>
      </c>
      <c r="F240" s="170">
        <f>F238</f>
        <v>989314.01</v>
      </c>
    </row>
    <row r="241" spans="1:6">
      <c r="A241" s="673"/>
      <c r="B241" s="673"/>
      <c r="C241" s="43" t="s">
        <v>0</v>
      </c>
      <c r="D241" s="170"/>
      <c r="E241" s="170"/>
      <c r="F241" s="170"/>
    </row>
    <row r="242" spans="1:6">
      <c r="A242" s="673"/>
      <c r="B242" s="673"/>
      <c r="C242" s="43" t="s">
        <v>42</v>
      </c>
      <c r="D242" s="170"/>
      <c r="E242" s="170"/>
      <c r="F242" s="170"/>
    </row>
    <row r="243" spans="1:6">
      <c r="A243" s="673"/>
      <c r="B243" s="673"/>
      <c r="C243" s="43" t="s">
        <v>6</v>
      </c>
      <c r="D243" s="170">
        <f>D238</f>
        <v>989763.4</v>
      </c>
      <c r="E243" s="170">
        <f>E240</f>
        <v>989314.01</v>
      </c>
      <c r="F243" s="170">
        <f>F240</f>
        <v>989314.01</v>
      </c>
    </row>
    <row r="244" spans="1:6">
      <c r="A244" s="673"/>
      <c r="B244" s="673"/>
      <c r="C244" s="4" t="s">
        <v>7</v>
      </c>
      <c r="D244" s="170"/>
      <c r="E244" s="170"/>
      <c r="F244" s="170"/>
    </row>
    <row r="245" spans="1:6" ht="26.4">
      <c r="A245" s="673"/>
      <c r="B245" s="673"/>
      <c r="C245" s="4" t="s">
        <v>32</v>
      </c>
      <c r="D245" s="170"/>
      <c r="E245" s="170"/>
      <c r="F245" s="170"/>
    </row>
    <row r="246" spans="1:6">
      <c r="A246" s="673"/>
      <c r="B246" s="673"/>
      <c r="C246" s="43" t="s">
        <v>0</v>
      </c>
      <c r="D246" s="170"/>
      <c r="E246" s="170"/>
      <c r="F246" s="170"/>
    </row>
    <row r="247" spans="1:6" ht="39.6">
      <c r="A247" s="673"/>
      <c r="B247" s="673"/>
      <c r="C247" s="404" t="s">
        <v>41</v>
      </c>
      <c r="D247" s="170"/>
      <c r="E247" s="170"/>
      <c r="F247" s="170"/>
    </row>
    <row r="248" spans="1:6">
      <c r="A248" s="673"/>
      <c r="B248" s="673"/>
      <c r="C248" s="43" t="s">
        <v>46</v>
      </c>
      <c r="D248" s="170"/>
      <c r="E248" s="170"/>
      <c r="F248" s="170"/>
    </row>
    <row r="249" spans="1:6">
      <c r="A249" s="674"/>
      <c r="B249" s="674"/>
      <c r="C249" s="43" t="s">
        <v>14</v>
      </c>
      <c r="D249" s="170"/>
      <c r="E249" s="170"/>
      <c r="F249" s="170"/>
    </row>
    <row r="250" spans="1:6" ht="12.75" customHeight="1">
      <c r="A250" s="646" t="s">
        <v>149</v>
      </c>
      <c r="B250" s="629" t="s">
        <v>892</v>
      </c>
      <c r="C250" s="160" t="s">
        <v>8</v>
      </c>
      <c r="D250" s="170">
        <v>21587.3</v>
      </c>
      <c r="E250" s="170">
        <v>21549.26</v>
      </c>
      <c r="F250" s="170">
        <f>E250</f>
        <v>21549.26</v>
      </c>
    </row>
    <row r="251" spans="1:6" ht="66">
      <c r="A251" s="673"/>
      <c r="B251" s="673"/>
      <c r="C251" s="4" t="s">
        <v>43</v>
      </c>
      <c r="D251" s="170"/>
      <c r="E251" s="170"/>
      <c r="F251" s="170"/>
    </row>
    <row r="252" spans="1:6" ht="52.8">
      <c r="A252" s="673"/>
      <c r="B252" s="673"/>
      <c r="C252" s="4" t="s">
        <v>31</v>
      </c>
      <c r="D252" s="170">
        <f>D250</f>
        <v>21587.3</v>
      </c>
      <c r="E252" s="170">
        <f>E250</f>
        <v>21549.26</v>
      </c>
      <c r="F252" s="170">
        <f>F250</f>
        <v>21549.26</v>
      </c>
    </row>
    <row r="253" spans="1:6">
      <c r="A253" s="673"/>
      <c r="B253" s="673"/>
      <c r="C253" s="43" t="s">
        <v>0</v>
      </c>
      <c r="D253" s="170"/>
      <c r="E253" s="170"/>
      <c r="F253" s="170"/>
    </row>
    <row r="254" spans="1:6">
      <c r="A254" s="673"/>
      <c r="B254" s="673"/>
      <c r="C254" s="43" t="s">
        <v>42</v>
      </c>
      <c r="D254" s="170"/>
      <c r="E254" s="170"/>
      <c r="F254" s="170"/>
    </row>
    <row r="255" spans="1:6">
      <c r="A255" s="673"/>
      <c r="B255" s="673"/>
      <c r="C255" s="43" t="s">
        <v>6</v>
      </c>
      <c r="D255" s="170">
        <f>D252</f>
        <v>21587.3</v>
      </c>
      <c r="E255" s="170">
        <f>E250</f>
        <v>21549.26</v>
      </c>
      <c r="F255" s="170">
        <f>F250</f>
        <v>21549.26</v>
      </c>
    </row>
    <row r="256" spans="1:6">
      <c r="A256" s="673"/>
      <c r="B256" s="673"/>
      <c r="C256" s="4" t="s">
        <v>7</v>
      </c>
      <c r="D256" s="170"/>
      <c r="E256" s="170"/>
      <c r="F256" s="170"/>
    </row>
    <row r="257" spans="1:6" ht="26.4">
      <c r="A257" s="673"/>
      <c r="B257" s="673"/>
      <c r="C257" s="4" t="s">
        <v>32</v>
      </c>
      <c r="D257" s="170"/>
      <c r="E257" s="170"/>
      <c r="F257" s="170"/>
    </row>
    <row r="258" spans="1:6">
      <c r="A258" s="673"/>
      <c r="B258" s="673"/>
      <c r="C258" s="43" t="s">
        <v>0</v>
      </c>
      <c r="D258" s="170"/>
      <c r="E258" s="170"/>
      <c r="F258" s="170"/>
    </row>
    <row r="259" spans="1:6" ht="39.6">
      <c r="A259" s="673"/>
      <c r="B259" s="673"/>
      <c r="C259" s="404" t="s">
        <v>41</v>
      </c>
      <c r="D259" s="170"/>
      <c r="E259" s="170"/>
      <c r="F259" s="170"/>
    </row>
    <row r="260" spans="1:6">
      <c r="A260" s="673"/>
      <c r="B260" s="673"/>
      <c r="C260" s="43" t="s">
        <v>46</v>
      </c>
      <c r="D260" s="170"/>
      <c r="E260" s="170"/>
      <c r="F260" s="170"/>
    </row>
    <row r="261" spans="1:6">
      <c r="A261" s="674"/>
      <c r="B261" s="674"/>
      <c r="C261" s="43" t="s">
        <v>14</v>
      </c>
      <c r="D261" s="170"/>
      <c r="E261" s="170"/>
      <c r="F261" s="170"/>
    </row>
    <row r="262" spans="1:6" ht="12.75" customHeight="1">
      <c r="A262" s="646" t="s">
        <v>151</v>
      </c>
      <c r="B262" s="629" t="s">
        <v>893</v>
      </c>
      <c r="C262" s="160" t="s">
        <v>8</v>
      </c>
      <c r="D262" s="170">
        <v>662916</v>
      </c>
      <c r="E262" s="170">
        <v>662750.31999999995</v>
      </c>
      <c r="F262" s="170">
        <f>E262</f>
        <v>662750.31999999995</v>
      </c>
    </row>
    <row r="263" spans="1:6" ht="66">
      <c r="A263" s="673"/>
      <c r="B263" s="673"/>
      <c r="C263" s="4" t="s">
        <v>43</v>
      </c>
      <c r="D263" s="170"/>
      <c r="E263" s="170"/>
      <c r="F263" s="170"/>
    </row>
    <row r="264" spans="1:6" ht="52.8">
      <c r="A264" s="673"/>
      <c r="B264" s="673"/>
      <c r="C264" s="4" t="s">
        <v>31</v>
      </c>
      <c r="D264" s="170">
        <f>D262</f>
        <v>662916</v>
      </c>
      <c r="E264" s="170">
        <f>E262</f>
        <v>662750.31999999995</v>
      </c>
      <c r="F264" s="170">
        <f>F262</f>
        <v>662750.31999999995</v>
      </c>
    </row>
    <row r="265" spans="1:6">
      <c r="A265" s="673"/>
      <c r="B265" s="673"/>
      <c r="C265" s="43" t="s">
        <v>0</v>
      </c>
      <c r="D265" s="170"/>
      <c r="E265" s="170"/>
      <c r="F265" s="170"/>
    </row>
    <row r="266" spans="1:6">
      <c r="A266" s="673"/>
      <c r="B266" s="673"/>
      <c r="C266" s="43" t="s">
        <v>42</v>
      </c>
      <c r="D266" s="170"/>
      <c r="E266" s="170"/>
      <c r="F266" s="170"/>
    </row>
    <row r="267" spans="1:6">
      <c r="A267" s="673"/>
      <c r="B267" s="673"/>
      <c r="C267" s="43" t="s">
        <v>6</v>
      </c>
      <c r="D267" s="170">
        <f>D262</f>
        <v>662916</v>
      </c>
      <c r="E267" s="170">
        <f>E264</f>
        <v>662750.31999999995</v>
      </c>
      <c r="F267" s="170">
        <f>F262</f>
        <v>662750.31999999995</v>
      </c>
    </row>
    <row r="268" spans="1:6">
      <c r="A268" s="673"/>
      <c r="B268" s="673"/>
      <c r="C268" s="4" t="s">
        <v>7</v>
      </c>
      <c r="D268" s="170"/>
      <c r="E268" s="170"/>
      <c r="F268" s="170"/>
    </row>
    <row r="269" spans="1:6" ht="26.4">
      <c r="A269" s="673"/>
      <c r="B269" s="673"/>
      <c r="C269" s="4" t="s">
        <v>32</v>
      </c>
      <c r="D269" s="170"/>
      <c r="E269" s="170"/>
      <c r="F269" s="170"/>
    </row>
    <row r="270" spans="1:6">
      <c r="A270" s="673"/>
      <c r="B270" s="673"/>
      <c r="C270" s="43" t="s">
        <v>0</v>
      </c>
      <c r="D270" s="170"/>
      <c r="E270" s="170"/>
      <c r="F270" s="170"/>
    </row>
    <row r="271" spans="1:6" ht="39.6">
      <c r="A271" s="673"/>
      <c r="B271" s="673"/>
      <c r="C271" s="404" t="s">
        <v>41</v>
      </c>
      <c r="D271" s="170"/>
      <c r="E271" s="170"/>
      <c r="F271" s="170"/>
    </row>
    <row r="272" spans="1:6">
      <c r="A272" s="673"/>
      <c r="B272" s="673"/>
      <c r="C272" s="43" t="s">
        <v>46</v>
      </c>
      <c r="D272" s="170"/>
      <c r="E272" s="170"/>
      <c r="F272" s="170"/>
    </row>
    <row r="273" spans="1:6">
      <c r="A273" s="674"/>
      <c r="B273" s="674"/>
      <c r="C273" s="43" t="s">
        <v>14</v>
      </c>
      <c r="D273" s="170"/>
      <c r="E273" s="170"/>
      <c r="F273" s="170"/>
    </row>
    <row r="274" spans="1:6" ht="12.75" customHeight="1">
      <c r="A274" s="646" t="s">
        <v>153</v>
      </c>
      <c r="B274" s="629" t="s">
        <v>894</v>
      </c>
      <c r="C274" s="160" t="s">
        <v>8</v>
      </c>
      <c r="D274" s="170">
        <v>8616</v>
      </c>
      <c r="E274" s="170">
        <v>8605.4500000000007</v>
      </c>
      <c r="F274" s="170">
        <f>E274</f>
        <v>8605.4500000000007</v>
      </c>
    </row>
    <row r="275" spans="1:6" ht="66">
      <c r="A275" s="673"/>
      <c r="B275" s="673"/>
      <c r="C275" s="4" t="s">
        <v>43</v>
      </c>
      <c r="D275" s="170"/>
      <c r="E275" s="170"/>
      <c r="F275" s="170"/>
    </row>
    <row r="276" spans="1:6" ht="52.8">
      <c r="A276" s="673"/>
      <c r="B276" s="673"/>
      <c r="C276" s="4" t="s">
        <v>31</v>
      </c>
      <c r="D276" s="170">
        <f>D274</f>
        <v>8616</v>
      </c>
      <c r="E276" s="170">
        <f>E274</f>
        <v>8605.4500000000007</v>
      </c>
      <c r="F276" s="170">
        <f>F274</f>
        <v>8605.4500000000007</v>
      </c>
    </row>
    <row r="277" spans="1:6">
      <c r="A277" s="673"/>
      <c r="B277" s="673"/>
      <c r="C277" s="43" t="s">
        <v>0</v>
      </c>
      <c r="D277" s="170"/>
      <c r="E277" s="170"/>
      <c r="F277" s="170"/>
    </row>
    <row r="278" spans="1:6">
      <c r="A278" s="673"/>
      <c r="B278" s="673"/>
      <c r="C278" s="43" t="s">
        <v>42</v>
      </c>
      <c r="D278" s="170"/>
      <c r="E278" s="170"/>
      <c r="F278" s="170"/>
    </row>
    <row r="279" spans="1:6">
      <c r="A279" s="673"/>
      <c r="B279" s="673"/>
      <c r="C279" s="43" t="s">
        <v>6</v>
      </c>
      <c r="D279" s="170">
        <f>D274</f>
        <v>8616</v>
      </c>
      <c r="E279" s="170">
        <f>E274</f>
        <v>8605.4500000000007</v>
      </c>
      <c r="F279" s="170">
        <f>F274</f>
        <v>8605.4500000000007</v>
      </c>
    </row>
    <row r="280" spans="1:6">
      <c r="A280" s="673"/>
      <c r="B280" s="673"/>
      <c r="C280" s="4" t="s">
        <v>7</v>
      </c>
      <c r="D280" s="170"/>
      <c r="E280" s="170"/>
      <c r="F280" s="170"/>
    </row>
    <row r="281" spans="1:6" ht="26.4">
      <c r="A281" s="673"/>
      <c r="B281" s="673"/>
      <c r="C281" s="4" t="s">
        <v>32</v>
      </c>
      <c r="D281" s="170"/>
      <c r="E281" s="170"/>
      <c r="F281" s="170"/>
    </row>
    <row r="282" spans="1:6">
      <c r="A282" s="673"/>
      <c r="B282" s="673"/>
      <c r="C282" s="43" t="s">
        <v>0</v>
      </c>
      <c r="D282" s="170"/>
      <c r="E282" s="170"/>
      <c r="F282" s="170"/>
    </row>
    <row r="283" spans="1:6" ht="39.6">
      <c r="A283" s="673"/>
      <c r="B283" s="673"/>
      <c r="C283" s="404" t="s">
        <v>41</v>
      </c>
      <c r="D283" s="170"/>
      <c r="E283" s="170"/>
      <c r="F283" s="170"/>
    </row>
    <row r="284" spans="1:6">
      <c r="A284" s="673"/>
      <c r="B284" s="673"/>
      <c r="C284" s="43" t="s">
        <v>46</v>
      </c>
      <c r="D284" s="170"/>
      <c r="E284" s="170"/>
      <c r="F284" s="170"/>
    </row>
    <row r="285" spans="1:6">
      <c r="A285" s="674"/>
      <c r="B285" s="674"/>
      <c r="C285" s="43" t="s">
        <v>14</v>
      </c>
      <c r="D285" s="170"/>
      <c r="E285" s="170"/>
      <c r="F285" s="170"/>
    </row>
    <row r="286" spans="1:6" ht="12.75" customHeight="1">
      <c r="A286" s="646" t="s">
        <v>155</v>
      </c>
      <c r="B286" s="629" t="s">
        <v>895</v>
      </c>
      <c r="C286" s="160" t="s">
        <v>8</v>
      </c>
      <c r="D286" s="170">
        <v>3646</v>
      </c>
      <c r="E286" s="170">
        <v>3572.71</v>
      </c>
      <c r="F286" s="170">
        <f>E286</f>
        <v>3572.71</v>
      </c>
    </row>
    <row r="287" spans="1:6" ht="66">
      <c r="A287" s="673"/>
      <c r="B287" s="673"/>
      <c r="C287" s="4" t="s">
        <v>43</v>
      </c>
      <c r="D287" s="170"/>
      <c r="E287" s="170"/>
      <c r="F287" s="170"/>
    </row>
    <row r="288" spans="1:6" ht="52.8">
      <c r="A288" s="673"/>
      <c r="B288" s="673"/>
      <c r="C288" s="4" t="s">
        <v>31</v>
      </c>
      <c r="D288" s="170">
        <f>D286</f>
        <v>3646</v>
      </c>
      <c r="E288" s="170">
        <f>E286</f>
        <v>3572.71</v>
      </c>
      <c r="F288" s="170">
        <f>F286</f>
        <v>3572.71</v>
      </c>
    </row>
    <row r="289" spans="1:6">
      <c r="A289" s="673"/>
      <c r="B289" s="673"/>
      <c r="C289" s="43" t="s">
        <v>0</v>
      </c>
      <c r="D289" s="170"/>
      <c r="E289" s="170"/>
      <c r="F289" s="170"/>
    </row>
    <row r="290" spans="1:6">
      <c r="A290" s="673"/>
      <c r="B290" s="673"/>
      <c r="C290" s="43" t="s">
        <v>42</v>
      </c>
      <c r="D290" s="170"/>
      <c r="E290" s="170"/>
      <c r="F290" s="170"/>
    </row>
    <row r="291" spans="1:6">
      <c r="A291" s="673"/>
      <c r="B291" s="673"/>
      <c r="C291" s="43" t="s">
        <v>6</v>
      </c>
      <c r="D291" s="170">
        <f>D286</f>
        <v>3646</v>
      </c>
      <c r="E291" s="170">
        <f>E286</f>
        <v>3572.71</v>
      </c>
      <c r="F291" s="170">
        <f>F286</f>
        <v>3572.71</v>
      </c>
    </row>
    <row r="292" spans="1:6">
      <c r="A292" s="673"/>
      <c r="B292" s="673"/>
      <c r="C292" s="4" t="s">
        <v>7</v>
      </c>
      <c r="D292" s="170"/>
      <c r="E292" s="170"/>
      <c r="F292" s="170"/>
    </row>
    <row r="293" spans="1:6" ht="26.4">
      <c r="A293" s="673"/>
      <c r="B293" s="673"/>
      <c r="C293" s="4" t="s">
        <v>32</v>
      </c>
      <c r="D293" s="170"/>
      <c r="E293" s="170"/>
      <c r="F293" s="170"/>
    </row>
    <row r="294" spans="1:6">
      <c r="A294" s="673"/>
      <c r="B294" s="673"/>
      <c r="C294" s="43" t="s">
        <v>0</v>
      </c>
      <c r="D294" s="170"/>
      <c r="E294" s="170"/>
      <c r="F294" s="170"/>
    </row>
    <row r="295" spans="1:6" ht="39.6">
      <c r="A295" s="673"/>
      <c r="B295" s="673"/>
      <c r="C295" s="404" t="s">
        <v>41</v>
      </c>
      <c r="D295" s="170"/>
      <c r="E295" s="170"/>
      <c r="F295" s="170"/>
    </row>
    <row r="296" spans="1:6">
      <c r="A296" s="673"/>
      <c r="B296" s="673"/>
      <c r="C296" s="43" t="s">
        <v>46</v>
      </c>
      <c r="D296" s="170"/>
      <c r="E296" s="170"/>
      <c r="F296" s="170"/>
    </row>
    <row r="297" spans="1:6">
      <c r="A297" s="674"/>
      <c r="B297" s="674"/>
      <c r="C297" s="43" t="s">
        <v>14</v>
      </c>
      <c r="D297" s="170"/>
      <c r="E297" s="170"/>
      <c r="F297" s="170"/>
    </row>
    <row r="298" spans="1:6" ht="12.75" customHeight="1">
      <c r="A298" s="646" t="s">
        <v>157</v>
      </c>
      <c r="B298" s="629" t="s">
        <v>896</v>
      </c>
      <c r="C298" s="160" t="s">
        <v>8</v>
      </c>
      <c r="D298" s="170">
        <v>1415229.6</v>
      </c>
      <c r="E298" s="170">
        <v>1368113.39</v>
      </c>
      <c r="F298" s="170">
        <f>E298</f>
        <v>1368113.39</v>
      </c>
    </row>
    <row r="299" spans="1:6" ht="66">
      <c r="A299" s="673"/>
      <c r="B299" s="673"/>
      <c r="C299" s="4" t="s">
        <v>43</v>
      </c>
      <c r="D299" s="170"/>
      <c r="E299" s="170"/>
      <c r="F299" s="170"/>
    </row>
    <row r="300" spans="1:6" ht="52.8">
      <c r="A300" s="673"/>
      <c r="B300" s="673"/>
      <c r="C300" s="4" t="s">
        <v>31</v>
      </c>
      <c r="D300" s="170"/>
      <c r="E300" s="170"/>
      <c r="F300" s="170"/>
    </row>
    <row r="301" spans="1:6">
      <c r="A301" s="673"/>
      <c r="B301" s="673"/>
      <c r="C301" s="43" t="s">
        <v>0</v>
      </c>
      <c r="D301" s="170"/>
      <c r="E301" s="170"/>
      <c r="F301" s="170"/>
    </row>
    <row r="302" spans="1:6">
      <c r="A302" s="673"/>
      <c r="B302" s="673"/>
      <c r="C302" s="43" t="s">
        <v>42</v>
      </c>
      <c r="D302" s="170">
        <f>D298</f>
        <v>1415229.6</v>
      </c>
      <c r="E302" s="170">
        <v>1368113.39</v>
      </c>
      <c r="F302" s="170">
        <f>F298</f>
        <v>1368113.39</v>
      </c>
    </row>
    <row r="303" spans="1:6">
      <c r="A303" s="673"/>
      <c r="B303" s="673"/>
      <c r="C303" s="43" t="s">
        <v>6</v>
      </c>
      <c r="D303" s="170"/>
      <c r="E303" s="170"/>
      <c r="F303" s="170"/>
    </row>
    <row r="304" spans="1:6">
      <c r="A304" s="673"/>
      <c r="B304" s="673"/>
      <c r="C304" s="4" t="s">
        <v>7</v>
      </c>
      <c r="D304" s="170"/>
      <c r="E304" s="170"/>
      <c r="F304" s="170"/>
    </row>
    <row r="305" spans="1:6" ht="26.4">
      <c r="A305" s="673"/>
      <c r="B305" s="673"/>
      <c r="C305" s="4" t="s">
        <v>32</v>
      </c>
      <c r="D305" s="170"/>
      <c r="E305" s="170"/>
      <c r="F305" s="170"/>
    </row>
    <row r="306" spans="1:6">
      <c r="A306" s="673"/>
      <c r="B306" s="673"/>
      <c r="C306" s="43" t="s">
        <v>0</v>
      </c>
      <c r="D306" s="170"/>
      <c r="E306" s="170"/>
      <c r="F306" s="170"/>
    </row>
    <row r="307" spans="1:6" ht="39.6">
      <c r="A307" s="673"/>
      <c r="B307" s="673"/>
      <c r="C307" s="404" t="s">
        <v>41</v>
      </c>
      <c r="D307" s="170"/>
      <c r="E307" s="170"/>
      <c r="F307" s="170"/>
    </row>
    <row r="308" spans="1:6">
      <c r="A308" s="673"/>
      <c r="B308" s="673"/>
      <c r="C308" s="43" t="s">
        <v>46</v>
      </c>
      <c r="D308" s="170"/>
      <c r="E308" s="170"/>
      <c r="F308" s="170"/>
    </row>
    <row r="309" spans="1:6">
      <c r="A309" s="674"/>
      <c r="B309" s="674"/>
      <c r="C309" s="43" t="s">
        <v>14</v>
      </c>
      <c r="D309" s="170"/>
      <c r="E309" s="170"/>
      <c r="F309" s="170"/>
    </row>
    <row r="310" spans="1:6" ht="12.75" customHeight="1">
      <c r="A310" s="646" t="s">
        <v>602</v>
      </c>
      <c r="B310" s="629" t="s">
        <v>897</v>
      </c>
      <c r="C310" s="160" t="s">
        <v>8</v>
      </c>
      <c r="D310" s="170">
        <v>0</v>
      </c>
      <c r="E310" s="170">
        <v>0</v>
      </c>
      <c r="F310" s="170">
        <v>0</v>
      </c>
    </row>
    <row r="311" spans="1:6" ht="66">
      <c r="A311" s="673"/>
      <c r="B311" s="673"/>
      <c r="C311" s="4" t="s">
        <v>43</v>
      </c>
      <c r="D311" s="170">
        <v>0</v>
      </c>
      <c r="E311" s="170">
        <v>0</v>
      </c>
      <c r="F311" s="170">
        <v>0</v>
      </c>
    </row>
    <row r="312" spans="1:6" ht="52.8">
      <c r="A312" s="673"/>
      <c r="B312" s="673"/>
      <c r="C312" s="4" t="s">
        <v>31</v>
      </c>
      <c r="D312" s="170"/>
      <c r="E312" s="170"/>
      <c r="F312" s="170"/>
    </row>
    <row r="313" spans="1:6">
      <c r="A313" s="673"/>
      <c r="B313" s="673"/>
      <c r="C313" s="43" t="s">
        <v>0</v>
      </c>
      <c r="D313" s="170"/>
      <c r="E313" s="170"/>
      <c r="F313" s="170"/>
    </row>
    <row r="314" spans="1:6">
      <c r="A314" s="673"/>
      <c r="B314" s="673"/>
      <c r="C314" s="43" t="s">
        <v>42</v>
      </c>
      <c r="D314" s="170">
        <v>0</v>
      </c>
      <c r="E314" s="170">
        <v>0</v>
      </c>
      <c r="F314" s="170">
        <v>0</v>
      </c>
    </row>
    <row r="315" spans="1:6">
      <c r="A315" s="673"/>
      <c r="B315" s="673"/>
      <c r="C315" s="43" t="s">
        <v>6</v>
      </c>
      <c r="D315" s="170"/>
      <c r="E315" s="170"/>
      <c r="F315" s="170"/>
    </row>
    <row r="316" spans="1:6">
      <c r="A316" s="673"/>
      <c r="B316" s="673"/>
      <c r="C316" s="4" t="s">
        <v>7</v>
      </c>
      <c r="D316" s="170"/>
      <c r="E316" s="170"/>
      <c r="F316" s="170"/>
    </row>
    <row r="317" spans="1:6" ht="26.4">
      <c r="A317" s="673"/>
      <c r="B317" s="673"/>
      <c r="C317" s="4" t="s">
        <v>32</v>
      </c>
      <c r="D317" s="170"/>
      <c r="E317" s="170"/>
      <c r="F317" s="170"/>
    </row>
    <row r="318" spans="1:6">
      <c r="A318" s="673"/>
      <c r="B318" s="673"/>
      <c r="C318" s="43" t="s">
        <v>0</v>
      </c>
      <c r="D318" s="170"/>
      <c r="E318" s="170"/>
      <c r="F318" s="170"/>
    </row>
    <row r="319" spans="1:6" ht="39.6">
      <c r="A319" s="673"/>
      <c r="B319" s="673"/>
      <c r="C319" s="404" t="s">
        <v>41</v>
      </c>
      <c r="D319" s="170"/>
      <c r="E319" s="170"/>
      <c r="F319" s="170"/>
    </row>
    <row r="320" spans="1:6">
      <c r="A320" s="673"/>
      <c r="B320" s="673"/>
      <c r="C320" s="43" t="s">
        <v>46</v>
      </c>
      <c r="D320" s="170"/>
      <c r="E320" s="170"/>
      <c r="F320" s="170"/>
    </row>
    <row r="321" spans="1:6">
      <c r="A321" s="674"/>
      <c r="B321" s="674"/>
      <c r="C321" s="43" t="s">
        <v>14</v>
      </c>
      <c r="D321" s="170"/>
      <c r="E321" s="170"/>
      <c r="F321" s="170"/>
    </row>
    <row r="322" spans="1:6" ht="12.75" customHeight="1">
      <c r="A322" s="646" t="s">
        <v>159</v>
      </c>
      <c r="B322" s="629" t="s">
        <v>898</v>
      </c>
      <c r="C322" s="160" t="s">
        <v>8</v>
      </c>
      <c r="D322" s="170">
        <v>14822</v>
      </c>
      <c r="E322" s="170">
        <v>14811.53</v>
      </c>
      <c r="F322" s="170">
        <f>E322</f>
        <v>14811.53</v>
      </c>
    </row>
    <row r="323" spans="1:6" ht="66">
      <c r="A323" s="673"/>
      <c r="B323" s="673"/>
      <c r="C323" s="4" t="s">
        <v>43</v>
      </c>
      <c r="D323" s="170"/>
      <c r="E323" s="170"/>
      <c r="F323" s="170"/>
    </row>
    <row r="324" spans="1:6" ht="52.8">
      <c r="A324" s="673"/>
      <c r="B324" s="673"/>
      <c r="C324" s="4" t="s">
        <v>31</v>
      </c>
      <c r="D324" s="170">
        <f>D322</f>
        <v>14822</v>
      </c>
      <c r="E324" s="170">
        <f>E322</f>
        <v>14811.53</v>
      </c>
      <c r="F324" s="170">
        <f>F322</f>
        <v>14811.53</v>
      </c>
    </row>
    <row r="325" spans="1:6">
      <c r="A325" s="673"/>
      <c r="B325" s="673"/>
      <c r="C325" s="43" t="s">
        <v>0</v>
      </c>
      <c r="D325" s="170"/>
      <c r="E325" s="170"/>
      <c r="F325" s="170"/>
    </row>
    <row r="326" spans="1:6">
      <c r="A326" s="673"/>
      <c r="B326" s="673"/>
      <c r="C326" s="43" t="s">
        <v>42</v>
      </c>
      <c r="D326" s="170"/>
      <c r="E326" s="170"/>
      <c r="F326" s="170"/>
    </row>
    <row r="327" spans="1:6">
      <c r="A327" s="673"/>
      <c r="B327" s="673"/>
      <c r="C327" s="43" t="s">
        <v>6</v>
      </c>
      <c r="D327" s="170">
        <f>D322</f>
        <v>14822</v>
      </c>
      <c r="E327" s="170">
        <f>E322</f>
        <v>14811.53</v>
      </c>
      <c r="F327" s="170">
        <f>F322</f>
        <v>14811.53</v>
      </c>
    </row>
    <row r="328" spans="1:6">
      <c r="A328" s="673"/>
      <c r="B328" s="673"/>
      <c r="C328" s="4" t="s">
        <v>7</v>
      </c>
      <c r="D328" s="170"/>
      <c r="E328" s="170"/>
      <c r="F328" s="170"/>
    </row>
    <row r="329" spans="1:6" ht="26.4">
      <c r="A329" s="673"/>
      <c r="B329" s="673"/>
      <c r="C329" s="4" t="s">
        <v>32</v>
      </c>
      <c r="D329" s="170"/>
      <c r="E329" s="170"/>
      <c r="F329" s="170"/>
    </row>
    <row r="330" spans="1:6">
      <c r="A330" s="673"/>
      <c r="B330" s="673"/>
      <c r="C330" s="43" t="s">
        <v>0</v>
      </c>
      <c r="D330" s="170"/>
      <c r="E330" s="170"/>
      <c r="F330" s="170"/>
    </row>
    <row r="331" spans="1:6" ht="39.6">
      <c r="A331" s="673"/>
      <c r="B331" s="673"/>
      <c r="C331" s="404" t="s">
        <v>41</v>
      </c>
      <c r="D331" s="170"/>
      <c r="E331" s="170"/>
      <c r="F331" s="170"/>
    </row>
    <row r="332" spans="1:6">
      <c r="A332" s="673"/>
      <c r="B332" s="673"/>
      <c r="C332" s="43" t="s">
        <v>46</v>
      </c>
      <c r="D332" s="170"/>
      <c r="E332" s="170"/>
      <c r="F332" s="170"/>
    </row>
    <row r="333" spans="1:6">
      <c r="A333" s="674"/>
      <c r="B333" s="674"/>
      <c r="C333" s="43" t="s">
        <v>14</v>
      </c>
      <c r="D333" s="170"/>
      <c r="E333" s="170"/>
      <c r="F333" s="170"/>
    </row>
    <row r="334" spans="1:6" ht="12.75" customHeight="1">
      <c r="A334" s="646" t="s">
        <v>161</v>
      </c>
      <c r="B334" s="629" t="s">
        <v>899</v>
      </c>
      <c r="C334" s="160" t="s">
        <v>8</v>
      </c>
      <c r="D334" s="170">
        <v>3089</v>
      </c>
      <c r="E334" s="170">
        <v>3087.34</v>
      </c>
      <c r="F334" s="170">
        <f>E334</f>
        <v>3087.34</v>
      </c>
    </row>
    <row r="335" spans="1:6" ht="66">
      <c r="A335" s="673"/>
      <c r="B335" s="673"/>
      <c r="C335" s="4" t="s">
        <v>43</v>
      </c>
      <c r="D335" s="170"/>
      <c r="E335" s="170"/>
      <c r="F335" s="170"/>
    </row>
    <row r="336" spans="1:6" ht="52.8">
      <c r="A336" s="673"/>
      <c r="B336" s="673"/>
      <c r="C336" s="4" t="s">
        <v>31</v>
      </c>
      <c r="D336" s="170">
        <f>D334</f>
        <v>3089</v>
      </c>
      <c r="E336" s="170">
        <f>E334</f>
        <v>3087.34</v>
      </c>
      <c r="F336" s="170">
        <f>F334</f>
        <v>3087.34</v>
      </c>
    </row>
    <row r="337" spans="1:6">
      <c r="A337" s="673"/>
      <c r="B337" s="673"/>
      <c r="C337" s="43" t="s">
        <v>0</v>
      </c>
      <c r="D337" s="170"/>
      <c r="E337" s="170"/>
      <c r="F337" s="170"/>
    </row>
    <row r="338" spans="1:6">
      <c r="A338" s="673"/>
      <c r="B338" s="673"/>
      <c r="C338" s="43" t="s">
        <v>42</v>
      </c>
      <c r="D338" s="170"/>
      <c r="E338" s="170"/>
      <c r="F338" s="170"/>
    </row>
    <row r="339" spans="1:6">
      <c r="A339" s="673"/>
      <c r="B339" s="673"/>
      <c r="C339" s="43" t="s">
        <v>6</v>
      </c>
      <c r="D339" s="170">
        <f>D334</f>
        <v>3089</v>
      </c>
      <c r="E339" s="170">
        <f>E334</f>
        <v>3087.34</v>
      </c>
      <c r="F339" s="170">
        <f>F334</f>
        <v>3087.34</v>
      </c>
    </row>
    <row r="340" spans="1:6">
      <c r="A340" s="673"/>
      <c r="B340" s="673"/>
      <c r="C340" s="4" t="s">
        <v>7</v>
      </c>
      <c r="D340" s="170"/>
      <c r="E340" s="170"/>
      <c r="F340" s="170"/>
    </row>
    <row r="341" spans="1:6" ht="26.4">
      <c r="A341" s="673"/>
      <c r="B341" s="673"/>
      <c r="C341" s="4" t="s">
        <v>32</v>
      </c>
      <c r="D341" s="170"/>
      <c r="E341" s="170"/>
      <c r="F341" s="170"/>
    </row>
    <row r="342" spans="1:6">
      <c r="A342" s="673"/>
      <c r="B342" s="673"/>
      <c r="C342" s="43" t="s">
        <v>0</v>
      </c>
      <c r="D342" s="170"/>
      <c r="E342" s="170"/>
      <c r="F342" s="170"/>
    </row>
    <row r="343" spans="1:6" ht="39.6">
      <c r="A343" s="673"/>
      <c r="B343" s="673"/>
      <c r="C343" s="404" t="s">
        <v>41</v>
      </c>
      <c r="D343" s="170"/>
      <c r="E343" s="170"/>
      <c r="F343" s="170"/>
    </row>
    <row r="344" spans="1:6">
      <c r="A344" s="673"/>
      <c r="B344" s="673"/>
      <c r="C344" s="43" t="s">
        <v>46</v>
      </c>
      <c r="D344" s="170"/>
      <c r="E344" s="170"/>
      <c r="F344" s="170"/>
    </row>
    <row r="345" spans="1:6">
      <c r="A345" s="674"/>
      <c r="B345" s="674"/>
      <c r="C345" s="43" t="s">
        <v>14</v>
      </c>
      <c r="D345" s="170"/>
      <c r="E345" s="170"/>
      <c r="F345" s="170"/>
    </row>
    <row r="346" spans="1:6" ht="12.75" customHeight="1">
      <c r="A346" s="646" t="s">
        <v>163</v>
      </c>
      <c r="B346" s="629" t="s">
        <v>900</v>
      </c>
      <c r="C346" s="160" t="s">
        <v>8</v>
      </c>
      <c r="D346" s="170">
        <v>104696</v>
      </c>
      <c r="E346" s="170">
        <v>104283.12</v>
      </c>
      <c r="F346" s="170">
        <f>E346</f>
        <v>104283.12</v>
      </c>
    </row>
    <row r="347" spans="1:6" ht="66">
      <c r="A347" s="673"/>
      <c r="B347" s="673"/>
      <c r="C347" s="4" t="s">
        <v>43</v>
      </c>
      <c r="D347" s="170"/>
      <c r="E347" s="170"/>
      <c r="F347" s="170"/>
    </row>
    <row r="348" spans="1:6" ht="52.8">
      <c r="A348" s="673"/>
      <c r="B348" s="673"/>
      <c r="C348" s="4" t="s">
        <v>31</v>
      </c>
      <c r="D348" s="170">
        <f>D346</f>
        <v>104696</v>
      </c>
      <c r="E348" s="170">
        <f>E346</f>
        <v>104283.12</v>
      </c>
      <c r="F348" s="170">
        <f>F346</f>
        <v>104283.12</v>
      </c>
    </row>
    <row r="349" spans="1:6">
      <c r="A349" s="673"/>
      <c r="B349" s="673"/>
      <c r="C349" s="43" t="s">
        <v>0</v>
      </c>
      <c r="D349" s="170"/>
      <c r="E349" s="170"/>
      <c r="F349" s="170"/>
    </row>
    <row r="350" spans="1:6">
      <c r="A350" s="673"/>
      <c r="B350" s="673"/>
      <c r="C350" s="43" t="s">
        <v>42</v>
      </c>
      <c r="D350" s="170"/>
      <c r="E350" s="170"/>
      <c r="F350" s="170"/>
    </row>
    <row r="351" spans="1:6">
      <c r="A351" s="673"/>
      <c r="B351" s="673"/>
      <c r="C351" s="43" t="s">
        <v>6</v>
      </c>
      <c r="D351" s="170">
        <f>D346</f>
        <v>104696</v>
      </c>
      <c r="E351" s="170">
        <f>E346</f>
        <v>104283.12</v>
      </c>
      <c r="F351" s="170">
        <f>F346</f>
        <v>104283.12</v>
      </c>
    </row>
    <row r="352" spans="1:6">
      <c r="A352" s="673"/>
      <c r="B352" s="673"/>
      <c r="C352" s="4" t="s">
        <v>7</v>
      </c>
      <c r="D352" s="170"/>
      <c r="E352" s="170"/>
      <c r="F352" s="170"/>
    </row>
    <row r="353" spans="1:6" ht="26.4">
      <c r="A353" s="673"/>
      <c r="B353" s="673"/>
      <c r="C353" s="4" t="s">
        <v>32</v>
      </c>
      <c r="D353" s="170"/>
      <c r="E353" s="170"/>
      <c r="F353" s="170"/>
    </row>
    <row r="354" spans="1:6">
      <c r="A354" s="673"/>
      <c r="B354" s="673"/>
      <c r="C354" s="43" t="s">
        <v>0</v>
      </c>
      <c r="D354" s="170"/>
      <c r="E354" s="170"/>
      <c r="F354" s="170"/>
    </row>
    <row r="355" spans="1:6" ht="39.6">
      <c r="A355" s="673"/>
      <c r="B355" s="673"/>
      <c r="C355" s="404" t="s">
        <v>41</v>
      </c>
      <c r="D355" s="170"/>
      <c r="E355" s="170"/>
      <c r="F355" s="170"/>
    </row>
    <row r="356" spans="1:6">
      <c r="A356" s="673"/>
      <c r="B356" s="673"/>
      <c r="C356" s="43" t="s">
        <v>46</v>
      </c>
      <c r="D356" s="170"/>
      <c r="E356" s="170"/>
      <c r="F356" s="170"/>
    </row>
    <row r="357" spans="1:6">
      <c r="A357" s="674"/>
      <c r="B357" s="674"/>
      <c r="C357" s="43" t="s">
        <v>14</v>
      </c>
      <c r="D357" s="170"/>
      <c r="E357" s="170"/>
      <c r="F357" s="170"/>
    </row>
    <row r="358" spans="1:6" ht="12.75" customHeight="1">
      <c r="A358" s="646" t="s">
        <v>165</v>
      </c>
      <c r="B358" s="629" t="s">
        <v>901</v>
      </c>
      <c r="C358" s="160" t="s">
        <v>8</v>
      </c>
      <c r="D358" s="170">
        <v>0</v>
      </c>
      <c r="E358" s="170">
        <v>0</v>
      </c>
      <c r="F358" s="170">
        <v>0</v>
      </c>
    </row>
    <row r="359" spans="1:6" ht="66">
      <c r="A359" s="673"/>
      <c r="B359" s="673"/>
      <c r="C359" s="4" t="s">
        <v>43</v>
      </c>
      <c r="D359" s="170"/>
      <c r="E359" s="170"/>
      <c r="F359" s="170"/>
    </row>
    <row r="360" spans="1:6" ht="52.8">
      <c r="A360" s="673"/>
      <c r="B360" s="673"/>
      <c r="C360" s="4" t="s">
        <v>31</v>
      </c>
      <c r="D360" s="170">
        <v>0</v>
      </c>
      <c r="E360" s="170">
        <v>0</v>
      </c>
      <c r="F360" s="170">
        <v>0</v>
      </c>
    </row>
    <row r="361" spans="1:6">
      <c r="A361" s="673"/>
      <c r="B361" s="673"/>
      <c r="C361" s="43" t="s">
        <v>0</v>
      </c>
      <c r="D361" s="170"/>
      <c r="E361" s="170"/>
      <c r="F361" s="170"/>
    </row>
    <row r="362" spans="1:6">
      <c r="A362" s="673"/>
      <c r="B362" s="673"/>
      <c r="C362" s="43" t="s">
        <v>42</v>
      </c>
      <c r="D362" s="170"/>
      <c r="E362" s="170"/>
      <c r="F362" s="170"/>
    </row>
    <row r="363" spans="1:6">
      <c r="A363" s="673"/>
      <c r="B363" s="673"/>
      <c r="C363" s="43" t="s">
        <v>6</v>
      </c>
      <c r="D363" s="170">
        <v>0</v>
      </c>
      <c r="E363" s="170">
        <v>0</v>
      </c>
      <c r="F363" s="170">
        <v>0</v>
      </c>
    </row>
    <row r="364" spans="1:6">
      <c r="A364" s="673"/>
      <c r="B364" s="673"/>
      <c r="C364" s="4" t="s">
        <v>7</v>
      </c>
      <c r="D364" s="170"/>
      <c r="E364" s="170"/>
      <c r="F364" s="170"/>
    </row>
    <row r="365" spans="1:6" ht="26.4">
      <c r="A365" s="673"/>
      <c r="B365" s="673"/>
      <c r="C365" s="4" t="s">
        <v>32</v>
      </c>
      <c r="D365" s="170"/>
      <c r="E365" s="170"/>
      <c r="F365" s="170"/>
    </row>
    <row r="366" spans="1:6">
      <c r="A366" s="673"/>
      <c r="B366" s="673"/>
      <c r="C366" s="43" t="s">
        <v>0</v>
      </c>
      <c r="D366" s="170"/>
      <c r="E366" s="170"/>
      <c r="F366" s="170"/>
    </row>
    <row r="367" spans="1:6" ht="39.6">
      <c r="A367" s="673"/>
      <c r="B367" s="673"/>
      <c r="C367" s="404" t="s">
        <v>41</v>
      </c>
      <c r="D367" s="170"/>
      <c r="E367" s="170"/>
      <c r="F367" s="170"/>
    </row>
    <row r="368" spans="1:6">
      <c r="A368" s="673"/>
      <c r="B368" s="673"/>
      <c r="C368" s="43" t="s">
        <v>46</v>
      </c>
      <c r="D368" s="170"/>
      <c r="E368" s="170"/>
      <c r="F368" s="170"/>
    </row>
    <row r="369" spans="1:6">
      <c r="A369" s="674"/>
      <c r="B369" s="674"/>
      <c r="C369" s="43" t="s">
        <v>14</v>
      </c>
      <c r="D369" s="170"/>
      <c r="E369" s="170"/>
      <c r="F369" s="170"/>
    </row>
    <row r="370" spans="1:6">
      <c r="A370" s="646" t="s">
        <v>167</v>
      </c>
      <c r="B370" s="629" t="s">
        <v>902</v>
      </c>
      <c r="C370" s="160" t="s">
        <v>8</v>
      </c>
      <c r="D370" s="170">
        <v>1200</v>
      </c>
      <c r="E370" s="170">
        <v>1040.8</v>
      </c>
      <c r="F370" s="170">
        <f>E370</f>
        <v>1040.8</v>
      </c>
    </row>
    <row r="371" spans="1:6" ht="66">
      <c r="A371" s="673"/>
      <c r="B371" s="673"/>
      <c r="C371" s="4" t="s">
        <v>43</v>
      </c>
      <c r="D371" s="170"/>
      <c r="E371" s="170"/>
      <c r="F371" s="170"/>
    </row>
    <row r="372" spans="1:6" ht="52.8">
      <c r="A372" s="673"/>
      <c r="B372" s="673"/>
      <c r="C372" s="4" t="s">
        <v>31</v>
      </c>
      <c r="D372" s="170">
        <v>1200</v>
      </c>
      <c r="E372" s="170">
        <f>E370</f>
        <v>1040.8</v>
      </c>
      <c r="F372" s="170">
        <f>F370</f>
        <v>1040.8</v>
      </c>
    </row>
    <row r="373" spans="1:6">
      <c r="A373" s="673"/>
      <c r="B373" s="673"/>
      <c r="C373" s="43" t="s">
        <v>0</v>
      </c>
      <c r="D373" s="170"/>
      <c r="E373" s="170"/>
      <c r="F373" s="170"/>
    </row>
    <row r="374" spans="1:6">
      <c r="A374" s="673"/>
      <c r="B374" s="673"/>
      <c r="C374" s="43" t="s">
        <v>42</v>
      </c>
      <c r="D374" s="170"/>
      <c r="E374" s="170"/>
      <c r="F374" s="170"/>
    </row>
    <row r="375" spans="1:6">
      <c r="A375" s="673"/>
      <c r="B375" s="673"/>
      <c r="C375" s="43" t="s">
        <v>6</v>
      </c>
      <c r="D375" s="170">
        <f>D370</f>
        <v>1200</v>
      </c>
      <c r="E375" s="170">
        <f>E370</f>
        <v>1040.8</v>
      </c>
      <c r="F375" s="170">
        <f>F370</f>
        <v>1040.8</v>
      </c>
    </row>
    <row r="376" spans="1:6">
      <c r="A376" s="673"/>
      <c r="B376" s="673"/>
      <c r="C376" s="4" t="s">
        <v>7</v>
      </c>
      <c r="D376" s="170"/>
      <c r="E376" s="170"/>
      <c r="F376" s="170"/>
    </row>
    <row r="377" spans="1:6" ht="26.4">
      <c r="A377" s="673"/>
      <c r="B377" s="673"/>
      <c r="C377" s="4" t="s">
        <v>32</v>
      </c>
      <c r="D377" s="170"/>
      <c r="E377" s="170"/>
      <c r="F377" s="170"/>
    </row>
    <row r="378" spans="1:6">
      <c r="A378" s="673"/>
      <c r="B378" s="673"/>
      <c r="C378" s="43" t="s">
        <v>0</v>
      </c>
      <c r="D378" s="170"/>
      <c r="E378" s="170"/>
      <c r="F378" s="170"/>
    </row>
    <row r="379" spans="1:6" ht="39.6">
      <c r="A379" s="673"/>
      <c r="B379" s="673"/>
      <c r="C379" s="404" t="s">
        <v>41</v>
      </c>
      <c r="D379" s="170"/>
      <c r="E379" s="170"/>
      <c r="F379" s="170"/>
    </row>
    <row r="380" spans="1:6">
      <c r="A380" s="673"/>
      <c r="B380" s="673"/>
      <c r="C380" s="43" t="s">
        <v>46</v>
      </c>
      <c r="D380" s="170"/>
      <c r="E380" s="170"/>
      <c r="F380" s="170"/>
    </row>
    <row r="381" spans="1:6">
      <c r="A381" s="674"/>
      <c r="B381" s="674"/>
      <c r="C381" s="43" t="s">
        <v>14</v>
      </c>
      <c r="D381" s="170"/>
      <c r="E381" s="170"/>
      <c r="F381" s="170"/>
    </row>
    <row r="382" spans="1:6" ht="12.75" customHeight="1">
      <c r="A382" s="646" t="s">
        <v>169</v>
      </c>
      <c r="B382" s="629" t="s">
        <v>903</v>
      </c>
      <c r="C382" s="160" t="s">
        <v>8</v>
      </c>
      <c r="D382" s="170">
        <v>16537</v>
      </c>
      <c r="E382" s="170">
        <v>16535.75</v>
      </c>
      <c r="F382" s="170">
        <f>E382</f>
        <v>16535.75</v>
      </c>
    </row>
    <row r="383" spans="1:6" ht="66">
      <c r="A383" s="673"/>
      <c r="B383" s="673"/>
      <c r="C383" s="4" t="s">
        <v>43</v>
      </c>
      <c r="D383" s="170"/>
      <c r="E383" s="170"/>
      <c r="F383" s="170"/>
    </row>
    <row r="384" spans="1:6" ht="52.8">
      <c r="A384" s="673"/>
      <c r="B384" s="673"/>
      <c r="C384" s="4" t="s">
        <v>31</v>
      </c>
      <c r="D384" s="170">
        <f>D382</f>
        <v>16537</v>
      </c>
      <c r="E384" s="170">
        <f>E382</f>
        <v>16535.75</v>
      </c>
      <c r="F384" s="170">
        <f>F382</f>
        <v>16535.75</v>
      </c>
    </row>
    <row r="385" spans="1:6">
      <c r="A385" s="673"/>
      <c r="B385" s="673"/>
      <c r="C385" s="43" t="s">
        <v>0</v>
      </c>
      <c r="D385" s="170"/>
      <c r="E385" s="170"/>
      <c r="F385" s="170"/>
    </row>
    <row r="386" spans="1:6">
      <c r="A386" s="673"/>
      <c r="B386" s="673"/>
      <c r="C386" s="43" t="s">
        <v>42</v>
      </c>
      <c r="D386" s="170"/>
      <c r="E386" s="170"/>
      <c r="F386" s="170"/>
    </row>
    <row r="387" spans="1:6">
      <c r="A387" s="673"/>
      <c r="B387" s="673"/>
      <c r="C387" s="43" t="s">
        <v>6</v>
      </c>
      <c r="D387" s="170">
        <f>D382</f>
        <v>16537</v>
      </c>
      <c r="E387" s="170">
        <f>E382</f>
        <v>16535.75</v>
      </c>
      <c r="F387" s="170">
        <f>F382</f>
        <v>16535.75</v>
      </c>
    </row>
    <row r="388" spans="1:6">
      <c r="A388" s="673"/>
      <c r="B388" s="673"/>
      <c r="C388" s="4" t="s">
        <v>7</v>
      </c>
      <c r="D388" s="170"/>
      <c r="E388" s="170"/>
      <c r="F388" s="170"/>
    </row>
    <row r="389" spans="1:6" ht="26.4">
      <c r="A389" s="673"/>
      <c r="B389" s="673"/>
      <c r="C389" s="4" t="s">
        <v>32</v>
      </c>
      <c r="D389" s="170"/>
      <c r="E389" s="170"/>
      <c r="F389" s="170"/>
    </row>
    <row r="390" spans="1:6">
      <c r="A390" s="673"/>
      <c r="B390" s="673"/>
      <c r="C390" s="43" t="s">
        <v>0</v>
      </c>
      <c r="D390" s="170"/>
      <c r="E390" s="170"/>
      <c r="F390" s="170"/>
    </row>
    <row r="391" spans="1:6" ht="39.6">
      <c r="A391" s="673"/>
      <c r="B391" s="673"/>
      <c r="C391" s="404" t="s">
        <v>41</v>
      </c>
      <c r="D391" s="170"/>
      <c r="E391" s="170"/>
      <c r="F391" s="170"/>
    </row>
    <row r="392" spans="1:6">
      <c r="A392" s="673"/>
      <c r="B392" s="673"/>
      <c r="C392" s="43" t="s">
        <v>46</v>
      </c>
      <c r="D392" s="170"/>
      <c r="E392" s="170"/>
      <c r="F392" s="170"/>
    </row>
    <row r="393" spans="1:6">
      <c r="A393" s="674"/>
      <c r="B393" s="674"/>
      <c r="C393" s="43" t="s">
        <v>14</v>
      </c>
      <c r="D393" s="170"/>
      <c r="E393" s="170"/>
      <c r="F393" s="170"/>
    </row>
    <row r="394" spans="1:6" ht="12.75" customHeight="1">
      <c r="A394" s="646" t="s">
        <v>170</v>
      </c>
      <c r="B394" s="629" t="s">
        <v>904</v>
      </c>
      <c r="C394" s="160" t="s">
        <v>8</v>
      </c>
      <c r="D394" s="170">
        <v>69898.2</v>
      </c>
      <c r="E394" s="170">
        <v>69898.2</v>
      </c>
      <c r="F394" s="170">
        <f>E394</f>
        <v>69898.2</v>
      </c>
    </row>
    <row r="395" spans="1:6" ht="66">
      <c r="A395" s="673"/>
      <c r="B395" s="673"/>
      <c r="C395" s="4" t="s">
        <v>43</v>
      </c>
      <c r="D395" s="170">
        <f>D394</f>
        <v>69898.2</v>
      </c>
      <c r="E395" s="170">
        <f>E394</f>
        <v>69898.2</v>
      </c>
      <c r="F395" s="170">
        <f>F394</f>
        <v>69898.2</v>
      </c>
    </row>
    <row r="396" spans="1:6" ht="52.8">
      <c r="A396" s="673"/>
      <c r="B396" s="673"/>
      <c r="C396" s="4" t="s">
        <v>31</v>
      </c>
      <c r="D396" s="170"/>
      <c r="E396" s="170"/>
      <c r="F396" s="170"/>
    </row>
    <row r="397" spans="1:6">
      <c r="A397" s="673"/>
      <c r="B397" s="673"/>
      <c r="C397" s="43" t="s">
        <v>0</v>
      </c>
      <c r="D397" s="170"/>
      <c r="E397" s="170"/>
      <c r="F397" s="170"/>
    </row>
    <row r="398" spans="1:6">
      <c r="A398" s="673"/>
      <c r="B398" s="673"/>
      <c r="C398" s="43" t="s">
        <v>42</v>
      </c>
      <c r="D398" s="170">
        <v>0</v>
      </c>
      <c r="E398" s="170">
        <v>0</v>
      </c>
      <c r="F398" s="170">
        <v>0</v>
      </c>
    </row>
    <row r="399" spans="1:6">
      <c r="A399" s="673"/>
      <c r="B399" s="673"/>
      <c r="C399" s="43" t="s">
        <v>6</v>
      </c>
      <c r="D399" s="170"/>
      <c r="E399" s="170"/>
      <c r="F399" s="170"/>
    </row>
    <row r="400" spans="1:6">
      <c r="A400" s="673"/>
      <c r="B400" s="673"/>
      <c r="C400" s="4" t="s">
        <v>7</v>
      </c>
      <c r="D400" s="170"/>
      <c r="E400" s="170"/>
      <c r="F400" s="170"/>
    </row>
    <row r="401" spans="1:6" ht="26.4">
      <c r="A401" s="673"/>
      <c r="B401" s="673"/>
      <c r="C401" s="4" t="s">
        <v>32</v>
      </c>
      <c r="D401" s="170"/>
      <c r="E401" s="170"/>
      <c r="F401" s="170"/>
    </row>
    <row r="402" spans="1:6">
      <c r="A402" s="673"/>
      <c r="B402" s="673"/>
      <c r="C402" s="43" t="s">
        <v>0</v>
      </c>
      <c r="D402" s="170"/>
      <c r="E402" s="170"/>
      <c r="F402" s="170"/>
    </row>
    <row r="403" spans="1:6" ht="39.6">
      <c r="A403" s="673"/>
      <c r="B403" s="673"/>
      <c r="C403" s="404" t="s">
        <v>41</v>
      </c>
      <c r="D403" s="170"/>
      <c r="E403" s="170"/>
      <c r="F403" s="170"/>
    </row>
    <row r="404" spans="1:6">
      <c r="A404" s="673"/>
      <c r="B404" s="673"/>
      <c r="C404" s="43" t="s">
        <v>46</v>
      </c>
      <c r="D404" s="170"/>
      <c r="E404" s="170"/>
      <c r="F404" s="170"/>
    </row>
    <row r="405" spans="1:6">
      <c r="A405" s="674"/>
      <c r="B405" s="674"/>
      <c r="C405" s="43" t="s">
        <v>14</v>
      </c>
      <c r="D405" s="170"/>
      <c r="E405" s="170"/>
      <c r="F405" s="170"/>
    </row>
    <row r="406" spans="1:6" ht="12.75" customHeight="1">
      <c r="A406" s="646" t="s">
        <v>171</v>
      </c>
      <c r="B406" s="629" t="s">
        <v>905</v>
      </c>
      <c r="C406" s="160" t="s">
        <v>8</v>
      </c>
      <c r="D406" s="170">
        <v>86795.199999999997</v>
      </c>
      <c r="E406" s="170">
        <v>85976.95</v>
      </c>
      <c r="F406" s="170">
        <f>E406</f>
        <v>85976.95</v>
      </c>
    </row>
    <row r="407" spans="1:6" ht="66">
      <c r="A407" s="673"/>
      <c r="B407" s="673"/>
      <c r="C407" s="4" t="s">
        <v>43</v>
      </c>
      <c r="D407" s="170"/>
      <c r="E407" s="170"/>
      <c r="F407" s="170"/>
    </row>
    <row r="408" spans="1:6" ht="52.8">
      <c r="A408" s="673"/>
      <c r="B408" s="673"/>
      <c r="C408" s="4" t="s">
        <v>31</v>
      </c>
      <c r="D408" s="170">
        <f>D406</f>
        <v>86795.199999999997</v>
      </c>
      <c r="E408" s="170">
        <f>E406</f>
        <v>85976.95</v>
      </c>
      <c r="F408" s="170">
        <f>F406</f>
        <v>85976.95</v>
      </c>
    </row>
    <row r="409" spans="1:6">
      <c r="A409" s="673"/>
      <c r="B409" s="673"/>
      <c r="C409" s="43" t="s">
        <v>0</v>
      </c>
      <c r="D409" s="170"/>
      <c r="E409" s="170"/>
      <c r="F409" s="170"/>
    </row>
    <row r="410" spans="1:6">
      <c r="A410" s="673"/>
      <c r="B410" s="673"/>
      <c r="C410" s="43" t="s">
        <v>42</v>
      </c>
      <c r="D410" s="170">
        <f>D406</f>
        <v>86795.199999999997</v>
      </c>
      <c r="E410" s="170">
        <f>E406</f>
        <v>85976.95</v>
      </c>
      <c r="F410" s="170">
        <f>F406</f>
        <v>85976.95</v>
      </c>
    </row>
    <row r="411" spans="1:6">
      <c r="A411" s="673"/>
      <c r="B411" s="673"/>
      <c r="C411" s="43" t="s">
        <v>6</v>
      </c>
      <c r="D411" s="170"/>
      <c r="E411" s="170"/>
      <c r="F411" s="170"/>
    </row>
    <row r="412" spans="1:6">
      <c r="A412" s="673"/>
      <c r="B412" s="673"/>
      <c r="C412" s="4" t="s">
        <v>7</v>
      </c>
      <c r="D412" s="170"/>
      <c r="E412" s="170"/>
      <c r="F412" s="170"/>
    </row>
    <row r="413" spans="1:6" ht="26.4">
      <c r="A413" s="673"/>
      <c r="B413" s="673"/>
      <c r="C413" s="4" t="s">
        <v>32</v>
      </c>
      <c r="D413" s="170"/>
      <c r="E413" s="170"/>
      <c r="F413" s="170"/>
    </row>
    <row r="414" spans="1:6">
      <c r="A414" s="673"/>
      <c r="B414" s="673"/>
      <c r="C414" s="43" t="s">
        <v>0</v>
      </c>
      <c r="D414" s="170"/>
      <c r="E414" s="170"/>
      <c r="F414" s="170"/>
    </row>
    <row r="415" spans="1:6" ht="39.6">
      <c r="A415" s="673"/>
      <c r="B415" s="673"/>
      <c r="C415" s="404" t="s">
        <v>41</v>
      </c>
      <c r="D415" s="170"/>
      <c r="E415" s="170"/>
      <c r="F415" s="170"/>
    </row>
    <row r="416" spans="1:6">
      <c r="A416" s="673"/>
      <c r="B416" s="673"/>
      <c r="C416" s="43" t="s">
        <v>46</v>
      </c>
      <c r="D416" s="170"/>
      <c r="E416" s="170"/>
      <c r="F416" s="170"/>
    </row>
    <row r="417" spans="1:6">
      <c r="A417" s="674"/>
      <c r="B417" s="674"/>
      <c r="C417" s="43" t="s">
        <v>14</v>
      </c>
      <c r="D417" s="170"/>
      <c r="E417" s="170"/>
      <c r="F417" s="170"/>
    </row>
    <row r="418" spans="1:6" ht="12.75" customHeight="1">
      <c r="A418" s="646" t="s">
        <v>172</v>
      </c>
      <c r="B418" s="629" t="s">
        <v>906</v>
      </c>
      <c r="C418" s="160" t="s">
        <v>8</v>
      </c>
      <c r="D418" s="170">
        <v>297542.2</v>
      </c>
      <c r="E418" s="170">
        <v>297540.78999999998</v>
      </c>
      <c r="F418" s="170">
        <f>E418</f>
        <v>297540.78999999998</v>
      </c>
    </row>
    <row r="419" spans="1:6" ht="66">
      <c r="A419" s="673"/>
      <c r="B419" s="673"/>
      <c r="C419" s="4" t="s">
        <v>43</v>
      </c>
      <c r="D419" s="170"/>
      <c r="E419" s="170"/>
      <c r="F419" s="170"/>
    </row>
    <row r="420" spans="1:6" ht="52.8">
      <c r="A420" s="673"/>
      <c r="B420" s="673"/>
      <c r="C420" s="4" t="s">
        <v>31</v>
      </c>
      <c r="D420" s="170">
        <f>D418</f>
        <v>297542.2</v>
      </c>
      <c r="E420" s="170">
        <f>E418</f>
        <v>297540.78999999998</v>
      </c>
      <c r="F420" s="170">
        <f>F418</f>
        <v>297540.78999999998</v>
      </c>
    </row>
    <row r="421" spans="1:6">
      <c r="A421" s="673"/>
      <c r="B421" s="673"/>
      <c r="C421" s="43" t="s">
        <v>0</v>
      </c>
      <c r="D421" s="170"/>
      <c r="E421" s="170"/>
      <c r="F421" s="170"/>
    </row>
    <row r="422" spans="1:6">
      <c r="A422" s="673"/>
      <c r="B422" s="673"/>
      <c r="C422" s="43" t="s">
        <v>42</v>
      </c>
      <c r="D422" s="170">
        <f>D418</f>
        <v>297542.2</v>
      </c>
      <c r="E422" s="170">
        <f>E418</f>
        <v>297540.78999999998</v>
      </c>
      <c r="F422" s="170">
        <f>F418</f>
        <v>297540.78999999998</v>
      </c>
    </row>
    <row r="423" spans="1:6">
      <c r="A423" s="673"/>
      <c r="B423" s="673"/>
      <c r="C423" s="43" t="s">
        <v>6</v>
      </c>
      <c r="D423" s="170"/>
      <c r="E423" s="170"/>
      <c r="F423" s="170"/>
    </row>
    <row r="424" spans="1:6">
      <c r="A424" s="673"/>
      <c r="B424" s="673"/>
      <c r="C424" s="4" t="s">
        <v>7</v>
      </c>
      <c r="D424" s="170"/>
      <c r="E424" s="170"/>
      <c r="F424" s="170"/>
    </row>
    <row r="425" spans="1:6" ht="26.4">
      <c r="A425" s="673"/>
      <c r="B425" s="673"/>
      <c r="C425" s="4" t="s">
        <v>32</v>
      </c>
      <c r="D425" s="170"/>
      <c r="E425" s="170"/>
      <c r="F425" s="170"/>
    </row>
    <row r="426" spans="1:6">
      <c r="A426" s="673"/>
      <c r="B426" s="673"/>
      <c r="C426" s="43" t="s">
        <v>0</v>
      </c>
      <c r="D426" s="170"/>
      <c r="E426" s="170"/>
      <c r="F426" s="170"/>
    </row>
    <row r="427" spans="1:6" ht="39.6">
      <c r="A427" s="673"/>
      <c r="B427" s="673"/>
      <c r="C427" s="404" t="s">
        <v>41</v>
      </c>
      <c r="D427" s="170"/>
      <c r="E427" s="170"/>
      <c r="F427" s="170"/>
    </row>
    <row r="428" spans="1:6">
      <c r="A428" s="673"/>
      <c r="B428" s="673"/>
      <c r="C428" s="43" t="s">
        <v>46</v>
      </c>
      <c r="D428" s="170"/>
      <c r="E428" s="170"/>
      <c r="F428" s="170"/>
    </row>
    <row r="429" spans="1:6">
      <c r="A429" s="674"/>
      <c r="B429" s="674"/>
      <c r="C429" s="43" t="s">
        <v>14</v>
      </c>
      <c r="D429" s="170"/>
      <c r="E429" s="170"/>
      <c r="F429" s="170"/>
    </row>
    <row r="430" spans="1:6" ht="12.75" customHeight="1">
      <c r="A430" s="646" t="s">
        <v>173</v>
      </c>
      <c r="B430" s="629" t="s">
        <v>907</v>
      </c>
      <c r="C430" s="160" t="s">
        <v>8</v>
      </c>
      <c r="D430" s="170">
        <v>195.4</v>
      </c>
      <c r="E430" s="170">
        <v>168.39</v>
      </c>
      <c r="F430" s="170">
        <f>E430</f>
        <v>168.39</v>
      </c>
    </row>
    <row r="431" spans="1:6" ht="66">
      <c r="A431" s="673"/>
      <c r="B431" s="673"/>
      <c r="C431" s="4" t="s">
        <v>43</v>
      </c>
      <c r="D431" s="170"/>
      <c r="E431" s="170"/>
      <c r="F431" s="170"/>
    </row>
    <row r="432" spans="1:6" ht="52.8">
      <c r="A432" s="673"/>
      <c r="B432" s="673"/>
      <c r="C432" s="4" t="s">
        <v>31</v>
      </c>
      <c r="D432" s="170">
        <f>D430</f>
        <v>195.4</v>
      </c>
      <c r="E432" s="170">
        <f t="shared" ref="E432:F432" si="15">E430</f>
        <v>168.39</v>
      </c>
      <c r="F432" s="170">
        <f t="shared" si="15"/>
        <v>168.39</v>
      </c>
    </row>
    <row r="433" spans="1:6">
      <c r="A433" s="673"/>
      <c r="B433" s="673"/>
      <c r="C433" s="43" t="s">
        <v>0</v>
      </c>
      <c r="D433" s="170"/>
      <c r="E433" s="170"/>
      <c r="F433" s="170"/>
    </row>
    <row r="434" spans="1:6">
      <c r="A434" s="673"/>
      <c r="B434" s="673"/>
      <c r="C434" s="43" t="s">
        <v>42</v>
      </c>
      <c r="D434" s="170">
        <f>D430</f>
        <v>195.4</v>
      </c>
      <c r="E434" s="170">
        <f t="shared" ref="E434:F434" si="16">E430</f>
        <v>168.39</v>
      </c>
      <c r="F434" s="170">
        <f t="shared" si="16"/>
        <v>168.39</v>
      </c>
    </row>
    <row r="435" spans="1:6">
      <c r="A435" s="673"/>
      <c r="B435" s="673"/>
      <c r="C435" s="43" t="s">
        <v>6</v>
      </c>
      <c r="D435" s="170"/>
      <c r="E435" s="170"/>
      <c r="F435" s="170"/>
    </row>
    <row r="436" spans="1:6">
      <c r="A436" s="673"/>
      <c r="B436" s="673"/>
      <c r="C436" s="4" t="s">
        <v>7</v>
      </c>
      <c r="D436" s="170"/>
      <c r="E436" s="170"/>
      <c r="F436" s="170"/>
    </row>
    <row r="437" spans="1:6" ht="26.4">
      <c r="A437" s="673"/>
      <c r="B437" s="673"/>
      <c r="C437" s="4" t="s">
        <v>32</v>
      </c>
      <c r="D437" s="170"/>
      <c r="E437" s="170"/>
      <c r="F437" s="170"/>
    </row>
    <row r="438" spans="1:6">
      <c r="A438" s="673"/>
      <c r="B438" s="673"/>
      <c r="C438" s="43" t="s">
        <v>0</v>
      </c>
      <c r="D438" s="170"/>
      <c r="E438" s="170"/>
      <c r="F438" s="170"/>
    </row>
    <row r="439" spans="1:6" ht="39.6">
      <c r="A439" s="673"/>
      <c r="B439" s="673"/>
      <c r="C439" s="404" t="s">
        <v>41</v>
      </c>
      <c r="D439" s="170"/>
      <c r="E439" s="170"/>
      <c r="F439" s="170"/>
    </row>
    <row r="440" spans="1:6">
      <c r="A440" s="673"/>
      <c r="B440" s="673"/>
      <c r="C440" s="43" t="s">
        <v>46</v>
      </c>
      <c r="D440" s="170"/>
      <c r="E440" s="170"/>
      <c r="F440" s="170"/>
    </row>
    <row r="441" spans="1:6">
      <c r="A441" s="674"/>
      <c r="B441" s="674"/>
      <c r="C441" s="43" t="s">
        <v>14</v>
      </c>
      <c r="D441" s="170"/>
      <c r="E441" s="170"/>
      <c r="F441" s="170"/>
    </row>
    <row r="442" spans="1:6" ht="12.75" customHeight="1">
      <c r="A442" s="646" t="s">
        <v>174</v>
      </c>
      <c r="B442" s="629" t="s">
        <v>908</v>
      </c>
      <c r="C442" s="160" t="s">
        <v>8</v>
      </c>
      <c r="D442" s="170">
        <v>5242</v>
      </c>
      <c r="E442" s="170">
        <v>5225.8900000000003</v>
      </c>
      <c r="F442" s="170">
        <f>E442</f>
        <v>5225.8900000000003</v>
      </c>
    </row>
    <row r="443" spans="1:6" ht="66">
      <c r="A443" s="673"/>
      <c r="B443" s="673"/>
      <c r="C443" s="4" t="s">
        <v>43</v>
      </c>
      <c r="D443" s="170"/>
      <c r="E443" s="170"/>
      <c r="F443" s="170"/>
    </row>
    <row r="444" spans="1:6" ht="52.8">
      <c r="A444" s="673"/>
      <c r="B444" s="673"/>
      <c r="C444" s="4" t="s">
        <v>31</v>
      </c>
      <c r="D444" s="170">
        <f>D442</f>
        <v>5242</v>
      </c>
      <c r="E444" s="170">
        <f>E442</f>
        <v>5225.8900000000003</v>
      </c>
      <c r="F444" s="170">
        <f>F442</f>
        <v>5225.8900000000003</v>
      </c>
    </row>
    <row r="445" spans="1:6">
      <c r="A445" s="673"/>
      <c r="B445" s="673"/>
      <c r="C445" s="43" t="s">
        <v>0</v>
      </c>
      <c r="D445" s="170"/>
      <c r="E445" s="170"/>
      <c r="F445" s="170"/>
    </row>
    <row r="446" spans="1:6">
      <c r="A446" s="673"/>
      <c r="B446" s="673"/>
      <c r="C446" s="43" t="s">
        <v>42</v>
      </c>
      <c r="D446" s="170"/>
      <c r="E446" s="170"/>
      <c r="F446" s="170"/>
    </row>
    <row r="447" spans="1:6">
      <c r="A447" s="673"/>
      <c r="B447" s="673"/>
      <c r="C447" s="43" t="s">
        <v>6</v>
      </c>
      <c r="D447" s="170">
        <f>D442</f>
        <v>5242</v>
      </c>
      <c r="E447" s="170">
        <f>E442</f>
        <v>5225.8900000000003</v>
      </c>
      <c r="F447" s="170">
        <f>F442</f>
        <v>5225.8900000000003</v>
      </c>
    </row>
    <row r="448" spans="1:6">
      <c r="A448" s="673"/>
      <c r="B448" s="673"/>
      <c r="C448" s="4" t="s">
        <v>7</v>
      </c>
      <c r="D448" s="170"/>
      <c r="E448" s="170"/>
      <c r="F448" s="170"/>
    </row>
    <row r="449" spans="1:6" ht="26.4">
      <c r="A449" s="673"/>
      <c r="B449" s="673"/>
      <c r="C449" s="4" t="s">
        <v>32</v>
      </c>
      <c r="D449" s="170"/>
      <c r="E449" s="170"/>
      <c r="F449" s="170"/>
    </row>
    <row r="450" spans="1:6">
      <c r="A450" s="673"/>
      <c r="B450" s="673"/>
      <c r="C450" s="43" t="s">
        <v>0</v>
      </c>
      <c r="D450" s="170"/>
      <c r="E450" s="170"/>
      <c r="F450" s="170"/>
    </row>
    <row r="451" spans="1:6" ht="39.6">
      <c r="A451" s="673"/>
      <c r="B451" s="673"/>
      <c r="C451" s="404" t="s">
        <v>41</v>
      </c>
      <c r="D451" s="170"/>
      <c r="E451" s="170"/>
      <c r="F451" s="170"/>
    </row>
    <row r="452" spans="1:6">
      <c r="A452" s="673"/>
      <c r="B452" s="673"/>
      <c r="C452" s="43" t="s">
        <v>46</v>
      </c>
      <c r="D452" s="170"/>
      <c r="E452" s="170"/>
      <c r="F452" s="170"/>
    </row>
    <row r="453" spans="1:6">
      <c r="A453" s="674"/>
      <c r="B453" s="674"/>
      <c r="C453" s="43" t="s">
        <v>14</v>
      </c>
      <c r="D453" s="170"/>
      <c r="E453" s="170"/>
      <c r="F453" s="170"/>
    </row>
    <row r="454" spans="1:6" ht="12.75" customHeight="1">
      <c r="A454" s="646" t="s">
        <v>176</v>
      </c>
      <c r="B454" s="675" t="s">
        <v>909</v>
      </c>
      <c r="C454" s="160" t="s">
        <v>8</v>
      </c>
      <c r="D454" s="170">
        <v>181</v>
      </c>
      <c r="E454" s="170">
        <v>180</v>
      </c>
      <c r="F454" s="170">
        <v>180</v>
      </c>
    </row>
    <row r="455" spans="1:6" ht="66">
      <c r="A455" s="673"/>
      <c r="B455" s="673"/>
      <c r="C455" s="4" t="s">
        <v>43</v>
      </c>
      <c r="D455" s="170"/>
      <c r="E455" s="170"/>
      <c r="F455" s="170"/>
    </row>
    <row r="456" spans="1:6" ht="52.8">
      <c r="A456" s="673"/>
      <c r="B456" s="673"/>
      <c r="C456" s="4" t="s">
        <v>31</v>
      </c>
      <c r="D456" s="170">
        <v>181</v>
      </c>
      <c r="E456" s="170">
        <v>180</v>
      </c>
      <c r="F456" s="170">
        <v>180</v>
      </c>
    </row>
    <row r="457" spans="1:6">
      <c r="A457" s="673"/>
      <c r="B457" s="673"/>
      <c r="C457" s="43" t="s">
        <v>0</v>
      </c>
      <c r="D457" s="170"/>
      <c r="E457" s="170"/>
      <c r="F457" s="170"/>
    </row>
    <row r="458" spans="1:6">
      <c r="A458" s="673"/>
      <c r="B458" s="673"/>
      <c r="C458" s="43" t="s">
        <v>42</v>
      </c>
      <c r="D458" s="170"/>
      <c r="E458" s="170"/>
      <c r="F458" s="170"/>
    </row>
    <row r="459" spans="1:6">
      <c r="A459" s="673"/>
      <c r="B459" s="673"/>
      <c r="C459" s="43" t="s">
        <v>6</v>
      </c>
      <c r="D459" s="170">
        <v>181</v>
      </c>
      <c r="E459" s="170">
        <v>180</v>
      </c>
      <c r="F459" s="170">
        <v>180</v>
      </c>
    </row>
    <row r="460" spans="1:6">
      <c r="A460" s="673"/>
      <c r="B460" s="673"/>
      <c r="C460" s="4" t="s">
        <v>7</v>
      </c>
      <c r="D460" s="170"/>
      <c r="E460" s="170"/>
      <c r="F460" s="170"/>
    </row>
    <row r="461" spans="1:6" ht="26.4">
      <c r="A461" s="673"/>
      <c r="B461" s="673"/>
      <c r="C461" s="4" t="s">
        <v>32</v>
      </c>
      <c r="D461" s="170"/>
      <c r="E461" s="170"/>
      <c r="F461" s="170"/>
    </row>
    <row r="462" spans="1:6">
      <c r="A462" s="673"/>
      <c r="B462" s="673"/>
      <c r="C462" s="43" t="s">
        <v>0</v>
      </c>
      <c r="D462" s="170"/>
      <c r="E462" s="170"/>
      <c r="F462" s="170"/>
    </row>
    <row r="463" spans="1:6" ht="39.6">
      <c r="A463" s="673"/>
      <c r="B463" s="673"/>
      <c r="C463" s="404" t="s">
        <v>41</v>
      </c>
      <c r="D463" s="170"/>
      <c r="E463" s="170"/>
      <c r="F463" s="170"/>
    </row>
    <row r="464" spans="1:6">
      <c r="A464" s="673"/>
      <c r="B464" s="673"/>
      <c r="C464" s="43" t="s">
        <v>46</v>
      </c>
      <c r="D464" s="170"/>
      <c r="E464" s="170"/>
      <c r="F464" s="170"/>
    </row>
    <row r="465" spans="1:6">
      <c r="A465" s="674"/>
      <c r="B465" s="674"/>
      <c r="C465" s="43" t="s">
        <v>14</v>
      </c>
      <c r="D465" s="170"/>
      <c r="E465" s="170"/>
      <c r="F465" s="170"/>
    </row>
    <row r="466" spans="1:6" ht="12.75" customHeight="1">
      <c r="A466" s="646" t="s">
        <v>178</v>
      </c>
      <c r="B466" s="629" t="s">
        <v>910</v>
      </c>
      <c r="C466" s="160" t="s">
        <v>8</v>
      </c>
      <c r="D466" s="170">
        <v>3121</v>
      </c>
      <c r="E466" s="170">
        <v>3111.13</v>
      </c>
      <c r="F466" s="170">
        <f>E466</f>
        <v>3111.13</v>
      </c>
    </row>
    <row r="467" spans="1:6" ht="66">
      <c r="A467" s="673"/>
      <c r="B467" s="673"/>
      <c r="C467" s="4" t="s">
        <v>43</v>
      </c>
      <c r="D467" s="170"/>
      <c r="E467" s="170"/>
      <c r="F467" s="170"/>
    </row>
    <row r="468" spans="1:6" ht="52.8">
      <c r="A468" s="673"/>
      <c r="B468" s="673"/>
      <c r="C468" s="4" t="s">
        <v>31</v>
      </c>
      <c r="D468" s="170">
        <v>3121</v>
      </c>
      <c r="E468" s="170">
        <f>E466</f>
        <v>3111.13</v>
      </c>
      <c r="F468" s="170">
        <f>F466</f>
        <v>3111.13</v>
      </c>
    </row>
    <row r="469" spans="1:6">
      <c r="A469" s="673"/>
      <c r="B469" s="673"/>
      <c r="C469" s="43" t="s">
        <v>0</v>
      </c>
      <c r="D469" s="170"/>
      <c r="E469" s="170"/>
      <c r="F469" s="170"/>
    </row>
    <row r="470" spans="1:6">
      <c r="A470" s="673"/>
      <c r="B470" s="673"/>
      <c r="C470" s="43" t="s">
        <v>42</v>
      </c>
      <c r="D470" s="170"/>
      <c r="E470" s="170"/>
      <c r="F470" s="170"/>
    </row>
    <row r="471" spans="1:6">
      <c r="A471" s="673"/>
      <c r="B471" s="673"/>
      <c r="C471" s="43" t="s">
        <v>6</v>
      </c>
      <c r="D471" s="170">
        <v>3121</v>
      </c>
      <c r="E471" s="170">
        <f>E466</f>
        <v>3111.13</v>
      </c>
      <c r="F471" s="170">
        <f>F466</f>
        <v>3111.13</v>
      </c>
    </row>
    <row r="472" spans="1:6">
      <c r="A472" s="673"/>
      <c r="B472" s="673"/>
      <c r="C472" s="4" t="s">
        <v>7</v>
      </c>
      <c r="D472" s="170"/>
      <c r="E472" s="170"/>
      <c r="F472" s="170"/>
    </row>
    <row r="473" spans="1:6" ht="26.4">
      <c r="A473" s="673"/>
      <c r="B473" s="673"/>
      <c r="C473" s="4" t="s">
        <v>32</v>
      </c>
      <c r="D473" s="170"/>
      <c r="E473" s="170"/>
      <c r="F473" s="170"/>
    </row>
    <row r="474" spans="1:6">
      <c r="A474" s="673"/>
      <c r="B474" s="673"/>
      <c r="C474" s="43" t="s">
        <v>0</v>
      </c>
      <c r="D474" s="170"/>
      <c r="E474" s="170"/>
      <c r="F474" s="170"/>
    </row>
    <row r="475" spans="1:6" ht="39.6">
      <c r="A475" s="673"/>
      <c r="B475" s="673"/>
      <c r="C475" s="404" t="s">
        <v>41</v>
      </c>
      <c r="D475" s="170"/>
      <c r="E475" s="170"/>
      <c r="F475" s="170"/>
    </row>
    <row r="476" spans="1:6">
      <c r="A476" s="673"/>
      <c r="B476" s="673"/>
      <c r="C476" s="43" t="s">
        <v>46</v>
      </c>
      <c r="D476" s="170"/>
      <c r="E476" s="170"/>
      <c r="F476" s="170"/>
    </row>
    <row r="477" spans="1:6">
      <c r="A477" s="674"/>
      <c r="B477" s="674"/>
      <c r="C477" s="43" t="s">
        <v>14</v>
      </c>
      <c r="D477" s="170"/>
      <c r="E477" s="170"/>
      <c r="F477" s="170"/>
    </row>
    <row r="478" spans="1:6" ht="12.75" customHeight="1">
      <c r="A478" s="646" t="s">
        <v>180</v>
      </c>
      <c r="B478" s="675" t="s">
        <v>911</v>
      </c>
      <c r="C478" s="160" t="s">
        <v>8</v>
      </c>
      <c r="D478" s="170">
        <v>12355</v>
      </c>
      <c r="E478" s="170">
        <v>12354.92</v>
      </c>
      <c r="F478" s="170">
        <f>E478</f>
        <v>12354.92</v>
      </c>
    </row>
    <row r="479" spans="1:6" ht="66">
      <c r="A479" s="673"/>
      <c r="B479" s="673"/>
      <c r="C479" s="4" t="s">
        <v>43</v>
      </c>
      <c r="D479" s="170"/>
      <c r="E479" s="170"/>
      <c r="F479" s="170"/>
    </row>
    <row r="480" spans="1:6" ht="52.8">
      <c r="A480" s="673"/>
      <c r="B480" s="673"/>
      <c r="C480" s="4" t="s">
        <v>31</v>
      </c>
      <c r="D480" s="170">
        <v>12355</v>
      </c>
      <c r="E480" s="170">
        <f>E478</f>
        <v>12354.92</v>
      </c>
      <c r="F480" s="170">
        <f>F478</f>
        <v>12354.92</v>
      </c>
    </row>
    <row r="481" spans="1:6">
      <c r="A481" s="673"/>
      <c r="B481" s="673"/>
      <c r="C481" s="43" t="s">
        <v>0</v>
      </c>
      <c r="D481" s="170"/>
      <c r="E481" s="170"/>
      <c r="F481" s="170"/>
    </row>
    <row r="482" spans="1:6">
      <c r="A482" s="673"/>
      <c r="B482" s="673"/>
      <c r="C482" s="43" t="s">
        <v>42</v>
      </c>
      <c r="D482" s="170"/>
      <c r="E482" s="170"/>
      <c r="F482" s="170"/>
    </row>
    <row r="483" spans="1:6">
      <c r="A483" s="673"/>
      <c r="B483" s="673"/>
      <c r="C483" s="43" t="s">
        <v>6</v>
      </c>
      <c r="D483" s="170">
        <v>12355</v>
      </c>
      <c r="E483" s="170">
        <f>E478</f>
        <v>12354.92</v>
      </c>
      <c r="F483" s="170">
        <f>F478</f>
        <v>12354.92</v>
      </c>
    </row>
    <row r="484" spans="1:6">
      <c r="A484" s="673"/>
      <c r="B484" s="673"/>
      <c r="C484" s="4" t="s">
        <v>7</v>
      </c>
      <c r="D484" s="170"/>
      <c r="E484" s="170"/>
      <c r="F484" s="170"/>
    </row>
    <row r="485" spans="1:6" ht="26.4">
      <c r="A485" s="673"/>
      <c r="B485" s="673"/>
      <c r="C485" s="4" t="s">
        <v>32</v>
      </c>
      <c r="D485" s="170"/>
      <c r="E485" s="170"/>
      <c r="F485" s="170"/>
    </row>
    <row r="486" spans="1:6">
      <c r="A486" s="673"/>
      <c r="B486" s="673"/>
      <c r="C486" s="43" t="s">
        <v>0</v>
      </c>
      <c r="D486" s="170"/>
      <c r="E486" s="170"/>
      <c r="F486" s="170"/>
    </row>
    <row r="487" spans="1:6" ht="39.6">
      <c r="A487" s="673"/>
      <c r="B487" s="673"/>
      <c r="C487" s="404" t="s">
        <v>41</v>
      </c>
      <c r="D487" s="170"/>
      <c r="E487" s="170"/>
      <c r="F487" s="170"/>
    </row>
    <row r="488" spans="1:6">
      <c r="A488" s="673"/>
      <c r="B488" s="673"/>
      <c r="C488" s="43" t="s">
        <v>46</v>
      </c>
      <c r="D488" s="170"/>
      <c r="E488" s="170"/>
      <c r="F488" s="170"/>
    </row>
    <row r="489" spans="1:6">
      <c r="A489" s="674"/>
      <c r="B489" s="674"/>
      <c r="C489" s="43" t="s">
        <v>14</v>
      </c>
      <c r="D489" s="170"/>
      <c r="E489" s="170"/>
      <c r="F489" s="170"/>
    </row>
    <row r="490" spans="1:6" ht="12.75" customHeight="1">
      <c r="A490" s="646" t="s">
        <v>183</v>
      </c>
      <c r="B490" s="675" t="s">
        <v>912</v>
      </c>
      <c r="C490" s="160" t="s">
        <v>8</v>
      </c>
      <c r="D490" s="170">
        <v>100</v>
      </c>
      <c r="E490" s="170">
        <v>100</v>
      </c>
      <c r="F490" s="170">
        <f>E490</f>
        <v>100</v>
      </c>
    </row>
    <row r="491" spans="1:6" ht="66">
      <c r="A491" s="673"/>
      <c r="B491" s="673"/>
      <c r="C491" s="4" t="s">
        <v>43</v>
      </c>
      <c r="D491" s="170"/>
      <c r="E491" s="170"/>
      <c r="F491" s="170"/>
    </row>
    <row r="492" spans="1:6" ht="52.8">
      <c r="A492" s="673"/>
      <c r="B492" s="673"/>
      <c r="C492" s="4" t="s">
        <v>31</v>
      </c>
      <c r="D492" s="170">
        <f>D490</f>
        <v>100</v>
      </c>
      <c r="E492" s="170">
        <f>E490</f>
        <v>100</v>
      </c>
      <c r="F492" s="170">
        <f>F490</f>
        <v>100</v>
      </c>
    </row>
    <row r="493" spans="1:6">
      <c r="A493" s="673"/>
      <c r="B493" s="673"/>
      <c r="C493" s="43" t="s">
        <v>0</v>
      </c>
      <c r="D493" s="170"/>
      <c r="E493" s="170"/>
      <c r="F493" s="170"/>
    </row>
    <row r="494" spans="1:6">
      <c r="A494" s="673"/>
      <c r="B494" s="673"/>
      <c r="C494" s="43" t="s">
        <v>42</v>
      </c>
      <c r="D494" s="170"/>
      <c r="E494" s="170"/>
      <c r="F494" s="170"/>
    </row>
    <row r="495" spans="1:6">
      <c r="A495" s="673"/>
      <c r="B495" s="673"/>
      <c r="C495" s="43" t="s">
        <v>6</v>
      </c>
      <c r="D495" s="170">
        <f>D490</f>
        <v>100</v>
      </c>
      <c r="E495" s="170">
        <f>E490</f>
        <v>100</v>
      </c>
      <c r="F495" s="170">
        <f>F490</f>
        <v>100</v>
      </c>
    </row>
    <row r="496" spans="1:6">
      <c r="A496" s="673"/>
      <c r="B496" s="673"/>
      <c r="C496" s="4" t="s">
        <v>7</v>
      </c>
      <c r="D496" s="170"/>
      <c r="E496" s="170"/>
      <c r="F496" s="170"/>
    </row>
    <row r="497" spans="1:6" ht="26.4">
      <c r="A497" s="673"/>
      <c r="B497" s="673"/>
      <c r="C497" s="4" t="s">
        <v>32</v>
      </c>
      <c r="D497" s="170"/>
      <c r="E497" s="170"/>
      <c r="F497" s="170"/>
    </row>
    <row r="498" spans="1:6">
      <c r="A498" s="673"/>
      <c r="B498" s="673"/>
      <c r="C498" s="43" t="s">
        <v>0</v>
      </c>
      <c r="D498" s="170"/>
      <c r="E498" s="170"/>
      <c r="F498" s="170"/>
    </row>
    <row r="499" spans="1:6" ht="39.6">
      <c r="A499" s="673"/>
      <c r="B499" s="673"/>
      <c r="C499" s="404" t="s">
        <v>41</v>
      </c>
      <c r="D499" s="170"/>
      <c r="E499" s="170"/>
      <c r="F499" s="170"/>
    </row>
    <row r="500" spans="1:6">
      <c r="A500" s="673"/>
      <c r="B500" s="673"/>
      <c r="C500" s="43" t="s">
        <v>46</v>
      </c>
      <c r="D500" s="170"/>
      <c r="E500" s="170"/>
      <c r="F500" s="170"/>
    </row>
    <row r="501" spans="1:6">
      <c r="A501" s="674"/>
      <c r="B501" s="674"/>
      <c r="C501" s="43" t="s">
        <v>14</v>
      </c>
      <c r="D501" s="170"/>
      <c r="E501" s="170"/>
      <c r="F501" s="170"/>
    </row>
    <row r="502" spans="1:6" ht="12.75" customHeight="1">
      <c r="A502" s="646" t="s">
        <v>184</v>
      </c>
      <c r="B502" s="629" t="s">
        <v>913</v>
      </c>
      <c r="C502" s="160" t="s">
        <v>8</v>
      </c>
      <c r="D502" s="170">
        <v>250</v>
      </c>
      <c r="E502" s="170">
        <v>250</v>
      </c>
      <c r="F502" s="170">
        <f>E502</f>
        <v>250</v>
      </c>
    </row>
    <row r="503" spans="1:6" ht="66">
      <c r="A503" s="673"/>
      <c r="B503" s="673"/>
      <c r="C503" s="4" t="s">
        <v>43</v>
      </c>
      <c r="D503" s="170"/>
      <c r="E503" s="170"/>
      <c r="F503" s="170"/>
    </row>
    <row r="504" spans="1:6" ht="52.8">
      <c r="A504" s="673"/>
      <c r="B504" s="673"/>
      <c r="C504" s="4" t="s">
        <v>31</v>
      </c>
      <c r="D504" s="170">
        <v>250</v>
      </c>
      <c r="E504" s="170">
        <f>E502</f>
        <v>250</v>
      </c>
      <c r="F504" s="170">
        <f>F502</f>
        <v>250</v>
      </c>
    </row>
    <row r="505" spans="1:6">
      <c r="A505" s="673"/>
      <c r="B505" s="673"/>
      <c r="C505" s="43" t="s">
        <v>0</v>
      </c>
      <c r="D505" s="170"/>
      <c r="E505" s="170"/>
      <c r="F505" s="170"/>
    </row>
    <row r="506" spans="1:6">
      <c r="A506" s="673"/>
      <c r="B506" s="673"/>
      <c r="C506" s="43" t="s">
        <v>42</v>
      </c>
      <c r="D506" s="170"/>
      <c r="E506" s="170"/>
      <c r="F506" s="170"/>
    </row>
    <row r="507" spans="1:6">
      <c r="A507" s="673"/>
      <c r="B507" s="673"/>
      <c r="C507" s="43" t="s">
        <v>6</v>
      </c>
      <c r="D507" s="170">
        <v>250</v>
      </c>
      <c r="E507" s="170">
        <f>E502</f>
        <v>250</v>
      </c>
      <c r="F507" s="170">
        <f>F502</f>
        <v>250</v>
      </c>
    </row>
    <row r="508" spans="1:6">
      <c r="A508" s="673"/>
      <c r="B508" s="673"/>
      <c r="C508" s="4" t="s">
        <v>7</v>
      </c>
      <c r="D508" s="170"/>
      <c r="E508" s="170"/>
      <c r="F508" s="170"/>
    </row>
    <row r="509" spans="1:6" ht="26.4">
      <c r="A509" s="673"/>
      <c r="B509" s="673"/>
      <c r="C509" s="4" t="s">
        <v>32</v>
      </c>
      <c r="D509" s="170"/>
      <c r="E509" s="170"/>
      <c r="F509" s="170"/>
    </row>
    <row r="510" spans="1:6">
      <c r="A510" s="673"/>
      <c r="B510" s="673"/>
      <c r="C510" s="43" t="s">
        <v>0</v>
      </c>
      <c r="D510" s="170"/>
      <c r="E510" s="170"/>
      <c r="F510" s="170"/>
    </row>
    <row r="511" spans="1:6" ht="39.6">
      <c r="A511" s="673"/>
      <c r="B511" s="673"/>
      <c r="C511" s="404" t="s">
        <v>41</v>
      </c>
      <c r="D511" s="170"/>
      <c r="E511" s="170"/>
      <c r="F511" s="170"/>
    </row>
    <row r="512" spans="1:6">
      <c r="A512" s="673"/>
      <c r="B512" s="673"/>
      <c r="C512" s="43" t="s">
        <v>46</v>
      </c>
      <c r="D512" s="170"/>
      <c r="E512" s="170"/>
      <c r="F512" s="170"/>
    </row>
    <row r="513" spans="1:9">
      <c r="A513" s="674"/>
      <c r="B513" s="674"/>
      <c r="C513" s="43" t="s">
        <v>14</v>
      </c>
      <c r="D513" s="170"/>
      <c r="E513" s="170"/>
      <c r="F513" s="170"/>
    </row>
    <row r="514" spans="1:9" ht="12.75" customHeight="1">
      <c r="A514" s="671" t="s">
        <v>468</v>
      </c>
      <c r="B514" s="649" t="s">
        <v>469</v>
      </c>
      <c r="C514" s="160" t="s">
        <v>8</v>
      </c>
      <c r="D514" s="170">
        <f>D515+D516</f>
        <v>3516.76</v>
      </c>
      <c r="E514" s="170">
        <f t="shared" ref="E514:F514" si="17">E515+E516</f>
        <v>2857.4349999999999</v>
      </c>
      <c r="F514" s="170">
        <f t="shared" si="17"/>
        <v>2857.4349999999999</v>
      </c>
    </row>
    <row r="515" spans="1:9" ht="66">
      <c r="A515" s="672"/>
      <c r="B515" s="672"/>
      <c r="C515" s="4" t="s">
        <v>43</v>
      </c>
      <c r="D515" s="170">
        <v>1758.36</v>
      </c>
      <c r="E515" s="170">
        <v>1741.1949999999999</v>
      </c>
      <c r="F515" s="170">
        <v>1741.1949999999999</v>
      </c>
    </row>
    <row r="516" spans="1:9" ht="52.8">
      <c r="A516" s="672"/>
      <c r="B516" s="672"/>
      <c r="C516" s="4" t="s">
        <v>31</v>
      </c>
      <c r="D516" s="170">
        <f>D518+D519+D520</f>
        <v>1758.4</v>
      </c>
      <c r="E516" s="170">
        <f t="shared" ref="E516:F516" si="18">E518+E519+E520</f>
        <v>1116.24</v>
      </c>
      <c r="F516" s="170">
        <f t="shared" si="18"/>
        <v>1116.24</v>
      </c>
    </row>
    <row r="517" spans="1:9">
      <c r="A517" s="672"/>
      <c r="B517" s="672"/>
      <c r="C517" s="43" t="s">
        <v>0</v>
      </c>
      <c r="D517" s="170"/>
      <c r="E517" s="170"/>
      <c r="F517" s="170"/>
    </row>
    <row r="518" spans="1:9">
      <c r="A518" s="672"/>
      <c r="B518" s="672"/>
      <c r="C518" s="43" t="s">
        <v>42</v>
      </c>
      <c r="D518" s="170"/>
      <c r="E518" s="170"/>
      <c r="F518" s="170"/>
    </row>
    <row r="519" spans="1:9">
      <c r="A519" s="672"/>
      <c r="B519" s="672"/>
      <c r="C519" s="43" t="s">
        <v>6</v>
      </c>
      <c r="D519" s="170">
        <v>1758.4</v>
      </c>
      <c r="E519" s="170">
        <v>1116.24</v>
      </c>
      <c r="F519" s="170">
        <v>1116.24</v>
      </c>
    </row>
    <row r="520" spans="1:9">
      <c r="A520" s="672"/>
      <c r="B520" s="672"/>
      <c r="C520" s="4" t="s">
        <v>7</v>
      </c>
      <c r="D520" s="170"/>
      <c r="E520" s="170"/>
      <c r="F520" s="170"/>
    </row>
    <row r="521" spans="1:9" ht="26.4">
      <c r="A521" s="672"/>
      <c r="B521" s="672"/>
      <c r="C521" s="4" t="s">
        <v>32</v>
      </c>
      <c r="D521" s="170"/>
      <c r="E521" s="170"/>
      <c r="F521" s="170"/>
    </row>
    <row r="522" spans="1:9">
      <c r="A522" s="672"/>
      <c r="B522" s="672"/>
      <c r="C522" s="43" t="s">
        <v>0</v>
      </c>
      <c r="D522" s="170"/>
      <c r="E522" s="170"/>
      <c r="F522" s="170"/>
    </row>
    <row r="523" spans="1:9" ht="39.6">
      <c r="A523" s="672"/>
      <c r="B523" s="672"/>
      <c r="C523" s="404" t="s">
        <v>41</v>
      </c>
      <c r="D523" s="170"/>
      <c r="E523" s="170"/>
      <c r="F523" s="170"/>
    </row>
    <row r="524" spans="1:9">
      <c r="A524" s="672"/>
      <c r="B524" s="672"/>
      <c r="C524" s="43" t="s">
        <v>46</v>
      </c>
      <c r="D524" s="170"/>
      <c r="E524" s="170"/>
      <c r="F524" s="170"/>
    </row>
    <row r="525" spans="1:9">
      <c r="A525" s="672"/>
      <c r="B525" s="672"/>
      <c r="C525" s="43" t="s">
        <v>14</v>
      </c>
      <c r="D525" s="170"/>
      <c r="E525" s="170"/>
      <c r="F525" s="170"/>
    </row>
    <row r="526" spans="1:9" ht="15.6">
      <c r="A526" s="263" t="s">
        <v>18</v>
      </c>
      <c r="B526" s="405"/>
      <c r="C526" s="160" t="s">
        <v>8</v>
      </c>
      <c r="D526" s="174">
        <f>D527+D528+D532</f>
        <v>3438949.2299999995</v>
      </c>
      <c r="E526" s="174">
        <f t="shared" ref="E526" si="19">E527+E528+E532</f>
        <v>3435068.2499999995</v>
      </c>
      <c r="F526" s="174">
        <f>F527+F528+F532</f>
        <v>3435068.2499999995</v>
      </c>
      <c r="G526" s="169">
        <f>F526-F532</f>
        <v>3429748.4699999997</v>
      </c>
    </row>
    <row r="527" spans="1:9" ht="66">
      <c r="A527" s="264"/>
      <c r="B527" s="390"/>
      <c r="C527" s="4" t="s">
        <v>43</v>
      </c>
      <c r="D527" s="171">
        <f>D583+D941</f>
        <v>460879.60000000003</v>
      </c>
      <c r="E527" s="171">
        <f t="shared" ref="E527:F527" si="20">E583+E941</f>
        <v>460805.55</v>
      </c>
      <c r="F527" s="171">
        <f t="shared" si="20"/>
        <v>460805.55</v>
      </c>
      <c r="G527" s="167">
        <f>D527+D530</f>
        <v>1423129.63</v>
      </c>
      <c r="I527" s="169">
        <f>E527+E530</f>
        <v>1419974.33</v>
      </c>
    </row>
    <row r="528" spans="1:9" ht="52.8">
      <c r="A528" s="264"/>
      <c r="B528" s="390"/>
      <c r="C528" s="4" t="s">
        <v>31</v>
      </c>
      <c r="D528" s="174">
        <f>D530+D531</f>
        <v>2974831.6299999994</v>
      </c>
      <c r="E528" s="174">
        <f t="shared" ref="E528:F528" si="21">E530+E531</f>
        <v>2968942.92</v>
      </c>
      <c r="F528" s="174">
        <f t="shared" si="21"/>
        <v>2968942.92</v>
      </c>
      <c r="G528" s="169">
        <f>D527+D528</f>
        <v>3435711.2299999995</v>
      </c>
      <c r="H528" s="169">
        <f>E527+E528</f>
        <v>3429748.4699999997</v>
      </c>
    </row>
    <row r="529" spans="1:6" ht="15.6">
      <c r="A529" s="264"/>
      <c r="B529" s="390"/>
      <c r="C529" s="43" t="s">
        <v>0</v>
      </c>
      <c r="D529" s="174"/>
      <c r="E529" s="174"/>
      <c r="F529" s="174"/>
    </row>
    <row r="530" spans="1:6" ht="15.6">
      <c r="A530" s="264"/>
      <c r="B530" s="390"/>
      <c r="C530" s="43" t="s">
        <v>42</v>
      </c>
      <c r="D530" s="174">
        <f>D542+D840+D885+D932</f>
        <v>962250.02999999991</v>
      </c>
      <c r="E530" s="174">
        <f>E542+E840+E885+E932</f>
        <v>959168.78</v>
      </c>
      <c r="F530" s="174">
        <f>F542+F840+F885+F932</f>
        <v>959168.78</v>
      </c>
    </row>
    <row r="531" spans="1:6" ht="15.6">
      <c r="A531" s="264"/>
      <c r="B531" s="390"/>
      <c r="C531" s="43" t="s">
        <v>6</v>
      </c>
      <c r="D531" s="175">
        <f>D543+D841+D886+D933</f>
        <v>2012581.5999999996</v>
      </c>
      <c r="E531" s="175">
        <f t="shared" ref="E531:F531" si="22">E543+E841+E886+E933</f>
        <v>2009774.1399999997</v>
      </c>
      <c r="F531" s="175">
        <f t="shared" si="22"/>
        <v>2009774.1399999997</v>
      </c>
    </row>
    <row r="532" spans="1:6" ht="15.6">
      <c r="A532" s="265"/>
      <c r="B532" s="406"/>
      <c r="C532" s="4" t="s">
        <v>7</v>
      </c>
      <c r="D532" s="176">
        <v>3238</v>
      </c>
      <c r="E532" s="173">
        <v>5319.78</v>
      </c>
      <c r="F532" s="173">
        <v>5319.78</v>
      </c>
    </row>
    <row r="533" spans="1:6" ht="26.4">
      <c r="A533" s="263"/>
      <c r="B533" s="405"/>
      <c r="C533" s="39" t="s">
        <v>32</v>
      </c>
      <c r="D533" s="174"/>
      <c r="E533" s="174"/>
      <c r="F533" s="174"/>
    </row>
    <row r="534" spans="1:6" ht="15.6">
      <c r="A534" s="264"/>
      <c r="B534" s="390"/>
      <c r="C534" s="49" t="s">
        <v>0</v>
      </c>
      <c r="D534" s="174"/>
      <c r="E534" s="174"/>
      <c r="F534" s="174"/>
    </row>
    <row r="535" spans="1:6" ht="39.6">
      <c r="A535" s="264"/>
      <c r="B535" s="390"/>
      <c r="C535" s="407" t="s">
        <v>41</v>
      </c>
      <c r="D535" s="174"/>
      <c r="E535" s="174"/>
      <c r="F535" s="174"/>
    </row>
    <row r="536" spans="1:6" ht="15.6">
      <c r="A536" s="264"/>
      <c r="B536" s="390"/>
      <c r="C536" s="49" t="s">
        <v>46</v>
      </c>
      <c r="D536" s="174"/>
      <c r="E536" s="174"/>
      <c r="F536" s="174"/>
    </row>
    <row r="537" spans="1:6" ht="15.6">
      <c r="A537" s="265"/>
      <c r="B537" s="406"/>
      <c r="C537" s="49" t="s">
        <v>14</v>
      </c>
      <c r="D537" s="174"/>
      <c r="E537" s="174"/>
      <c r="F537" s="174"/>
    </row>
    <row r="538" spans="1:6">
      <c r="A538" s="629" t="s">
        <v>914</v>
      </c>
      <c r="B538" s="646" t="s">
        <v>915</v>
      </c>
      <c r="C538" s="160" t="s">
        <v>8</v>
      </c>
      <c r="D538" s="172">
        <f>D539+D540</f>
        <v>3064300.6299999994</v>
      </c>
      <c r="E538" s="172">
        <f t="shared" ref="E538:F538" si="23">E539+E540</f>
        <v>3059531.0799999996</v>
      </c>
      <c r="F538" s="172">
        <f t="shared" si="23"/>
        <v>3059531.0799999996</v>
      </c>
    </row>
    <row r="539" spans="1:6" ht="66">
      <c r="A539" s="630"/>
      <c r="B539" s="647"/>
      <c r="C539" s="4" t="s">
        <v>43</v>
      </c>
      <c r="D539" s="170">
        <v>442463.4</v>
      </c>
      <c r="E539" s="170">
        <v>442389.39</v>
      </c>
      <c r="F539" s="170">
        <v>442389.39</v>
      </c>
    </row>
    <row r="540" spans="1:6" ht="52.8">
      <c r="A540" s="630"/>
      <c r="B540" s="647"/>
      <c r="C540" s="4" t="s">
        <v>31</v>
      </c>
      <c r="D540" s="172">
        <f>D542+D543</f>
        <v>2621837.2299999995</v>
      </c>
      <c r="E540" s="172">
        <f t="shared" ref="E540:F540" si="24">E542+E543</f>
        <v>2617141.6899999995</v>
      </c>
      <c r="F540" s="172">
        <f t="shared" si="24"/>
        <v>2617141.6899999995</v>
      </c>
    </row>
    <row r="541" spans="1:6">
      <c r="A541" s="630"/>
      <c r="B541" s="647"/>
      <c r="C541" s="43" t="s">
        <v>0</v>
      </c>
      <c r="D541" s="172"/>
      <c r="E541" s="172"/>
      <c r="F541" s="172"/>
    </row>
    <row r="542" spans="1:6">
      <c r="A542" s="630"/>
      <c r="B542" s="647"/>
      <c r="C542" s="43" t="s">
        <v>42</v>
      </c>
      <c r="D542" s="172">
        <f>D761+D772+D783+D794+D805+D816</f>
        <v>891599.92999999993</v>
      </c>
      <c r="E542" s="172">
        <f>E761+E772+E783+E794+E805+E816</f>
        <v>888538.55</v>
      </c>
      <c r="F542" s="172">
        <f>F761+F772+F783+F794+F805+F816</f>
        <v>888538.55</v>
      </c>
    </row>
    <row r="543" spans="1:6">
      <c r="A543" s="631"/>
      <c r="B543" s="648"/>
      <c r="C543" s="43" t="s">
        <v>6</v>
      </c>
      <c r="D543" s="172">
        <f>D554+D564+D575+D586+D597+D608+D619+D630+D641+D652+D663+D674+D685+D696+D707+D718+D729+D740+D751</f>
        <v>1730237.2999999996</v>
      </c>
      <c r="E543" s="172">
        <f>E554+E564+E575+E586+E597+E608+E619+E630+E641+E652+E663+E674+E685+E696+E707+E718+E729+E740+E751</f>
        <v>1728603.1399999997</v>
      </c>
      <c r="F543" s="172">
        <f t="shared" ref="F543" si="25">F554+F564+F575+F586+F597+F608+F619+F630+F641+F652+F663+F674+F685+F696+F707+F718+F729+F740+F751</f>
        <v>1728603.1399999997</v>
      </c>
    </row>
    <row r="544" spans="1:6">
      <c r="A544" s="272"/>
      <c r="B544" s="275"/>
      <c r="C544" s="4" t="s">
        <v>7</v>
      </c>
      <c r="D544" s="172"/>
      <c r="E544" s="172"/>
      <c r="F544" s="172"/>
    </row>
    <row r="545" spans="1:6" ht="26.4">
      <c r="A545" s="272"/>
      <c r="B545" s="275"/>
      <c r="C545" s="39" t="s">
        <v>32</v>
      </c>
      <c r="D545" s="172"/>
      <c r="E545" s="172"/>
      <c r="F545" s="172"/>
    </row>
    <row r="546" spans="1:6">
      <c r="A546" s="272"/>
      <c r="B546" s="275"/>
      <c r="C546" s="49" t="s">
        <v>0</v>
      </c>
      <c r="D546" s="172"/>
      <c r="E546" s="172"/>
      <c r="F546" s="172"/>
    </row>
    <row r="547" spans="1:6" ht="39.6">
      <c r="A547" s="272"/>
      <c r="B547" s="275"/>
      <c r="C547" s="407" t="s">
        <v>41</v>
      </c>
      <c r="D547" s="172"/>
      <c r="E547" s="172"/>
      <c r="F547" s="172"/>
    </row>
    <row r="548" spans="1:6">
      <c r="A548" s="272"/>
      <c r="B548" s="275"/>
      <c r="C548" s="49" t="s">
        <v>46</v>
      </c>
      <c r="D548" s="172"/>
      <c r="E548" s="172"/>
      <c r="F548" s="172"/>
    </row>
    <row r="549" spans="1:6">
      <c r="A549" s="272"/>
      <c r="B549" s="275"/>
      <c r="C549" s="49" t="s">
        <v>14</v>
      </c>
      <c r="D549" s="172"/>
      <c r="E549" s="172"/>
      <c r="F549" s="172"/>
    </row>
    <row r="550" spans="1:6">
      <c r="A550" s="649" t="s">
        <v>11</v>
      </c>
      <c r="B550" s="649" t="s">
        <v>916</v>
      </c>
      <c r="C550" s="160" t="s">
        <v>8</v>
      </c>
      <c r="D550" s="170">
        <v>340454</v>
      </c>
      <c r="E550" s="170">
        <v>340450.03</v>
      </c>
      <c r="F550" s="170">
        <v>340450.03</v>
      </c>
    </row>
    <row r="551" spans="1:6" ht="66">
      <c r="A551" s="649"/>
      <c r="B551" s="649"/>
      <c r="C551" s="4" t="s">
        <v>43</v>
      </c>
      <c r="D551" s="171"/>
      <c r="E551" s="171"/>
      <c r="F551" s="171"/>
    </row>
    <row r="552" spans="1:6" ht="52.8">
      <c r="A552" s="649"/>
      <c r="B552" s="649"/>
      <c r="C552" s="4" t="s">
        <v>31</v>
      </c>
      <c r="D552" s="171"/>
      <c r="E552" s="171"/>
      <c r="F552" s="171"/>
    </row>
    <row r="553" spans="1:6">
      <c r="A553" s="649"/>
      <c r="B553" s="649"/>
      <c r="C553" s="43" t="s">
        <v>42</v>
      </c>
      <c r="D553" s="171"/>
      <c r="E553" s="171"/>
      <c r="F553" s="171"/>
    </row>
    <row r="554" spans="1:6">
      <c r="A554" s="649"/>
      <c r="B554" s="649"/>
      <c r="C554" s="43" t="s">
        <v>6</v>
      </c>
      <c r="D554" s="170">
        <v>340454</v>
      </c>
      <c r="E554" s="170">
        <v>340450.03</v>
      </c>
      <c r="F554" s="170">
        <v>340450.03</v>
      </c>
    </row>
    <row r="555" spans="1:6">
      <c r="A555" s="649"/>
      <c r="B555" s="649"/>
      <c r="C555" s="4" t="s">
        <v>7</v>
      </c>
      <c r="D555" s="171"/>
      <c r="E555" s="171"/>
      <c r="F555" s="171"/>
    </row>
    <row r="556" spans="1:6" ht="26.4">
      <c r="A556" s="649"/>
      <c r="B556" s="649"/>
      <c r="C556" s="39" t="s">
        <v>32</v>
      </c>
      <c r="D556" s="171"/>
      <c r="E556" s="171"/>
      <c r="F556" s="171"/>
    </row>
    <row r="557" spans="1:6">
      <c r="A557" s="649"/>
      <c r="B557" s="649"/>
      <c r="C557" s="49" t="s">
        <v>0</v>
      </c>
      <c r="D557" s="171"/>
      <c r="E557" s="171"/>
      <c r="F557" s="171"/>
    </row>
    <row r="558" spans="1:6" ht="39.6">
      <c r="A558" s="649"/>
      <c r="B558" s="649"/>
      <c r="C558" s="407" t="s">
        <v>41</v>
      </c>
      <c r="D558" s="171"/>
      <c r="E558" s="171"/>
      <c r="F558" s="171"/>
    </row>
    <row r="559" spans="1:6">
      <c r="A559" s="649"/>
      <c r="B559" s="649"/>
      <c r="C559" s="49" t="s">
        <v>14</v>
      </c>
      <c r="D559" s="171"/>
      <c r="E559" s="171"/>
      <c r="F559" s="171"/>
    </row>
    <row r="560" spans="1:6">
      <c r="A560" s="649" t="s">
        <v>188</v>
      </c>
      <c r="B560" s="649" t="s">
        <v>917</v>
      </c>
      <c r="C560" s="160" t="s">
        <v>8</v>
      </c>
      <c r="D560" s="170">
        <v>102859</v>
      </c>
      <c r="E560" s="170">
        <v>102849.14</v>
      </c>
      <c r="F560" s="170">
        <v>102849.14</v>
      </c>
    </row>
    <row r="561" spans="1:6" ht="66">
      <c r="A561" s="649"/>
      <c r="B561" s="649"/>
      <c r="C561" s="4" t="s">
        <v>43</v>
      </c>
      <c r="D561" s="171"/>
      <c r="E561" s="171"/>
      <c r="F561" s="171"/>
    </row>
    <row r="562" spans="1:6" ht="52.8">
      <c r="A562" s="649"/>
      <c r="B562" s="649"/>
      <c r="C562" s="4" t="s">
        <v>31</v>
      </c>
      <c r="D562" s="171"/>
      <c r="E562" s="171"/>
      <c r="F562" s="171"/>
    </row>
    <row r="563" spans="1:6">
      <c r="A563" s="649"/>
      <c r="B563" s="649"/>
      <c r="C563" s="43" t="s">
        <v>42</v>
      </c>
      <c r="D563" s="171"/>
      <c r="E563" s="171"/>
      <c r="F563" s="171"/>
    </row>
    <row r="564" spans="1:6">
      <c r="A564" s="649"/>
      <c r="B564" s="649"/>
      <c r="C564" s="43" t="s">
        <v>6</v>
      </c>
      <c r="D564" s="170">
        <v>102859</v>
      </c>
      <c r="E564" s="170">
        <v>102849.14</v>
      </c>
      <c r="F564" s="170">
        <v>102849.14</v>
      </c>
    </row>
    <row r="565" spans="1:6">
      <c r="A565" s="649"/>
      <c r="B565" s="649"/>
      <c r="C565" s="4" t="s">
        <v>7</v>
      </c>
      <c r="D565" s="171"/>
      <c r="E565" s="171"/>
      <c r="F565" s="171"/>
    </row>
    <row r="566" spans="1:6" ht="26.4">
      <c r="A566" s="649"/>
      <c r="B566" s="649"/>
      <c r="C566" s="39" t="s">
        <v>32</v>
      </c>
      <c r="D566" s="171"/>
      <c r="E566" s="171"/>
      <c r="F566" s="171"/>
    </row>
    <row r="567" spans="1:6">
      <c r="A567" s="649"/>
      <c r="B567" s="649"/>
      <c r="C567" s="49" t="s">
        <v>0</v>
      </c>
      <c r="D567" s="171"/>
      <c r="E567" s="171"/>
      <c r="F567" s="171"/>
    </row>
    <row r="568" spans="1:6" ht="39.6">
      <c r="A568" s="649"/>
      <c r="B568" s="649"/>
      <c r="C568" s="407" t="s">
        <v>41</v>
      </c>
      <c r="D568" s="171"/>
      <c r="E568" s="171"/>
      <c r="F568" s="171"/>
    </row>
    <row r="569" spans="1:6">
      <c r="A569" s="649"/>
      <c r="B569" s="649"/>
      <c r="C569" s="49" t="s">
        <v>46</v>
      </c>
      <c r="D569" s="171"/>
      <c r="E569" s="171"/>
      <c r="F569" s="171"/>
    </row>
    <row r="570" spans="1:6">
      <c r="A570" s="629"/>
      <c r="B570" s="629"/>
      <c r="C570" s="49" t="s">
        <v>14</v>
      </c>
      <c r="D570" s="171"/>
      <c r="E570" s="171"/>
      <c r="F570" s="171"/>
    </row>
    <row r="571" spans="1:6">
      <c r="A571" s="676" t="s">
        <v>190</v>
      </c>
      <c r="B571" s="629" t="s">
        <v>918</v>
      </c>
      <c r="C571" s="162" t="s">
        <v>8</v>
      </c>
      <c r="D571" s="170">
        <v>288113.09999999998</v>
      </c>
      <c r="E571" s="170">
        <v>288024</v>
      </c>
      <c r="F571" s="170">
        <v>288024</v>
      </c>
    </row>
    <row r="572" spans="1:6" ht="66">
      <c r="A572" s="677"/>
      <c r="B572" s="630"/>
      <c r="C572" s="39" t="s">
        <v>43</v>
      </c>
      <c r="D572" s="171"/>
      <c r="E572" s="176"/>
      <c r="F572" s="176"/>
    </row>
    <row r="573" spans="1:6" ht="52.8">
      <c r="A573" s="677"/>
      <c r="B573" s="630"/>
      <c r="C573" s="39" t="s">
        <v>31</v>
      </c>
      <c r="D573" s="171"/>
      <c r="E573" s="176"/>
      <c r="F573" s="176"/>
    </row>
    <row r="574" spans="1:6">
      <c r="A574" s="677"/>
      <c r="B574" s="630"/>
      <c r="C574" s="49" t="s">
        <v>42</v>
      </c>
      <c r="D574" s="171"/>
      <c r="E574" s="171"/>
      <c r="F574" s="171"/>
    </row>
    <row r="575" spans="1:6">
      <c r="A575" s="677"/>
      <c r="B575" s="630"/>
      <c r="C575" s="49" t="s">
        <v>6</v>
      </c>
      <c r="D575" s="170">
        <v>288113.09999999998</v>
      </c>
      <c r="E575" s="170">
        <v>288024</v>
      </c>
      <c r="F575" s="170">
        <v>288024</v>
      </c>
    </row>
    <row r="576" spans="1:6">
      <c r="A576" s="273"/>
      <c r="B576" s="274"/>
      <c r="C576" s="39" t="s">
        <v>7</v>
      </c>
      <c r="D576" s="171"/>
      <c r="E576" s="176"/>
      <c r="F576" s="176"/>
    </row>
    <row r="577" spans="1:6" ht="26.4">
      <c r="A577" s="273"/>
      <c r="B577" s="274"/>
      <c r="C577" s="39" t="s">
        <v>32</v>
      </c>
      <c r="D577" s="171"/>
      <c r="E577" s="176"/>
      <c r="F577" s="176"/>
    </row>
    <row r="578" spans="1:6">
      <c r="A578" s="273"/>
      <c r="B578" s="274"/>
      <c r="C578" s="49" t="s">
        <v>0</v>
      </c>
      <c r="D578" s="171"/>
      <c r="E578" s="176"/>
      <c r="F578" s="176"/>
    </row>
    <row r="579" spans="1:6" ht="39.6">
      <c r="A579" s="273"/>
      <c r="B579" s="274"/>
      <c r="C579" s="407" t="s">
        <v>41</v>
      </c>
      <c r="D579" s="171"/>
      <c r="E579" s="176"/>
      <c r="F579" s="176"/>
    </row>
    <row r="580" spans="1:6">
      <c r="A580" s="273"/>
      <c r="B580" s="274"/>
      <c r="C580" s="49" t="s">
        <v>46</v>
      </c>
      <c r="D580" s="171"/>
      <c r="E580" s="176"/>
      <c r="F580" s="176"/>
    </row>
    <row r="581" spans="1:6">
      <c r="A581" s="163"/>
      <c r="B581" s="272"/>
      <c r="C581" s="49" t="s">
        <v>14</v>
      </c>
      <c r="D581" s="171"/>
      <c r="E581" s="176"/>
      <c r="F581" s="176"/>
    </row>
    <row r="582" spans="1:6">
      <c r="A582" s="631" t="s">
        <v>192</v>
      </c>
      <c r="B582" s="631" t="s">
        <v>919</v>
      </c>
      <c r="C582" s="160" t="s">
        <v>8</v>
      </c>
      <c r="D582" s="170">
        <f>D583+D586</f>
        <v>902793.7</v>
      </c>
      <c r="E582" s="170">
        <f>E583+E586</f>
        <v>902661.31</v>
      </c>
      <c r="F582" s="170">
        <f>F583+F586</f>
        <v>902661.31</v>
      </c>
    </row>
    <row r="583" spans="1:6" ht="66">
      <c r="A583" s="631"/>
      <c r="B583" s="631"/>
      <c r="C583" s="39" t="s">
        <v>43</v>
      </c>
      <c r="D583" s="170">
        <v>442463.4</v>
      </c>
      <c r="E583" s="170">
        <v>442389.39</v>
      </c>
      <c r="F583" s="170">
        <v>442389.39</v>
      </c>
    </row>
    <row r="584" spans="1:6" ht="52.8">
      <c r="A584" s="631"/>
      <c r="B584" s="631"/>
      <c r="C584" s="39" t="s">
        <v>31</v>
      </c>
      <c r="D584" s="171"/>
      <c r="E584" s="171"/>
      <c r="F584" s="171"/>
    </row>
    <row r="585" spans="1:6">
      <c r="A585" s="649"/>
      <c r="B585" s="649"/>
      <c r="C585" s="43" t="s">
        <v>42</v>
      </c>
      <c r="D585" s="408"/>
      <c r="E585" s="408"/>
      <c r="F585" s="408"/>
    </row>
    <row r="586" spans="1:6">
      <c r="A586" s="649"/>
      <c r="B586" s="649"/>
      <c r="C586" s="43" t="s">
        <v>6</v>
      </c>
      <c r="D586" s="170">
        <v>460330.3</v>
      </c>
      <c r="E586" s="170">
        <v>460271.92</v>
      </c>
      <c r="F586" s="170">
        <v>460271.92</v>
      </c>
    </row>
    <row r="587" spans="1:6">
      <c r="A587" s="649"/>
      <c r="B587" s="649"/>
      <c r="C587" s="39" t="s">
        <v>7</v>
      </c>
      <c r="D587" s="171"/>
      <c r="E587" s="171"/>
      <c r="F587" s="171"/>
    </row>
    <row r="588" spans="1:6" ht="26.4">
      <c r="A588" s="649"/>
      <c r="B588" s="649"/>
      <c r="C588" s="39" t="s">
        <v>32</v>
      </c>
      <c r="D588" s="171"/>
      <c r="E588" s="171"/>
      <c r="F588" s="171"/>
    </row>
    <row r="589" spans="1:6">
      <c r="A589" s="649"/>
      <c r="B589" s="649"/>
      <c r="C589" s="49" t="s">
        <v>0</v>
      </c>
      <c r="D589" s="171"/>
      <c r="E589" s="171"/>
      <c r="F589" s="171"/>
    </row>
    <row r="590" spans="1:6" ht="39.6">
      <c r="A590" s="649"/>
      <c r="B590" s="649"/>
      <c r="C590" s="407" t="s">
        <v>41</v>
      </c>
      <c r="D590" s="171"/>
      <c r="E590" s="171"/>
      <c r="F590" s="171"/>
    </row>
    <row r="591" spans="1:6">
      <c r="A591" s="649"/>
      <c r="B591" s="649"/>
      <c r="C591" s="49" t="s">
        <v>46</v>
      </c>
      <c r="D591" s="171"/>
      <c r="E591" s="171"/>
      <c r="F591" s="171"/>
    </row>
    <row r="592" spans="1:6">
      <c r="A592" s="649"/>
      <c r="B592" s="649"/>
      <c r="C592" s="49" t="s">
        <v>14</v>
      </c>
      <c r="D592" s="171"/>
      <c r="E592" s="171"/>
      <c r="F592" s="171"/>
    </row>
    <row r="593" spans="1:6">
      <c r="A593" s="649" t="s">
        <v>194</v>
      </c>
      <c r="B593" s="649" t="s">
        <v>920</v>
      </c>
      <c r="C593" s="160" t="s">
        <v>8</v>
      </c>
      <c r="D593" s="170">
        <v>161184</v>
      </c>
      <c r="E593" s="170">
        <v>161066.22</v>
      </c>
      <c r="F593" s="170">
        <v>161066.22</v>
      </c>
    </row>
    <row r="594" spans="1:6" ht="66">
      <c r="A594" s="649"/>
      <c r="B594" s="649"/>
      <c r="C594" s="39" t="s">
        <v>43</v>
      </c>
      <c r="D594" s="171"/>
      <c r="E594" s="171"/>
      <c r="F594" s="171"/>
    </row>
    <row r="595" spans="1:6" ht="52.8">
      <c r="A595" s="649"/>
      <c r="B595" s="649"/>
      <c r="C595" s="39" t="s">
        <v>31</v>
      </c>
      <c r="D595" s="171"/>
      <c r="E595" s="171"/>
      <c r="F595" s="171"/>
    </row>
    <row r="596" spans="1:6">
      <c r="A596" s="649"/>
      <c r="B596" s="649"/>
      <c r="C596" s="43" t="s">
        <v>42</v>
      </c>
      <c r="D596" s="171"/>
      <c r="E596" s="171"/>
      <c r="F596" s="171"/>
    </row>
    <row r="597" spans="1:6">
      <c r="A597" s="649"/>
      <c r="B597" s="649"/>
      <c r="C597" s="43" t="s">
        <v>6</v>
      </c>
      <c r="D597" s="170">
        <v>161184</v>
      </c>
      <c r="E597" s="170">
        <v>161066.22</v>
      </c>
      <c r="F597" s="170">
        <v>161066.22</v>
      </c>
    </row>
    <row r="598" spans="1:6">
      <c r="A598" s="649"/>
      <c r="B598" s="649"/>
      <c r="C598" s="39" t="s">
        <v>7</v>
      </c>
      <c r="D598" s="171"/>
      <c r="E598" s="171"/>
      <c r="F598" s="171"/>
    </row>
    <row r="599" spans="1:6" ht="26.4">
      <c r="A599" s="649"/>
      <c r="B599" s="649"/>
      <c r="C599" s="39" t="s">
        <v>32</v>
      </c>
      <c r="D599" s="171"/>
      <c r="E599" s="171"/>
      <c r="F599" s="171"/>
    </row>
    <row r="600" spans="1:6">
      <c r="A600" s="649"/>
      <c r="B600" s="649"/>
      <c r="C600" s="49" t="s">
        <v>0</v>
      </c>
      <c r="D600" s="171"/>
      <c r="E600" s="171"/>
      <c r="F600" s="171"/>
    </row>
    <row r="601" spans="1:6" ht="39.6">
      <c r="A601" s="649"/>
      <c r="B601" s="649"/>
      <c r="C601" s="407" t="s">
        <v>41</v>
      </c>
      <c r="D601" s="171"/>
      <c r="E601" s="171"/>
      <c r="F601" s="171"/>
    </row>
    <row r="602" spans="1:6">
      <c r="A602" s="649"/>
      <c r="B602" s="649"/>
      <c r="C602" s="49" t="s">
        <v>46</v>
      </c>
      <c r="D602" s="171"/>
      <c r="E602" s="171"/>
      <c r="F602" s="171"/>
    </row>
    <row r="603" spans="1:6">
      <c r="A603" s="649"/>
      <c r="B603" s="649"/>
      <c r="C603" s="49" t="s">
        <v>14</v>
      </c>
      <c r="D603" s="171"/>
      <c r="E603" s="171"/>
      <c r="F603" s="171"/>
    </row>
    <row r="604" spans="1:6">
      <c r="A604" s="649" t="s">
        <v>196</v>
      </c>
      <c r="B604" s="649" t="s">
        <v>921</v>
      </c>
      <c r="C604" s="160" t="s">
        <v>8</v>
      </c>
      <c r="D604" s="170">
        <v>13692.8</v>
      </c>
      <c r="E604" s="170">
        <v>13688.93</v>
      </c>
      <c r="F604" s="170">
        <v>13688.93</v>
      </c>
    </row>
    <row r="605" spans="1:6" ht="66">
      <c r="A605" s="649"/>
      <c r="B605" s="649"/>
      <c r="C605" s="39" t="s">
        <v>43</v>
      </c>
      <c r="D605" s="171"/>
      <c r="E605" s="171"/>
      <c r="F605" s="171"/>
    </row>
    <row r="606" spans="1:6" ht="52.8">
      <c r="A606" s="649"/>
      <c r="B606" s="649"/>
      <c r="C606" s="39" t="s">
        <v>31</v>
      </c>
      <c r="D606" s="171"/>
      <c r="E606" s="171"/>
      <c r="F606" s="171"/>
    </row>
    <row r="607" spans="1:6">
      <c r="A607" s="649"/>
      <c r="B607" s="649"/>
      <c r="C607" s="43" t="s">
        <v>42</v>
      </c>
      <c r="D607" s="171"/>
      <c r="E607" s="171"/>
      <c r="F607" s="171"/>
    </row>
    <row r="608" spans="1:6">
      <c r="A608" s="649"/>
      <c r="B608" s="649"/>
      <c r="C608" s="43" t="s">
        <v>6</v>
      </c>
      <c r="D608" s="170">
        <v>13692.8</v>
      </c>
      <c r="E608" s="170">
        <v>13688.93</v>
      </c>
      <c r="F608" s="170">
        <v>13688.93</v>
      </c>
    </row>
    <row r="609" spans="1:6">
      <c r="A609" s="649"/>
      <c r="B609" s="649"/>
      <c r="C609" s="39" t="s">
        <v>7</v>
      </c>
      <c r="D609" s="171"/>
      <c r="E609" s="171"/>
      <c r="F609" s="171"/>
    </row>
    <row r="610" spans="1:6" ht="26.4">
      <c r="A610" s="649"/>
      <c r="B610" s="649"/>
      <c r="C610" s="39" t="s">
        <v>32</v>
      </c>
      <c r="D610" s="171"/>
      <c r="E610" s="171"/>
      <c r="F610" s="171"/>
    </row>
    <row r="611" spans="1:6">
      <c r="A611" s="649"/>
      <c r="B611" s="649"/>
      <c r="C611" s="49" t="s">
        <v>0</v>
      </c>
      <c r="D611" s="171"/>
      <c r="E611" s="171"/>
      <c r="F611" s="171"/>
    </row>
    <row r="612" spans="1:6" ht="39.6">
      <c r="A612" s="649"/>
      <c r="B612" s="649"/>
      <c r="C612" s="407" t="s">
        <v>41</v>
      </c>
      <c r="D612" s="171"/>
      <c r="E612" s="171"/>
      <c r="F612" s="171"/>
    </row>
    <row r="613" spans="1:6">
      <c r="A613" s="649"/>
      <c r="B613" s="649"/>
      <c r="C613" s="49" t="s">
        <v>46</v>
      </c>
      <c r="D613" s="171"/>
      <c r="E613" s="171"/>
      <c r="F613" s="171"/>
    </row>
    <row r="614" spans="1:6">
      <c r="A614" s="649"/>
      <c r="B614" s="649"/>
      <c r="C614" s="49" t="s">
        <v>14</v>
      </c>
      <c r="D614" s="171"/>
      <c r="E614" s="171"/>
      <c r="F614" s="171"/>
    </row>
    <row r="615" spans="1:6">
      <c r="A615" s="649" t="s">
        <v>198</v>
      </c>
      <c r="B615" s="649" t="s">
        <v>922</v>
      </c>
      <c r="C615" s="160" t="s">
        <v>8</v>
      </c>
      <c r="D615" s="170">
        <v>37570.959999999999</v>
      </c>
      <c r="E615" s="170">
        <v>37568.42</v>
      </c>
      <c r="F615" s="170">
        <v>37568.42</v>
      </c>
    </row>
    <row r="616" spans="1:6" ht="66">
      <c r="A616" s="649"/>
      <c r="B616" s="649"/>
      <c r="C616" s="39" t="s">
        <v>43</v>
      </c>
      <c r="D616" s="171"/>
      <c r="E616" s="171"/>
      <c r="F616" s="171"/>
    </row>
    <row r="617" spans="1:6" ht="52.8">
      <c r="A617" s="649"/>
      <c r="B617" s="649"/>
      <c r="C617" s="39" t="s">
        <v>31</v>
      </c>
      <c r="D617" s="171"/>
      <c r="E617" s="171"/>
      <c r="F617" s="171"/>
    </row>
    <row r="618" spans="1:6">
      <c r="A618" s="649"/>
      <c r="B618" s="649"/>
      <c r="C618" s="43" t="s">
        <v>42</v>
      </c>
      <c r="D618" s="171"/>
      <c r="E618" s="171"/>
      <c r="F618" s="171"/>
    </row>
    <row r="619" spans="1:6">
      <c r="A619" s="649"/>
      <c r="B619" s="649"/>
      <c r="C619" s="43" t="s">
        <v>6</v>
      </c>
      <c r="D619" s="170">
        <v>37570.959999999999</v>
      </c>
      <c r="E619" s="170">
        <v>37568.42</v>
      </c>
      <c r="F619" s="170">
        <v>37568.42</v>
      </c>
    </row>
    <row r="620" spans="1:6">
      <c r="A620" s="649"/>
      <c r="B620" s="649"/>
      <c r="C620" s="39" t="s">
        <v>7</v>
      </c>
      <c r="D620" s="171"/>
      <c r="E620" s="171"/>
      <c r="F620" s="171"/>
    </row>
    <row r="621" spans="1:6" ht="26.4">
      <c r="A621" s="649"/>
      <c r="B621" s="649"/>
      <c r="C621" s="39" t="s">
        <v>32</v>
      </c>
      <c r="D621" s="171"/>
      <c r="E621" s="171"/>
      <c r="F621" s="171"/>
    </row>
    <row r="622" spans="1:6">
      <c r="A622" s="649"/>
      <c r="B622" s="649"/>
      <c r="C622" s="49" t="s">
        <v>0</v>
      </c>
      <c r="D622" s="171"/>
      <c r="E622" s="171"/>
      <c r="F622" s="171"/>
    </row>
    <row r="623" spans="1:6" ht="39.6">
      <c r="A623" s="649"/>
      <c r="B623" s="649"/>
      <c r="C623" s="407" t="s">
        <v>41</v>
      </c>
      <c r="D623" s="171"/>
      <c r="E623" s="171"/>
      <c r="F623" s="171"/>
    </row>
    <row r="624" spans="1:6">
      <c r="A624" s="649"/>
      <c r="B624" s="649"/>
      <c r="C624" s="49" t="s">
        <v>46</v>
      </c>
      <c r="D624" s="171"/>
      <c r="E624" s="171"/>
      <c r="F624" s="171"/>
    </row>
    <row r="625" spans="1:6">
      <c r="A625" s="649"/>
      <c r="B625" s="649"/>
      <c r="C625" s="49" t="s">
        <v>14</v>
      </c>
      <c r="D625" s="171"/>
      <c r="E625" s="171"/>
      <c r="F625" s="171"/>
    </row>
    <row r="626" spans="1:6">
      <c r="A626" s="649" t="s">
        <v>200</v>
      </c>
      <c r="B626" s="649" t="s">
        <v>923</v>
      </c>
      <c r="C626" s="160" t="s">
        <v>8</v>
      </c>
      <c r="D626" s="170">
        <v>815.38</v>
      </c>
      <c r="E626" s="170">
        <v>814.81</v>
      </c>
      <c r="F626" s="170">
        <v>814.81</v>
      </c>
    </row>
    <row r="627" spans="1:6" ht="66">
      <c r="A627" s="649"/>
      <c r="B627" s="649"/>
      <c r="C627" s="39" t="s">
        <v>43</v>
      </c>
      <c r="D627" s="171"/>
      <c r="E627" s="171"/>
      <c r="F627" s="171"/>
    </row>
    <row r="628" spans="1:6" ht="52.8">
      <c r="A628" s="649"/>
      <c r="B628" s="649"/>
      <c r="C628" s="39" t="s">
        <v>31</v>
      </c>
      <c r="D628" s="171"/>
      <c r="E628" s="171"/>
      <c r="F628" s="171"/>
    </row>
    <row r="629" spans="1:6">
      <c r="A629" s="649"/>
      <c r="B629" s="649"/>
      <c r="C629" s="43" t="s">
        <v>42</v>
      </c>
      <c r="D629" s="171"/>
      <c r="E629" s="171"/>
      <c r="F629" s="171"/>
    </row>
    <row r="630" spans="1:6">
      <c r="A630" s="649"/>
      <c r="B630" s="649"/>
      <c r="C630" s="43" t="s">
        <v>6</v>
      </c>
      <c r="D630" s="170">
        <v>815.38</v>
      </c>
      <c r="E630" s="170">
        <v>814.81</v>
      </c>
      <c r="F630" s="170">
        <v>814.81</v>
      </c>
    </row>
    <row r="631" spans="1:6">
      <c r="A631" s="649"/>
      <c r="B631" s="649"/>
      <c r="C631" s="39" t="s">
        <v>7</v>
      </c>
      <c r="D631" s="171"/>
      <c r="E631" s="171"/>
      <c r="F631" s="171"/>
    </row>
    <row r="632" spans="1:6" ht="26.4">
      <c r="A632" s="649"/>
      <c r="B632" s="649"/>
      <c r="C632" s="39" t="s">
        <v>32</v>
      </c>
      <c r="D632" s="171"/>
      <c r="E632" s="171"/>
      <c r="F632" s="171"/>
    </row>
    <row r="633" spans="1:6">
      <c r="A633" s="649"/>
      <c r="B633" s="649"/>
      <c r="C633" s="49" t="s">
        <v>0</v>
      </c>
      <c r="D633" s="171"/>
      <c r="E633" s="171"/>
      <c r="F633" s="171"/>
    </row>
    <row r="634" spans="1:6" ht="39.6">
      <c r="A634" s="649"/>
      <c r="B634" s="649"/>
      <c r="C634" s="407" t="s">
        <v>41</v>
      </c>
      <c r="D634" s="171"/>
      <c r="E634" s="171"/>
      <c r="F634" s="171"/>
    </row>
    <row r="635" spans="1:6">
      <c r="A635" s="649"/>
      <c r="B635" s="649"/>
      <c r="C635" s="49" t="s">
        <v>46</v>
      </c>
      <c r="D635" s="171"/>
      <c r="E635" s="171"/>
      <c r="F635" s="171"/>
    </row>
    <row r="636" spans="1:6">
      <c r="A636" s="649"/>
      <c r="B636" s="649"/>
      <c r="C636" s="49" t="s">
        <v>14</v>
      </c>
      <c r="D636" s="171"/>
      <c r="E636" s="171"/>
      <c r="F636" s="171"/>
    </row>
    <row r="637" spans="1:6">
      <c r="A637" s="649" t="s">
        <v>202</v>
      </c>
      <c r="B637" s="649" t="s">
        <v>924</v>
      </c>
      <c r="C637" s="160" t="s">
        <v>8</v>
      </c>
      <c r="D637" s="170">
        <v>2227.42</v>
      </c>
      <c r="E637" s="170">
        <v>2226.4</v>
      </c>
      <c r="F637" s="170">
        <v>2226.4</v>
      </c>
    </row>
    <row r="638" spans="1:6" ht="66">
      <c r="A638" s="649"/>
      <c r="B638" s="649"/>
      <c r="C638" s="39" t="s">
        <v>43</v>
      </c>
      <c r="D638" s="171"/>
      <c r="E638" s="171"/>
      <c r="F638" s="171"/>
    </row>
    <row r="639" spans="1:6" ht="52.8">
      <c r="A639" s="649"/>
      <c r="B639" s="649"/>
      <c r="C639" s="39" t="s">
        <v>31</v>
      </c>
      <c r="D639" s="171"/>
      <c r="E639" s="171"/>
      <c r="F639" s="171"/>
    </row>
    <row r="640" spans="1:6">
      <c r="A640" s="649"/>
      <c r="B640" s="649"/>
      <c r="C640" s="43" t="s">
        <v>42</v>
      </c>
      <c r="D640" s="171"/>
      <c r="E640" s="171"/>
      <c r="F640" s="171"/>
    </row>
    <row r="641" spans="1:6">
      <c r="A641" s="649"/>
      <c r="B641" s="649"/>
      <c r="C641" s="43" t="s">
        <v>6</v>
      </c>
      <c r="D641" s="170">
        <v>2227.42</v>
      </c>
      <c r="E641" s="170">
        <v>2226.4</v>
      </c>
      <c r="F641" s="170">
        <v>2226.4</v>
      </c>
    </row>
    <row r="642" spans="1:6">
      <c r="A642" s="649"/>
      <c r="B642" s="649"/>
      <c r="C642" s="39" t="s">
        <v>7</v>
      </c>
      <c r="D642" s="171"/>
      <c r="E642" s="171"/>
      <c r="F642" s="171"/>
    </row>
    <row r="643" spans="1:6" ht="26.4">
      <c r="A643" s="649"/>
      <c r="B643" s="649"/>
      <c r="C643" s="39" t="s">
        <v>32</v>
      </c>
      <c r="D643" s="171"/>
      <c r="E643" s="171"/>
      <c r="F643" s="171"/>
    </row>
    <row r="644" spans="1:6">
      <c r="A644" s="649"/>
      <c r="B644" s="649"/>
      <c r="C644" s="49" t="s">
        <v>0</v>
      </c>
      <c r="D644" s="171"/>
      <c r="E644" s="171"/>
      <c r="F644" s="171"/>
    </row>
    <row r="645" spans="1:6" ht="39.6">
      <c r="A645" s="649"/>
      <c r="B645" s="649"/>
      <c r="C645" s="407" t="s">
        <v>41</v>
      </c>
      <c r="D645" s="171"/>
      <c r="E645" s="171"/>
      <c r="F645" s="171"/>
    </row>
    <row r="646" spans="1:6">
      <c r="A646" s="649"/>
      <c r="B646" s="649"/>
      <c r="C646" s="49" t="s">
        <v>46</v>
      </c>
      <c r="D646" s="408"/>
      <c r="E646" s="408"/>
      <c r="F646" s="408"/>
    </row>
    <row r="647" spans="1:6">
      <c r="A647" s="649"/>
      <c r="B647" s="649"/>
      <c r="C647" s="49" t="s">
        <v>14</v>
      </c>
      <c r="D647" s="408"/>
      <c r="E647" s="408"/>
      <c r="F647" s="408"/>
    </row>
    <row r="648" spans="1:6">
      <c r="A648" s="649" t="s">
        <v>204</v>
      </c>
      <c r="B648" s="649" t="s">
        <v>925</v>
      </c>
      <c r="C648" s="160" t="s">
        <v>8</v>
      </c>
      <c r="D648" s="170">
        <v>162155</v>
      </c>
      <c r="E648" s="170">
        <v>162144.38</v>
      </c>
      <c r="F648" s="170">
        <v>162144.38</v>
      </c>
    </row>
    <row r="649" spans="1:6" ht="66">
      <c r="A649" s="649"/>
      <c r="B649" s="649"/>
      <c r="C649" s="4" t="s">
        <v>43</v>
      </c>
      <c r="D649" s="171"/>
      <c r="E649" s="171"/>
      <c r="F649" s="171"/>
    </row>
    <row r="650" spans="1:6" ht="52.8">
      <c r="A650" s="649"/>
      <c r="B650" s="649"/>
      <c r="C650" s="4" t="s">
        <v>31</v>
      </c>
      <c r="D650" s="171"/>
      <c r="E650" s="171"/>
      <c r="F650" s="171"/>
    </row>
    <row r="651" spans="1:6">
      <c r="A651" s="649"/>
      <c r="B651" s="649"/>
      <c r="C651" s="43" t="s">
        <v>42</v>
      </c>
      <c r="D651" s="171"/>
      <c r="E651" s="171"/>
      <c r="F651" s="171"/>
    </row>
    <row r="652" spans="1:6">
      <c r="A652" s="649"/>
      <c r="B652" s="649"/>
      <c r="C652" s="43" t="s">
        <v>6</v>
      </c>
      <c r="D652" s="170">
        <v>162155</v>
      </c>
      <c r="E652" s="170">
        <v>162144.38</v>
      </c>
      <c r="F652" s="170">
        <v>162144.38</v>
      </c>
    </row>
    <row r="653" spans="1:6">
      <c r="A653" s="649"/>
      <c r="B653" s="649"/>
      <c r="C653" s="39" t="s">
        <v>7</v>
      </c>
      <c r="D653" s="171"/>
      <c r="E653" s="171"/>
      <c r="F653" s="171"/>
    </row>
    <row r="654" spans="1:6" ht="26.4">
      <c r="A654" s="649"/>
      <c r="B654" s="649"/>
      <c r="C654" s="39" t="s">
        <v>32</v>
      </c>
      <c r="D654" s="171"/>
      <c r="E654" s="171"/>
      <c r="F654" s="171"/>
    </row>
    <row r="655" spans="1:6">
      <c r="A655" s="649"/>
      <c r="B655" s="649"/>
      <c r="C655" s="49" t="s">
        <v>0</v>
      </c>
      <c r="D655" s="171"/>
      <c r="E655" s="171"/>
      <c r="F655" s="171"/>
    </row>
    <row r="656" spans="1:6" ht="39.6">
      <c r="A656" s="649"/>
      <c r="B656" s="649"/>
      <c r="C656" s="407" t="s">
        <v>41</v>
      </c>
      <c r="D656" s="171"/>
      <c r="E656" s="171"/>
      <c r="F656" s="171"/>
    </row>
    <row r="657" spans="1:6">
      <c r="A657" s="649"/>
      <c r="B657" s="649"/>
      <c r="C657" s="43" t="s">
        <v>46</v>
      </c>
      <c r="D657" s="408"/>
      <c r="E657" s="408"/>
      <c r="F657" s="408"/>
    </row>
    <row r="658" spans="1:6">
      <c r="A658" s="649"/>
      <c r="B658" s="649"/>
      <c r="C658" s="43" t="s">
        <v>14</v>
      </c>
      <c r="D658" s="408"/>
      <c r="E658" s="408"/>
      <c r="F658" s="408"/>
    </row>
    <row r="659" spans="1:6">
      <c r="A659" s="649" t="s">
        <v>206</v>
      </c>
      <c r="B659" s="649" t="s">
        <v>926</v>
      </c>
      <c r="C659" s="160" t="s">
        <v>8</v>
      </c>
      <c r="D659" s="170">
        <v>1559.2</v>
      </c>
      <c r="E659" s="170">
        <v>1557.16</v>
      </c>
      <c r="F659" s="170">
        <v>1557.16</v>
      </c>
    </row>
    <row r="660" spans="1:6" ht="66">
      <c r="A660" s="649"/>
      <c r="B660" s="649"/>
      <c r="C660" s="4" t="s">
        <v>43</v>
      </c>
      <c r="D660" s="171"/>
      <c r="E660" s="171"/>
      <c r="F660" s="171"/>
    </row>
    <row r="661" spans="1:6" ht="52.8">
      <c r="A661" s="649"/>
      <c r="B661" s="649"/>
      <c r="C661" s="4" t="s">
        <v>31</v>
      </c>
      <c r="D661" s="171"/>
      <c r="E661" s="171"/>
      <c r="F661" s="171"/>
    </row>
    <row r="662" spans="1:6">
      <c r="A662" s="649"/>
      <c r="B662" s="649"/>
      <c r="C662" s="43" t="s">
        <v>42</v>
      </c>
      <c r="D662" s="171"/>
      <c r="E662" s="171"/>
      <c r="F662" s="171"/>
    </row>
    <row r="663" spans="1:6">
      <c r="A663" s="649"/>
      <c r="B663" s="649"/>
      <c r="C663" s="43" t="s">
        <v>6</v>
      </c>
      <c r="D663" s="170">
        <v>1559.2</v>
      </c>
      <c r="E663" s="170">
        <v>1557.16</v>
      </c>
      <c r="F663" s="170">
        <v>1557.16</v>
      </c>
    </row>
    <row r="664" spans="1:6">
      <c r="A664" s="649"/>
      <c r="B664" s="649"/>
      <c r="C664" s="39" t="s">
        <v>7</v>
      </c>
      <c r="D664" s="171"/>
      <c r="E664" s="171"/>
      <c r="F664" s="171"/>
    </row>
    <row r="665" spans="1:6" ht="26.4">
      <c r="A665" s="649"/>
      <c r="B665" s="649"/>
      <c r="C665" s="39" t="s">
        <v>32</v>
      </c>
      <c r="D665" s="171"/>
      <c r="E665" s="171"/>
      <c r="F665" s="171"/>
    </row>
    <row r="666" spans="1:6">
      <c r="A666" s="649"/>
      <c r="B666" s="649"/>
      <c r="C666" s="49" t="s">
        <v>0</v>
      </c>
      <c r="D666" s="171"/>
      <c r="E666" s="171"/>
      <c r="F666" s="171"/>
    </row>
    <row r="667" spans="1:6" ht="39.6">
      <c r="A667" s="649"/>
      <c r="B667" s="649"/>
      <c r="C667" s="407" t="s">
        <v>41</v>
      </c>
      <c r="D667" s="171"/>
      <c r="E667" s="171"/>
      <c r="F667" s="171"/>
    </row>
    <row r="668" spans="1:6">
      <c r="A668" s="649"/>
      <c r="B668" s="649"/>
      <c r="C668" s="49" t="s">
        <v>46</v>
      </c>
      <c r="D668" s="408"/>
      <c r="E668" s="408"/>
      <c r="F668" s="408"/>
    </row>
    <row r="669" spans="1:6">
      <c r="A669" s="649"/>
      <c r="B669" s="649"/>
      <c r="C669" s="49" t="s">
        <v>14</v>
      </c>
      <c r="D669" s="408"/>
      <c r="E669" s="408"/>
      <c r="F669" s="408"/>
    </row>
    <row r="670" spans="1:6">
      <c r="A670" s="649" t="s">
        <v>208</v>
      </c>
      <c r="B670" s="649" t="s">
        <v>927</v>
      </c>
      <c r="C670" s="160" t="s">
        <v>8</v>
      </c>
      <c r="D670" s="170">
        <v>32994.239999999998</v>
      </c>
      <c r="E670" s="170">
        <v>32988.410000000003</v>
      </c>
      <c r="F670" s="170">
        <v>32988.410000000003</v>
      </c>
    </row>
    <row r="671" spans="1:6" ht="66">
      <c r="A671" s="649"/>
      <c r="B671" s="649"/>
      <c r="C671" s="4" t="s">
        <v>43</v>
      </c>
      <c r="D671" s="171"/>
      <c r="E671" s="171"/>
      <c r="F671" s="171"/>
    </row>
    <row r="672" spans="1:6" ht="52.8">
      <c r="A672" s="649"/>
      <c r="B672" s="649"/>
      <c r="C672" s="4" t="s">
        <v>31</v>
      </c>
      <c r="D672" s="171"/>
      <c r="E672" s="171"/>
      <c r="F672" s="171"/>
    </row>
    <row r="673" spans="1:6">
      <c r="A673" s="649"/>
      <c r="B673" s="649"/>
      <c r="C673" s="43" t="s">
        <v>42</v>
      </c>
      <c r="D673" s="171"/>
      <c r="E673" s="171"/>
      <c r="F673" s="171"/>
    </row>
    <row r="674" spans="1:6">
      <c r="A674" s="649"/>
      <c r="B674" s="649"/>
      <c r="C674" s="43" t="s">
        <v>6</v>
      </c>
      <c r="D674" s="170">
        <v>32994.239999999998</v>
      </c>
      <c r="E674" s="170">
        <v>32988.410000000003</v>
      </c>
      <c r="F674" s="170">
        <v>32988.410000000003</v>
      </c>
    </row>
    <row r="675" spans="1:6">
      <c r="A675" s="649"/>
      <c r="B675" s="649"/>
      <c r="C675" s="39" t="s">
        <v>7</v>
      </c>
      <c r="D675" s="171"/>
      <c r="E675" s="171"/>
      <c r="F675" s="171"/>
    </row>
    <row r="676" spans="1:6" ht="26.4">
      <c r="A676" s="649"/>
      <c r="B676" s="649"/>
      <c r="C676" s="39" t="s">
        <v>32</v>
      </c>
      <c r="D676" s="171"/>
      <c r="E676" s="171"/>
      <c r="F676" s="171"/>
    </row>
    <row r="677" spans="1:6">
      <c r="A677" s="649"/>
      <c r="B677" s="649"/>
      <c r="C677" s="49" t="s">
        <v>0</v>
      </c>
      <c r="D677" s="171"/>
      <c r="E677" s="171"/>
      <c r="F677" s="171"/>
    </row>
    <row r="678" spans="1:6" ht="39.6">
      <c r="A678" s="649"/>
      <c r="B678" s="649"/>
      <c r="C678" s="407" t="s">
        <v>41</v>
      </c>
      <c r="D678" s="171"/>
      <c r="E678" s="171"/>
      <c r="F678" s="171"/>
    </row>
    <row r="679" spans="1:6">
      <c r="A679" s="649"/>
      <c r="B679" s="649"/>
      <c r="C679" s="43" t="s">
        <v>46</v>
      </c>
      <c r="D679" s="408"/>
      <c r="E679" s="408"/>
      <c r="F679" s="408"/>
    </row>
    <row r="680" spans="1:6">
      <c r="A680" s="649"/>
      <c r="B680" s="649"/>
      <c r="C680" s="43" t="s">
        <v>14</v>
      </c>
      <c r="D680" s="408"/>
      <c r="E680" s="408"/>
      <c r="F680" s="408"/>
    </row>
    <row r="681" spans="1:6">
      <c r="A681" s="649" t="s">
        <v>210</v>
      </c>
      <c r="B681" s="649" t="s">
        <v>928</v>
      </c>
      <c r="C681" s="160" t="s">
        <v>8</v>
      </c>
      <c r="D681" s="170">
        <v>19529.400000000001</v>
      </c>
      <c r="E681" s="170">
        <v>19375.830000000002</v>
      </c>
      <c r="F681" s="170">
        <v>19375.830000000002</v>
      </c>
    </row>
    <row r="682" spans="1:6" ht="66">
      <c r="A682" s="649"/>
      <c r="B682" s="649"/>
      <c r="C682" s="4" t="s">
        <v>43</v>
      </c>
      <c r="D682" s="171"/>
      <c r="E682" s="171"/>
      <c r="F682" s="171"/>
    </row>
    <row r="683" spans="1:6" ht="52.8">
      <c r="A683" s="649"/>
      <c r="B683" s="649"/>
      <c r="C683" s="4" t="s">
        <v>31</v>
      </c>
      <c r="D683" s="171"/>
      <c r="E683" s="171"/>
      <c r="F683" s="171"/>
    </row>
    <row r="684" spans="1:6">
      <c r="A684" s="649"/>
      <c r="B684" s="649"/>
      <c r="C684" s="43" t="s">
        <v>42</v>
      </c>
      <c r="D684" s="171"/>
      <c r="E684" s="171"/>
      <c r="F684" s="171"/>
    </row>
    <row r="685" spans="1:6">
      <c r="A685" s="649"/>
      <c r="B685" s="649"/>
      <c r="C685" s="43" t="s">
        <v>6</v>
      </c>
      <c r="D685" s="170">
        <v>19529.400000000001</v>
      </c>
      <c r="E685" s="170">
        <v>19375.830000000002</v>
      </c>
      <c r="F685" s="170">
        <v>19375.830000000002</v>
      </c>
    </row>
    <row r="686" spans="1:6">
      <c r="A686" s="649"/>
      <c r="B686" s="649"/>
      <c r="C686" s="39" t="s">
        <v>7</v>
      </c>
      <c r="D686" s="171"/>
      <c r="E686" s="171"/>
      <c r="F686" s="171"/>
    </row>
    <row r="687" spans="1:6" ht="26.4">
      <c r="A687" s="649"/>
      <c r="B687" s="649"/>
      <c r="C687" s="39" t="s">
        <v>32</v>
      </c>
      <c r="D687" s="171"/>
      <c r="E687" s="171"/>
      <c r="F687" s="171"/>
    </row>
    <row r="688" spans="1:6">
      <c r="A688" s="649"/>
      <c r="B688" s="649"/>
      <c r="C688" s="49" t="s">
        <v>0</v>
      </c>
      <c r="D688" s="171"/>
      <c r="E688" s="171"/>
      <c r="F688" s="171"/>
    </row>
    <row r="689" spans="1:6" ht="39.6">
      <c r="A689" s="649"/>
      <c r="B689" s="649"/>
      <c r="C689" s="407" t="s">
        <v>41</v>
      </c>
      <c r="D689" s="171"/>
      <c r="E689" s="171"/>
      <c r="F689" s="171"/>
    </row>
    <row r="690" spans="1:6">
      <c r="A690" s="649"/>
      <c r="B690" s="649"/>
      <c r="C690" s="49" t="s">
        <v>46</v>
      </c>
      <c r="D690" s="171"/>
      <c r="E690" s="171"/>
      <c r="F690" s="171"/>
    </row>
    <row r="691" spans="1:6">
      <c r="A691" s="649"/>
      <c r="B691" s="649"/>
      <c r="C691" s="49" t="s">
        <v>14</v>
      </c>
      <c r="D691" s="171"/>
      <c r="E691" s="171"/>
      <c r="F691" s="171"/>
    </row>
    <row r="692" spans="1:6">
      <c r="A692" s="649" t="s">
        <v>853</v>
      </c>
      <c r="B692" s="649" t="s">
        <v>929</v>
      </c>
      <c r="C692" s="160" t="s">
        <v>8</v>
      </c>
      <c r="D692" s="170">
        <v>692</v>
      </c>
      <c r="E692" s="170">
        <v>691.47</v>
      </c>
      <c r="F692" s="170">
        <v>691.47</v>
      </c>
    </row>
    <row r="693" spans="1:6" ht="66">
      <c r="A693" s="649"/>
      <c r="B693" s="649"/>
      <c r="C693" s="4" t="s">
        <v>43</v>
      </c>
      <c r="D693" s="171"/>
      <c r="E693" s="171"/>
      <c r="F693" s="171"/>
    </row>
    <row r="694" spans="1:6" ht="52.8">
      <c r="A694" s="649"/>
      <c r="B694" s="649"/>
      <c r="C694" s="4" t="s">
        <v>31</v>
      </c>
      <c r="D694" s="171"/>
      <c r="E694" s="171"/>
      <c r="F694" s="171"/>
    </row>
    <row r="695" spans="1:6">
      <c r="A695" s="649"/>
      <c r="B695" s="649"/>
      <c r="C695" s="43" t="s">
        <v>42</v>
      </c>
      <c r="D695" s="171"/>
      <c r="E695" s="171"/>
      <c r="F695" s="171"/>
    </row>
    <row r="696" spans="1:6">
      <c r="A696" s="649"/>
      <c r="B696" s="649"/>
      <c r="C696" s="43" t="s">
        <v>6</v>
      </c>
      <c r="D696" s="170">
        <v>692</v>
      </c>
      <c r="E696" s="170">
        <v>691.47</v>
      </c>
      <c r="F696" s="170">
        <v>691.47</v>
      </c>
    </row>
    <row r="697" spans="1:6">
      <c r="A697" s="649"/>
      <c r="B697" s="649"/>
      <c r="C697" s="39" t="s">
        <v>7</v>
      </c>
      <c r="D697" s="171"/>
      <c r="E697" s="171"/>
      <c r="F697" s="171"/>
    </row>
    <row r="698" spans="1:6" ht="26.4">
      <c r="A698" s="649"/>
      <c r="B698" s="649"/>
      <c r="C698" s="39" t="s">
        <v>32</v>
      </c>
      <c r="D698" s="171"/>
      <c r="E698" s="171"/>
      <c r="F698" s="171"/>
    </row>
    <row r="699" spans="1:6">
      <c r="A699" s="649"/>
      <c r="B699" s="649"/>
      <c r="C699" s="49" t="s">
        <v>0</v>
      </c>
      <c r="D699" s="171"/>
      <c r="E699" s="171"/>
      <c r="F699" s="171"/>
    </row>
    <row r="700" spans="1:6" ht="39.6">
      <c r="A700" s="649"/>
      <c r="B700" s="649"/>
      <c r="C700" s="407" t="s">
        <v>41</v>
      </c>
      <c r="D700" s="171"/>
      <c r="E700" s="171"/>
      <c r="F700" s="171"/>
    </row>
    <row r="701" spans="1:6">
      <c r="A701" s="649"/>
      <c r="B701" s="649"/>
      <c r="C701" s="49" t="s">
        <v>46</v>
      </c>
      <c r="D701" s="171"/>
      <c r="E701" s="171"/>
      <c r="F701" s="171"/>
    </row>
    <row r="702" spans="1:6">
      <c r="A702" s="649"/>
      <c r="B702" s="649"/>
      <c r="C702" s="49" t="s">
        <v>14</v>
      </c>
      <c r="D702" s="171"/>
      <c r="E702" s="171"/>
      <c r="F702" s="171"/>
    </row>
    <row r="703" spans="1:6">
      <c r="A703" s="649" t="s">
        <v>214</v>
      </c>
      <c r="B703" s="649" t="s">
        <v>930</v>
      </c>
      <c r="C703" s="160" t="s">
        <v>8</v>
      </c>
      <c r="D703" s="170">
        <v>18958.5</v>
      </c>
      <c r="E703" s="170">
        <v>18957.16</v>
      </c>
      <c r="F703" s="170">
        <v>18957.16</v>
      </c>
    </row>
    <row r="704" spans="1:6" ht="66">
      <c r="A704" s="649"/>
      <c r="B704" s="649"/>
      <c r="C704" s="4" t="s">
        <v>43</v>
      </c>
      <c r="D704" s="171"/>
      <c r="E704" s="171"/>
      <c r="F704" s="171"/>
    </row>
    <row r="705" spans="1:6" ht="52.8">
      <c r="A705" s="649"/>
      <c r="B705" s="649"/>
      <c r="C705" s="4" t="s">
        <v>31</v>
      </c>
      <c r="D705" s="171"/>
      <c r="E705" s="171"/>
      <c r="F705" s="171"/>
    </row>
    <row r="706" spans="1:6">
      <c r="A706" s="649"/>
      <c r="B706" s="649"/>
      <c r="C706" s="43" t="s">
        <v>42</v>
      </c>
      <c r="D706" s="171"/>
      <c r="E706" s="171"/>
      <c r="F706" s="171"/>
    </row>
    <row r="707" spans="1:6">
      <c r="A707" s="649"/>
      <c r="B707" s="649"/>
      <c r="C707" s="43" t="s">
        <v>6</v>
      </c>
      <c r="D707" s="170">
        <v>18958.5</v>
      </c>
      <c r="E707" s="170">
        <v>18957.16</v>
      </c>
      <c r="F707" s="170">
        <v>18957.16</v>
      </c>
    </row>
    <row r="708" spans="1:6">
      <c r="A708" s="649"/>
      <c r="B708" s="649"/>
      <c r="C708" s="39" t="s">
        <v>7</v>
      </c>
      <c r="D708" s="171"/>
      <c r="E708" s="171"/>
      <c r="F708" s="171"/>
    </row>
    <row r="709" spans="1:6" ht="26.4">
      <c r="A709" s="649"/>
      <c r="B709" s="649"/>
      <c r="C709" s="39" t="s">
        <v>32</v>
      </c>
      <c r="D709" s="171"/>
      <c r="E709" s="171"/>
      <c r="F709" s="171"/>
    </row>
    <row r="710" spans="1:6">
      <c r="A710" s="649"/>
      <c r="B710" s="649"/>
      <c r="C710" s="49" t="s">
        <v>0</v>
      </c>
      <c r="D710" s="171"/>
      <c r="E710" s="171"/>
      <c r="F710" s="171"/>
    </row>
    <row r="711" spans="1:6" ht="39.6">
      <c r="A711" s="649"/>
      <c r="B711" s="649"/>
      <c r="C711" s="407" t="s">
        <v>41</v>
      </c>
      <c r="D711" s="171"/>
      <c r="E711" s="171"/>
      <c r="F711" s="171"/>
    </row>
    <row r="712" spans="1:6">
      <c r="A712" s="649"/>
      <c r="B712" s="649"/>
      <c r="C712" s="49" t="s">
        <v>46</v>
      </c>
      <c r="D712" s="408"/>
      <c r="E712" s="408"/>
      <c r="F712" s="408"/>
    </row>
    <row r="713" spans="1:6">
      <c r="A713" s="649"/>
      <c r="B713" s="649"/>
      <c r="C713" s="49" t="s">
        <v>14</v>
      </c>
      <c r="D713" s="408"/>
      <c r="E713" s="408"/>
      <c r="F713" s="408"/>
    </row>
    <row r="714" spans="1:6">
      <c r="A714" s="649" t="s">
        <v>216</v>
      </c>
      <c r="B714" s="649" t="s">
        <v>931</v>
      </c>
      <c r="C714" s="160" t="s">
        <v>8</v>
      </c>
      <c r="D714" s="170">
        <v>6308</v>
      </c>
      <c r="E714" s="170">
        <v>6307.68</v>
      </c>
      <c r="F714" s="170">
        <v>6307.68</v>
      </c>
    </row>
    <row r="715" spans="1:6" ht="66">
      <c r="A715" s="649"/>
      <c r="B715" s="649"/>
      <c r="C715" s="4" t="s">
        <v>43</v>
      </c>
      <c r="D715" s="171"/>
      <c r="E715" s="171"/>
      <c r="F715" s="171"/>
    </row>
    <row r="716" spans="1:6" ht="52.8">
      <c r="A716" s="649"/>
      <c r="B716" s="649"/>
      <c r="C716" s="4" t="s">
        <v>31</v>
      </c>
      <c r="D716" s="171"/>
      <c r="E716" s="171"/>
      <c r="F716" s="171"/>
    </row>
    <row r="717" spans="1:6">
      <c r="A717" s="649"/>
      <c r="B717" s="649"/>
      <c r="C717" s="43" t="s">
        <v>42</v>
      </c>
      <c r="D717" s="171"/>
      <c r="E717" s="171"/>
      <c r="F717" s="171"/>
    </row>
    <row r="718" spans="1:6">
      <c r="A718" s="649"/>
      <c r="B718" s="649"/>
      <c r="C718" s="43" t="s">
        <v>6</v>
      </c>
      <c r="D718" s="170">
        <v>6308</v>
      </c>
      <c r="E718" s="170">
        <v>6307.68</v>
      </c>
      <c r="F718" s="170">
        <v>6307.68</v>
      </c>
    </row>
    <row r="719" spans="1:6">
      <c r="A719" s="649"/>
      <c r="B719" s="649"/>
      <c r="C719" s="39" t="s">
        <v>7</v>
      </c>
      <c r="D719" s="171"/>
      <c r="E719" s="171"/>
      <c r="F719" s="171"/>
    </row>
    <row r="720" spans="1:6" ht="26.4">
      <c r="A720" s="649"/>
      <c r="B720" s="649"/>
      <c r="C720" s="39" t="s">
        <v>32</v>
      </c>
      <c r="D720" s="171"/>
      <c r="E720" s="171"/>
      <c r="F720" s="171"/>
    </row>
    <row r="721" spans="1:6">
      <c r="A721" s="649"/>
      <c r="B721" s="649"/>
      <c r="C721" s="49" t="s">
        <v>0</v>
      </c>
      <c r="D721" s="171"/>
      <c r="E721" s="171"/>
      <c r="F721" s="171"/>
    </row>
    <row r="722" spans="1:6" ht="39.6">
      <c r="A722" s="649"/>
      <c r="B722" s="649"/>
      <c r="C722" s="407" t="s">
        <v>41</v>
      </c>
      <c r="D722" s="171"/>
      <c r="E722" s="171"/>
      <c r="F722" s="171"/>
    </row>
    <row r="723" spans="1:6">
      <c r="A723" s="649"/>
      <c r="B723" s="649"/>
      <c r="C723" s="49" t="s">
        <v>46</v>
      </c>
      <c r="D723" s="171"/>
      <c r="E723" s="171"/>
      <c r="F723" s="171"/>
    </row>
    <row r="724" spans="1:6">
      <c r="A724" s="649"/>
      <c r="B724" s="649"/>
      <c r="C724" s="49" t="s">
        <v>14</v>
      </c>
      <c r="D724" s="171"/>
      <c r="E724" s="171"/>
      <c r="F724" s="171"/>
    </row>
    <row r="725" spans="1:6">
      <c r="A725" s="649" t="s">
        <v>704</v>
      </c>
      <c r="B725" s="649" t="s">
        <v>932</v>
      </c>
      <c r="C725" s="160" t="s">
        <v>8</v>
      </c>
      <c r="D725" s="170">
        <v>21611</v>
      </c>
      <c r="E725" s="170">
        <v>20483.189999999999</v>
      </c>
      <c r="F725" s="170">
        <v>20483.189999999999</v>
      </c>
    </row>
    <row r="726" spans="1:6" ht="66">
      <c r="A726" s="649"/>
      <c r="B726" s="649"/>
      <c r="C726" s="4" t="s">
        <v>43</v>
      </c>
      <c r="D726" s="176"/>
      <c r="E726" s="176"/>
      <c r="F726" s="176"/>
    </row>
    <row r="727" spans="1:6" ht="52.8">
      <c r="A727" s="649"/>
      <c r="B727" s="649"/>
      <c r="C727" s="4" t="s">
        <v>31</v>
      </c>
      <c r="D727" s="176"/>
      <c r="E727" s="176"/>
      <c r="F727" s="176"/>
    </row>
    <row r="728" spans="1:6">
      <c r="A728" s="649"/>
      <c r="B728" s="649"/>
      <c r="C728" s="43" t="s">
        <v>42</v>
      </c>
      <c r="D728" s="171"/>
      <c r="E728" s="171"/>
      <c r="F728" s="171"/>
    </row>
    <row r="729" spans="1:6">
      <c r="A729" s="649"/>
      <c r="B729" s="649"/>
      <c r="C729" s="43" t="s">
        <v>6</v>
      </c>
      <c r="D729" s="170">
        <v>21611</v>
      </c>
      <c r="E729" s="170">
        <v>20483.189999999999</v>
      </c>
      <c r="F729" s="170">
        <v>20483.189999999999</v>
      </c>
    </row>
    <row r="730" spans="1:6">
      <c r="A730" s="649"/>
      <c r="B730" s="649"/>
      <c r="C730" s="39" t="s">
        <v>7</v>
      </c>
      <c r="D730" s="176"/>
      <c r="E730" s="176"/>
      <c r="F730" s="176"/>
    </row>
    <row r="731" spans="1:6" ht="26.4">
      <c r="A731" s="649"/>
      <c r="B731" s="649"/>
      <c r="C731" s="39" t="s">
        <v>32</v>
      </c>
      <c r="D731" s="176"/>
      <c r="E731" s="176"/>
      <c r="F731" s="176"/>
    </row>
    <row r="732" spans="1:6">
      <c r="A732" s="649"/>
      <c r="B732" s="649"/>
      <c r="C732" s="49" t="s">
        <v>0</v>
      </c>
      <c r="D732" s="176"/>
      <c r="E732" s="176"/>
      <c r="F732" s="176"/>
    </row>
    <row r="733" spans="1:6" ht="39.6">
      <c r="A733" s="649"/>
      <c r="B733" s="649"/>
      <c r="C733" s="407" t="s">
        <v>41</v>
      </c>
      <c r="D733" s="176"/>
      <c r="E733" s="176"/>
      <c r="F733" s="176"/>
    </row>
    <row r="734" spans="1:6">
      <c r="A734" s="649"/>
      <c r="B734" s="649"/>
      <c r="C734" s="49" t="s">
        <v>46</v>
      </c>
      <c r="D734" s="408"/>
      <c r="E734" s="408"/>
      <c r="F734" s="408"/>
    </row>
    <row r="735" spans="1:6">
      <c r="A735" s="649"/>
      <c r="B735" s="649"/>
      <c r="C735" s="49" t="s">
        <v>14</v>
      </c>
      <c r="D735" s="408"/>
      <c r="E735" s="408"/>
      <c r="F735" s="408"/>
    </row>
    <row r="736" spans="1:6">
      <c r="A736" s="629" t="s">
        <v>218</v>
      </c>
      <c r="B736" s="629" t="s">
        <v>856</v>
      </c>
      <c r="C736" s="160" t="s">
        <v>8</v>
      </c>
      <c r="D736" s="170">
        <v>57634</v>
      </c>
      <c r="E736" s="170">
        <v>57589.24</v>
      </c>
      <c r="F736" s="170">
        <v>57589.24</v>
      </c>
    </row>
    <row r="737" spans="1:6" ht="66">
      <c r="A737" s="630"/>
      <c r="B737" s="630"/>
      <c r="C737" s="4" t="s">
        <v>43</v>
      </c>
      <c r="D737" s="171"/>
      <c r="E737" s="176"/>
      <c r="F737" s="176"/>
    </row>
    <row r="738" spans="1:6" ht="52.8">
      <c r="A738" s="630"/>
      <c r="B738" s="630"/>
      <c r="C738" s="4" t="s">
        <v>31</v>
      </c>
      <c r="D738" s="171"/>
      <c r="E738" s="176"/>
      <c r="F738" s="176"/>
    </row>
    <row r="739" spans="1:6">
      <c r="A739" s="630"/>
      <c r="B739" s="630"/>
      <c r="C739" s="43" t="s">
        <v>42</v>
      </c>
      <c r="D739" s="171"/>
      <c r="E739" s="171"/>
      <c r="F739" s="171"/>
    </row>
    <row r="740" spans="1:6">
      <c r="A740" s="630"/>
      <c r="B740" s="630"/>
      <c r="C740" s="43" t="s">
        <v>6</v>
      </c>
      <c r="D740" s="170">
        <v>57634</v>
      </c>
      <c r="E740" s="170">
        <v>57589.24</v>
      </c>
      <c r="F740" s="170">
        <v>57589.24</v>
      </c>
    </row>
    <row r="741" spans="1:6">
      <c r="A741" s="630"/>
      <c r="B741" s="630"/>
      <c r="C741" s="39" t="s">
        <v>7</v>
      </c>
      <c r="D741" s="171"/>
      <c r="E741" s="176"/>
      <c r="F741" s="176"/>
    </row>
    <row r="742" spans="1:6" ht="26.4">
      <c r="A742" s="630"/>
      <c r="B742" s="630"/>
      <c r="C742" s="39" t="s">
        <v>32</v>
      </c>
      <c r="D742" s="171"/>
      <c r="E742" s="176"/>
      <c r="F742" s="176"/>
    </row>
    <row r="743" spans="1:6">
      <c r="A743" s="630"/>
      <c r="B743" s="630"/>
      <c r="C743" s="49" t="s">
        <v>0</v>
      </c>
      <c r="D743" s="171"/>
      <c r="E743" s="176"/>
      <c r="F743" s="176"/>
    </row>
    <row r="744" spans="1:6" ht="39.6">
      <c r="A744" s="630"/>
      <c r="B744" s="630"/>
      <c r="C744" s="407" t="s">
        <v>41</v>
      </c>
      <c r="D744" s="171"/>
      <c r="E744" s="176"/>
      <c r="F744" s="176"/>
    </row>
    <row r="745" spans="1:6">
      <c r="A745" s="630"/>
      <c r="B745" s="630"/>
      <c r="C745" s="49" t="s">
        <v>46</v>
      </c>
      <c r="D745" s="171"/>
      <c r="E745" s="171"/>
      <c r="F745" s="171"/>
    </row>
    <row r="746" spans="1:6">
      <c r="A746" s="631"/>
      <c r="B746" s="631"/>
      <c r="C746" s="49" t="s">
        <v>14</v>
      </c>
      <c r="D746" s="171"/>
      <c r="E746" s="176"/>
      <c r="F746" s="176"/>
    </row>
    <row r="747" spans="1:6">
      <c r="A747" s="649" t="s">
        <v>220</v>
      </c>
      <c r="B747" s="649" t="s">
        <v>933</v>
      </c>
      <c r="C747" s="160" t="s">
        <v>8</v>
      </c>
      <c r="D747" s="170">
        <v>1549</v>
      </c>
      <c r="E747" s="170">
        <v>1548.75</v>
      </c>
      <c r="F747" s="170">
        <v>1548.75</v>
      </c>
    </row>
    <row r="748" spans="1:6" ht="66">
      <c r="A748" s="649"/>
      <c r="B748" s="649"/>
      <c r="C748" s="4" t="s">
        <v>43</v>
      </c>
      <c r="D748" s="171"/>
      <c r="E748" s="171"/>
      <c r="F748" s="171"/>
    </row>
    <row r="749" spans="1:6" ht="52.8">
      <c r="A749" s="649"/>
      <c r="B749" s="649"/>
      <c r="C749" s="4" t="s">
        <v>31</v>
      </c>
      <c r="D749" s="171"/>
      <c r="E749" s="171"/>
      <c r="F749" s="171"/>
    </row>
    <row r="750" spans="1:6">
      <c r="A750" s="649"/>
      <c r="B750" s="649"/>
      <c r="C750" s="43" t="s">
        <v>42</v>
      </c>
      <c r="D750" s="171"/>
      <c r="E750" s="171"/>
      <c r="F750" s="171"/>
    </row>
    <row r="751" spans="1:6">
      <c r="A751" s="649"/>
      <c r="B751" s="649"/>
      <c r="C751" s="43" t="s">
        <v>6</v>
      </c>
      <c r="D751" s="170">
        <v>1549</v>
      </c>
      <c r="E751" s="170">
        <v>1548.75</v>
      </c>
      <c r="F751" s="170">
        <v>1548.75</v>
      </c>
    </row>
    <row r="752" spans="1:6">
      <c r="A752" s="649"/>
      <c r="B752" s="649"/>
      <c r="C752" s="39" t="s">
        <v>7</v>
      </c>
      <c r="D752" s="171"/>
      <c r="E752" s="171"/>
      <c r="F752" s="171"/>
    </row>
    <row r="753" spans="1:6" ht="26.4">
      <c r="A753" s="649"/>
      <c r="B753" s="649"/>
      <c r="C753" s="39" t="s">
        <v>32</v>
      </c>
      <c r="D753" s="171"/>
      <c r="E753" s="171"/>
      <c r="F753" s="171"/>
    </row>
    <row r="754" spans="1:6">
      <c r="A754" s="649"/>
      <c r="B754" s="649"/>
      <c r="C754" s="49" t="s">
        <v>0</v>
      </c>
      <c r="D754" s="171"/>
      <c r="E754" s="171"/>
      <c r="F754" s="171"/>
    </row>
    <row r="755" spans="1:6" ht="39.6">
      <c r="A755" s="649"/>
      <c r="B755" s="649"/>
      <c r="C755" s="407" t="s">
        <v>41</v>
      </c>
      <c r="D755" s="171"/>
      <c r="E755" s="171"/>
      <c r="F755" s="171"/>
    </row>
    <row r="756" spans="1:6">
      <c r="A756" s="649"/>
      <c r="B756" s="649"/>
      <c r="C756" s="49" t="s">
        <v>46</v>
      </c>
      <c r="D756" s="171"/>
      <c r="E756" s="171"/>
      <c r="F756" s="171"/>
    </row>
    <row r="757" spans="1:6">
      <c r="A757" s="649"/>
      <c r="B757" s="649"/>
      <c r="C757" s="49" t="s">
        <v>14</v>
      </c>
      <c r="D757" s="171"/>
      <c r="E757" s="171"/>
      <c r="F757" s="171"/>
    </row>
    <row r="758" spans="1:6">
      <c r="A758" s="649" t="s">
        <v>222</v>
      </c>
      <c r="B758" s="649" t="s">
        <v>934</v>
      </c>
      <c r="C758" s="160" t="s">
        <v>8</v>
      </c>
      <c r="D758" s="170">
        <v>14484.4</v>
      </c>
      <c r="E758" s="170">
        <v>11542.16</v>
      </c>
      <c r="F758" s="170">
        <v>11542.16</v>
      </c>
    </row>
    <row r="759" spans="1:6" ht="66">
      <c r="A759" s="649"/>
      <c r="B759" s="649"/>
      <c r="C759" s="4" t="s">
        <v>43</v>
      </c>
      <c r="D759" s="171"/>
      <c r="E759" s="171"/>
      <c r="F759" s="171"/>
    </row>
    <row r="760" spans="1:6" ht="52.8">
      <c r="A760" s="649"/>
      <c r="B760" s="649"/>
      <c r="C760" s="4" t="s">
        <v>31</v>
      </c>
      <c r="D760" s="171"/>
      <c r="E760" s="171"/>
      <c r="F760" s="171"/>
    </row>
    <row r="761" spans="1:6">
      <c r="A761" s="649"/>
      <c r="B761" s="649"/>
      <c r="C761" s="43" t="s">
        <v>42</v>
      </c>
      <c r="D761" s="170">
        <v>14484.4</v>
      </c>
      <c r="E761" s="170">
        <v>11542.16</v>
      </c>
      <c r="F761" s="170">
        <v>11542.16</v>
      </c>
    </row>
    <row r="762" spans="1:6">
      <c r="A762" s="649"/>
      <c r="B762" s="649"/>
      <c r="C762" s="43" t="s">
        <v>6</v>
      </c>
      <c r="D762" s="171"/>
      <c r="E762" s="171"/>
      <c r="F762" s="171"/>
    </row>
    <row r="763" spans="1:6">
      <c r="A763" s="649"/>
      <c r="B763" s="649"/>
      <c r="C763" s="39" t="s">
        <v>7</v>
      </c>
      <c r="D763" s="171"/>
      <c r="E763" s="171"/>
      <c r="F763" s="171"/>
    </row>
    <row r="764" spans="1:6" ht="26.4">
      <c r="A764" s="649"/>
      <c r="B764" s="649"/>
      <c r="C764" s="39" t="s">
        <v>32</v>
      </c>
      <c r="D764" s="171"/>
      <c r="E764" s="171"/>
      <c r="F764" s="171"/>
    </row>
    <row r="765" spans="1:6">
      <c r="A765" s="649"/>
      <c r="B765" s="649"/>
      <c r="C765" s="49" t="s">
        <v>0</v>
      </c>
      <c r="D765" s="171"/>
      <c r="E765" s="171"/>
      <c r="F765" s="171"/>
    </row>
    <row r="766" spans="1:6" ht="39.6">
      <c r="A766" s="649"/>
      <c r="B766" s="649"/>
      <c r="C766" s="407" t="s">
        <v>41</v>
      </c>
      <c r="D766" s="171"/>
      <c r="E766" s="171"/>
      <c r="F766" s="171"/>
    </row>
    <row r="767" spans="1:6">
      <c r="A767" s="649"/>
      <c r="B767" s="649"/>
      <c r="C767" s="49" t="s">
        <v>46</v>
      </c>
      <c r="D767" s="171"/>
      <c r="E767" s="171"/>
      <c r="F767" s="171"/>
    </row>
    <row r="768" spans="1:6">
      <c r="A768" s="649"/>
      <c r="B768" s="649"/>
      <c r="C768" s="49" t="s">
        <v>14</v>
      </c>
      <c r="D768" s="171"/>
      <c r="E768" s="171"/>
      <c r="F768" s="171"/>
    </row>
    <row r="769" spans="1:6">
      <c r="A769" s="649" t="s">
        <v>224</v>
      </c>
      <c r="B769" s="649" t="s">
        <v>935</v>
      </c>
      <c r="C769" s="160" t="s">
        <v>8</v>
      </c>
      <c r="D769" s="170">
        <v>799192.83</v>
      </c>
      <c r="E769" s="170">
        <v>799162.51</v>
      </c>
      <c r="F769" s="170">
        <v>799162.51</v>
      </c>
    </row>
    <row r="770" spans="1:6" ht="66">
      <c r="A770" s="649"/>
      <c r="B770" s="649"/>
      <c r="C770" s="4" t="s">
        <v>43</v>
      </c>
      <c r="D770" s="171"/>
      <c r="E770" s="171"/>
      <c r="F770" s="171"/>
    </row>
    <row r="771" spans="1:6" ht="52.8">
      <c r="A771" s="649"/>
      <c r="B771" s="649"/>
      <c r="C771" s="4" t="s">
        <v>31</v>
      </c>
      <c r="D771" s="171"/>
      <c r="E771" s="171"/>
      <c r="F771" s="171"/>
    </row>
    <row r="772" spans="1:6">
      <c r="A772" s="649"/>
      <c r="B772" s="649"/>
      <c r="C772" s="43" t="s">
        <v>42</v>
      </c>
      <c r="D772" s="170">
        <v>799192.83</v>
      </c>
      <c r="E772" s="170">
        <v>799162.51</v>
      </c>
      <c r="F772" s="170">
        <v>799162.51</v>
      </c>
    </row>
    <row r="773" spans="1:6">
      <c r="A773" s="649"/>
      <c r="B773" s="649"/>
      <c r="C773" s="43" t="s">
        <v>6</v>
      </c>
      <c r="D773" s="171"/>
      <c r="E773" s="171"/>
      <c r="F773" s="171"/>
    </row>
    <row r="774" spans="1:6">
      <c r="A774" s="649"/>
      <c r="B774" s="649"/>
      <c r="C774" s="39" t="s">
        <v>7</v>
      </c>
      <c r="D774" s="171"/>
      <c r="E774" s="171"/>
      <c r="F774" s="171"/>
    </row>
    <row r="775" spans="1:6" ht="26.4">
      <c r="A775" s="649"/>
      <c r="B775" s="649"/>
      <c r="C775" s="39" t="s">
        <v>32</v>
      </c>
      <c r="D775" s="171"/>
      <c r="E775" s="171"/>
      <c r="F775" s="171"/>
    </row>
    <row r="776" spans="1:6">
      <c r="A776" s="649"/>
      <c r="B776" s="649"/>
      <c r="C776" s="49" t="s">
        <v>0</v>
      </c>
      <c r="D776" s="171"/>
      <c r="E776" s="171"/>
      <c r="F776" s="171"/>
    </row>
    <row r="777" spans="1:6" ht="39.6">
      <c r="A777" s="649"/>
      <c r="B777" s="649"/>
      <c r="C777" s="407" t="s">
        <v>41</v>
      </c>
      <c r="D777" s="171"/>
      <c r="E777" s="171"/>
      <c r="F777" s="171"/>
    </row>
    <row r="778" spans="1:6">
      <c r="A778" s="649"/>
      <c r="B778" s="649"/>
      <c r="C778" s="49" t="s">
        <v>46</v>
      </c>
      <c r="D778" s="171"/>
      <c r="E778" s="171"/>
      <c r="F778" s="171"/>
    </row>
    <row r="779" spans="1:6">
      <c r="A779" s="649"/>
      <c r="B779" s="649"/>
      <c r="C779" s="49" t="s">
        <v>14</v>
      </c>
      <c r="D779" s="171"/>
      <c r="E779" s="171"/>
      <c r="F779" s="171"/>
    </row>
    <row r="780" spans="1:6">
      <c r="A780" s="649" t="s">
        <v>226</v>
      </c>
      <c r="B780" s="649" t="s">
        <v>936</v>
      </c>
      <c r="C780" s="160" t="s">
        <v>8</v>
      </c>
      <c r="D780" s="170">
        <v>77846.2</v>
      </c>
      <c r="E780" s="170">
        <v>77830.64</v>
      </c>
      <c r="F780" s="170">
        <v>77830.64</v>
      </c>
    </row>
    <row r="781" spans="1:6" ht="66">
      <c r="A781" s="649"/>
      <c r="B781" s="649"/>
      <c r="C781" s="4" t="s">
        <v>43</v>
      </c>
      <c r="D781" s="171"/>
      <c r="E781" s="171"/>
      <c r="F781" s="171"/>
    </row>
    <row r="782" spans="1:6" ht="52.8">
      <c r="A782" s="649"/>
      <c r="B782" s="649"/>
      <c r="C782" s="4" t="s">
        <v>31</v>
      </c>
      <c r="D782" s="171"/>
      <c r="E782" s="171"/>
      <c r="F782" s="171"/>
    </row>
    <row r="783" spans="1:6">
      <c r="A783" s="649"/>
      <c r="B783" s="649"/>
      <c r="C783" s="43" t="s">
        <v>42</v>
      </c>
      <c r="D783" s="170">
        <v>77846.2</v>
      </c>
      <c r="E783" s="170">
        <v>77830.64</v>
      </c>
      <c r="F783" s="170">
        <v>77830.64</v>
      </c>
    </row>
    <row r="784" spans="1:6">
      <c r="A784" s="649"/>
      <c r="B784" s="649"/>
      <c r="C784" s="43" t="s">
        <v>6</v>
      </c>
      <c r="D784" s="171"/>
      <c r="E784" s="171"/>
      <c r="F784" s="171"/>
    </row>
    <row r="785" spans="1:6">
      <c r="A785" s="649"/>
      <c r="B785" s="649"/>
      <c r="C785" s="39" t="s">
        <v>7</v>
      </c>
      <c r="D785" s="171"/>
      <c r="E785" s="171"/>
      <c r="F785" s="171"/>
    </row>
    <row r="786" spans="1:6" ht="26.4">
      <c r="A786" s="649"/>
      <c r="B786" s="649"/>
      <c r="C786" s="39" t="s">
        <v>32</v>
      </c>
      <c r="D786" s="171"/>
      <c r="E786" s="171"/>
      <c r="F786" s="171"/>
    </row>
    <row r="787" spans="1:6">
      <c r="A787" s="649"/>
      <c r="B787" s="649"/>
      <c r="C787" s="49" t="s">
        <v>0</v>
      </c>
      <c r="D787" s="171"/>
      <c r="E787" s="171"/>
      <c r="F787" s="171"/>
    </row>
    <row r="788" spans="1:6" ht="39.6">
      <c r="A788" s="649"/>
      <c r="B788" s="649"/>
      <c r="C788" s="407" t="s">
        <v>41</v>
      </c>
      <c r="D788" s="171"/>
      <c r="E788" s="171"/>
      <c r="F788" s="171"/>
    </row>
    <row r="789" spans="1:6">
      <c r="A789" s="649"/>
      <c r="B789" s="649"/>
      <c r="C789" s="49" t="s">
        <v>46</v>
      </c>
      <c r="D789" s="408"/>
      <c r="E789" s="408"/>
      <c r="F789" s="408"/>
    </row>
    <row r="790" spans="1:6">
      <c r="A790" s="649"/>
      <c r="B790" s="649"/>
      <c r="C790" s="49" t="s">
        <v>14</v>
      </c>
      <c r="D790" s="408"/>
      <c r="E790" s="408"/>
      <c r="F790" s="408"/>
    </row>
    <row r="791" spans="1:6">
      <c r="A791" s="649" t="s">
        <v>228</v>
      </c>
      <c r="B791" s="649" t="s">
        <v>937</v>
      </c>
      <c r="C791" s="160" t="s">
        <v>8</v>
      </c>
      <c r="D791" s="170">
        <v>10.6</v>
      </c>
      <c r="E791" s="170">
        <v>2.66</v>
      </c>
      <c r="F791" s="170">
        <v>2.66</v>
      </c>
    </row>
    <row r="792" spans="1:6" ht="66">
      <c r="A792" s="649"/>
      <c r="B792" s="649"/>
      <c r="C792" s="4" t="s">
        <v>43</v>
      </c>
      <c r="D792" s="171"/>
      <c r="E792" s="171"/>
      <c r="F792" s="171"/>
    </row>
    <row r="793" spans="1:6" ht="52.8">
      <c r="A793" s="649"/>
      <c r="B793" s="649"/>
      <c r="C793" s="4" t="s">
        <v>31</v>
      </c>
      <c r="D793" s="171"/>
      <c r="E793" s="171"/>
      <c r="F793" s="171"/>
    </row>
    <row r="794" spans="1:6">
      <c r="A794" s="649"/>
      <c r="B794" s="649"/>
      <c r="C794" s="43" t="s">
        <v>42</v>
      </c>
      <c r="D794" s="170">
        <v>10.6</v>
      </c>
      <c r="E794" s="170">
        <v>2.66</v>
      </c>
      <c r="F794" s="170">
        <v>2.66</v>
      </c>
    </row>
    <row r="795" spans="1:6">
      <c r="A795" s="649"/>
      <c r="B795" s="649"/>
      <c r="C795" s="43" t="s">
        <v>6</v>
      </c>
      <c r="D795" s="172"/>
      <c r="E795" s="172"/>
      <c r="F795" s="172"/>
    </row>
    <row r="796" spans="1:6">
      <c r="A796" s="649"/>
      <c r="B796" s="649"/>
      <c r="C796" s="39" t="s">
        <v>7</v>
      </c>
      <c r="D796" s="171"/>
      <c r="E796" s="171"/>
      <c r="F796" s="171"/>
    </row>
    <row r="797" spans="1:6" ht="26.4">
      <c r="A797" s="649"/>
      <c r="B797" s="649"/>
      <c r="C797" s="39" t="s">
        <v>32</v>
      </c>
      <c r="D797" s="171"/>
      <c r="E797" s="171"/>
      <c r="F797" s="171"/>
    </row>
    <row r="798" spans="1:6">
      <c r="A798" s="649"/>
      <c r="B798" s="649"/>
      <c r="C798" s="49" t="s">
        <v>0</v>
      </c>
      <c r="D798" s="171"/>
      <c r="E798" s="171"/>
      <c r="F798" s="171"/>
    </row>
    <row r="799" spans="1:6" ht="39.6">
      <c r="A799" s="649"/>
      <c r="B799" s="649"/>
      <c r="C799" s="407" t="s">
        <v>41</v>
      </c>
      <c r="D799" s="171"/>
      <c r="E799" s="171"/>
      <c r="F799" s="171"/>
    </row>
    <row r="800" spans="1:6">
      <c r="A800" s="649"/>
      <c r="B800" s="649"/>
      <c r="C800" s="49" t="s">
        <v>46</v>
      </c>
      <c r="D800" s="171"/>
      <c r="E800" s="171"/>
      <c r="F800" s="171"/>
    </row>
    <row r="801" spans="1:6">
      <c r="A801" s="649"/>
      <c r="B801" s="649"/>
      <c r="C801" s="49" t="s">
        <v>14</v>
      </c>
      <c r="D801" s="172"/>
      <c r="E801" s="172"/>
      <c r="F801" s="172"/>
    </row>
    <row r="802" spans="1:6">
      <c r="A802" s="649" t="s">
        <v>230</v>
      </c>
      <c r="B802" s="649" t="s">
        <v>938</v>
      </c>
      <c r="C802" s="160" t="s">
        <v>8</v>
      </c>
      <c r="D802" s="170">
        <v>2.2999999999999998</v>
      </c>
      <c r="E802" s="170">
        <v>0.57999999999999996</v>
      </c>
      <c r="F802" s="170">
        <v>0.57999999999999996</v>
      </c>
    </row>
    <row r="803" spans="1:6" ht="66">
      <c r="A803" s="649"/>
      <c r="B803" s="649"/>
      <c r="C803" s="4" t="s">
        <v>43</v>
      </c>
      <c r="D803" s="172"/>
      <c r="E803" s="172"/>
      <c r="F803" s="172"/>
    </row>
    <row r="804" spans="1:6" ht="52.8">
      <c r="A804" s="649"/>
      <c r="B804" s="649"/>
      <c r="C804" s="4" t="s">
        <v>31</v>
      </c>
      <c r="D804" s="172"/>
      <c r="E804" s="172"/>
      <c r="F804" s="172"/>
    </row>
    <row r="805" spans="1:6">
      <c r="A805" s="649"/>
      <c r="B805" s="649"/>
      <c r="C805" s="43" t="s">
        <v>42</v>
      </c>
      <c r="D805" s="170">
        <v>2.2999999999999998</v>
      </c>
      <c r="E805" s="170">
        <v>0.57999999999999996</v>
      </c>
      <c r="F805" s="170">
        <v>0.57999999999999996</v>
      </c>
    </row>
    <row r="806" spans="1:6">
      <c r="A806" s="649"/>
      <c r="B806" s="649"/>
      <c r="C806" s="43" t="s">
        <v>6</v>
      </c>
      <c r="D806" s="172"/>
      <c r="E806" s="172"/>
      <c r="F806" s="172"/>
    </row>
    <row r="807" spans="1:6">
      <c r="A807" s="649"/>
      <c r="B807" s="649"/>
      <c r="C807" s="39" t="s">
        <v>7</v>
      </c>
      <c r="D807" s="172"/>
      <c r="E807" s="172"/>
      <c r="F807" s="172"/>
    </row>
    <row r="808" spans="1:6" ht="26.4">
      <c r="A808" s="649"/>
      <c r="B808" s="649"/>
      <c r="C808" s="39" t="s">
        <v>32</v>
      </c>
      <c r="D808" s="172"/>
      <c r="E808" s="172"/>
      <c r="F808" s="172"/>
    </row>
    <row r="809" spans="1:6">
      <c r="A809" s="649"/>
      <c r="B809" s="649"/>
      <c r="C809" s="49" t="s">
        <v>0</v>
      </c>
      <c r="D809" s="172"/>
      <c r="E809" s="172"/>
      <c r="F809" s="172"/>
    </row>
    <row r="810" spans="1:6" ht="39.6">
      <c r="A810" s="649"/>
      <c r="B810" s="649"/>
      <c r="C810" s="407" t="s">
        <v>41</v>
      </c>
      <c r="D810" s="172"/>
      <c r="E810" s="172"/>
      <c r="F810" s="172"/>
    </row>
    <row r="811" spans="1:6">
      <c r="A811" s="649"/>
      <c r="B811" s="649"/>
      <c r="C811" s="49" t="s">
        <v>46</v>
      </c>
      <c r="D811" s="172"/>
      <c r="E811" s="172"/>
      <c r="F811" s="172"/>
    </row>
    <row r="812" spans="1:6">
      <c r="A812" s="649"/>
      <c r="B812" s="649"/>
      <c r="C812" s="49" t="s">
        <v>14</v>
      </c>
      <c r="D812" s="172"/>
      <c r="E812" s="172"/>
      <c r="F812" s="172"/>
    </row>
    <row r="813" spans="1:6">
      <c r="A813" s="649" t="s">
        <v>232</v>
      </c>
      <c r="B813" s="649" t="s">
        <v>939</v>
      </c>
      <c r="C813" s="160" t="s">
        <v>8</v>
      </c>
      <c r="D813" s="170">
        <v>63.6</v>
      </c>
      <c r="E813" s="172">
        <v>0</v>
      </c>
      <c r="F813" s="172">
        <v>0</v>
      </c>
    </row>
    <row r="814" spans="1:6" ht="66">
      <c r="A814" s="649"/>
      <c r="B814" s="649"/>
      <c r="C814" s="4" t="s">
        <v>43</v>
      </c>
      <c r="D814" s="172"/>
      <c r="E814" s="172"/>
      <c r="F814" s="172"/>
    </row>
    <row r="815" spans="1:6" ht="52.8">
      <c r="A815" s="649"/>
      <c r="B815" s="649"/>
      <c r="C815" s="4" t="s">
        <v>31</v>
      </c>
      <c r="D815" s="172"/>
      <c r="E815" s="172"/>
      <c r="F815" s="172"/>
    </row>
    <row r="816" spans="1:6">
      <c r="A816" s="649"/>
      <c r="B816" s="649"/>
      <c r="C816" s="43" t="s">
        <v>42</v>
      </c>
      <c r="D816" s="170">
        <v>63.6</v>
      </c>
      <c r="E816" s="172">
        <v>0</v>
      </c>
      <c r="F816" s="172">
        <v>0</v>
      </c>
    </row>
    <row r="817" spans="1:6">
      <c r="A817" s="649"/>
      <c r="B817" s="649"/>
      <c r="C817" s="43" t="s">
        <v>6</v>
      </c>
      <c r="D817" s="172"/>
      <c r="E817" s="172"/>
      <c r="F817" s="172"/>
    </row>
    <row r="818" spans="1:6">
      <c r="A818" s="649"/>
      <c r="B818" s="649"/>
      <c r="C818" s="39" t="s">
        <v>7</v>
      </c>
      <c r="D818" s="172"/>
      <c r="E818" s="172"/>
      <c r="F818" s="172"/>
    </row>
    <row r="819" spans="1:6" ht="26.4">
      <c r="A819" s="649"/>
      <c r="B819" s="649"/>
      <c r="C819" s="39" t="s">
        <v>32</v>
      </c>
      <c r="D819" s="172"/>
      <c r="E819" s="172"/>
      <c r="F819" s="172"/>
    </row>
    <row r="820" spans="1:6">
      <c r="A820" s="649"/>
      <c r="B820" s="649"/>
      <c r="C820" s="49" t="s">
        <v>0</v>
      </c>
      <c r="D820" s="172"/>
      <c r="E820" s="172"/>
      <c r="F820" s="172"/>
    </row>
    <row r="821" spans="1:6" ht="39.6">
      <c r="A821" s="649"/>
      <c r="B821" s="649"/>
      <c r="C821" s="407" t="s">
        <v>41</v>
      </c>
      <c r="D821" s="172"/>
      <c r="E821" s="172"/>
      <c r="F821" s="172"/>
    </row>
    <row r="822" spans="1:6">
      <c r="A822" s="649"/>
      <c r="B822" s="649"/>
      <c r="C822" s="49" t="s">
        <v>46</v>
      </c>
      <c r="D822" s="172"/>
      <c r="E822" s="172"/>
      <c r="F822" s="172"/>
    </row>
    <row r="823" spans="1:6">
      <c r="A823" s="649"/>
      <c r="B823" s="649"/>
      <c r="C823" s="49" t="s">
        <v>14</v>
      </c>
      <c r="D823" s="172"/>
      <c r="E823" s="172"/>
      <c r="F823" s="172"/>
    </row>
    <row r="824" spans="1:6">
      <c r="A824" s="649" t="s">
        <v>712</v>
      </c>
      <c r="B824" s="649" t="s">
        <v>713</v>
      </c>
      <c r="C824" s="160" t="s">
        <v>8</v>
      </c>
      <c r="D824" s="172">
        <v>0</v>
      </c>
      <c r="E824" s="172">
        <v>0</v>
      </c>
      <c r="F824" s="172">
        <v>0</v>
      </c>
    </row>
    <row r="825" spans="1:6">
      <c r="A825" s="649"/>
      <c r="B825" s="649"/>
      <c r="C825" s="160"/>
      <c r="D825" s="172"/>
      <c r="E825" s="172"/>
      <c r="F825" s="172"/>
    </row>
    <row r="826" spans="1:6" ht="66">
      <c r="A826" s="649"/>
      <c r="B826" s="649"/>
      <c r="C826" s="4" t="s">
        <v>43</v>
      </c>
      <c r="D826" s="172"/>
      <c r="E826" s="172"/>
      <c r="F826" s="172"/>
    </row>
    <row r="827" spans="1:6" ht="52.8">
      <c r="A827" s="649"/>
      <c r="B827" s="649"/>
      <c r="C827" s="4" t="s">
        <v>31</v>
      </c>
      <c r="D827" s="172"/>
      <c r="E827" s="172"/>
      <c r="F827" s="172"/>
    </row>
    <row r="828" spans="1:6">
      <c r="A828" s="649"/>
      <c r="B828" s="649"/>
      <c r="C828" s="43" t="s">
        <v>42</v>
      </c>
      <c r="D828" s="172"/>
      <c r="E828" s="172"/>
      <c r="F828" s="172"/>
    </row>
    <row r="829" spans="1:6">
      <c r="A829" s="649"/>
      <c r="B829" s="649"/>
      <c r="C829" s="43" t="s">
        <v>6</v>
      </c>
      <c r="D829" s="172">
        <v>0</v>
      </c>
      <c r="E829" s="172">
        <v>0</v>
      </c>
      <c r="F829" s="172">
        <v>0</v>
      </c>
    </row>
    <row r="830" spans="1:6">
      <c r="A830" s="649"/>
      <c r="B830" s="649"/>
      <c r="C830" s="39" t="s">
        <v>7</v>
      </c>
      <c r="D830" s="172"/>
      <c r="E830" s="172"/>
      <c r="F830" s="172"/>
    </row>
    <row r="831" spans="1:6" ht="26.4">
      <c r="A831" s="649"/>
      <c r="B831" s="649"/>
      <c r="C831" s="39" t="s">
        <v>32</v>
      </c>
      <c r="D831" s="172"/>
      <c r="E831" s="172"/>
      <c r="F831" s="172"/>
    </row>
    <row r="832" spans="1:6">
      <c r="A832" s="649"/>
      <c r="B832" s="649"/>
      <c r="C832" s="49" t="s">
        <v>0</v>
      </c>
      <c r="D832" s="172"/>
      <c r="E832" s="172"/>
      <c r="F832" s="172"/>
    </row>
    <row r="833" spans="1:6" ht="39.6">
      <c r="A833" s="649"/>
      <c r="B833" s="649"/>
      <c r="C833" s="407" t="s">
        <v>41</v>
      </c>
      <c r="D833" s="172"/>
      <c r="E833" s="172"/>
      <c r="F833" s="172"/>
    </row>
    <row r="834" spans="1:6">
      <c r="A834" s="649"/>
      <c r="B834" s="649"/>
      <c r="C834" s="49" t="s">
        <v>46</v>
      </c>
      <c r="D834" s="172"/>
      <c r="E834" s="172"/>
      <c r="F834" s="172"/>
    </row>
    <row r="835" spans="1:6">
      <c r="A835" s="649"/>
      <c r="B835" s="649"/>
      <c r="C835" s="49" t="s">
        <v>14</v>
      </c>
      <c r="D835" s="172"/>
      <c r="E835" s="172"/>
      <c r="F835" s="172"/>
    </row>
    <row r="836" spans="1:6">
      <c r="A836" s="629" t="s">
        <v>940</v>
      </c>
      <c r="B836" s="646" t="s">
        <v>941</v>
      </c>
      <c r="C836" s="160" t="s">
        <v>8</v>
      </c>
      <c r="D836" s="172">
        <f>D849+D860+D871</f>
        <v>140991.20000000001</v>
      </c>
      <c r="E836" s="172">
        <f t="shared" ref="E836:F836" si="26">E849+E860+E871</f>
        <v>140119.63</v>
      </c>
      <c r="F836" s="172">
        <f t="shared" si="26"/>
        <v>140119.63</v>
      </c>
    </row>
    <row r="837" spans="1:6" ht="66">
      <c r="A837" s="630"/>
      <c r="B837" s="647"/>
      <c r="C837" s="4" t="s">
        <v>43</v>
      </c>
      <c r="D837" s="172"/>
      <c r="E837" s="172"/>
      <c r="F837" s="172"/>
    </row>
    <row r="838" spans="1:6" ht="52.8">
      <c r="A838" s="630"/>
      <c r="B838" s="647"/>
      <c r="C838" s="4" t="s">
        <v>31</v>
      </c>
      <c r="D838" s="172"/>
      <c r="E838" s="172"/>
      <c r="F838" s="172"/>
    </row>
    <row r="839" spans="1:6">
      <c r="A839" s="630"/>
      <c r="B839" s="647"/>
      <c r="C839" s="43" t="s">
        <v>0</v>
      </c>
      <c r="D839" s="172"/>
      <c r="E839" s="172"/>
      <c r="F839" s="172"/>
    </row>
    <row r="840" spans="1:6">
      <c r="A840" s="630"/>
      <c r="B840" s="647"/>
      <c r="C840" s="43" t="s">
        <v>42</v>
      </c>
      <c r="D840" s="172">
        <f>D852+D863+D874</f>
        <v>70650.100000000006</v>
      </c>
      <c r="E840" s="172">
        <f t="shared" ref="E840:F841" si="27">E852+E863+E874</f>
        <v>70630.23</v>
      </c>
      <c r="F840" s="172">
        <f t="shared" si="27"/>
        <v>70630.23</v>
      </c>
    </row>
    <row r="841" spans="1:6">
      <c r="A841" s="630"/>
      <c r="B841" s="647"/>
      <c r="C841" s="43" t="s">
        <v>6</v>
      </c>
      <c r="D841" s="172">
        <f>D853+D864+D875</f>
        <v>70341.100000000006</v>
      </c>
      <c r="E841" s="172">
        <f t="shared" si="27"/>
        <v>69489.399999999994</v>
      </c>
      <c r="F841" s="172">
        <f t="shared" si="27"/>
        <v>69489.399999999994</v>
      </c>
    </row>
    <row r="842" spans="1:6">
      <c r="A842" s="630"/>
      <c r="B842" s="647"/>
      <c r="C842" s="39" t="s">
        <v>7</v>
      </c>
      <c r="D842" s="172"/>
      <c r="E842" s="172"/>
      <c r="F842" s="172"/>
    </row>
    <row r="843" spans="1:6" ht="26.4">
      <c r="A843" s="630"/>
      <c r="B843" s="647"/>
      <c r="C843" s="39" t="s">
        <v>32</v>
      </c>
      <c r="D843" s="172"/>
      <c r="E843" s="172"/>
      <c r="F843" s="172"/>
    </row>
    <row r="844" spans="1:6">
      <c r="A844" s="630"/>
      <c r="B844" s="647"/>
      <c r="C844" s="49" t="s">
        <v>0</v>
      </c>
      <c r="D844" s="172"/>
      <c r="E844" s="172"/>
      <c r="F844" s="172"/>
    </row>
    <row r="845" spans="1:6" ht="39.6">
      <c r="A845" s="630"/>
      <c r="B845" s="647"/>
      <c r="C845" s="407" t="s">
        <v>41</v>
      </c>
      <c r="D845" s="172"/>
      <c r="E845" s="172"/>
      <c r="F845" s="172"/>
    </row>
    <row r="846" spans="1:6">
      <c r="A846" s="630"/>
      <c r="B846" s="647"/>
      <c r="C846" s="49" t="s">
        <v>46</v>
      </c>
      <c r="D846" s="172"/>
      <c r="E846" s="172"/>
      <c r="F846" s="172"/>
    </row>
    <row r="847" spans="1:6">
      <c r="A847" s="630"/>
      <c r="B847" s="647"/>
      <c r="C847" s="49" t="s">
        <v>14</v>
      </c>
      <c r="D847" s="172"/>
      <c r="E847" s="172"/>
      <c r="F847" s="172"/>
    </row>
    <row r="848" spans="1:6">
      <c r="A848" s="164" t="s">
        <v>27</v>
      </c>
      <c r="B848" s="161"/>
      <c r="C848" s="4"/>
      <c r="D848" s="172"/>
      <c r="E848" s="172"/>
      <c r="F848" s="172"/>
    </row>
    <row r="849" spans="1:6">
      <c r="A849" s="649" t="s">
        <v>235</v>
      </c>
      <c r="B849" s="649" t="s">
        <v>942</v>
      </c>
      <c r="C849" s="160" t="s">
        <v>8</v>
      </c>
      <c r="D849" s="172">
        <v>0</v>
      </c>
      <c r="E849" s="172">
        <v>0</v>
      </c>
      <c r="F849" s="172">
        <v>0</v>
      </c>
    </row>
    <row r="850" spans="1:6" ht="66">
      <c r="A850" s="649"/>
      <c r="B850" s="649"/>
      <c r="C850" s="4" t="s">
        <v>43</v>
      </c>
      <c r="D850" s="172"/>
      <c r="E850" s="172"/>
      <c r="F850" s="172"/>
    </row>
    <row r="851" spans="1:6" ht="52.8">
      <c r="A851" s="649"/>
      <c r="B851" s="649"/>
      <c r="C851" s="4" t="s">
        <v>31</v>
      </c>
      <c r="D851" s="172"/>
      <c r="E851" s="172"/>
      <c r="F851" s="172"/>
    </row>
    <row r="852" spans="1:6">
      <c r="A852" s="649"/>
      <c r="B852" s="649"/>
      <c r="C852" s="43" t="s">
        <v>42</v>
      </c>
      <c r="D852" s="172">
        <v>0</v>
      </c>
      <c r="E852" s="172">
        <v>0</v>
      </c>
      <c r="F852" s="172">
        <v>0</v>
      </c>
    </row>
    <row r="853" spans="1:6">
      <c r="A853" s="649"/>
      <c r="B853" s="649"/>
      <c r="C853" s="43" t="s">
        <v>6</v>
      </c>
      <c r="D853" s="172">
        <v>0</v>
      </c>
      <c r="E853" s="172">
        <v>0</v>
      </c>
      <c r="F853" s="172">
        <v>0</v>
      </c>
    </row>
    <row r="854" spans="1:6">
      <c r="A854" s="649"/>
      <c r="B854" s="649"/>
      <c r="C854" s="39" t="s">
        <v>7</v>
      </c>
      <c r="D854" s="172"/>
      <c r="E854" s="172"/>
      <c r="F854" s="172"/>
    </row>
    <row r="855" spans="1:6" ht="26.4">
      <c r="A855" s="649"/>
      <c r="B855" s="649"/>
      <c r="C855" s="39" t="s">
        <v>32</v>
      </c>
      <c r="D855" s="172"/>
      <c r="E855" s="172"/>
      <c r="F855" s="172"/>
    </row>
    <row r="856" spans="1:6">
      <c r="A856" s="649"/>
      <c r="B856" s="649"/>
      <c r="C856" s="49" t="s">
        <v>0</v>
      </c>
      <c r="D856" s="172"/>
      <c r="E856" s="172"/>
      <c r="F856" s="172"/>
    </row>
    <row r="857" spans="1:6" ht="39.6">
      <c r="A857" s="649"/>
      <c r="B857" s="649"/>
      <c r="C857" s="407" t="s">
        <v>41</v>
      </c>
      <c r="D857" s="172"/>
      <c r="E857" s="172"/>
      <c r="F857" s="172"/>
    </row>
    <row r="858" spans="1:6">
      <c r="A858" s="649"/>
      <c r="B858" s="649"/>
      <c r="C858" s="49" t="s">
        <v>46</v>
      </c>
      <c r="D858" s="172"/>
      <c r="E858" s="172"/>
      <c r="F858" s="172"/>
    </row>
    <row r="859" spans="1:6">
      <c r="A859" s="649"/>
      <c r="B859" s="649"/>
      <c r="C859" s="49" t="s">
        <v>14</v>
      </c>
      <c r="D859" s="172"/>
      <c r="E859" s="172"/>
      <c r="F859" s="172"/>
    </row>
    <row r="860" spans="1:6">
      <c r="A860" s="649" t="s">
        <v>237</v>
      </c>
      <c r="B860" s="649" t="s">
        <v>943</v>
      </c>
      <c r="C860" s="160" t="s">
        <v>8</v>
      </c>
      <c r="D860" s="170">
        <v>1670</v>
      </c>
      <c r="E860" s="170">
        <v>861.62</v>
      </c>
      <c r="F860" s="170">
        <v>861.62</v>
      </c>
    </row>
    <row r="861" spans="1:6" ht="66">
      <c r="A861" s="649"/>
      <c r="B861" s="649"/>
      <c r="C861" s="4" t="s">
        <v>43</v>
      </c>
      <c r="D861" s="172"/>
      <c r="E861" s="172"/>
      <c r="F861" s="172"/>
    </row>
    <row r="862" spans="1:6" ht="52.8">
      <c r="A862" s="649"/>
      <c r="B862" s="649"/>
      <c r="C862" s="4" t="s">
        <v>31</v>
      </c>
      <c r="D862" s="172"/>
      <c r="E862" s="172"/>
      <c r="F862" s="172"/>
    </row>
    <row r="863" spans="1:6">
      <c r="A863" s="649"/>
      <c r="B863" s="649"/>
      <c r="C863" s="43" t="s">
        <v>42</v>
      </c>
      <c r="D863" s="172">
        <v>0</v>
      </c>
      <c r="E863" s="172">
        <v>0</v>
      </c>
      <c r="F863" s="172">
        <v>0</v>
      </c>
    </row>
    <row r="864" spans="1:6">
      <c r="A864" s="649"/>
      <c r="B864" s="649"/>
      <c r="C864" s="43" t="s">
        <v>6</v>
      </c>
      <c r="D864" s="170">
        <v>1670</v>
      </c>
      <c r="E864" s="170">
        <v>861.62</v>
      </c>
      <c r="F864" s="170">
        <v>861.62</v>
      </c>
    </row>
    <row r="865" spans="1:6">
      <c r="A865" s="649"/>
      <c r="B865" s="649"/>
      <c r="C865" s="39" t="s">
        <v>7</v>
      </c>
      <c r="D865" s="172"/>
      <c r="E865" s="172"/>
      <c r="F865" s="172"/>
    </row>
    <row r="866" spans="1:6" ht="26.4">
      <c r="A866" s="649"/>
      <c r="B866" s="649"/>
      <c r="C866" s="39" t="s">
        <v>32</v>
      </c>
      <c r="D866" s="172"/>
      <c r="E866" s="172"/>
      <c r="F866" s="172"/>
    </row>
    <row r="867" spans="1:6">
      <c r="A867" s="649"/>
      <c r="B867" s="649"/>
      <c r="C867" s="49" t="s">
        <v>0</v>
      </c>
      <c r="D867" s="172"/>
      <c r="E867" s="172"/>
      <c r="F867" s="172"/>
    </row>
    <row r="868" spans="1:6" ht="39.6">
      <c r="A868" s="649"/>
      <c r="B868" s="649"/>
      <c r="C868" s="407" t="s">
        <v>41</v>
      </c>
      <c r="D868" s="172"/>
      <c r="E868" s="172"/>
      <c r="F868" s="172"/>
    </row>
    <row r="869" spans="1:6">
      <c r="A869" s="649"/>
      <c r="B869" s="649"/>
      <c r="C869" s="49" t="s">
        <v>46</v>
      </c>
      <c r="D869" s="172"/>
      <c r="E869" s="172"/>
      <c r="F869" s="172"/>
    </row>
    <row r="870" spans="1:6">
      <c r="A870" s="649"/>
      <c r="B870" s="649"/>
      <c r="C870" s="49" t="s">
        <v>14</v>
      </c>
      <c r="D870" s="172"/>
      <c r="E870" s="172"/>
      <c r="F870" s="172"/>
    </row>
    <row r="871" spans="1:6">
      <c r="A871" s="649" t="s">
        <v>239</v>
      </c>
      <c r="B871" s="649" t="s">
        <v>944</v>
      </c>
      <c r="C871" s="160" t="s">
        <v>8</v>
      </c>
      <c r="D871" s="170">
        <f>D874+D875</f>
        <v>139321.20000000001</v>
      </c>
      <c r="E871" s="170">
        <f t="shared" ref="E871:F871" si="28">E874+E875</f>
        <v>139258.01</v>
      </c>
      <c r="F871" s="170">
        <f t="shared" si="28"/>
        <v>139258.01</v>
      </c>
    </row>
    <row r="872" spans="1:6" ht="66">
      <c r="A872" s="649"/>
      <c r="B872" s="649"/>
      <c r="C872" s="4" t="s">
        <v>43</v>
      </c>
      <c r="D872" s="172"/>
      <c r="E872" s="172"/>
      <c r="F872" s="172"/>
    </row>
    <row r="873" spans="1:6" ht="52.8">
      <c r="A873" s="649"/>
      <c r="B873" s="649"/>
      <c r="C873" s="4" t="s">
        <v>31</v>
      </c>
      <c r="D873" s="172"/>
      <c r="E873" s="172"/>
      <c r="F873" s="172"/>
    </row>
    <row r="874" spans="1:6">
      <c r="A874" s="649"/>
      <c r="B874" s="649"/>
      <c r="C874" s="43" t="s">
        <v>42</v>
      </c>
      <c r="D874" s="170">
        <v>70650.100000000006</v>
      </c>
      <c r="E874" s="170">
        <v>70630.23</v>
      </c>
      <c r="F874" s="170">
        <v>70630.23</v>
      </c>
    </row>
    <row r="875" spans="1:6">
      <c r="A875" s="649"/>
      <c r="B875" s="649"/>
      <c r="C875" s="43" t="s">
        <v>6</v>
      </c>
      <c r="D875" s="170">
        <v>68671.100000000006</v>
      </c>
      <c r="E875" s="170">
        <v>68627.78</v>
      </c>
      <c r="F875" s="170">
        <v>68627.78</v>
      </c>
    </row>
    <row r="876" spans="1:6">
      <c r="A876" s="649"/>
      <c r="B876" s="649"/>
      <c r="C876" s="39" t="s">
        <v>7</v>
      </c>
      <c r="D876" s="172"/>
      <c r="E876" s="172"/>
      <c r="F876" s="172"/>
    </row>
    <row r="877" spans="1:6" ht="26.4">
      <c r="A877" s="649"/>
      <c r="B877" s="649"/>
      <c r="C877" s="39" t="s">
        <v>32</v>
      </c>
      <c r="D877" s="172"/>
      <c r="E877" s="172"/>
      <c r="F877" s="172"/>
    </row>
    <row r="878" spans="1:6">
      <c r="A878" s="649"/>
      <c r="B878" s="649"/>
      <c r="C878" s="49" t="s">
        <v>0</v>
      </c>
      <c r="D878" s="172"/>
      <c r="E878" s="172"/>
      <c r="F878" s="172"/>
    </row>
    <row r="879" spans="1:6" ht="39.6">
      <c r="A879" s="649"/>
      <c r="B879" s="649"/>
      <c r="C879" s="407" t="s">
        <v>41</v>
      </c>
      <c r="D879" s="172"/>
      <c r="E879" s="172"/>
      <c r="F879" s="172"/>
    </row>
    <row r="880" spans="1:6">
      <c r="A880" s="649"/>
      <c r="B880" s="649"/>
      <c r="C880" s="49" t="s">
        <v>46</v>
      </c>
      <c r="D880" s="172"/>
      <c r="E880" s="172"/>
      <c r="F880" s="172"/>
    </row>
    <row r="881" spans="1:6">
      <c r="A881" s="649"/>
      <c r="B881" s="649"/>
      <c r="C881" s="49" t="s">
        <v>14</v>
      </c>
      <c r="D881" s="172"/>
      <c r="E881" s="172"/>
      <c r="F881" s="172"/>
    </row>
    <row r="882" spans="1:6">
      <c r="A882" s="629" t="s">
        <v>241</v>
      </c>
      <c r="B882" s="646" t="s">
        <v>945</v>
      </c>
      <c r="C882" s="160" t="s">
        <v>8</v>
      </c>
      <c r="D882" s="172">
        <f>D886</f>
        <v>17636.2</v>
      </c>
      <c r="E882" s="172">
        <f t="shared" ref="E882:F882" si="29">E886</f>
        <v>17556.77</v>
      </c>
      <c r="F882" s="172">
        <f t="shared" si="29"/>
        <v>17556.77</v>
      </c>
    </row>
    <row r="883" spans="1:6" ht="66">
      <c r="A883" s="630"/>
      <c r="B883" s="647"/>
      <c r="C883" s="4" t="s">
        <v>43</v>
      </c>
      <c r="D883" s="172"/>
      <c r="E883" s="172"/>
      <c r="F883" s="172"/>
    </row>
    <row r="884" spans="1:6" ht="52.8">
      <c r="A884" s="630"/>
      <c r="B884" s="647"/>
      <c r="C884" s="4" t="s">
        <v>31</v>
      </c>
      <c r="D884" s="172"/>
      <c r="E884" s="172"/>
      <c r="F884" s="172"/>
    </row>
    <row r="885" spans="1:6">
      <c r="A885" s="630"/>
      <c r="B885" s="647"/>
      <c r="C885" s="43" t="s">
        <v>42</v>
      </c>
      <c r="D885" s="172"/>
      <c r="E885" s="172"/>
      <c r="F885" s="172"/>
    </row>
    <row r="886" spans="1:6">
      <c r="A886" s="630"/>
      <c r="B886" s="647"/>
      <c r="C886" s="43" t="s">
        <v>6</v>
      </c>
      <c r="D886" s="172">
        <f>D898+D909+D920</f>
        <v>17636.2</v>
      </c>
      <c r="E886" s="172">
        <f t="shared" ref="E886:F886" si="30">E898+E909+E920</f>
        <v>17556.77</v>
      </c>
      <c r="F886" s="172">
        <f t="shared" si="30"/>
        <v>17556.77</v>
      </c>
    </row>
    <row r="887" spans="1:6">
      <c r="A887" s="630"/>
      <c r="B887" s="647"/>
      <c r="C887" s="39" t="s">
        <v>7</v>
      </c>
      <c r="D887" s="172"/>
      <c r="E887" s="172"/>
      <c r="F887" s="172"/>
    </row>
    <row r="888" spans="1:6" ht="26.4">
      <c r="A888" s="630"/>
      <c r="B888" s="647"/>
      <c r="C888" s="39" t="s">
        <v>32</v>
      </c>
      <c r="D888" s="172"/>
      <c r="E888" s="172"/>
      <c r="F888" s="172"/>
    </row>
    <row r="889" spans="1:6">
      <c r="A889" s="630"/>
      <c r="B889" s="647"/>
      <c r="C889" s="49" t="s">
        <v>0</v>
      </c>
      <c r="D889" s="172"/>
      <c r="E889" s="172"/>
      <c r="F889" s="172"/>
    </row>
    <row r="890" spans="1:6" ht="39.6">
      <c r="A890" s="630"/>
      <c r="B890" s="647"/>
      <c r="C890" s="407" t="s">
        <v>41</v>
      </c>
      <c r="D890" s="172"/>
      <c r="E890" s="172"/>
      <c r="F890" s="172"/>
    </row>
    <row r="891" spans="1:6">
      <c r="A891" s="630"/>
      <c r="B891" s="647"/>
      <c r="C891" s="49" t="s">
        <v>46</v>
      </c>
      <c r="D891" s="172"/>
      <c r="E891" s="172"/>
      <c r="F891" s="172"/>
    </row>
    <row r="892" spans="1:6">
      <c r="A892" s="631"/>
      <c r="B892" s="648"/>
      <c r="C892" s="49" t="s">
        <v>14</v>
      </c>
      <c r="D892" s="172"/>
      <c r="E892" s="172"/>
      <c r="F892" s="172"/>
    </row>
    <row r="893" spans="1:6">
      <c r="A893" s="159" t="s">
        <v>27</v>
      </c>
      <c r="B893" s="275"/>
      <c r="C893" s="43"/>
      <c r="D893" s="172"/>
      <c r="E893" s="172"/>
      <c r="F893" s="172"/>
    </row>
    <row r="894" spans="1:6">
      <c r="A894" s="649" t="s">
        <v>243</v>
      </c>
      <c r="B894" s="649" t="s">
        <v>946</v>
      </c>
      <c r="C894" s="160" t="s">
        <v>8</v>
      </c>
      <c r="D894" s="170">
        <v>17536.2</v>
      </c>
      <c r="E894" s="170">
        <v>17457.8</v>
      </c>
      <c r="F894" s="170">
        <v>17457.8</v>
      </c>
    </row>
    <row r="895" spans="1:6" ht="66">
      <c r="A895" s="649"/>
      <c r="B895" s="649"/>
      <c r="C895" s="4" t="s">
        <v>43</v>
      </c>
      <c r="D895" s="174"/>
      <c r="E895" s="174"/>
      <c r="F895" s="174"/>
    </row>
    <row r="896" spans="1:6" ht="52.8">
      <c r="A896" s="649"/>
      <c r="B896" s="649"/>
      <c r="C896" s="4" t="s">
        <v>31</v>
      </c>
      <c r="D896" s="174"/>
      <c r="E896" s="174"/>
      <c r="F896" s="174"/>
    </row>
    <row r="897" spans="1:6">
      <c r="A897" s="649"/>
      <c r="B897" s="649"/>
      <c r="C897" s="43" t="s">
        <v>42</v>
      </c>
      <c r="D897" s="172"/>
      <c r="E897" s="172"/>
      <c r="F897" s="172"/>
    </row>
    <row r="898" spans="1:6">
      <c r="A898" s="649"/>
      <c r="B898" s="649"/>
      <c r="C898" s="43" t="s">
        <v>6</v>
      </c>
      <c r="D898" s="170">
        <v>17536.2</v>
      </c>
      <c r="E898" s="170">
        <v>17457.8</v>
      </c>
      <c r="F898" s="170">
        <v>17457.8</v>
      </c>
    </row>
    <row r="899" spans="1:6">
      <c r="A899" s="649"/>
      <c r="B899" s="649"/>
      <c r="C899" s="39" t="s">
        <v>7</v>
      </c>
      <c r="D899" s="174"/>
      <c r="E899" s="174"/>
      <c r="F899" s="174"/>
    </row>
    <row r="900" spans="1:6" ht="26.4">
      <c r="A900" s="649"/>
      <c r="B900" s="649"/>
      <c r="C900" s="39" t="s">
        <v>32</v>
      </c>
      <c r="D900" s="174"/>
      <c r="E900" s="174"/>
      <c r="F900" s="174"/>
    </row>
    <row r="901" spans="1:6">
      <c r="A901" s="649"/>
      <c r="B901" s="649"/>
      <c r="C901" s="49" t="s">
        <v>0</v>
      </c>
      <c r="D901" s="174"/>
      <c r="E901" s="174"/>
      <c r="F901" s="174"/>
    </row>
    <row r="902" spans="1:6" ht="39.6">
      <c r="A902" s="649"/>
      <c r="B902" s="649"/>
      <c r="C902" s="407" t="s">
        <v>41</v>
      </c>
      <c r="D902" s="174"/>
      <c r="E902" s="174"/>
      <c r="F902" s="174"/>
    </row>
    <row r="903" spans="1:6">
      <c r="A903" s="649"/>
      <c r="B903" s="649"/>
      <c r="C903" s="49" t="s">
        <v>46</v>
      </c>
      <c r="D903" s="409"/>
      <c r="E903" s="409"/>
      <c r="F903" s="409"/>
    </row>
    <row r="904" spans="1:6">
      <c r="A904" s="649"/>
      <c r="B904" s="649"/>
      <c r="C904" s="49" t="s">
        <v>14</v>
      </c>
      <c r="D904" s="409"/>
      <c r="E904" s="409"/>
      <c r="F904" s="409"/>
    </row>
    <row r="905" spans="1:6">
      <c r="A905" s="649" t="s">
        <v>245</v>
      </c>
      <c r="B905" s="649" t="s">
        <v>947</v>
      </c>
      <c r="C905" s="160" t="s">
        <v>8</v>
      </c>
      <c r="D905" s="172">
        <v>0</v>
      </c>
      <c r="E905" s="172">
        <v>0</v>
      </c>
      <c r="F905" s="172">
        <v>0</v>
      </c>
    </row>
    <row r="906" spans="1:6" ht="66">
      <c r="A906" s="649"/>
      <c r="B906" s="649"/>
      <c r="C906" s="4" t="s">
        <v>43</v>
      </c>
      <c r="D906" s="172"/>
      <c r="E906" s="172"/>
      <c r="F906" s="172"/>
    </row>
    <row r="907" spans="1:6" ht="52.8">
      <c r="A907" s="649"/>
      <c r="B907" s="649"/>
      <c r="C907" s="4" t="s">
        <v>31</v>
      </c>
      <c r="D907" s="172"/>
      <c r="E907" s="172"/>
      <c r="F907" s="172"/>
    </row>
    <row r="908" spans="1:6">
      <c r="A908" s="649"/>
      <c r="B908" s="649"/>
      <c r="C908" s="43" t="s">
        <v>42</v>
      </c>
      <c r="D908" s="172"/>
      <c r="E908" s="172"/>
      <c r="F908" s="172"/>
    </row>
    <row r="909" spans="1:6">
      <c r="A909" s="649"/>
      <c r="B909" s="649"/>
      <c r="C909" s="43" t="s">
        <v>6</v>
      </c>
      <c r="D909" s="172">
        <v>0</v>
      </c>
      <c r="E909" s="172">
        <v>0</v>
      </c>
      <c r="F909" s="172">
        <v>0</v>
      </c>
    </row>
    <row r="910" spans="1:6">
      <c r="A910" s="649"/>
      <c r="B910" s="649"/>
      <c r="C910" s="39" t="s">
        <v>7</v>
      </c>
      <c r="D910" s="172"/>
      <c r="E910" s="172"/>
      <c r="F910" s="172"/>
    </row>
    <row r="911" spans="1:6" ht="26.4">
      <c r="A911" s="649"/>
      <c r="B911" s="649"/>
      <c r="C911" s="39" t="s">
        <v>32</v>
      </c>
      <c r="D911" s="172"/>
      <c r="E911" s="172"/>
      <c r="F911" s="172"/>
    </row>
    <row r="912" spans="1:6">
      <c r="A912" s="649"/>
      <c r="B912" s="649"/>
      <c r="C912" s="49" t="s">
        <v>0</v>
      </c>
      <c r="D912" s="172"/>
      <c r="E912" s="172"/>
      <c r="F912" s="172"/>
    </row>
    <row r="913" spans="1:6" ht="39.6">
      <c r="A913" s="649"/>
      <c r="B913" s="649"/>
      <c r="C913" s="407" t="s">
        <v>41</v>
      </c>
      <c r="D913" s="172"/>
      <c r="E913" s="172"/>
      <c r="F913" s="172"/>
    </row>
    <row r="914" spans="1:6">
      <c r="A914" s="649"/>
      <c r="B914" s="649"/>
      <c r="C914" s="49" t="s">
        <v>46</v>
      </c>
      <c r="D914" s="408"/>
      <c r="E914" s="408"/>
      <c r="F914" s="408"/>
    </row>
    <row r="915" spans="1:6">
      <c r="A915" s="649"/>
      <c r="B915" s="649"/>
      <c r="C915" s="49" t="s">
        <v>14</v>
      </c>
      <c r="D915" s="408"/>
      <c r="E915" s="408"/>
      <c r="F915" s="408"/>
    </row>
    <row r="916" spans="1:6">
      <c r="A916" s="649" t="s">
        <v>247</v>
      </c>
      <c r="B916" s="649" t="s">
        <v>948</v>
      </c>
      <c r="C916" s="160" t="s">
        <v>8</v>
      </c>
      <c r="D916" s="171">
        <v>100</v>
      </c>
      <c r="E916" s="170">
        <v>98.97</v>
      </c>
      <c r="F916" s="170">
        <v>98.97</v>
      </c>
    </row>
    <row r="917" spans="1:6" ht="66">
      <c r="A917" s="649"/>
      <c r="B917" s="649"/>
      <c r="C917" s="4" t="s">
        <v>43</v>
      </c>
      <c r="D917" s="171"/>
      <c r="E917" s="172"/>
      <c r="F917" s="172"/>
    </row>
    <row r="918" spans="1:6" ht="52.8">
      <c r="A918" s="649"/>
      <c r="B918" s="649"/>
      <c r="C918" s="4" t="s">
        <v>31</v>
      </c>
      <c r="D918" s="171"/>
      <c r="E918" s="172"/>
      <c r="F918" s="172"/>
    </row>
    <row r="919" spans="1:6">
      <c r="A919" s="649"/>
      <c r="B919" s="649"/>
      <c r="C919" s="43" t="s">
        <v>42</v>
      </c>
      <c r="D919" s="171"/>
      <c r="E919" s="172"/>
      <c r="F919" s="172"/>
    </row>
    <row r="920" spans="1:6">
      <c r="A920" s="649"/>
      <c r="B920" s="649"/>
      <c r="C920" s="43" t="s">
        <v>6</v>
      </c>
      <c r="D920" s="171">
        <v>100</v>
      </c>
      <c r="E920" s="170">
        <v>98.97</v>
      </c>
      <c r="F920" s="170">
        <v>98.97</v>
      </c>
    </row>
    <row r="921" spans="1:6">
      <c r="A921" s="649"/>
      <c r="B921" s="649"/>
      <c r="C921" s="43" t="s">
        <v>6</v>
      </c>
      <c r="D921" s="171"/>
      <c r="E921" s="172"/>
      <c r="F921" s="172"/>
    </row>
    <row r="922" spans="1:6">
      <c r="A922" s="649"/>
      <c r="B922" s="649"/>
      <c r="C922" s="39" t="s">
        <v>7</v>
      </c>
      <c r="D922" s="171"/>
      <c r="E922" s="172"/>
      <c r="F922" s="172"/>
    </row>
    <row r="923" spans="1:6" ht="26.4">
      <c r="A923" s="649"/>
      <c r="B923" s="649"/>
      <c r="C923" s="39" t="s">
        <v>32</v>
      </c>
      <c r="D923" s="171"/>
      <c r="E923" s="172"/>
      <c r="F923" s="172"/>
    </row>
    <row r="924" spans="1:6">
      <c r="A924" s="649"/>
      <c r="B924" s="649"/>
      <c r="C924" s="49" t="s">
        <v>0</v>
      </c>
      <c r="D924" s="171"/>
      <c r="E924" s="172"/>
      <c r="F924" s="172"/>
    </row>
    <row r="925" spans="1:6" ht="39.6">
      <c r="A925" s="649"/>
      <c r="B925" s="649"/>
      <c r="C925" s="407" t="s">
        <v>41</v>
      </c>
      <c r="D925" s="171"/>
      <c r="E925" s="172"/>
      <c r="F925" s="172"/>
    </row>
    <row r="926" spans="1:6">
      <c r="A926" s="649"/>
      <c r="B926" s="649"/>
      <c r="C926" s="49" t="s">
        <v>46</v>
      </c>
      <c r="D926" s="171"/>
      <c r="E926" s="172"/>
      <c r="F926" s="172"/>
    </row>
    <row r="927" spans="1:6">
      <c r="A927" s="649"/>
      <c r="B927" s="649"/>
      <c r="C927" s="49" t="s">
        <v>14</v>
      </c>
      <c r="D927" s="171"/>
      <c r="E927" s="172"/>
      <c r="F927" s="172"/>
    </row>
    <row r="928" spans="1:6">
      <c r="A928" s="629" t="s">
        <v>949</v>
      </c>
      <c r="B928" s="666" t="s">
        <v>950</v>
      </c>
      <c r="C928" s="160" t="s">
        <v>8</v>
      </c>
      <c r="D928" s="172">
        <f>D929+D930+D934</f>
        <v>216021.2</v>
      </c>
      <c r="E928" s="172">
        <f t="shared" ref="E928:F928" si="31">E929+E930+E934</f>
        <v>217860.77</v>
      </c>
      <c r="F928" s="172">
        <f t="shared" si="31"/>
        <v>217860.77</v>
      </c>
    </row>
    <row r="929" spans="1:6" ht="66">
      <c r="A929" s="630"/>
      <c r="B929" s="667"/>
      <c r="C929" s="4" t="s">
        <v>43</v>
      </c>
      <c r="D929" s="170">
        <v>18416.2</v>
      </c>
      <c r="E929" s="170">
        <v>18416.16</v>
      </c>
      <c r="F929" s="170">
        <v>18416.16</v>
      </c>
    </row>
    <row r="930" spans="1:6" ht="52.8">
      <c r="A930" s="630"/>
      <c r="B930" s="667"/>
      <c r="C930" s="39" t="s">
        <v>31</v>
      </c>
      <c r="D930" s="172">
        <f>D932+D933</f>
        <v>194367</v>
      </c>
      <c r="E930" s="172">
        <f>E932+E933</f>
        <v>194124.83</v>
      </c>
      <c r="F930" s="172">
        <f t="shared" ref="F930" si="32">F932+F933</f>
        <v>194124.83</v>
      </c>
    </row>
    <row r="931" spans="1:6">
      <c r="A931" s="630"/>
      <c r="B931" s="667"/>
      <c r="C931" s="43" t="s">
        <v>0</v>
      </c>
      <c r="D931" s="172"/>
      <c r="E931" s="172"/>
      <c r="F931" s="172"/>
    </row>
    <row r="932" spans="1:6">
      <c r="A932" s="630"/>
      <c r="B932" s="667"/>
      <c r="C932" s="43" t="s">
        <v>42</v>
      </c>
      <c r="D932" s="172"/>
      <c r="E932" s="172"/>
      <c r="F932" s="172"/>
    </row>
    <row r="933" spans="1:6">
      <c r="A933" s="630"/>
      <c r="B933" s="667"/>
      <c r="C933" s="43" t="s">
        <v>6</v>
      </c>
      <c r="D933" s="172">
        <f>D944+D956</f>
        <v>194367</v>
      </c>
      <c r="E933" s="172">
        <f t="shared" ref="E933:F934" si="33">E944+E956</f>
        <v>194124.83</v>
      </c>
      <c r="F933" s="172">
        <f t="shared" si="33"/>
        <v>194124.83</v>
      </c>
    </row>
    <row r="934" spans="1:6">
      <c r="A934" s="630"/>
      <c r="B934" s="667"/>
      <c r="C934" s="39" t="s">
        <v>7</v>
      </c>
      <c r="D934" s="172">
        <f>D945+D957</f>
        <v>3238</v>
      </c>
      <c r="E934" s="172">
        <f t="shared" si="33"/>
        <v>5319.78</v>
      </c>
      <c r="F934" s="172">
        <f t="shared" si="33"/>
        <v>5319.78</v>
      </c>
    </row>
    <row r="935" spans="1:6" ht="26.4">
      <c r="A935" s="630"/>
      <c r="B935" s="667"/>
      <c r="C935" s="39" t="s">
        <v>32</v>
      </c>
      <c r="D935" s="172"/>
      <c r="E935" s="172"/>
      <c r="F935" s="172"/>
    </row>
    <row r="936" spans="1:6">
      <c r="A936" s="630"/>
      <c r="B936" s="667"/>
      <c r="C936" s="49" t="s">
        <v>0</v>
      </c>
      <c r="D936" s="172"/>
      <c r="E936" s="172"/>
      <c r="F936" s="172"/>
    </row>
    <row r="937" spans="1:6" ht="39.6">
      <c r="A937" s="630"/>
      <c r="B937" s="667"/>
      <c r="C937" s="407" t="s">
        <v>41</v>
      </c>
      <c r="D937" s="172"/>
      <c r="E937" s="172"/>
      <c r="F937" s="172"/>
    </row>
    <row r="938" spans="1:6">
      <c r="A938" s="631"/>
      <c r="B938" s="668"/>
      <c r="C938" s="49" t="s">
        <v>46</v>
      </c>
      <c r="D938" s="172"/>
      <c r="E938" s="172"/>
      <c r="F938" s="172"/>
    </row>
    <row r="939" spans="1:6">
      <c r="A939" s="159"/>
      <c r="B939" s="275"/>
      <c r="C939" s="49" t="s">
        <v>14</v>
      </c>
      <c r="D939" s="172"/>
      <c r="E939" s="172"/>
      <c r="F939" s="172"/>
    </row>
    <row r="940" spans="1:6">
      <c r="A940" s="629" t="s">
        <v>251</v>
      </c>
      <c r="B940" s="669" t="s">
        <v>951</v>
      </c>
      <c r="C940" s="160" t="s">
        <v>8</v>
      </c>
      <c r="D940" s="170">
        <f>D941+D944</f>
        <v>63950.2</v>
      </c>
      <c r="E940" s="170">
        <f>E941+E944</f>
        <v>63933</v>
      </c>
      <c r="F940" s="170">
        <f>F941+F944</f>
        <v>63933</v>
      </c>
    </row>
    <row r="941" spans="1:6" ht="68.25" customHeight="1">
      <c r="A941" s="630"/>
      <c r="B941" s="670"/>
      <c r="C941" s="4" t="s">
        <v>43</v>
      </c>
      <c r="D941" s="170">
        <v>18416.2</v>
      </c>
      <c r="E941" s="170">
        <v>18416.16</v>
      </c>
      <c r="F941" s="170">
        <v>18416.16</v>
      </c>
    </row>
    <row r="942" spans="1:6" ht="51.75" customHeight="1">
      <c r="A942" s="630"/>
      <c r="B942" s="670"/>
      <c r="C942" s="39" t="s">
        <v>31</v>
      </c>
      <c r="D942" s="172"/>
      <c r="E942" s="172"/>
      <c r="F942" s="172"/>
    </row>
    <row r="943" spans="1:6">
      <c r="A943" s="630"/>
      <c r="B943" s="670"/>
      <c r="C943" s="43" t="s">
        <v>42</v>
      </c>
      <c r="D943" s="409"/>
      <c r="E943" s="409"/>
      <c r="F943" s="409"/>
    </row>
    <row r="944" spans="1:6">
      <c r="A944" s="630"/>
      <c r="B944" s="670"/>
      <c r="C944" s="43" t="s">
        <v>6</v>
      </c>
      <c r="D944" s="170">
        <v>45534</v>
      </c>
      <c r="E944" s="170">
        <v>45516.84</v>
      </c>
      <c r="F944" s="170">
        <v>45516.84</v>
      </c>
    </row>
    <row r="945" spans="1:6">
      <c r="A945" s="630"/>
      <c r="B945" s="670"/>
      <c r="C945" s="39" t="s">
        <v>7</v>
      </c>
      <c r="D945" s="172"/>
      <c r="E945" s="172"/>
      <c r="F945" s="172"/>
    </row>
    <row r="946" spans="1:6" ht="26.4">
      <c r="A946" s="630"/>
      <c r="B946" s="670"/>
      <c r="C946" s="39" t="s">
        <v>32</v>
      </c>
      <c r="D946" s="172"/>
      <c r="E946" s="172"/>
      <c r="F946" s="172"/>
    </row>
    <row r="947" spans="1:6">
      <c r="A947" s="630"/>
      <c r="B947" s="670"/>
      <c r="C947" s="49" t="s">
        <v>0</v>
      </c>
      <c r="D947" s="172"/>
      <c r="E947" s="172"/>
      <c r="F947" s="172"/>
    </row>
    <row r="948" spans="1:6" ht="39.6">
      <c r="A948" s="630"/>
      <c r="B948" s="670"/>
      <c r="C948" s="407" t="s">
        <v>41</v>
      </c>
      <c r="D948" s="172"/>
      <c r="E948" s="172"/>
      <c r="F948" s="172"/>
    </row>
    <row r="949" spans="1:6">
      <c r="A949" s="630"/>
      <c r="B949" s="670"/>
      <c r="C949" s="49" t="s">
        <v>46</v>
      </c>
      <c r="D949" s="172"/>
      <c r="E949" s="172"/>
      <c r="F949" s="172"/>
    </row>
    <row r="950" spans="1:6">
      <c r="A950" s="630"/>
      <c r="B950" s="670"/>
      <c r="C950" s="49" t="s">
        <v>14</v>
      </c>
      <c r="D950" s="172"/>
      <c r="E950" s="172"/>
      <c r="F950" s="172"/>
    </row>
    <row r="951" spans="1:6" ht="12.75" customHeight="1">
      <c r="A951" s="629" t="s">
        <v>253</v>
      </c>
      <c r="B951" s="629" t="s">
        <v>952</v>
      </c>
      <c r="C951" s="160" t="s">
        <v>8</v>
      </c>
      <c r="D951" s="410">
        <f>D956+D957</f>
        <v>152071</v>
      </c>
      <c r="E951" s="410">
        <f t="shared" ref="E951:F951" si="34">E956+E957</f>
        <v>153927.76999999999</v>
      </c>
      <c r="F951" s="410">
        <f t="shared" si="34"/>
        <v>153927.76999999999</v>
      </c>
    </row>
    <row r="952" spans="1:6">
      <c r="A952" s="630"/>
      <c r="B952" s="630"/>
      <c r="C952" s="43" t="s">
        <v>0</v>
      </c>
      <c r="D952" s="177"/>
      <c r="E952" s="177"/>
      <c r="F952" s="177"/>
    </row>
    <row r="953" spans="1:6" ht="66">
      <c r="A953" s="630"/>
      <c r="B953" s="630"/>
      <c r="C953" s="4" t="s">
        <v>43</v>
      </c>
      <c r="D953" s="177"/>
      <c r="E953" s="177"/>
      <c r="F953" s="177"/>
    </row>
    <row r="954" spans="1:6" ht="52.8">
      <c r="A954" s="630"/>
      <c r="B954" s="630"/>
      <c r="C954" s="4" t="s">
        <v>31</v>
      </c>
      <c r="D954" s="177">
        <f>D955+D956</f>
        <v>148833</v>
      </c>
      <c r="E954" s="177">
        <f t="shared" ref="E954:F954" si="35">E955+E956</f>
        <v>148607.99</v>
      </c>
      <c r="F954" s="177">
        <f t="shared" si="35"/>
        <v>148607.99</v>
      </c>
    </row>
    <row r="955" spans="1:6">
      <c r="A955" s="630"/>
      <c r="B955" s="630"/>
      <c r="C955" s="43" t="s">
        <v>42</v>
      </c>
      <c r="D955" s="177"/>
      <c r="E955" s="177"/>
      <c r="F955" s="177"/>
    </row>
    <row r="956" spans="1:6">
      <c r="A956" s="630"/>
      <c r="B956" s="630"/>
      <c r="C956" s="43" t="s">
        <v>6</v>
      </c>
      <c r="D956" s="410">
        <v>148833</v>
      </c>
      <c r="E956" s="410">
        <v>148607.99</v>
      </c>
      <c r="F956" s="410">
        <v>148607.99</v>
      </c>
    </row>
    <row r="957" spans="1:6">
      <c r="A957" s="630"/>
      <c r="B957" s="630"/>
      <c r="C957" s="39" t="s">
        <v>7</v>
      </c>
      <c r="D957" s="173">
        <v>3238</v>
      </c>
      <c r="E957" s="173">
        <v>5319.78</v>
      </c>
      <c r="F957" s="173">
        <v>5319.78</v>
      </c>
    </row>
    <row r="958" spans="1:6" ht="26.4">
      <c r="A958" s="630"/>
      <c r="B958" s="630"/>
      <c r="C958" s="39" t="s">
        <v>32</v>
      </c>
      <c r="D958" s="173"/>
      <c r="E958" s="173"/>
      <c r="F958" s="173"/>
    </row>
    <row r="959" spans="1:6">
      <c r="A959" s="630"/>
      <c r="B959" s="630"/>
      <c r="C959" s="49" t="s">
        <v>0</v>
      </c>
      <c r="D959" s="173"/>
      <c r="E959" s="173"/>
      <c r="F959" s="173"/>
    </row>
    <row r="960" spans="1:6" ht="39.6">
      <c r="A960" s="630"/>
      <c r="B960" s="630"/>
      <c r="C960" s="407" t="s">
        <v>41</v>
      </c>
      <c r="D960" s="173"/>
      <c r="E960" s="173"/>
      <c r="F960" s="173"/>
    </row>
    <row r="961" spans="1:6">
      <c r="A961" s="630"/>
      <c r="B961" s="630"/>
      <c r="C961" s="49" t="s">
        <v>46</v>
      </c>
      <c r="D961" s="173"/>
      <c r="E961" s="173"/>
      <c r="F961" s="173"/>
    </row>
    <row r="962" spans="1:6">
      <c r="A962" s="631"/>
      <c r="B962" s="631"/>
      <c r="C962" s="49" t="s">
        <v>14</v>
      </c>
      <c r="D962" s="173"/>
      <c r="E962" s="173"/>
      <c r="F962" s="173"/>
    </row>
    <row r="963" spans="1:6">
      <c r="A963" s="640" t="s">
        <v>732</v>
      </c>
      <c r="B963" s="640" t="s">
        <v>388</v>
      </c>
      <c r="C963" s="160" t="s">
        <v>8</v>
      </c>
      <c r="D963" s="170">
        <f>D965+D973</f>
        <v>18124.099999999999</v>
      </c>
      <c r="E963" s="170">
        <f t="shared" ref="E963:F963" si="36">E965+E973</f>
        <v>17655.900000000001</v>
      </c>
      <c r="F963" s="170">
        <f t="shared" si="36"/>
        <v>17655.900000000001</v>
      </c>
    </row>
    <row r="964" spans="1:6" ht="66">
      <c r="A964" s="641"/>
      <c r="B964" s="641"/>
      <c r="C964" s="4" t="s">
        <v>43</v>
      </c>
      <c r="D964" s="170"/>
      <c r="E964" s="170"/>
      <c r="F964" s="170"/>
    </row>
    <row r="965" spans="1:6" ht="52.8">
      <c r="A965" s="641"/>
      <c r="B965" s="641"/>
      <c r="C965" s="4" t="s">
        <v>31</v>
      </c>
      <c r="D965" s="170">
        <f>D967+D968</f>
        <v>17745.099999999999</v>
      </c>
      <c r="E965" s="170">
        <f>E967+E968</f>
        <v>17276.900000000001</v>
      </c>
      <c r="F965" s="170">
        <f t="shared" ref="F965:F1028" si="37">E965</f>
        <v>17276.900000000001</v>
      </c>
    </row>
    <row r="966" spans="1:6">
      <c r="A966" s="641"/>
      <c r="B966" s="641"/>
      <c r="C966" s="43" t="s">
        <v>0</v>
      </c>
      <c r="D966" s="170"/>
      <c r="E966" s="170"/>
      <c r="F966" s="170"/>
    </row>
    <row r="967" spans="1:6">
      <c r="A967" s="641"/>
      <c r="B967" s="641"/>
      <c r="C967" s="43" t="s">
        <v>42</v>
      </c>
      <c r="D967" s="170">
        <v>0</v>
      </c>
      <c r="E967" s="170">
        <v>0</v>
      </c>
      <c r="F967" s="170">
        <f t="shared" si="37"/>
        <v>0</v>
      </c>
    </row>
    <row r="968" spans="1:6" ht="15.6">
      <c r="A968" s="641"/>
      <c r="B968" s="641"/>
      <c r="C968" s="43" t="s">
        <v>72</v>
      </c>
      <c r="D968" s="170">
        <f>D980+D1244</f>
        <v>17745.099999999999</v>
      </c>
      <c r="E968" s="170">
        <f t="shared" ref="E968:F968" si="38">E980+E1244</f>
        <v>17276.900000000001</v>
      </c>
      <c r="F968" s="170">
        <f t="shared" si="38"/>
        <v>17276.900000000001</v>
      </c>
    </row>
    <row r="969" spans="1:6">
      <c r="A969" s="641"/>
      <c r="B969" s="641"/>
      <c r="C969" s="39" t="s">
        <v>7</v>
      </c>
      <c r="D969" s="170"/>
      <c r="E969" s="170"/>
      <c r="F969" s="170"/>
    </row>
    <row r="970" spans="1:6" ht="26.4">
      <c r="A970" s="641"/>
      <c r="B970" s="641"/>
      <c r="C970" s="39" t="s">
        <v>32</v>
      </c>
      <c r="D970" s="170">
        <f>D972+D973+D974</f>
        <v>379</v>
      </c>
      <c r="E970" s="170">
        <f t="shared" ref="E970:F970" si="39">E972+E973+E974</f>
        <v>379</v>
      </c>
      <c r="F970" s="170">
        <f t="shared" si="39"/>
        <v>379</v>
      </c>
    </row>
    <row r="971" spans="1:6">
      <c r="A971" s="641"/>
      <c r="B971" s="641"/>
      <c r="C971" s="49" t="s">
        <v>0</v>
      </c>
      <c r="D971" s="170"/>
      <c r="E971" s="170"/>
      <c r="F971" s="170"/>
    </row>
    <row r="972" spans="1:6" ht="39.6">
      <c r="A972" s="641"/>
      <c r="B972" s="641"/>
      <c r="C972" s="407" t="s">
        <v>41</v>
      </c>
      <c r="D972" s="170"/>
      <c r="E972" s="170"/>
      <c r="F972" s="170"/>
    </row>
    <row r="973" spans="1:6">
      <c r="A973" s="641"/>
      <c r="B973" s="641"/>
      <c r="C973" s="49" t="s">
        <v>46</v>
      </c>
      <c r="D973" s="170">
        <v>379</v>
      </c>
      <c r="E973" s="170">
        <v>379</v>
      </c>
      <c r="F973" s="170">
        <f t="shared" si="37"/>
        <v>379</v>
      </c>
    </row>
    <row r="974" spans="1:6">
      <c r="A974" s="665"/>
      <c r="B974" s="665"/>
      <c r="C974" s="49" t="s">
        <v>14</v>
      </c>
      <c r="D974" s="170"/>
      <c r="E974" s="170"/>
      <c r="F974" s="170"/>
    </row>
    <row r="975" spans="1:6">
      <c r="A975" s="661" t="s">
        <v>957</v>
      </c>
      <c r="B975" s="644" t="s">
        <v>489</v>
      </c>
      <c r="C975" s="160" t="s">
        <v>8</v>
      </c>
      <c r="D975" s="170">
        <f>D979+D980+D985</f>
        <v>17804.099999999999</v>
      </c>
      <c r="E975" s="170">
        <f>E979+E980+E985</f>
        <v>17362.900000000001</v>
      </c>
      <c r="F975" s="170">
        <f t="shared" si="37"/>
        <v>17362.900000000001</v>
      </c>
    </row>
    <row r="976" spans="1:6" ht="66">
      <c r="A976" s="661"/>
      <c r="B976" s="644"/>
      <c r="C976" s="4" t="s">
        <v>43</v>
      </c>
      <c r="D976" s="170"/>
      <c r="E976" s="170"/>
      <c r="F976" s="170"/>
    </row>
    <row r="977" spans="1:6" ht="52.8">
      <c r="A977" s="661"/>
      <c r="B977" s="644"/>
      <c r="C977" s="4" t="s">
        <v>31</v>
      </c>
      <c r="D977" s="170">
        <f>D979+D980</f>
        <v>17425.099999999999</v>
      </c>
      <c r="E977" s="170">
        <f>E979+E980</f>
        <v>16983.900000000001</v>
      </c>
      <c r="F977" s="170">
        <f t="shared" si="37"/>
        <v>16983.900000000001</v>
      </c>
    </row>
    <row r="978" spans="1:6">
      <c r="A978" s="661"/>
      <c r="B978" s="644"/>
      <c r="C978" s="43" t="s">
        <v>0</v>
      </c>
      <c r="D978" s="170"/>
      <c r="E978" s="170"/>
      <c r="F978" s="170"/>
    </row>
    <row r="979" spans="1:6">
      <c r="A979" s="661"/>
      <c r="B979" s="644"/>
      <c r="C979" s="43" t="s">
        <v>42</v>
      </c>
      <c r="D979" s="170">
        <v>0</v>
      </c>
      <c r="E979" s="170">
        <v>0</v>
      </c>
      <c r="F979" s="170">
        <f t="shared" si="37"/>
        <v>0</v>
      </c>
    </row>
    <row r="980" spans="1:6">
      <c r="A980" s="661"/>
      <c r="B980" s="644"/>
      <c r="C980" s="43" t="s">
        <v>6</v>
      </c>
      <c r="D980" s="170">
        <f>D992+D999+D1011+D1023+D1035</f>
        <v>17425.099999999999</v>
      </c>
      <c r="E980" s="170">
        <f t="shared" ref="E980:F980" si="40">E992+E999+E1011+E1023+E1035</f>
        <v>16983.900000000001</v>
      </c>
      <c r="F980" s="170">
        <f t="shared" si="40"/>
        <v>16983.900000000001</v>
      </c>
    </row>
    <row r="981" spans="1:6">
      <c r="A981" s="661"/>
      <c r="B981" s="644"/>
      <c r="C981" s="4" t="s">
        <v>7</v>
      </c>
      <c r="D981" s="170"/>
      <c r="E981" s="170"/>
      <c r="F981" s="170"/>
    </row>
    <row r="982" spans="1:6" ht="26.4">
      <c r="A982" s="661"/>
      <c r="B982" s="644"/>
      <c r="C982" s="4" t="s">
        <v>32</v>
      </c>
      <c r="D982" s="170"/>
      <c r="E982" s="170"/>
      <c r="F982" s="170"/>
    </row>
    <row r="983" spans="1:6">
      <c r="A983" s="661"/>
      <c r="B983" s="644"/>
      <c r="C983" s="43" t="s">
        <v>0</v>
      </c>
      <c r="D983" s="170"/>
      <c r="E983" s="170"/>
      <c r="F983" s="170"/>
    </row>
    <row r="984" spans="1:6" ht="39.6">
      <c r="A984" s="661"/>
      <c r="B984" s="644"/>
      <c r="C984" s="407" t="s">
        <v>41</v>
      </c>
      <c r="D984" s="170"/>
      <c r="E984" s="170"/>
      <c r="F984" s="170"/>
    </row>
    <row r="985" spans="1:6">
      <c r="A985" s="661"/>
      <c r="B985" s="644"/>
      <c r="C985" s="49" t="s">
        <v>46</v>
      </c>
      <c r="D985" s="170">
        <v>379</v>
      </c>
      <c r="E985" s="170">
        <v>379</v>
      </c>
      <c r="F985" s="170">
        <f t="shared" ref="F985" si="41">E985</f>
        <v>379</v>
      </c>
    </row>
    <row r="986" spans="1:6">
      <c r="A986" s="661"/>
      <c r="B986" s="644"/>
      <c r="C986" s="49" t="s">
        <v>14</v>
      </c>
      <c r="D986" s="170"/>
      <c r="E986" s="170"/>
      <c r="F986" s="170"/>
    </row>
    <row r="987" spans="1:6">
      <c r="A987" s="662" t="s">
        <v>752</v>
      </c>
      <c r="B987" s="640" t="s">
        <v>753</v>
      </c>
      <c r="C987" s="160" t="s">
        <v>8</v>
      </c>
      <c r="D987" s="170">
        <f>D989+D997</f>
        <v>7650.1</v>
      </c>
      <c r="E987" s="170">
        <f t="shared" ref="E987:F987" si="42">E989+E997</f>
        <v>7208.9</v>
      </c>
      <c r="F987" s="170">
        <f t="shared" si="42"/>
        <v>7208.9</v>
      </c>
    </row>
    <row r="988" spans="1:6" ht="66">
      <c r="A988" s="663"/>
      <c r="B988" s="641"/>
      <c r="C988" s="4" t="s">
        <v>43</v>
      </c>
      <c r="D988" s="170"/>
      <c r="E988" s="170"/>
      <c r="F988" s="170"/>
    </row>
    <row r="989" spans="1:6" ht="52.8">
      <c r="A989" s="663"/>
      <c r="B989" s="641"/>
      <c r="C989" s="4" t="s">
        <v>31</v>
      </c>
      <c r="D989" s="170">
        <f>D991+D992</f>
        <v>7271.1</v>
      </c>
      <c r="E989" s="170">
        <f>E991+E992</f>
        <v>6829.9</v>
      </c>
      <c r="F989" s="170">
        <f t="shared" si="37"/>
        <v>6829.9</v>
      </c>
    </row>
    <row r="990" spans="1:6">
      <c r="A990" s="663"/>
      <c r="B990" s="641"/>
      <c r="C990" s="43" t="s">
        <v>0</v>
      </c>
      <c r="D990" s="170"/>
      <c r="E990" s="170"/>
      <c r="F990" s="170"/>
    </row>
    <row r="991" spans="1:6">
      <c r="A991" s="663"/>
      <c r="B991" s="641"/>
      <c r="C991" s="43" t="s">
        <v>42</v>
      </c>
      <c r="D991" s="170">
        <v>0</v>
      </c>
      <c r="E991" s="170">
        <v>0</v>
      </c>
      <c r="F991" s="170">
        <f t="shared" si="37"/>
        <v>0</v>
      </c>
    </row>
    <row r="992" spans="1:6">
      <c r="A992" s="663"/>
      <c r="B992" s="641"/>
      <c r="C992" s="43" t="s">
        <v>6</v>
      </c>
      <c r="D992" s="170">
        <v>7271.1</v>
      </c>
      <c r="E992" s="170">
        <v>6829.9</v>
      </c>
      <c r="F992" s="170">
        <f t="shared" si="37"/>
        <v>6829.9</v>
      </c>
    </row>
    <row r="993" spans="1:6">
      <c r="A993" s="663"/>
      <c r="B993" s="641"/>
      <c r="C993" s="4" t="s">
        <v>7</v>
      </c>
      <c r="D993" s="170"/>
      <c r="E993" s="170"/>
      <c r="F993" s="170"/>
    </row>
    <row r="994" spans="1:6" ht="26.4">
      <c r="A994" s="663"/>
      <c r="B994" s="641"/>
      <c r="C994" s="4" t="s">
        <v>32</v>
      </c>
      <c r="D994" s="170"/>
      <c r="E994" s="170"/>
      <c r="F994" s="170"/>
    </row>
    <row r="995" spans="1:6">
      <c r="A995" s="663"/>
      <c r="B995" s="641"/>
      <c r="C995" s="43" t="s">
        <v>0</v>
      </c>
      <c r="D995" s="170"/>
      <c r="E995" s="170"/>
      <c r="F995" s="170"/>
    </row>
    <row r="996" spans="1:6" ht="39.6">
      <c r="A996" s="663"/>
      <c r="B996" s="641"/>
      <c r="C996" s="407" t="s">
        <v>41</v>
      </c>
      <c r="D996" s="170"/>
      <c r="E996" s="170"/>
      <c r="F996" s="170"/>
    </row>
    <row r="997" spans="1:6">
      <c r="A997" s="663"/>
      <c r="B997" s="641"/>
      <c r="C997" s="49" t="s">
        <v>46</v>
      </c>
      <c r="D997" s="170">
        <v>379</v>
      </c>
      <c r="E997" s="170">
        <v>379</v>
      </c>
      <c r="F997" s="170">
        <f t="shared" ref="F997" si="43">E997</f>
        <v>379</v>
      </c>
    </row>
    <row r="998" spans="1:6">
      <c r="A998" s="664"/>
      <c r="B998" s="665"/>
      <c r="C998" s="49" t="s">
        <v>14</v>
      </c>
      <c r="D998" s="170"/>
      <c r="E998" s="170"/>
      <c r="F998" s="170"/>
    </row>
    <row r="999" spans="1:6">
      <c r="A999" s="662" t="s">
        <v>264</v>
      </c>
      <c r="B999" s="640" t="s">
        <v>265</v>
      </c>
      <c r="C999" s="160" t="s">
        <v>8</v>
      </c>
      <c r="D999" s="170">
        <f>D1001</f>
        <v>3502</v>
      </c>
      <c r="E999" s="170">
        <f>E1001</f>
        <v>3502</v>
      </c>
      <c r="F999" s="170">
        <f t="shared" si="37"/>
        <v>3502</v>
      </c>
    </row>
    <row r="1000" spans="1:6" ht="66">
      <c r="A1000" s="663"/>
      <c r="B1000" s="641"/>
      <c r="C1000" s="4" t="s">
        <v>43</v>
      </c>
      <c r="D1000" s="170"/>
      <c r="E1000" s="170"/>
      <c r="F1000" s="170"/>
    </row>
    <row r="1001" spans="1:6" ht="52.8">
      <c r="A1001" s="663"/>
      <c r="B1001" s="641"/>
      <c r="C1001" s="4" t="s">
        <v>31</v>
      </c>
      <c r="D1001" s="170">
        <f>D1003+D1004</f>
        <v>3502</v>
      </c>
      <c r="E1001" s="170">
        <f>E1003+E1004</f>
        <v>3502</v>
      </c>
      <c r="F1001" s="170">
        <f t="shared" si="37"/>
        <v>3502</v>
      </c>
    </row>
    <row r="1002" spans="1:6">
      <c r="A1002" s="663"/>
      <c r="B1002" s="641"/>
      <c r="C1002" s="43" t="s">
        <v>0</v>
      </c>
      <c r="D1002" s="170"/>
      <c r="E1002" s="170"/>
      <c r="F1002" s="170"/>
    </row>
    <row r="1003" spans="1:6">
      <c r="A1003" s="663"/>
      <c r="B1003" s="641"/>
      <c r="C1003" s="43" t="s">
        <v>42</v>
      </c>
      <c r="D1003" s="170">
        <v>0</v>
      </c>
      <c r="E1003" s="170">
        <v>0</v>
      </c>
      <c r="F1003" s="170">
        <f t="shared" si="37"/>
        <v>0</v>
      </c>
    </row>
    <row r="1004" spans="1:6">
      <c r="A1004" s="663"/>
      <c r="B1004" s="641"/>
      <c r="C1004" s="43" t="s">
        <v>6</v>
      </c>
      <c r="D1004" s="170">
        <v>3502</v>
      </c>
      <c r="E1004" s="170">
        <v>3502</v>
      </c>
      <c r="F1004" s="170">
        <f t="shared" si="37"/>
        <v>3502</v>
      </c>
    </row>
    <row r="1005" spans="1:6">
      <c r="A1005" s="663"/>
      <c r="B1005" s="641"/>
      <c r="C1005" s="4" t="s">
        <v>7</v>
      </c>
      <c r="D1005" s="170"/>
      <c r="E1005" s="170"/>
      <c r="F1005" s="170"/>
    </row>
    <row r="1006" spans="1:6" ht="26.4">
      <c r="A1006" s="663"/>
      <c r="B1006" s="641"/>
      <c r="C1006" s="4" t="s">
        <v>32</v>
      </c>
      <c r="D1006" s="170"/>
      <c r="E1006" s="170"/>
      <c r="F1006" s="170"/>
    </row>
    <row r="1007" spans="1:6">
      <c r="A1007" s="663"/>
      <c r="B1007" s="641"/>
      <c r="C1007" s="43" t="s">
        <v>0</v>
      </c>
      <c r="D1007" s="170"/>
      <c r="E1007" s="170"/>
      <c r="F1007" s="170"/>
    </row>
    <row r="1008" spans="1:6" ht="39.6">
      <c r="A1008" s="663"/>
      <c r="B1008" s="641"/>
      <c r="C1008" s="407" t="s">
        <v>41</v>
      </c>
      <c r="D1008" s="170"/>
      <c r="E1008" s="170"/>
      <c r="F1008" s="170"/>
    </row>
    <row r="1009" spans="1:6">
      <c r="A1009" s="663"/>
      <c r="B1009" s="641"/>
      <c r="C1009" s="49" t="s">
        <v>46</v>
      </c>
      <c r="D1009" s="170"/>
      <c r="E1009" s="170"/>
      <c r="F1009" s="170"/>
    </row>
    <row r="1010" spans="1:6">
      <c r="A1010" s="664"/>
      <c r="B1010" s="665"/>
      <c r="C1010" s="49" t="s">
        <v>14</v>
      </c>
      <c r="D1010" s="170"/>
      <c r="E1010" s="170"/>
      <c r="F1010" s="170"/>
    </row>
    <row r="1011" spans="1:6">
      <c r="A1011" s="662" t="s">
        <v>266</v>
      </c>
      <c r="B1011" s="640" t="s">
        <v>267</v>
      </c>
      <c r="C1011" s="160" t="s">
        <v>8</v>
      </c>
      <c r="D1011" s="170">
        <f>D1013</f>
        <v>1432</v>
      </c>
      <c r="E1011" s="170">
        <f>E1013</f>
        <v>1432</v>
      </c>
      <c r="F1011" s="170">
        <f t="shared" si="37"/>
        <v>1432</v>
      </c>
    </row>
    <row r="1012" spans="1:6" ht="66">
      <c r="A1012" s="663"/>
      <c r="B1012" s="641"/>
      <c r="C1012" s="4" t="s">
        <v>43</v>
      </c>
      <c r="D1012" s="170"/>
      <c r="E1012" s="170"/>
      <c r="F1012" s="170"/>
    </row>
    <row r="1013" spans="1:6" ht="52.8">
      <c r="A1013" s="663"/>
      <c r="B1013" s="641"/>
      <c r="C1013" s="4" t="s">
        <v>31</v>
      </c>
      <c r="D1013" s="170">
        <f>D1015+D1016</f>
        <v>1432</v>
      </c>
      <c r="E1013" s="170">
        <f>E1015+E1016</f>
        <v>1432</v>
      </c>
      <c r="F1013" s="170">
        <f t="shared" si="37"/>
        <v>1432</v>
      </c>
    </row>
    <row r="1014" spans="1:6">
      <c r="A1014" s="663"/>
      <c r="B1014" s="641"/>
      <c r="C1014" s="43" t="s">
        <v>0</v>
      </c>
      <c r="D1014" s="170"/>
      <c r="E1014" s="170"/>
      <c r="F1014" s="170"/>
    </row>
    <row r="1015" spans="1:6">
      <c r="A1015" s="663"/>
      <c r="B1015" s="641"/>
      <c r="C1015" s="43" t="s">
        <v>42</v>
      </c>
      <c r="D1015" s="170">
        <v>0</v>
      </c>
      <c r="E1015" s="170">
        <v>0</v>
      </c>
      <c r="F1015" s="170">
        <f t="shared" si="37"/>
        <v>0</v>
      </c>
    </row>
    <row r="1016" spans="1:6">
      <c r="A1016" s="663"/>
      <c r="B1016" s="641"/>
      <c r="C1016" s="43" t="s">
        <v>6</v>
      </c>
      <c r="D1016" s="170">
        <v>1432</v>
      </c>
      <c r="E1016" s="170">
        <v>1432</v>
      </c>
      <c r="F1016" s="170">
        <f t="shared" si="37"/>
        <v>1432</v>
      </c>
    </row>
    <row r="1017" spans="1:6">
      <c r="A1017" s="663"/>
      <c r="B1017" s="641"/>
      <c r="C1017" s="4" t="s">
        <v>7</v>
      </c>
      <c r="D1017" s="170"/>
      <c r="E1017" s="170"/>
      <c r="F1017" s="170"/>
    </row>
    <row r="1018" spans="1:6" ht="26.4">
      <c r="A1018" s="663"/>
      <c r="B1018" s="641"/>
      <c r="C1018" s="4" t="s">
        <v>32</v>
      </c>
      <c r="D1018" s="170"/>
      <c r="E1018" s="170"/>
      <c r="F1018" s="170"/>
    </row>
    <row r="1019" spans="1:6">
      <c r="A1019" s="663"/>
      <c r="B1019" s="641"/>
      <c r="C1019" s="43" t="s">
        <v>0</v>
      </c>
      <c r="D1019" s="170"/>
      <c r="E1019" s="170"/>
      <c r="F1019" s="170"/>
    </row>
    <row r="1020" spans="1:6" ht="39.6">
      <c r="A1020" s="663"/>
      <c r="B1020" s="641"/>
      <c r="C1020" s="407" t="s">
        <v>41</v>
      </c>
      <c r="D1020" s="170"/>
      <c r="E1020" s="170"/>
      <c r="F1020" s="170"/>
    </row>
    <row r="1021" spans="1:6">
      <c r="A1021" s="663"/>
      <c r="B1021" s="641"/>
      <c r="C1021" s="49" t="s">
        <v>46</v>
      </c>
      <c r="D1021" s="170"/>
      <c r="E1021" s="170"/>
      <c r="F1021" s="170"/>
    </row>
    <row r="1022" spans="1:6">
      <c r="A1022" s="664"/>
      <c r="B1022" s="665"/>
      <c r="C1022" s="49" t="s">
        <v>14</v>
      </c>
      <c r="D1022" s="170"/>
      <c r="E1022" s="170"/>
      <c r="F1022" s="170"/>
    </row>
    <row r="1023" spans="1:6">
      <c r="A1023" s="662" t="s">
        <v>268</v>
      </c>
      <c r="B1023" s="640" t="s">
        <v>269</v>
      </c>
      <c r="C1023" s="160" t="s">
        <v>8</v>
      </c>
      <c r="D1023" s="170">
        <f>D1025</f>
        <v>2020</v>
      </c>
      <c r="E1023" s="170">
        <f>E1025</f>
        <v>2020</v>
      </c>
      <c r="F1023" s="170">
        <f t="shared" si="37"/>
        <v>2020</v>
      </c>
    </row>
    <row r="1024" spans="1:6" ht="66">
      <c r="A1024" s="663"/>
      <c r="B1024" s="641"/>
      <c r="C1024" s="4" t="s">
        <v>43</v>
      </c>
      <c r="D1024" s="170"/>
      <c r="E1024" s="170"/>
      <c r="F1024" s="170"/>
    </row>
    <row r="1025" spans="1:6" ht="52.8">
      <c r="A1025" s="663"/>
      <c r="B1025" s="641"/>
      <c r="C1025" s="4" t="s">
        <v>31</v>
      </c>
      <c r="D1025" s="170">
        <f>D1027+D1028</f>
        <v>2020</v>
      </c>
      <c r="E1025" s="170">
        <f>E1027+E1028</f>
        <v>2020</v>
      </c>
      <c r="F1025" s="170">
        <f t="shared" si="37"/>
        <v>2020</v>
      </c>
    </row>
    <row r="1026" spans="1:6">
      <c r="A1026" s="663"/>
      <c r="B1026" s="641"/>
      <c r="C1026" s="43" t="s">
        <v>0</v>
      </c>
      <c r="D1026" s="170"/>
      <c r="E1026" s="170"/>
      <c r="F1026" s="170"/>
    </row>
    <row r="1027" spans="1:6">
      <c r="A1027" s="663"/>
      <c r="B1027" s="641"/>
      <c r="C1027" s="43" t="s">
        <v>42</v>
      </c>
      <c r="D1027" s="170">
        <v>0</v>
      </c>
      <c r="E1027" s="170">
        <v>0</v>
      </c>
      <c r="F1027" s="170">
        <f t="shared" si="37"/>
        <v>0</v>
      </c>
    </row>
    <row r="1028" spans="1:6">
      <c r="A1028" s="663"/>
      <c r="B1028" s="641"/>
      <c r="C1028" s="43" t="s">
        <v>6</v>
      </c>
      <c r="D1028" s="170">
        <v>2020</v>
      </c>
      <c r="E1028" s="170">
        <v>2020</v>
      </c>
      <c r="F1028" s="170">
        <f t="shared" si="37"/>
        <v>2020</v>
      </c>
    </row>
    <row r="1029" spans="1:6">
      <c r="A1029" s="663"/>
      <c r="B1029" s="641"/>
      <c r="C1029" s="4" t="s">
        <v>7</v>
      </c>
      <c r="D1029" s="170"/>
      <c r="E1029" s="170"/>
      <c r="F1029" s="170"/>
    </row>
    <row r="1030" spans="1:6" ht="26.4">
      <c r="A1030" s="663"/>
      <c r="B1030" s="641"/>
      <c r="C1030" s="4" t="s">
        <v>32</v>
      </c>
      <c r="D1030" s="170"/>
      <c r="E1030" s="170"/>
      <c r="F1030" s="170"/>
    </row>
    <row r="1031" spans="1:6">
      <c r="A1031" s="663"/>
      <c r="B1031" s="641"/>
      <c r="C1031" s="43" t="s">
        <v>0</v>
      </c>
      <c r="D1031" s="170"/>
      <c r="E1031" s="170"/>
      <c r="F1031" s="170"/>
    </row>
    <row r="1032" spans="1:6" ht="39.6">
      <c r="A1032" s="663"/>
      <c r="B1032" s="641"/>
      <c r="C1032" s="407" t="s">
        <v>41</v>
      </c>
      <c r="D1032" s="170"/>
      <c r="E1032" s="170"/>
      <c r="F1032" s="170"/>
    </row>
    <row r="1033" spans="1:6">
      <c r="A1033" s="663"/>
      <c r="B1033" s="641"/>
      <c r="C1033" s="49" t="s">
        <v>46</v>
      </c>
      <c r="D1033" s="170"/>
      <c r="E1033" s="170"/>
      <c r="F1033" s="170"/>
    </row>
    <row r="1034" spans="1:6">
      <c r="A1034" s="664"/>
      <c r="B1034" s="665"/>
      <c r="C1034" s="49" t="s">
        <v>14</v>
      </c>
      <c r="D1034" s="170"/>
      <c r="E1034" s="170"/>
      <c r="F1034" s="170"/>
    </row>
    <row r="1035" spans="1:6">
      <c r="A1035" s="662" t="s">
        <v>758</v>
      </c>
      <c r="B1035" s="640" t="s">
        <v>958</v>
      </c>
      <c r="C1035" s="160" t="s">
        <v>8</v>
      </c>
      <c r="D1035" s="170">
        <f>D1037</f>
        <v>3200</v>
      </c>
      <c r="E1035" s="170">
        <f>E1037</f>
        <v>3200</v>
      </c>
      <c r="F1035" s="170">
        <f t="shared" ref="F1035:F1040" si="44">E1035</f>
        <v>3200</v>
      </c>
    </row>
    <row r="1036" spans="1:6" ht="66">
      <c r="A1036" s="663"/>
      <c r="B1036" s="641"/>
      <c r="C1036" s="4" t="s">
        <v>43</v>
      </c>
      <c r="D1036" s="170"/>
      <c r="E1036" s="170"/>
      <c r="F1036" s="170"/>
    </row>
    <row r="1037" spans="1:6" ht="52.8">
      <c r="A1037" s="663"/>
      <c r="B1037" s="641"/>
      <c r="C1037" s="4" t="s">
        <v>31</v>
      </c>
      <c r="D1037" s="170">
        <f>D1039+D1040</f>
        <v>3200</v>
      </c>
      <c r="E1037" s="170">
        <f>E1039+E1040</f>
        <v>3200</v>
      </c>
      <c r="F1037" s="170">
        <f t="shared" si="44"/>
        <v>3200</v>
      </c>
    </row>
    <row r="1038" spans="1:6">
      <c r="A1038" s="663"/>
      <c r="B1038" s="641"/>
      <c r="C1038" s="43" t="s">
        <v>0</v>
      </c>
      <c r="D1038" s="170"/>
      <c r="E1038" s="170"/>
      <c r="F1038" s="170"/>
    </row>
    <row r="1039" spans="1:6">
      <c r="A1039" s="663"/>
      <c r="B1039" s="641"/>
      <c r="C1039" s="43" t="s">
        <v>42</v>
      </c>
      <c r="D1039" s="170">
        <v>0</v>
      </c>
      <c r="E1039" s="170">
        <v>0</v>
      </c>
      <c r="F1039" s="170">
        <f t="shared" si="44"/>
        <v>0</v>
      </c>
    </row>
    <row r="1040" spans="1:6">
      <c r="A1040" s="663"/>
      <c r="B1040" s="641"/>
      <c r="C1040" s="43" t="s">
        <v>6</v>
      </c>
      <c r="D1040" s="170">
        <v>3200</v>
      </c>
      <c r="E1040" s="170">
        <v>3200</v>
      </c>
      <c r="F1040" s="170">
        <f t="shared" si="44"/>
        <v>3200</v>
      </c>
    </row>
    <row r="1041" spans="1:6">
      <c r="A1041" s="663"/>
      <c r="B1041" s="641"/>
      <c r="C1041" s="4" t="s">
        <v>7</v>
      </c>
      <c r="D1041" s="170"/>
      <c r="E1041" s="170"/>
      <c r="F1041" s="170"/>
    </row>
    <row r="1042" spans="1:6" ht="26.4">
      <c r="A1042" s="663"/>
      <c r="B1042" s="641"/>
      <c r="C1042" s="4" t="s">
        <v>32</v>
      </c>
      <c r="D1042" s="170"/>
      <c r="E1042" s="170"/>
      <c r="F1042" s="170"/>
    </row>
    <row r="1043" spans="1:6">
      <c r="A1043" s="663"/>
      <c r="B1043" s="641"/>
      <c r="C1043" s="43" t="s">
        <v>0</v>
      </c>
      <c r="D1043" s="170"/>
      <c r="E1043" s="170"/>
      <c r="F1043" s="170"/>
    </row>
    <row r="1044" spans="1:6" ht="39.6">
      <c r="A1044" s="663"/>
      <c r="B1044" s="641"/>
      <c r="C1044" s="407" t="s">
        <v>41</v>
      </c>
      <c r="D1044" s="170"/>
      <c r="E1044" s="170"/>
      <c r="F1044" s="170"/>
    </row>
    <row r="1045" spans="1:6">
      <c r="A1045" s="663"/>
      <c r="B1045" s="641"/>
      <c r="C1045" s="49" t="s">
        <v>46</v>
      </c>
      <c r="D1045" s="170"/>
      <c r="E1045" s="170"/>
      <c r="F1045" s="170"/>
    </row>
    <row r="1046" spans="1:6">
      <c r="A1046" s="664"/>
      <c r="B1046" s="665"/>
      <c r="C1046" s="49" t="s">
        <v>14</v>
      </c>
      <c r="D1046" s="170"/>
      <c r="E1046" s="170"/>
      <c r="F1046" s="170"/>
    </row>
    <row r="1047" spans="1:6">
      <c r="A1047" s="662" t="s">
        <v>959</v>
      </c>
      <c r="B1047" s="662" t="s">
        <v>271</v>
      </c>
      <c r="C1047" s="162" t="s">
        <v>8</v>
      </c>
      <c r="D1047" s="170">
        <v>0</v>
      </c>
      <c r="E1047" s="170">
        <v>0</v>
      </c>
      <c r="F1047" s="170">
        <v>0</v>
      </c>
    </row>
    <row r="1048" spans="1:6" ht="66">
      <c r="A1048" s="663"/>
      <c r="B1048" s="663"/>
      <c r="C1048" s="39" t="s">
        <v>43</v>
      </c>
      <c r="D1048" s="170"/>
      <c r="E1048" s="170"/>
      <c r="F1048" s="170"/>
    </row>
    <row r="1049" spans="1:6" ht="52.8">
      <c r="A1049" s="663"/>
      <c r="B1049" s="663"/>
      <c r="C1049" s="39" t="s">
        <v>31</v>
      </c>
      <c r="D1049" s="170">
        <v>0</v>
      </c>
      <c r="E1049" s="170">
        <v>0</v>
      </c>
      <c r="F1049" s="170">
        <v>0</v>
      </c>
    </row>
    <row r="1050" spans="1:6">
      <c r="A1050" s="663"/>
      <c r="B1050" s="663"/>
      <c r="C1050" s="49" t="s">
        <v>0</v>
      </c>
      <c r="D1050" s="170"/>
      <c r="E1050" s="170"/>
      <c r="F1050" s="170"/>
    </row>
    <row r="1051" spans="1:6">
      <c r="A1051" s="663"/>
      <c r="B1051" s="663"/>
      <c r="C1051" s="49" t="s">
        <v>42</v>
      </c>
      <c r="D1051" s="170"/>
      <c r="E1051" s="170"/>
      <c r="F1051" s="170"/>
    </row>
    <row r="1052" spans="1:6">
      <c r="A1052" s="663"/>
      <c r="B1052" s="663"/>
      <c r="C1052" s="49" t="s">
        <v>6</v>
      </c>
      <c r="D1052" s="170"/>
      <c r="E1052" s="170"/>
      <c r="F1052" s="170"/>
    </row>
    <row r="1053" spans="1:6">
      <c r="A1053" s="663"/>
      <c r="B1053" s="663"/>
      <c r="C1053" s="39" t="s">
        <v>7</v>
      </c>
      <c r="D1053" s="170"/>
      <c r="E1053" s="170"/>
      <c r="F1053" s="170"/>
    </row>
    <row r="1054" spans="1:6" ht="26.4">
      <c r="A1054" s="663"/>
      <c r="B1054" s="663"/>
      <c r="C1054" s="39" t="s">
        <v>32</v>
      </c>
      <c r="D1054" s="170"/>
      <c r="E1054" s="170"/>
      <c r="F1054" s="170"/>
    </row>
    <row r="1055" spans="1:6">
      <c r="A1055" s="663"/>
      <c r="B1055" s="663"/>
      <c r="C1055" s="49" t="s">
        <v>0</v>
      </c>
      <c r="D1055" s="170"/>
      <c r="E1055" s="170"/>
      <c r="F1055" s="170"/>
    </row>
    <row r="1056" spans="1:6" ht="39.6">
      <c r="A1056" s="663"/>
      <c r="B1056" s="663"/>
      <c r="C1056" s="407" t="s">
        <v>41</v>
      </c>
      <c r="D1056" s="170"/>
      <c r="E1056" s="170"/>
      <c r="F1056" s="170"/>
    </row>
    <row r="1057" spans="1:6">
      <c r="A1057" s="663"/>
      <c r="B1057" s="663"/>
      <c r="C1057" s="49" t="s">
        <v>46</v>
      </c>
      <c r="D1057" s="170"/>
      <c r="E1057" s="170"/>
      <c r="F1057" s="170"/>
    </row>
    <row r="1058" spans="1:6">
      <c r="A1058" s="664"/>
      <c r="B1058" s="664"/>
      <c r="C1058" s="49" t="s">
        <v>14</v>
      </c>
      <c r="D1058" s="170"/>
      <c r="E1058" s="170"/>
      <c r="F1058" s="170"/>
    </row>
    <row r="1059" spans="1:6">
      <c r="A1059" s="662" t="s">
        <v>960</v>
      </c>
      <c r="B1059" s="662" t="s">
        <v>273</v>
      </c>
      <c r="C1059" s="162" t="s">
        <v>8</v>
      </c>
      <c r="D1059" s="170">
        <v>0</v>
      </c>
      <c r="E1059" s="170">
        <v>0</v>
      </c>
      <c r="F1059" s="170">
        <v>0</v>
      </c>
    </row>
    <row r="1060" spans="1:6" ht="66">
      <c r="A1060" s="663"/>
      <c r="B1060" s="663"/>
      <c r="C1060" s="39" t="s">
        <v>43</v>
      </c>
      <c r="D1060" s="170"/>
      <c r="E1060" s="170"/>
      <c r="F1060" s="170"/>
    </row>
    <row r="1061" spans="1:6" ht="52.8">
      <c r="A1061" s="663"/>
      <c r="B1061" s="663"/>
      <c r="C1061" s="39" t="s">
        <v>31</v>
      </c>
      <c r="D1061" s="170">
        <v>0</v>
      </c>
      <c r="E1061" s="170">
        <v>0</v>
      </c>
      <c r="F1061" s="170">
        <v>0</v>
      </c>
    </row>
    <row r="1062" spans="1:6">
      <c r="A1062" s="663"/>
      <c r="B1062" s="663"/>
      <c r="C1062" s="49" t="s">
        <v>0</v>
      </c>
      <c r="D1062" s="170"/>
      <c r="E1062" s="170"/>
      <c r="F1062" s="170"/>
    </row>
    <row r="1063" spans="1:6">
      <c r="A1063" s="663"/>
      <c r="B1063" s="663"/>
      <c r="C1063" s="49" t="s">
        <v>42</v>
      </c>
      <c r="D1063" s="170"/>
      <c r="E1063" s="170"/>
      <c r="F1063" s="170"/>
    </row>
    <row r="1064" spans="1:6">
      <c r="A1064" s="663"/>
      <c r="B1064" s="663"/>
      <c r="C1064" s="49" t="s">
        <v>6</v>
      </c>
      <c r="D1064" s="170"/>
      <c r="E1064" s="170"/>
      <c r="F1064" s="170"/>
    </row>
    <row r="1065" spans="1:6">
      <c r="A1065" s="663"/>
      <c r="B1065" s="663"/>
      <c r="C1065" s="39" t="s">
        <v>7</v>
      </c>
      <c r="D1065" s="170"/>
      <c r="E1065" s="170"/>
      <c r="F1065" s="170"/>
    </row>
    <row r="1066" spans="1:6" ht="26.4">
      <c r="A1066" s="663"/>
      <c r="B1066" s="663"/>
      <c r="C1066" s="39" t="s">
        <v>32</v>
      </c>
      <c r="D1066" s="170"/>
      <c r="E1066" s="170"/>
      <c r="F1066" s="170"/>
    </row>
    <row r="1067" spans="1:6">
      <c r="A1067" s="663"/>
      <c r="B1067" s="663"/>
      <c r="C1067" s="49" t="s">
        <v>0</v>
      </c>
      <c r="D1067" s="170"/>
      <c r="E1067" s="170"/>
      <c r="F1067" s="170"/>
    </row>
    <row r="1068" spans="1:6" ht="39.6">
      <c r="A1068" s="663"/>
      <c r="B1068" s="663"/>
      <c r="C1068" s="407" t="s">
        <v>41</v>
      </c>
      <c r="D1068" s="170"/>
      <c r="E1068" s="170"/>
      <c r="F1068" s="170"/>
    </row>
    <row r="1069" spans="1:6">
      <c r="A1069" s="663"/>
      <c r="B1069" s="663"/>
      <c r="C1069" s="49" t="s">
        <v>46</v>
      </c>
      <c r="D1069" s="170"/>
      <c r="E1069" s="170"/>
      <c r="F1069" s="170"/>
    </row>
    <row r="1070" spans="1:6">
      <c r="A1070" s="664"/>
      <c r="B1070" s="664"/>
      <c r="C1070" s="49" t="s">
        <v>14</v>
      </c>
      <c r="D1070" s="170"/>
      <c r="E1070" s="170"/>
      <c r="F1070" s="170"/>
    </row>
    <row r="1071" spans="1:6">
      <c r="A1071" s="662" t="s">
        <v>961</v>
      </c>
      <c r="B1071" s="662" t="s">
        <v>276</v>
      </c>
      <c r="C1071" s="162" t="s">
        <v>8</v>
      </c>
      <c r="D1071" s="170">
        <f>D1073</f>
        <v>0</v>
      </c>
      <c r="E1071" s="170">
        <f>E1073</f>
        <v>0</v>
      </c>
      <c r="F1071" s="170"/>
    </row>
    <row r="1072" spans="1:6" ht="66">
      <c r="A1072" s="663"/>
      <c r="B1072" s="663"/>
      <c r="C1072" s="39" t="s">
        <v>43</v>
      </c>
      <c r="D1072" s="170"/>
      <c r="E1072" s="170"/>
      <c r="F1072" s="170"/>
    </row>
    <row r="1073" spans="1:6" ht="52.8">
      <c r="A1073" s="663"/>
      <c r="B1073" s="663"/>
      <c r="C1073" s="39" t="s">
        <v>31</v>
      </c>
      <c r="D1073" s="170">
        <f>D1075+D1076</f>
        <v>0</v>
      </c>
      <c r="E1073" s="170">
        <f>E1075+E1076</f>
        <v>0</v>
      </c>
      <c r="F1073" s="170"/>
    </row>
    <row r="1074" spans="1:6">
      <c r="A1074" s="663"/>
      <c r="B1074" s="663"/>
      <c r="C1074" s="39" t="s">
        <v>0</v>
      </c>
      <c r="D1074" s="170"/>
      <c r="E1074" s="170"/>
      <c r="F1074" s="170"/>
    </row>
    <row r="1075" spans="1:6">
      <c r="A1075" s="663"/>
      <c r="B1075" s="663"/>
      <c r="C1075" s="49" t="s">
        <v>42</v>
      </c>
      <c r="D1075" s="170">
        <v>0</v>
      </c>
      <c r="E1075" s="170">
        <v>0</v>
      </c>
      <c r="F1075" s="170">
        <v>0</v>
      </c>
    </row>
    <row r="1076" spans="1:6">
      <c r="A1076" s="663"/>
      <c r="B1076" s="663"/>
      <c r="C1076" s="49" t="s">
        <v>6</v>
      </c>
      <c r="D1076" s="170">
        <v>0</v>
      </c>
      <c r="E1076" s="170">
        <v>0</v>
      </c>
      <c r="F1076" s="170"/>
    </row>
    <row r="1077" spans="1:6">
      <c r="A1077" s="663"/>
      <c r="B1077" s="663"/>
      <c r="C1077" s="39" t="s">
        <v>7</v>
      </c>
      <c r="D1077" s="170"/>
      <c r="E1077" s="170"/>
      <c r="F1077" s="170"/>
    </row>
    <row r="1078" spans="1:6" ht="26.4">
      <c r="A1078" s="663"/>
      <c r="B1078" s="663"/>
      <c r="C1078" s="39" t="s">
        <v>32</v>
      </c>
      <c r="D1078" s="170"/>
      <c r="E1078" s="170"/>
      <c r="F1078" s="170"/>
    </row>
    <row r="1079" spans="1:6">
      <c r="A1079" s="663"/>
      <c r="B1079" s="663"/>
      <c r="C1079" s="49" t="s">
        <v>0</v>
      </c>
      <c r="D1079" s="170"/>
      <c r="E1079" s="170"/>
      <c r="F1079" s="170"/>
    </row>
    <row r="1080" spans="1:6" ht="39.6">
      <c r="A1080" s="663"/>
      <c r="B1080" s="663"/>
      <c r="C1080" s="407" t="s">
        <v>41</v>
      </c>
      <c r="D1080" s="170"/>
      <c r="E1080" s="170"/>
      <c r="F1080" s="170"/>
    </row>
    <row r="1081" spans="1:6">
      <c r="A1081" s="663"/>
      <c r="B1081" s="663"/>
      <c r="C1081" s="49" t="s">
        <v>46</v>
      </c>
      <c r="D1081" s="170"/>
      <c r="E1081" s="170"/>
      <c r="F1081" s="170"/>
    </row>
    <row r="1082" spans="1:6">
      <c r="A1082" s="664"/>
      <c r="B1082" s="664"/>
      <c r="C1082" s="49" t="s">
        <v>14</v>
      </c>
      <c r="D1082" s="170"/>
      <c r="E1082" s="170"/>
      <c r="F1082" s="170"/>
    </row>
    <row r="1083" spans="1:6">
      <c r="A1083" s="661" t="s">
        <v>278</v>
      </c>
      <c r="B1083" s="661" t="s">
        <v>279</v>
      </c>
      <c r="C1083" s="162" t="s">
        <v>8</v>
      </c>
      <c r="D1083" s="170">
        <v>0</v>
      </c>
      <c r="E1083" s="170">
        <v>0</v>
      </c>
      <c r="F1083" s="170"/>
    </row>
    <row r="1084" spans="1:6" ht="66">
      <c r="A1084" s="661"/>
      <c r="B1084" s="661"/>
      <c r="C1084" s="39" t="s">
        <v>43</v>
      </c>
      <c r="D1084" s="170"/>
      <c r="E1084" s="170"/>
      <c r="F1084" s="170"/>
    </row>
    <row r="1085" spans="1:6" ht="52.8">
      <c r="A1085" s="661"/>
      <c r="B1085" s="661"/>
      <c r="C1085" s="39" t="s">
        <v>31</v>
      </c>
      <c r="D1085" s="170">
        <f>D1088</f>
        <v>0</v>
      </c>
      <c r="E1085" s="170">
        <v>0</v>
      </c>
      <c r="F1085" s="170"/>
    </row>
    <row r="1086" spans="1:6">
      <c r="A1086" s="661"/>
      <c r="B1086" s="661"/>
      <c r="C1086" s="39" t="s">
        <v>0</v>
      </c>
      <c r="D1086" s="170"/>
      <c r="E1086" s="170"/>
      <c r="F1086" s="170"/>
    </row>
    <row r="1087" spans="1:6">
      <c r="A1087" s="661"/>
      <c r="B1087" s="661"/>
      <c r="C1087" s="49" t="s">
        <v>42</v>
      </c>
      <c r="D1087" s="170">
        <v>0</v>
      </c>
      <c r="E1087" s="170">
        <v>0</v>
      </c>
      <c r="F1087" s="170"/>
    </row>
    <row r="1088" spans="1:6">
      <c r="A1088" s="661"/>
      <c r="B1088" s="661"/>
      <c r="C1088" s="49" t="s">
        <v>6</v>
      </c>
      <c r="D1088" s="170">
        <v>0</v>
      </c>
      <c r="E1088" s="170">
        <v>0</v>
      </c>
      <c r="F1088" s="170"/>
    </row>
    <row r="1089" spans="1:6">
      <c r="A1089" s="661"/>
      <c r="B1089" s="661"/>
      <c r="C1089" s="39" t="s">
        <v>7</v>
      </c>
      <c r="D1089" s="170"/>
      <c r="E1089" s="170"/>
      <c r="F1089" s="170"/>
    </row>
    <row r="1090" spans="1:6" ht="26.4">
      <c r="A1090" s="661"/>
      <c r="B1090" s="661"/>
      <c r="C1090" s="39" t="s">
        <v>32</v>
      </c>
      <c r="D1090" s="170"/>
      <c r="E1090" s="170"/>
      <c r="F1090" s="170"/>
    </row>
    <row r="1091" spans="1:6">
      <c r="A1091" s="661"/>
      <c r="B1091" s="661"/>
      <c r="C1091" s="49" t="s">
        <v>0</v>
      </c>
      <c r="D1091" s="170"/>
      <c r="E1091" s="170"/>
      <c r="F1091" s="170"/>
    </row>
    <row r="1092" spans="1:6" ht="39.6">
      <c r="A1092" s="661"/>
      <c r="B1092" s="661"/>
      <c r="C1092" s="407" t="s">
        <v>41</v>
      </c>
      <c r="D1092" s="170"/>
      <c r="E1092" s="170"/>
      <c r="F1092" s="170"/>
    </row>
    <row r="1093" spans="1:6">
      <c r="A1093" s="661"/>
      <c r="B1093" s="661"/>
      <c r="C1093" s="49" t="s">
        <v>46</v>
      </c>
      <c r="D1093" s="170"/>
      <c r="E1093" s="170"/>
      <c r="F1093" s="170"/>
    </row>
    <row r="1094" spans="1:6">
      <c r="A1094" s="661"/>
      <c r="B1094" s="661"/>
      <c r="C1094" s="49" t="s">
        <v>14</v>
      </c>
      <c r="D1094" s="170"/>
      <c r="E1094" s="170"/>
      <c r="F1094" s="170"/>
    </row>
    <row r="1095" spans="1:6">
      <c r="A1095" s="661" t="s">
        <v>280</v>
      </c>
      <c r="B1095" s="661" t="s">
        <v>281</v>
      </c>
      <c r="C1095" s="162" t="s">
        <v>8</v>
      </c>
      <c r="D1095" s="170">
        <v>0</v>
      </c>
      <c r="E1095" s="170">
        <v>0</v>
      </c>
      <c r="F1095" s="170"/>
    </row>
    <row r="1096" spans="1:6" ht="66">
      <c r="A1096" s="661"/>
      <c r="B1096" s="661"/>
      <c r="C1096" s="39" t="s">
        <v>43</v>
      </c>
      <c r="D1096" s="170"/>
      <c r="E1096" s="170"/>
      <c r="F1096" s="170"/>
    </row>
    <row r="1097" spans="1:6" ht="52.8">
      <c r="A1097" s="661"/>
      <c r="B1097" s="661"/>
      <c r="C1097" s="39" t="s">
        <v>31</v>
      </c>
      <c r="D1097" s="170">
        <v>0</v>
      </c>
      <c r="E1097" s="170">
        <v>0</v>
      </c>
      <c r="F1097" s="170"/>
    </row>
    <row r="1098" spans="1:6">
      <c r="A1098" s="661"/>
      <c r="B1098" s="661"/>
      <c r="C1098" s="39" t="s">
        <v>0</v>
      </c>
      <c r="D1098" s="170"/>
      <c r="E1098" s="170"/>
      <c r="F1098" s="170"/>
    </row>
    <row r="1099" spans="1:6">
      <c r="A1099" s="661"/>
      <c r="B1099" s="661"/>
      <c r="C1099" s="49" t="s">
        <v>42</v>
      </c>
      <c r="D1099" s="170">
        <v>0</v>
      </c>
      <c r="E1099" s="170">
        <v>0</v>
      </c>
      <c r="F1099" s="170"/>
    </row>
    <row r="1100" spans="1:6">
      <c r="A1100" s="661"/>
      <c r="B1100" s="661"/>
      <c r="C1100" s="49" t="s">
        <v>6</v>
      </c>
      <c r="D1100" s="170">
        <v>0</v>
      </c>
      <c r="E1100" s="170">
        <v>0</v>
      </c>
      <c r="F1100" s="170"/>
    </row>
    <row r="1101" spans="1:6">
      <c r="A1101" s="661"/>
      <c r="B1101" s="661"/>
      <c r="C1101" s="39" t="s">
        <v>7</v>
      </c>
      <c r="D1101" s="170"/>
      <c r="E1101" s="170"/>
      <c r="F1101" s="170"/>
    </row>
    <row r="1102" spans="1:6" ht="26.4">
      <c r="A1102" s="661"/>
      <c r="B1102" s="661"/>
      <c r="C1102" s="39" t="s">
        <v>32</v>
      </c>
      <c r="D1102" s="170"/>
      <c r="E1102" s="170"/>
      <c r="F1102" s="170"/>
    </row>
    <row r="1103" spans="1:6">
      <c r="A1103" s="661"/>
      <c r="B1103" s="661"/>
      <c r="C1103" s="49" t="s">
        <v>0</v>
      </c>
      <c r="D1103" s="170"/>
      <c r="E1103" s="170"/>
      <c r="F1103" s="170"/>
    </row>
    <row r="1104" spans="1:6" ht="39.6">
      <c r="A1104" s="661"/>
      <c r="B1104" s="661"/>
      <c r="C1104" s="407" t="s">
        <v>41</v>
      </c>
      <c r="D1104" s="170"/>
      <c r="E1104" s="170"/>
      <c r="F1104" s="170"/>
    </row>
    <row r="1105" spans="1:6">
      <c r="A1105" s="661"/>
      <c r="B1105" s="661"/>
      <c r="C1105" s="49" t="s">
        <v>46</v>
      </c>
      <c r="D1105" s="170"/>
      <c r="E1105" s="170"/>
      <c r="F1105" s="170"/>
    </row>
    <row r="1106" spans="1:6">
      <c r="A1106" s="661"/>
      <c r="B1106" s="661"/>
      <c r="C1106" s="49" t="s">
        <v>14</v>
      </c>
      <c r="D1106" s="170"/>
      <c r="E1106" s="170"/>
      <c r="F1106" s="170"/>
    </row>
    <row r="1107" spans="1:6">
      <c r="A1107" s="661" t="s">
        <v>283</v>
      </c>
      <c r="B1107" s="661" t="s">
        <v>284</v>
      </c>
      <c r="C1107" s="162" t="s">
        <v>8</v>
      </c>
      <c r="D1107" s="170">
        <v>0</v>
      </c>
      <c r="E1107" s="170">
        <v>0</v>
      </c>
      <c r="F1107" s="170"/>
    </row>
    <row r="1108" spans="1:6" ht="66">
      <c r="A1108" s="661"/>
      <c r="B1108" s="661"/>
      <c r="C1108" s="39" t="s">
        <v>43</v>
      </c>
      <c r="D1108" s="170"/>
      <c r="E1108" s="170"/>
      <c r="F1108" s="170"/>
    </row>
    <row r="1109" spans="1:6" ht="52.8">
      <c r="A1109" s="661"/>
      <c r="B1109" s="661"/>
      <c r="C1109" s="39" t="s">
        <v>31</v>
      </c>
      <c r="D1109" s="170">
        <v>0</v>
      </c>
      <c r="E1109" s="170">
        <v>0</v>
      </c>
      <c r="F1109" s="170"/>
    </row>
    <row r="1110" spans="1:6">
      <c r="A1110" s="661"/>
      <c r="B1110" s="661"/>
      <c r="C1110" s="39" t="s">
        <v>0</v>
      </c>
      <c r="D1110" s="170"/>
      <c r="E1110" s="170"/>
      <c r="F1110" s="170"/>
    </row>
    <row r="1111" spans="1:6">
      <c r="A1111" s="661"/>
      <c r="B1111" s="661"/>
      <c r="C1111" s="49" t="s">
        <v>42</v>
      </c>
      <c r="D1111" s="170">
        <v>0</v>
      </c>
      <c r="E1111" s="170">
        <v>0</v>
      </c>
      <c r="F1111" s="170"/>
    </row>
    <row r="1112" spans="1:6">
      <c r="A1112" s="661"/>
      <c r="B1112" s="661"/>
      <c r="C1112" s="49" t="s">
        <v>6</v>
      </c>
      <c r="D1112" s="170">
        <v>0</v>
      </c>
      <c r="E1112" s="170">
        <v>0</v>
      </c>
      <c r="F1112" s="170"/>
    </row>
    <row r="1113" spans="1:6">
      <c r="A1113" s="661"/>
      <c r="B1113" s="661"/>
      <c r="C1113" s="39" t="s">
        <v>7</v>
      </c>
      <c r="D1113" s="170"/>
      <c r="E1113" s="170"/>
      <c r="F1113" s="170"/>
    </row>
    <row r="1114" spans="1:6" ht="26.4">
      <c r="A1114" s="661"/>
      <c r="B1114" s="661"/>
      <c r="C1114" s="39" t="s">
        <v>32</v>
      </c>
      <c r="D1114" s="170"/>
      <c r="E1114" s="170"/>
      <c r="F1114" s="170"/>
    </row>
    <row r="1115" spans="1:6">
      <c r="A1115" s="661"/>
      <c r="B1115" s="661"/>
      <c r="C1115" s="49" t="s">
        <v>0</v>
      </c>
      <c r="D1115" s="170"/>
      <c r="E1115" s="170"/>
      <c r="F1115" s="170"/>
    </row>
    <row r="1116" spans="1:6" ht="39.6">
      <c r="A1116" s="661"/>
      <c r="B1116" s="661"/>
      <c r="C1116" s="407" t="s">
        <v>41</v>
      </c>
      <c r="D1116" s="170"/>
      <c r="E1116" s="170"/>
      <c r="F1116" s="170"/>
    </row>
    <row r="1117" spans="1:6">
      <c r="A1117" s="661"/>
      <c r="B1117" s="661"/>
      <c r="C1117" s="49" t="s">
        <v>46</v>
      </c>
      <c r="D1117" s="170"/>
      <c r="E1117" s="170"/>
      <c r="F1117" s="170"/>
    </row>
    <row r="1118" spans="1:6">
      <c r="A1118" s="661"/>
      <c r="B1118" s="661"/>
      <c r="C1118" s="49" t="s">
        <v>14</v>
      </c>
      <c r="D1118" s="170"/>
      <c r="E1118" s="170"/>
      <c r="F1118" s="170"/>
    </row>
    <row r="1119" spans="1:6">
      <c r="A1119" s="661" t="s">
        <v>286</v>
      </c>
      <c r="B1119" s="661" t="s">
        <v>287</v>
      </c>
      <c r="C1119" s="162" t="s">
        <v>8</v>
      </c>
      <c r="D1119" s="170">
        <v>0</v>
      </c>
      <c r="E1119" s="170">
        <v>0</v>
      </c>
      <c r="F1119" s="170"/>
    </row>
    <row r="1120" spans="1:6" ht="66">
      <c r="A1120" s="661"/>
      <c r="B1120" s="661"/>
      <c r="C1120" s="39" t="s">
        <v>43</v>
      </c>
      <c r="D1120" s="170"/>
      <c r="E1120" s="170"/>
      <c r="F1120" s="170"/>
    </row>
    <row r="1121" spans="1:6" ht="52.8">
      <c r="A1121" s="661"/>
      <c r="B1121" s="661"/>
      <c r="C1121" s="39" t="s">
        <v>31</v>
      </c>
      <c r="D1121" s="170"/>
      <c r="E1121" s="170"/>
      <c r="F1121" s="170"/>
    </row>
    <row r="1122" spans="1:6">
      <c r="A1122" s="661"/>
      <c r="B1122" s="661"/>
      <c r="C1122" s="39" t="s">
        <v>0</v>
      </c>
      <c r="D1122" s="170"/>
      <c r="E1122" s="170"/>
      <c r="F1122" s="170"/>
    </row>
    <row r="1123" spans="1:6">
      <c r="A1123" s="661"/>
      <c r="B1123" s="661"/>
      <c r="C1123" s="49" t="s">
        <v>42</v>
      </c>
      <c r="D1123" s="170"/>
      <c r="E1123" s="170"/>
      <c r="F1123" s="170"/>
    </row>
    <row r="1124" spans="1:6">
      <c r="A1124" s="661"/>
      <c r="B1124" s="661"/>
      <c r="C1124" s="49" t="s">
        <v>6</v>
      </c>
      <c r="D1124" s="170"/>
      <c r="E1124" s="170"/>
      <c r="F1124" s="170"/>
    </row>
    <row r="1125" spans="1:6">
      <c r="A1125" s="661"/>
      <c r="B1125" s="661"/>
      <c r="C1125" s="39" t="s">
        <v>7</v>
      </c>
      <c r="D1125" s="170"/>
      <c r="E1125" s="170"/>
      <c r="F1125" s="170"/>
    </row>
    <row r="1126" spans="1:6" ht="26.4">
      <c r="A1126" s="661"/>
      <c r="B1126" s="661"/>
      <c r="C1126" s="39" t="s">
        <v>32</v>
      </c>
      <c r="D1126" s="170"/>
      <c r="E1126" s="170"/>
      <c r="F1126" s="170"/>
    </row>
    <row r="1127" spans="1:6">
      <c r="A1127" s="661"/>
      <c r="B1127" s="661"/>
      <c r="C1127" s="49" t="s">
        <v>0</v>
      </c>
      <c r="D1127" s="170"/>
      <c r="E1127" s="170"/>
      <c r="F1127" s="170"/>
    </row>
    <row r="1128" spans="1:6" ht="39.6">
      <c r="A1128" s="661"/>
      <c r="B1128" s="661"/>
      <c r="C1128" s="407" t="s">
        <v>41</v>
      </c>
      <c r="D1128" s="170"/>
      <c r="E1128" s="170"/>
      <c r="F1128" s="170"/>
    </row>
    <row r="1129" spans="1:6">
      <c r="A1129" s="661"/>
      <c r="B1129" s="661"/>
      <c r="C1129" s="49" t="s">
        <v>46</v>
      </c>
      <c r="D1129" s="170"/>
      <c r="E1129" s="170"/>
      <c r="F1129" s="170"/>
    </row>
    <row r="1130" spans="1:6">
      <c r="A1130" s="661"/>
      <c r="B1130" s="661"/>
      <c r="C1130" s="49" t="s">
        <v>14</v>
      </c>
      <c r="D1130" s="170"/>
      <c r="E1130" s="170"/>
      <c r="F1130" s="170"/>
    </row>
    <row r="1131" spans="1:6">
      <c r="A1131" s="661" t="s">
        <v>768</v>
      </c>
      <c r="B1131" s="661" t="s">
        <v>769</v>
      </c>
      <c r="C1131" s="162" t="s">
        <v>8</v>
      </c>
      <c r="D1131" s="170">
        <v>0</v>
      </c>
      <c r="E1131" s="170">
        <v>0</v>
      </c>
      <c r="F1131" s="170"/>
    </row>
    <row r="1132" spans="1:6" ht="66">
      <c r="A1132" s="661"/>
      <c r="B1132" s="661"/>
      <c r="C1132" s="39" t="s">
        <v>43</v>
      </c>
      <c r="D1132" s="170"/>
      <c r="E1132" s="170"/>
      <c r="F1132" s="170"/>
    </row>
    <row r="1133" spans="1:6" ht="52.8">
      <c r="A1133" s="661"/>
      <c r="B1133" s="661"/>
      <c r="C1133" s="39" t="s">
        <v>31</v>
      </c>
      <c r="D1133" s="170"/>
      <c r="E1133" s="170"/>
      <c r="F1133" s="170"/>
    </row>
    <row r="1134" spans="1:6">
      <c r="A1134" s="661"/>
      <c r="B1134" s="661"/>
      <c r="C1134" s="39" t="s">
        <v>0</v>
      </c>
      <c r="D1134" s="170"/>
      <c r="E1134" s="170"/>
      <c r="F1134" s="170"/>
    </row>
    <row r="1135" spans="1:6">
      <c r="A1135" s="661"/>
      <c r="B1135" s="661"/>
      <c r="C1135" s="49" t="s">
        <v>42</v>
      </c>
      <c r="D1135" s="170"/>
      <c r="E1135" s="170"/>
      <c r="F1135" s="170"/>
    </row>
    <row r="1136" spans="1:6">
      <c r="A1136" s="661"/>
      <c r="B1136" s="661"/>
      <c r="C1136" s="49" t="s">
        <v>6</v>
      </c>
      <c r="D1136" s="170"/>
      <c r="E1136" s="170"/>
      <c r="F1136" s="170"/>
    </row>
    <row r="1137" spans="1:6">
      <c r="A1137" s="661"/>
      <c r="B1137" s="661"/>
      <c r="C1137" s="39" t="s">
        <v>7</v>
      </c>
      <c r="D1137" s="170"/>
      <c r="E1137" s="170"/>
      <c r="F1137" s="170"/>
    </row>
    <row r="1138" spans="1:6" ht="26.4">
      <c r="A1138" s="661"/>
      <c r="B1138" s="661"/>
      <c r="C1138" s="39" t="s">
        <v>32</v>
      </c>
      <c r="D1138" s="170"/>
      <c r="E1138" s="170"/>
      <c r="F1138" s="170"/>
    </row>
    <row r="1139" spans="1:6">
      <c r="A1139" s="661"/>
      <c r="B1139" s="661"/>
      <c r="C1139" s="49" t="s">
        <v>0</v>
      </c>
      <c r="D1139" s="170"/>
      <c r="E1139" s="170"/>
      <c r="F1139" s="170"/>
    </row>
    <row r="1140" spans="1:6" ht="39.6">
      <c r="A1140" s="661"/>
      <c r="B1140" s="661"/>
      <c r="C1140" s="407" t="s">
        <v>41</v>
      </c>
      <c r="D1140" s="170"/>
      <c r="E1140" s="170"/>
      <c r="F1140" s="170"/>
    </row>
    <row r="1141" spans="1:6">
      <c r="A1141" s="661"/>
      <c r="B1141" s="661"/>
      <c r="C1141" s="49" t="s">
        <v>46</v>
      </c>
      <c r="D1141" s="170"/>
      <c r="E1141" s="170"/>
      <c r="F1141" s="170"/>
    </row>
    <row r="1142" spans="1:6">
      <c r="A1142" s="661"/>
      <c r="B1142" s="661"/>
      <c r="C1142" s="49" t="s">
        <v>14</v>
      </c>
      <c r="D1142" s="170"/>
      <c r="E1142" s="170"/>
      <c r="F1142" s="170"/>
    </row>
    <row r="1143" spans="1:6">
      <c r="A1143" s="662" t="s">
        <v>416</v>
      </c>
      <c r="B1143" s="662" t="s">
        <v>289</v>
      </c>
      <c r="C1143" s="162" t="s">
        <v>8</v>
      </c>
      <c r="D1143" s="170">
        <f>D1145</f>
        <v>0</v>
      </c>
      <c r="E1143" s="170">
        <f t="shared" ref="E1143:F1143" si="45">E1145</f>
        <v>0</v>
      </c>
      <c r="F1143" s="170">
        <f t="shared" si="45"/>
        <v>0</v>
      </c>
    </row>
    <row r="1144" spans="1:6" ht="66">
      <c r="A1144" s="663"/>
      <c r="B1144" s="663"/>
      <c r="C1144" s="39" t="s">
        <v>43</v>
      </c>
      <c r="D1144" s="170"/>
      <c r="E1144" s="170"/>
      <c r="F1144" s="170"/>
    </row>
    <row r="1145" spans="1:6" ht="52.8">
      <c r="A1145" s="663"/>
      <c r="B1145" s="663"/>
      <c r="C1145" s="39" t="s">
        <v>31</v>
      </c>
      <c r="D1145" s="170">
        <f>D1147+D1148</f>
        <v>0</v>
      </c>
      <c r="E1145" s="170">
        <f t="shared" ref="E1145:F1145" si="46">E1147+E1148</f>
        <v>0</v>
      </c>
      <c r="F1145" s="170">
        <f t="shared" si="46"/>
        <v>0</v>
      </c>
    </row>
    <row r="1146" spans="1:6">
      <c r="A1146" s="663"/>
      <c r="B1146" s="663"/>
      <c r="C1146" s="49" t="s">
        <v>0</v>
      </c>
      <c r="D1146" s="170"/>
      <c r="E1146" s="170"/>
      <c r="F1146" s="170"/>
    </row>
    <row r="1147" spans="1:6">
      <c r="A1147" s="663"/>
      <c r="B1147" s="663"/>
      <c r="C1147" s="49" t="s">
        <v>42</v>
      </c>
      <c r="D1147" s="170">
        <v>0</v>
      </c>
      <c r="E1147" s="170">
        <v>0</v>
      </c>
      <c r="F1147" s="170">
        <v>0</v>
      </c>
    </row>
    <row r="1148" spans="1:6">
      <c r="A1148" s="663"/>
      <c r="B1148" s="663"/>
      <c r="C1148" s="49" t="s">
        <v>6</v>
      </c>
      <c r="D1148" s="170">
        <v>0</v>
      </c>
      <c r="E1148" s="170">
        <v>0</v>
      </c>
      <c r="F1148" s="170">
        <v>0</v>
      </c>
    </row>
    <row r="1149" spans="1:6">
      <c r="A1149" s="663"/>
      <c r="B1149" s="663"/>
      <c r="C1149" s="39" t="s">
        <v>7</v>
      </c>
      <c r="D1149" s="170"/>
      <c r="E1149" s="170"/>
      <c r="F1149" s="170"/>
    </row>
    <row r="1150" spans="1:6" ht="26.4">
      <c r="A1150" s="663"/>
      <c r="B1150" s="663"/>
      <c r="C1150" s="39" t="s">
        <v>32</v>
      </c>
      <c r="D1150" s="170"/>
      <c r="E1150" s="170"/>
      <c r="F1150" s="170"/>
    </row>
    <row r="1151" spans="1:6">
      <c r="A1151" s="663"/>
      <c r="B1151" s="663"/>
      <c r="C1151" s="49" t="s">
        <v>0</v>
      </c>
      <c r="D1151" s="170"/>
      <c r="E1151" s="170"/>
      <c r="F1151" s="170"/>
    </row>
    <row r="1152" spans="1:6" ht="39.6">
      <c r="A1152" s="663"/>
      <c r="B1152" s="663"/>
      <c r="C1152" s="407" t="s">
        <v>41</v>
      </c>
      <c r="D1152" s="170"/>
      <c r="E1152" s="170"/>
      <c r="F1152" s="170"/>
    </row>
    <row r="1153" spans="1:6">
      <c r="A1153" s="663"/>
      <c r="B1153" s="663"/>
      <c r="C1153" s="49" t="s">
        <v>46</v>
      </c>
      <c r="D1153" s="170"/>
      <c r="E1153" s="170"/>
      <c r="F1153" s="170"/>
    </row>
    <row r="1154" spans="1:6">
      <c r="A1154" s="664"/>
      <c r="B1154" s="664"/>
      <c r="C1154" s="49" t="s">
        <v>14</v>
      </c>
      <c r="D1154" s="170"/>
      <c r="E1154" s="170"/>
      <c r="F1154" s="170"/>
    </row>
    <row r="1155" spans="1:6">
      <c r="A1155" s="661" t="s">
        <v>290</v>
      </c>
      <c r="B1155" s="661" t="s">
        <v>291</v>
      </c>
      <c r="C1155" s="162" t="s">
        <v>8</v>
      </c>
      <c r="D1155" s="170">
        <f>D1157</f>
        <v>0</v>
      </c>
      <c r="E1155" s="170">
        <f>E1157</f>
        <v>0</v>
      </c>
      <c r="F1155" s="170"/>
    </row>
    <row r="1156" spans="1:6" ht="66">
      <c r="A1156" s="661"/>
      <c r="B1156" s="661"/>
      <c r="C1156" s="39" t="s">
        <v>43</v>
      </c>
      <c r="D1156" s="170"/>
      <c r="E1156" s="170"/>
      <c r="F1156" s="170"/>
    </row>
    <row r="1157" spans="1:6" ht="52.8">
      <c r="A1157" s="661"/>
      <c r="B1157" s="661"/>
      <c r="C1157" s="39" t="s">
        <v>31</v>
      </c>
      <c r="D1157" s="170">
        <v>0</v>
      </c>
      <c r="E1157" s="170">
        <v>0</v>
      </c>
      <c r="F1157" s="170"/>
    </row>
    <row r="1158" spans="1:6">
      <c r="A1158" s="661"/>
      <c r="B1158" s="661"/>
      <c r="C1158" s="49" t="s">
        <v>0</v>
      </c>
      <c r="D1158" s="170"/>
      <c r="E1158" s="170"/>
      <c r="F1158" s="170"/>
    </row>
    <row r="1159" spans="1:6">
      <c r="A1159" s="661"/>
      <c r="B1159" s="661"/>
      <c r="C1159" s="49" t="s">
        <v>42</v>
      </c>
      <c r="D1159" s="170">
        <v>0</v>
      </c>
      <c r="E1159" s="170">
        <v>0</v>
      </c>
      <c r="F1159" s="170"/>
    </row>
    <row r="1160" spans="1:6">
      <c r="A1160" s="661"/>
      <c r="B1160" s="661"/>
      <c r="C1160" s="49" t="s">
        <v>6</v>
      </c>
      <c r="D1160" s="170">
        <v>0</v>
      </c>
      <c r="E1160" s="170">
        <v>0</v>
      </c>
      <c r="F1160" s="170"/>
    </row>
    <row r="1161" spans="1:6">
      <c r="A1161" s="661"/>
      <c r="B1161" s="661"/>
      <c r="C1161" s="39" t="s">
        <v>7</v>
      </c>
      <c r="D1161" s="170"/>
      <c r="E1161" s="170"/>
      <c r="F1161" s="170"/>
    </row>
    <row r="1162" spans="1:6" ht="26.4">
      <c r="A1162" s="661"/>
      <c r="B1162" s="661"/>
      <c r="C1162" s="39" t="s">
        <v>32</v>
      </c>
      <c r="D1162" s="170"/>
      <c r="E1162" s="170"/>
      <c r="F1162" s="170"/>
    </row>
    <row r="1163" spans="1:6">
      <c r="A1163" s="661"/>
      <c r="B1163" s="661"/>
      <c r="C1163" s="49" t="s">
        <v>0</v>
      </c>
      <c r="D1163" s="170"/>
      <c r="E1163" s="170"/>
      <c r="F1163" s="170"/>
    </row>
    <row r="1164" spans="1:6" ht="39.6">
      <c r="A1164" s="661"/>
      <c r="B1164" s="661"/>
      <c r="C1164" s="407" t="s">
        <v>41</v>
      </c>
      <c r="D1164" s="170"/>
      <c r="E1164" s="170"/>
      <c r="F1164" s="170"/>
    </row>
    <row r="1165" spans="1:6">
      <c r="A1165" s="661"/>
      <c r="B1165" s="661"/>
      <c r="C1165" s="49" t="s">
        <v>46</v>
      </c>
      <c r="D1165" s="170"/>
      <c r="E1165" s="170"/>
      <c r="F1165" s="170"/>
    </row>
    <row r="1166" spans="1:6">
      <c r="A1166" s="661"/>
      <c r="B1166" s="661"/>
      <c r="C1166" s="49" t="s">
        <v>14</v>
      </c>
      <c r="D1166" s="170"/>
      <c r="E1166" s="170"/>
      <c r="F1166" s="170"/>
    </row>
    <row r="1167" spans="1:6">
      <c r="A1167" s="661" t="s">
        <v>293</v>
      </c>
      <c r="B1167" s="661" t="s">
        <v>294</v>
      </c>
      <c r="C1167" s="162" t="s">
        <v>8</v>
      </c>
      <c r="D1167" s="170">
        <f>D1169</f>
        <v>0</v>
      </c>
      <c r="E1167" s="170">
        <f>E1169</f>
        <v>0</v>
      </c>
      <c r="F1167" s="170"/>
    </row>
    <row r="1168" spans="1:6" ht="66">
      <c r="A1168" s="661"/>
      <c r="B1168" s="661"/>
      <c r="C1168" s="39" t="s">
        <v>43</v>
      </c>
      <c r="D1168" s="170"/>
      <c r="E1168" s="170"/>
      <c r="F1168" s="170"/>
    </row>
    <row r="1169" spans="1:6" ht="52.8">
      <c r="A1169" s="661"/>
      <c r="B1169" s="661"/>
      <c r="C1169" s="39" t="s">
        <v>31</v>
      </c>
      <c r="D1169" s="170">
        <v>0</v>
      </c>
      <c r="E1169" s="170">
        <v>0</v>
      </c>
      <c r="F1169" s="170"/>
    </row>
    <row r="1170" spans="1:6">
      <c r="A1170" s="661"/>
      <c r="B1170" s="661"/>
      <c r="C1170" s="49" t="s">
        <v>0</v>
      </c>
      <c r="D1170" s="170"/>
      <c r="E1170" s="170"/>
      <c r="F1170" s="170"/>
    </row>
    <row r="1171" spans="1:6">
      <c r="A1171" s="661"/>
      <c r="B1171" s="661"/>
      <c r="C1171" s="49" t="s">
        <v>42</v>
      </c>
      <c r="D1171" s="170">
        <v>0</v>
      </c>
      <c r="E1171" s="170">
        <v>0</v>
      </c>
      <c r="F1171" s="170"/>
    </row>
    <row r="1172" spans="1:6">
      <c r="A1172" s="661"/>
      <c r="B1172" s="661"/>
      <c r="C1172" s="49" t="s">
        <v>6</v>
      </c>
      <c r="D1172" s="170">
        <v>0</v>
      </c>
      <c r="E1172" s="170">
        <v>0</v>
      </c>
      <c r="F1172" s="170"/>
    </row>
    <row r="1173" spans="1:6">
      <c r="A1173" s="661"/>
      <c r="B1173" s="661"/>
      <c r="C1173" s="39" t="s">
        <v>7</v>
      </c>
      <c r="D1173" s="170"/>
      <c r="E1173" s="170"/>
      <c r="F1173" s="170"/>
    </row>
    <row r="1174" spans="1:6" ht="26.4">
      <c r="A1174" s="661"/>
      <c r="B1174" s="661"/>
      <c r="C1174" s="39" t="s">
        <v>32</v>
      </c>
      <c r="D1174" s="170"/>
      <c r="E1174" s="170"/>
      <c r="F1174" s="170"/>
    </row>
    <row r="1175" spans="1:6">
      <c r="A1175" s="661"/>
      <c r="B1175" s="661"/>
      <c r="C1175" s="49" t="s">
        <v>0</v>
      </c>
      <c r="D1175" s="170"/>
      <c r="E1175" s="170"/>
      <c r="F1175" s="170"/>
    </row>
    <row r="1176" spans="1:6" ht="39.6">
      <c r="A1176" s="661"/>
      <c r="B1176" s="661"/>
      <c r="C1176" s="407" t="s">
        <v>41</v>
      </c>
      <c r="D1176" s="170"/>
      <c r="E1176" s="170"/>
      <c r="F1176" s="170"/>
    </row>
    <row r="1177" spans="1:6">
      <c r="A1177" s="661"/>
      <c r="B1177" s="661"/>
      <c r="C1177" s="49" t="s">
        <v>46</v>
      </c>
      <c r="D1177" s="170"/>
      <c r="E1177" s="170"/>
      <c r="F1177" s="170"/>
    </row>
    <row r="1178" spans="1:6">
      <c r="A1178" s="661"/>
      <c r="B1178" s="661"/>
      <c r="C1178" s="49" t="s">
        <v>14</v>
      </c>
      <c r="D1178" s="170"/>
      <c r="E1178" s="170"/>
      <c r="F1178" s="170"/>
    </row>
    <row r="1179" spans="1:6">
      <c r="A1179" s="662" t="s">
        <v>295</v>
      </c>
      <c r="B1179" s="662" t="s">
        <v>296</v>
      </c>
      <c r="C1179" s="162" t="s">
        <v>8</v>
      </c>
      <c r="D1179" s="170">
        <f>D1181</f>
        <v>0</v>
      </c>
      <c r="E1179" s="170">
        <f>E1181</f>
        <v>0</v>
      </c>
      <c r="F1179" s="170"/>
    </row>
    <row r="1180" spans="1:6" ht="66">
      <c r="A1180" s="663"/>
      <c r="B1180" s="663"/>
      <c r="C1180" s="39" t="s">
        <v>43</v>
      </c>
      <c r="D1180" s="170"/>
      <c r="E1180" s="170"/>
      <c r="F1180" s="170"/>
    </row>
    <row r="1181" spans="1:6" ht="52.8">
      <c r="A1181" s="663"/>
      <c r="B1181" s="663"/>
      <c r="C1181" s="39" t="s">
        <v>31</v>
      </c>
      <c r="D1181" s="170">
        <v>0</v>
      </c>
      <c r="E1181" s="170">
        <v>0</v>
      </c>
      <c r="F1181" s="170"/>
    </row>
    <row r="1182" spans="1:6">
      <c r="A1182" s="663"/>
      <c r="B1182" s="663"/>
      <c r="C1182" s="49" t="s">
        <v>0</v>
      </c>
      <c r="D1182" s="170"/>
      <c r="E1182" s="170"/>
      <c r="F1182" s="170"/>
    </row>
    <row r="1183" spans="1:6">
      <c r="A1183" s="663"/>
      <c r="B1183" s="663"/>
      <c r="C1183" s="49" t="s">
        <v>42</v>
      </c>
      <c r="D1183" s="170">
        <v>0</v>
      </c>
      <c r="E1183" s="170">
        <v>0</v>
      </c>
      <c r="F1183" s="170"/>
    </row>
    <row r="1184" spans="1:6">
      <c r="A1184" s="663"/>
      <c r="B1184" s="663"/>
      <c r="C1184" s="49" t="s">
        <v>6</v>
      </c>
      <c r="D1184" s="170">
        <v>0</v>
      </c>
      <c r="E1184" s="170">
        <v>0</v>
      </c>
      <c r="F1184" s="170"/>
    </row>
    <row r="1185" spans="1:6">
      <c r="A1185" s="663"/>
      <c r="B1185" s="663"/>
      <c r="C1185" s="39" t="s">
        <v>7</v>
      </c>
      <c r="D1185" s="170"/>
      <c r="E1185" s="170"/>
      <c r="F1185" s="170"/>
    </row>
    <row r="1186" spans="1:6" ht="26.4">
      <c r="A1186" s="663"/>
      <c r="B1186" s="663"/>
      <c r="C1186" s="39" t="s">
        <v>32</v>
      </c>
      <c r="D1186" s="170"/>
      <c r="E1186" s="170"/>
      <c r="F1186" s="170"/>
    </row>
    <row r="1187" spans="1:6">
      <c r="A1187" s="663"/>
      <c r="B1187" s="663"/>
      <c r="C1187" s="49" t="s">
        <v>0</v>
      </c>
      <c r="D1187" s="170"/>
      <c r="E1187" s="170"/>
      <c r="F1187" s="170"/>
    </row>
    <row r="1188" spans="1:6" ht="39.6">
      <c r="A1188" s="663"/>
      <c r="B1188" s="663"/>
      <c r="C1188" s="407" t="s">
        <v>41</v>
      </c>
      <c r="D1188" s="170"/>
      <c r="E1188" s="170"/>
      <c r="F1188" s="170"/>
    </row>
    <row r="1189" spans="1:6">
      <c r="A1189" s="663"/>
      <c r="B1189" s="663"/>
      <c r="C1189" s="49" t="s">
        <v>46</v>
      </c>
      <c r="D1189" s="170"/>
      <c r="E1189" s="170"/>
      <c r="F1189" s="170"/>
    </row>
    <row r="1190" spans="1:6">
      <c r="A1190" s="664"/>
      <c r="B1190" s="664"/>
      <c r="C1190" s="49" t="s">
        <v>14</v>
      </c>
      <c r="D1190" s="170"/>
      <c r="E1190" s="170"/>
      <c r="F1190" s="170"/>
    </row>
    <row r="1191" spans="1:6">
      <c r="A1191" s="662" t="s">
        <v>418</v>
      </c>
      <c r="B1191" s="662" t="s">
        <v>298</v>
      </c>
      <c r="C1191" s="162" t="s">
        <v>8</v>
      </c>
      <c r="D1191" s="170">
        <f>D1193</f>
        <v>0</v>
      </c>
      <c r="E1191" s="170">
        <f t="shared" ref="E1191:F1191" si="47">E1193</f>
        <v>0</v>
      </c>
      <c r="F1191" s="170">
        <f t="shared" si="47"/>
        <v>0</v>
      </c>
    </row>
    <row r="1192" spans="1:6" ht="66">
      <c r="A1192" s="663"/>
      <c r="B1192" s="663"/>
      <c r="C1192" s="39" t="s">
        <v>43</v>
      </c>
      <c r="D1192" s="170"/>
      <c r="E1192" s="170"/>
      <c r="F1192" s="170"/>
    </row>
    <row r="1193" spans="1:6" ht="52.8">
      <c r="A1193" s="663"/>
      <c r="B1193" s="663"/>
      <c r="C1193" s="39" t="s">
        <v>31</v>
      </c>
      <c r="D1193" s="170">
        <f>D1195+D1196</f>
        <v>0</v>
      </c>
      <c r="E1193" s="170">
        <f t="shared" ref="E1193:F1193" si="48">E1195+E1196</f>
        <v>0</v>
      </c>
      <c r="F1193" s="170">
        <f t="shared" si="48"/>
        <v>0</v>
      </c>
    </row>
    <row r="1194" spans="1:6">
      <c r="A1194" s="663"/>
      <c r="B1194" s="663"/>
      <c r="C1194" s="49" t="s">
        <v>0</v>
      </c>
      <c r="D1194" s="170"/>
      <c r="E1194" s="170"/>
      <c r="F1194" s="170"/>
    </row>
    <row r="1195" spans="1:6">
      <c r="A1195" s="663"/>
      <c r="B1195" s="663"/>
      <c r="C1195" s="49" t="s">
        <v>42</v>
      </c>
      <c r="D1195" s="170">
        <v>0</v>
      </c>
      <c r="E1195" s="170">
        <v>0</v>
      </c>
      <c r="F1195" s="170">
        <v>0</v>
      </c>
    </row>
    <row r="1196" spans="1:6">
      <c r="A1196" s="663"/>
      <c r="B1196" s="663"/>
      <c r="C1196" s="49" t="s">
        <v>6</v>
      </c>
      <c r="D1196" s="170">
        <v>0</v>
      </c>
      <c r="E1196" s="170">
        <v>0</v>
      </c>
      <c r="F1196" s="170">
        <v>0</v>
      </c>
    </row>
    <row r="1197" spans="1:6">
      <c r="A1197" s="663"/>
      <c r="B1197" s="663"/>
      <c r="C1197" s="39" t="s">
        <v>7</v>
      </c>
      <c r="D1197" s="170"/>
      <c r="E1197" s="170"/>
      <c r="F1197" s="170"/>
    </row>
    <row r="1198" spans="1:6" ht="26.4">
      <c r="A1198" s="663"/>
      <c r="B1198" s="663"/>
      <c r="C1198" s="39" t="s">
        <v>32</v>
      </c>
      <c r="D1198" s="170"/>
      <c r="E1198" s="170"/>
      <c r="F1198" s="170"/>
    </row>
    <row r="1199" spans="1:6">
      <c r="A1199" s="663"/>
      <c r="B1199" s="663"/>
      <c r="C1199" s="49" t="s">
        <v>0</v>
      </c>
      <c r="D1199" s="170"/>
      <c r="E1199" s="170"/>
      <c r="F1199" s="170"/>
    </row>
    <row r="1200" spans="1:6" ht="39.6">
      <c r="A1200" s="663"/>
      <c r="B1200" s="663"/>
      <c r="C1200" s="407" t="s">
        <v>41</v>
      </c>
      <c r="D1200" s="170"/>
      <c r="E1200" s="170"/>
      <c r="F1200" s="170"/>
    </row>
    <row r="1201" spans="1:6">
      <c r="A1201" s="663"/>
      <c r="B1201" s="663"/>
      <c r="C1201" s="49" t="s">
        <v>46</v>
      </c>
      <c r="D1201" s="170"/>
      <c r="E1201" s="170"/>
      <c r="F1201" s="170"/>
    </row>
    <row r="1202" spans="1:6">
      <c r="A1202" s="664"/>
      <c r="B1202" s="664"/>
      <c r="C1202" s="49" t="s">
        <v>14</v>
      </c>
      <c r="D1202" s="170"/>
      <c r="E1202" s="170"/>
      <c r="F1202" s="170"/>
    </row>
    <row r="1203" spans="1:6">
      <c r="A1203" s="661" t="s">
        <v>299</v>
      </c>
      <c r="B1203" s="661" t="s">
        <v>300</v>
      </c>
      <c r="C1203" s="162" t="s">
        <v>8</v>
      </c>
      <c r="D1203" s="170">
        <f>D1205</f>
        <v>0</v>
      </c>
      <c r="E1203" s="170">
        <f>E1205</f>
        <v>0</v>
      </c>
      <c r="F1203" s="170"/>
    </row>
    <row r="1204" spans="1:6" ht="66">
      <c r="A1204" s="661"/>
      <c r="B1204" s="661"/>
      <c r="C1204" s="39" t="s">
        <v>43</v>
      </c>
      <c r="D1204" s="170"/>
      <c r="E1204" s="170"/>
      <c r="F1204" s="170"/>
    </row>
    <row r="1205" spans="1:6" ht="52.8">
      <c r="A1205" s="661"/>
      <c r="B1205" s="661"/>
      <c r="C1205" s="39" t="s">
        <v>31</v>
      </c>
      <c r="D1205" s="170">
        <v>0</v>
      </c>
      <c r="E1205" s="170">
        <v>0</v>
      </c>
      <c r="F1205" s="170"/>
    </row>
    <row r="1206" spans="1:6">
      <c r="A1206" s="661"/>
      <c r="B1206" s="661"/>
      <c r="C1206" s="49" t="s">
        <v>0</v>
      </c>
      <c r="D1206" s="170"/>
      <c r="E1206" s="170"/>
      <c r="F1206" s="170"/>
    </row>
    <row r="1207" spans="1:6">
      <c r="A1207" s="661"/>
      <c r="B1207" s="661"/>
      <c r="C1207" s="49" t="s">
        <v>42</v>
      </c>
      <c r="D1207" s="170">
        <v>0</v>
      </c>
      <c r="E1207" s="170">
        <v>0</v>
      </c>
      <c r="F1207" s="170"/>
    </row>
    <row r="1208" spans="1:6">
      <c r="A1208" s="661"/>
      <c r="B1208" s="661"/>
      <c r="C1208" s="49" t="s">
        <v>6</v>
      </c>
      <c r="D1208" s="170">
        <v>0</v>
      </c>
      <c r="E1208" s="170">
        <v>0</v>
      </c>
      <c r="F1208" s="170"/>
    </row>
    <row r="1209" spans="1:6">
      <c r="A1209" s="661"/>
      <c r="B1209" s="661"/>
      <c r="C1209" s="39" t="s">
        <v>7</v>
      </c>
      <c r="D1209" s="170"/>
      <c r="E1209" s="170"/>
      <c r="F1209" s="170"/>
    </row>
    <row r="1210" spans="1:6" ht="26.4">
      <c r="A1210" s="661"/>
      <c r="B1210" s="661"/>
      <c r="C1210" s="39" t="s">
        <v>32</v>
      </c>
      <c r="D1210" s="170"/>
      <c r="E1210" s="170"/>
      <c r="F1210" s="170"/>
    </row>
    <row r="1211" spans="1:6">
      <c r="A1211" s="661"/>
      <c r="B1211" s="661"/>
      <c r="C1211" s="49" t="s">
        <v>0</v>
      </c>
      <c r="D1211" s="170"/>
      <c r="E1211" s="170"/>
      <c r="F1211" s="170"/>
    </row>
    <row r="1212" spans="1:6" ht="39.6">
      <c r="A1212" s="661"/>
      <c r="B1212" s="661"/>
      <c r="C1212" s="407" t="s">
        <v>41</v>
      </c>
      <c r="D1212" s="170"/>
      <c r="E1212" s="170"/>
      <c r="F1212" s="170"/>
    </row>
    <row r="1213" spans="1:6">
      <c r="A1213" s="661"/>
      <c r="B1213" s="661"/>
      <c r="C1213" s="49" t="s">
        <v>46</v>
      </c>
      <c r="D1213" s="170"/>
      <c r="E1213" s="170"/>
      <c r="F1213" s="170"/>
    </row>
    <row r="1214" spans="1:6">
      <c r="A1214" s="661"/>
      <c r="B1214" s="661"/>
      <c r="C1214" s="49" t="s">
        <v>14</v>
      </c>
      <c r="D1214" s="170"/>
      <c r="E1214" s="170"/>
      <c r="F1214" s="170"/>
    </row>
    <row r="1215" spans="1:6">
      <c r="A1215" s="661" t="s">
        <v>301</v>
      </c>
      <c r="B1215" s="661" t="s">
        <v>302</v>
      </c>
      <c r="C1215" s="162" t="s">
        <v>8</v>
      </c>
      <c r="D1215" s="170">
        <f>D1217</f>
        <v>0</v>
      </c>
      <c r="E1215" s="170">
        <f>E1217</f>
        <v>0</v>
      </c>
      <c r="F1215" s="170"/>
    </row>
    <row r="1216" spans="1:6" ht="66">
      <c r="A1216" s="661"/>
      <c r="B1216" s="661"/>
      <c r="C1216" s="39" t="s">
        <v>43</v>
      </c>
      <c r="D1216" s="170"/>
      <c r="E1216" s="170"/>
      <c r="F1216" s="170"/>
    </row>
    <row r="1217" spans="1:6" ht="52.8">
      <c r="A1217" s="661"/>
      <c r="B1217" s="661"/>
      <c r="C1217" s="39" t="s">
        <v>31</v>
      </c>
      <c r="D1217" s="170">
        <v>0</v>
      </c>
      <c r="E1217" s="170">
        <v>0</v>
      </c>
      <c r="F1217" s="170"/>
    </row>
    <row r="1218" spans="1:6">
      <c r="A1218" s="661"/>
      <c r="B1218" s="661"/>
      <c r="C1218" s="49" t="s">
        <v>0</v>
      </c>
      <c r="D1218" s="170"/>
      <c r="E1218" s="170"/>
      <c r="F1218" s="170"/>
    </row>
    <row r="1219" spans="1:6">
      <c r="A1219" s="661"/>
      <c r="B1219" s="661"/>
      <c r="C1219" s="49" t="s">
        <v>42</v>
      </c>
      <c r="D1219" s="170">
        <v>0</v>
      </c>
      <c r="E1219" s="170">
        <v>0</v>
      </c>
      <c r="F1219" s="170"/>
    </row>
    <row r="1220" spans="1:6">
      <c r="A1220" s="661"/>
      <c r="B1220" s="661"/>
      <c r="C1220" s="49" t="s">
        <v>6</v>
      </c>
      <c r="D1220" s="170">
        <v>0</v>
      </c>
      <c r="E1220" s="170">
        <v>0</v>
      </c>
      <c r="F1220" s="170"/>
    </row>
    <row r="1221" spans="1:6">
      <c r="A1221" s="661"/>
      <c r="B1221" s="661"/>
      <c r="C1221" s="39" t="s">
        <v>7</v>
      </c>
      <c r="D1221" s="170"/>
      <c r="E1221" s="170"/>
      <c r="F1221" s="170"/>
    </row>
    <row r="1222" spans="1:6" ht="26.4">
      <c r="A1222" s="661"/>
      <c r="B1222" s="661"/>
      <c r="C1222" s="39" t="s">
        <v>32</v>
      </c>
      <c r="D1222" s="170"/>
      <c r="E1222" s="170"/>
      <c r="F1222" s="170"/>
    </row>
    <row r="1223" spans="1:6">
      <c r="A1223" s="661"/>
      <c r="B1223" s="661"/>
      <c r="C1223" s="49" t="s">
        <v>0</v>
      </c>
      <c r="D1223" s="170"/>
      <c r="E1223" s="170"/>
      <c r="F1223" s="170"/>
    </row>
    <row r="1224" spans="1:6" ht="39.6">
      <c r="A1224" s="661"/>
      <c r="B1224" s="661"/>
      <c r="C1224" s="407" t="s">
        <v>41</v>
      </c>
      <c r="D1224" s="170"/>
      <c r="E1224" s="170"/>
      <c r="F1224" s="170"/>
    </row>
    <row r="1225" spans="1:6">
      <c r="A1225" s="661"/>
      <c r="B1225" s="661"/>
      <c r="C1225" s="49" t="s">
        <v>46</v>
      </c>
      <c r="D1225" s="170"/>
      <c r="E1225" s="170"/>
      <c r="F1225" s="170"/>
    </row>
    <row r="1226" spans="1:6">
      <c r="A1226" s="661"/>
      <c r="B1226" s="661"/>
      <c r="C1226" s="49" t="s">
        <v>14</v>
      </c>
      <c r="D1226" s="170"/>
      <c r="E1226" s="170"/>
      <c r="F1226" s="170"/>
    </row>
    <row r="1227" spans="1:6">
      <c r="A1227" s="662" t="s">
        <v>303</v>
      </c>
      <c r="B1227" s="661" t="s">
        <v>304</v>
      </c>
      <c r="C1227" s="162" t="s">
        <v>8</v>
      </c>
      <c r="D1227" s="170">
        <v>0</v>
      </c>
      <c r="E1227" s="170">
        <v>0</v>
      </c>
      <c r="F1227" s="170"/>
    </row>
    <row r="1228" spans="1:6" ht="66">
      <c r="A1228" s="663"/>
      <c r="B1228" s="661"/>
      <c r="C1228" s="39" t="s">
        <v>43</v>
      </c>
      <c r="D1228" s="170"/>
      <c r="E1228" s="170"/>
      <c r="F1228" s="170"/>
    </row>
    <row r="1229" spans="1:6" ht="52.8">
      <c r="A1229" s="663"/>
      <c r="B1229" s="661"/>
      <c r="C1229" s="39" t="s">
        <v>31</v>
      </c>
      <c r="D1229" s="170"/>
      <c r="E1229" s="170"/>
      <c r="F1229" s="170"/>
    </row>
    <row r="1230" spans="1:6">
      <c r="A1230" s="663"/>
      <c r="B1230" s="661"/>
      <c r="C1230" s="49" t="s">
        <v>0</v>
      </c>
      <c r="D1230" s="170"/>
      <c r="E1230" s="170"/>
      <c r="F1230" s="170"/>
    </row>
    <row r="1231" spans="1:6">
      <c r="A1231" s="663"/>
      <c r="B1231" s="661"/>
      <c r="C1231" s="49" t="s">
        <v>42</v>
      </c>
      <c r="D1231" s="170"/>
      <c r="E1231" s="170"/>
      <c r="F1231" s="170"/>
    </row>
    <row r="1232" spans="1:6">
      <c r="A1232" s="663"/>
      <c r="B1232" s="661"/>
      <c r="C1232" s="49" t="s">
        <v>6</v>
      </c>
      <c r="D1232" s="170"/>
      <c r="E1232" s="170"/>
      <c r="F1232" s="170"/>
    </row>
    <row r="1233" spans="1:6">
      <c r="A1233" s="663"/>
      <c r="B1233" s="661"/>
      <c r="C1233" s="39" t="s">
        <v>7</v>
      </c>
      <c r="D1233" s="170"/>
      <c r="E1233" s="170"/>
      <c r="F1233" s="170"/>
    </row>
    <row r="1234" spans="1:6" ht="26.4">
      <c r="A1234" s="663"/>
      <c r="B1234" s="661"/>
      <c r="C1234" s="39" t="s">
        <v>32</v>
      </c>
      <c r="D1234" s="170"/>
      <c r="E1234" s="170"/>
      <c r="F1234" s="170"/>
    </row>
    <row r="1235" spans="1:6">
      <c r="A1235" s="663"/>
      <c r="B1235" s="661"/>
      <c r="C1235" s="49" t="s">
        <v>0</v>
      </c>
      <c r="D1235" s="170"/>
      <c r="E1235" s="170"/>
      <c r="F1235" s="170"/>
    </row>
    <row r="1236" spans="1:6" ht="39.6">
      <c r="A1236" s="663"/>
      <c r="B1236" s="661"/>
      <c r="C1236" s="407" t="s">
        <v>41</v>
      </c>
      <c r="D1236" s="170"/>
      <c r="E1236" s="170"/>
      <c r="F1236" s="170"/>
    </row>
    <row r="1237" spans="1:6">
      <c r="A1237" s="663"/>
      <c r="B1237" s="661"/>
      <c r="C1237" s="49" t="s">
        <v>46</v>
      </c>
      <c r="D1237" s="170"/>
      <c r="E1237" s="170"/>
      <c r="F1237" s="170"/>
    </row>
    <row r="1238" spans="1:6">
      <c r="A1238" s="664"/>
      <c r="B1238" s="661"/>
      <c r="C1238" s="49" t="s">
        <v>14</v>
      </c>
      <c r="D1238" s="170"/>
      <c r="E1238" s="170"/>
      <c r="F1238" s="170"/>
    </row>
    <row r="1239" spans="1:6">
      <c r="A1239" s="662" t="s">
        <v>420</v>
      </c>
      <c r="B1239" s="662" t="s">
        <v>306</v>
      </c>
      <c r="C1239" s="162" t="s">
        <v>8</v>
      </c>
      <c r="D1239" s="170">
        <f>D1241</f>
        <v>320</v>
      </c>
      <c r="E1239" s="170">
        <f>E1241</f>
        <v>293</v>
      </c>
      <c r="F1239" s="170">
        <f>F1241</f>
        <v>293</v>
      </c>
    </row>
    <row r="1240" spans="1:6" ht="66">
      <c r="A1240" s="663"/>
      <c r="B1240" s="663"/>
      <c r="C1240" s="39" t="s">
        <v>43</v>
      </c>
      <c r="D1240" s="170"/>
      <c r="E1240" s="170"/>
      <c r="F1240" s="170"/>
    </row>
    <row r="1241" spans="1:6" ht="52.8">
      <c r="A1241" s="663"/>
      <c r="B1241" s="663"/>
      <c r="C1241" s="39" t="s">
        <v>31</v>
      </c>
      <c r="D1241" s="170">
        <f>D1243+D1244</f>
        <v>320</v>
      </c>
      <c r="E1241" s="170">
        <f>E1243+E1244</f>
        <v>293</v>
      </c>
      <c r="F1241" s="170">
        <f>E1241</f>
        <v>293</v>
      </c>
    </row>
    <row r="1242" spans="1:6">
      <c r="A1242" s="663"/>
      <c r="B1242" s="663"/>
      <c r="C1242" s="49" t="s">
        <v>0</v>
      </c>
      <c r="D1242" s="170"/>
      <c r="E1242" s="170"/>
      <c r="F1242" s="170"/>
    </row>
    <row r="1243" spans="1:6">
      <c r="A1243" s="663"/>
      <c r="B1243" s="663"/>
      <c r="C1243" s="49" t="s">
        <v>42</v>
      </c>
      <c r="D1243" s="170">
        <v>0</v>
      </c>
      <c r="E1243" s="170">
        <v>0</v>
      </c>
      <c r="F1243" s="170">
        <v>0</v>
      </c>
    </row>
    <row r="1244" spans="1:6">
      <c r="A1244" s="663"/>
      <c r="B1244" s="663"/>
      <c r="C1244" s="49" t="s">
        <v>6</v>
      </c>
      <c r="D1244" s="170">
        <v>320</v>
      </c>
      <c r="E1244" s="170">
        <v>293</v>
      </c>
      <c r="F1244" s="170">
        <f>E1244</f>
        <v>293</v>
      </c>
    </row>
    <row r="1245" spans="1:6">
      <c r="A1245" s="663"/>
      <c r="B1245" s="663"/>
      <c r="C1245" s="39" t="s">
        <v>7</v>
      </c>
      <c r="D1245" s="170"/>
      <c r="E1245" s="170"/>
      <c r="F1245" s="170"/>
    </row>
    <row r="1246" spans="1:6" ht="26.4">
      <c r="A1246" s="663"/>
      <c r="B1246" s="663"/>
      <c r="C1246" s="39" t="s">
        <v>32</v>
      </c>
      <c r="D1246" s="170"/>
      <c r="E1246" s="170"/>
      <c r="F1246" s="170"/>
    </row>
    <row r="1247" spans="1:6">
      <c r="A1247" s="663"/>
      <c r="B1247" s="663"/>
      <c r="C1247" s="49" t="s">
        <v>0</v>
      </c>
      <c r="D1247" s="170"/>
      <c r="E1247" s="170"/>
      <c r="F1247" s="170"/>
    </row>
    <row r="1248" spans="1:6" ht="39.6">
      <c r="A1248" s="663"/>
      <c r="B1248" s="663"/>
      <c r="C1248" s="407" t="s">
        <v>41</v>
      </c>
      <c r="D1248" s="170"/>
      <c r="E1248" s="170"/>
      <c r="F1248" s="170"/>
    </row>
    <row r="1249" spans="1:6">
      <c r="A1249" s="663"/>
      <c r="B1249" s="663"/>
      <c r="C1249" s="49" t="s">
        <v>46</v>
      </c>
      <c r="D1249" s="170"/>
      <c r="E1249" s="170"/>
      <c r="F1249" s="170"/>
    </row>
    <row r="1250" spans="1:6">
      <c r="A1250" s="664"/>
      <c r="B1250" s="664"/>
      <c r="C1250" s="49" t="s">
        <v>14</v>
      </c>
      <c r="D1250" s="170"/>
      <c r="E1250" s="170"/>
      <c r="F1250" s="170"/>
    </row>
    <row r="1251" spans="1:6">
      <c r="A1251" s="661" t="s">
        <v>308</v>
      </c>
      <c r="B1251" s="661" t="s">
        <v>309</v>
      </c>
      <c r="C1251" s="162" t="s">
        <v>8</v>
      </c>
      <c r="D1251" s="170">
        <f>D1253</f>
        <v>320</v>
      </c>
      <c r="E1251" s="170">
        <f>E1253</f>
        <v>293</v>
      </c>
      <c r="F1251" s="170">
        <f>E1251</f>
        <v>293</v>
      </c>
    </row>
    <row r="1252" spans="1:6" ht="66">
      <c r="A1252" s="661"/>
      <c r="B1252" s="661"/>
      <c r="C1252" s="39" t="s">
        <v>43</v>
      </c>
      <c r="D1252" s="170"/>
      <c r="E1252" s="170"/>
      <c r="F1252" s="170"/>
    </row>
    <row r="1253" spans="1:6" ht="52.8">
      <c r="A1253" s="661"/>
      <c r="B1253" s="661"/>
      <c r="C1253" s="39" t="s">
        <v>31</v>
      </c>
      <c r="D1253" s="170">
        <f>D1255+D1256</f>
        <v>320</v>
      </c>
      <c r="E1253" s="170">
        <f>E1255+E1256</f>
        <v>293</v>
      </c>
      <c r="F1253" s="170">
        <f>E1253</f>
        <v>293</v>
      </c>
    </row>
    <row r="1254" spans="1:6">
      <c r="A1254" s="661"/>
      <c r="B1254" s="661"/>
      <c r="C1254" s="49" t="s">
        <v>0</v>
      </c>
      <c r="D1254" s="170"/>
      <c r="E1254" s="170"/>
      <c r="F1254" s="170"/>
    </row>
    <row r="1255" spans="1:6">
      <c r="A1255" s="661"/>
      <c r="B1255" s="661"/>
      <c r="C1255" s="49" t="s">
        <v>42</v>
      </c>
      <c r="D1255" s="170">
        <v>0</v>
      </c>
      <c r="E1255" s="170">
        <v>0</v>
      </c>
      <c r="F1255" s="170"/>
    </row>
    <row r="1256" spans="1:6">
      <c r="A1256" s="661"/>
      <c r="B1256" s="661"/>
      <c r="C1256" s="49" t="s">
        <v>6</v>
      </c>
      <c r="D1256" s="170">
        <v>320</v>
      </c>
      <c r="E1256" s="170">
        <v>293</v>
      </c>
      <c r="F1256" s="170">
        <f>E1256</f>
        <v>293</v>
      </c>
    </row>
    <row r="1257" spans="1:6">
      <c r="A1257" s="661"/>
      <c r="B1257" s="661"/>
      <c r="C1257" s="39" t="s">
        <v>7</v>
      </c>
      <c r="D1257" s="170"/>
      <c r="E1257" s="170"/>
      <c r="F1257" s="170"/>
    </row>
    <row r="1258" spans="1:6" ht="26.4">
      <c r="A1258" s="661"/>
      <c r="B1258" s="661"/>
      <c r="C1258" s="39" t="s">
        <v>32</v>
      </c>
      <c r="D1258" s="170"/>
      <c r="E1258" s="170"/>
      <c r="F1258" s="170"/>
    </row>
    <row r="1259" spans="1:6">
      <c r="A1259" s="661"/>
      <c r="B1259" s="661"/>
      <c r="C1259" s="49" t="s">
        <v>0</v>
      </c>
      <c r="D1259" s="170"/>
      <c r="E1259" s="170"/>
      <c r="F1259" s="170"/>
    </row>
    <row r="1260" spans="1:6" ht="39.6">
      <c r="A1260" s="661"/>
      <c r="B1260" s="661"/>
      <c r="C1260" s="407" t="s">
        <v>41</v>
      </c>
      <c r="D1260" s="170"/>
      <c r="E1260" s="170"/>
      <c r="F1260" s="170"/>
    </row>
    <row r="1261" spans="1:6">
      <c r="A1261" s="661"/>
      <c r="B1261" s="661"/>
      <c r="C1261" s="49" t="s">
        <v>46</v>
      </c>
      <c r="D1261" s="170"/>
      <c r="E1261" s="170"/>
      <c r="F1261" s="170"/>
    </row>
    <row r="1262" spans="1:6">
      <c r="A1262" s="661"/>
      <c r="B1262" s="661"/>
      <c r="C1262" s="49" t="s">
        <v>14</v>
      </c>
      <c r="D1262" s="170"/>
      <c r="E1262" s="170"/>
      <c r="F1262" s="170"/>
    </row>
    <row r="1263" spans="1:6">
      <c r="A1263" s="662" t="s">
        <v>310</v>
      </c>
      <c r="B1263" s="662" t="s">
        <v>311</v>
      </c>
      <c r="C1263" s="162" t="s">
        <v>8</v>
      </c>
      <c r="D1263" s="170">
        <v>0</v>
      </c>
      <c r="E1263" s="170">
        <v>0</v>
      </c>
      <c r="F1263" s="170"/>
    </row>
    <row r="1264" spans="1:6" ht="66">
      <c r="A1264" s="663"/>
      <c r="B1264" s="663"/>
      <c r="C1264" s="39" t="s">
        <v>43</v>
      </c>
      <c r="D1264" s="170"/>
      <c r="E1264" s="170"/>
      <c r="F1264" s="170"/>
    </row>
    <row r="1265" spans="1:6" ht="52.8">
      <c r="A1265" s="663"/>
      <c r="B1265" s="663"/>
      <c r="C1265" s="39" t="s">
        <v>31</v>
      </c>
      <c r="D1265" s="170"/>
      <c r="E1265" s="170"/>
      <c r="F1265" s="170"/>
    </row>
    <row r="1266" spans="1:6">
      <c r="A1266" s="663"/>
      <c r="B1266" s="663"/>
      <c r="C1266" s="49" t="s">
        <v>0</v>
      </c>
      <c r="D1266" s="170"/>
      <c r="E1266" s="170"/>
      <c r="F1266" s="170"/>
    </row>
    <row r="1267" spans="1:6">
      <c r="A1267" s="663"/>
      <c r="B1267" s="663"/>
      <c r="C1267" s="49" t="s">
        <v>42</v>
      </c>
      <c r="D1267" s="170"/>
      <c r="E1267" s="170"/>
      <c r="F1267" s="170"/>
    </row>
    <row r="1268" spans="1:6">
      <c r="A1268" s="663"/>
      <c r="B1268" s="663"/>
      <c r="C1268" s="49" t="s">
        <v>6</v>
      </c>
      <c r="D1268" s="170"/>
      <c r="E1268" s="170"/>
      <c r="F1268" s="170"/>
    </row>
    <row r="1269" spans="1:6">
      <c r="A1269" s="663"/>
      <c r="B1269" s="663"/>
      <c r="C1269" s="39" t="s">
        <v>7</v>
      </c>
      <c r="D1269" s="170"/>
      <c r="E1269" s="170"/>
      <c r="F1269" s="170"/>
    </row>
    <row r="1270" spans="1:6" ht="26.4">
      <c r="A1270" s="663"/>
      <c r="B1270" s="663"/>
      <c r="C1270" s="39" t="s">
        <v>32</v>
      </c>
      <c r="D1270" s="170"/>
      <c r="E1270" s="170"/>
      <c r="F1270" s="170"/>
    </row>
    <row r="1271" spans="1:6">
      <c r="A1271" s="663"/>
      <c r="B1271" s="663"/>
      <c r="C1271" s="49" t="s">
        <v>0</v>
      </c>
      <c r="D1271" s="170"/>
      <c r="E1271" s="170"/>
      <c r="F1271" s="170"/>
    </row>
    <row r="1272" spans="1:6" ht="39.6">
      <c r="A1272" s="663"/>
      <c r="B1272" s="663"/>
      <c r="C1272" s="407" t="s">
        <v>41</v>
      </c>
      <c r="D1272" s="170"/>
      <c r="E1272" s="170"/>
      <c r="F1272" s="170"/>
    </row>
    <row r="1273" spans="1:6">
      <c r="A1273" s="663"/>
      <c r="B1273" s="663"/>
      <c r="C1273" s="49" t="s">
        <v>46</v>
      </c>
      <c r="D1273" s="170"/>
      <c r="E1273" s="170"/>
      <c r="F1273" s="170"/>
    </row>
    <row r="1274" spans="1:6">
      <c r="A1274" s="664"/>
      <c r="B1274" s="664"/>
      <c r="C1274" s="49" t="s">
        <v>14</v>
      </c>
      <c r="D1274" s="170"/>
      <c r="E1274" s="170"/>
      <c r="F1274" s="170"/>
    </row>
    <row r="1275" spans="1:6">
      <c r="A1275" s="662" t="s">
        <v>423</v>
      </c>
      <c r="B1275" s="662" t="s">
        <v>962</v>
      </c>
      <c r="C1275" s="160" t="s">
        <v>8</v>
      </c>
      <c r="D1275" s="170">
        <v>0</v>
      </c>
      <c r="E1275" s="170">
        <v>0</v>
      </c>
      <c r="F1275" s="170">
        <v>0</v>
      </c>
    </row>
    <row r="1276" spans="1:6" ht="66">
      <c r="A1276" s="663"/>
      <c r="B1276" s="663"/>
      <c r="C1276" s="4" t="s">
        <v>43</v>
      </c>
      <c r="D1276" s="170"/>
      <c r="E1276" s="170"/>
      <c r="F1276" s="170"/>
    </row>
    <row r="1277" spans="1:6" ht="52.8">
      <c r="A1277" s="663"/>
      <c r="B1277" s="663"/>
      <c r="C1277" s="4" t="s">
        <v>31</v>
      </c>
      <c r="D1277" s="170">
        <v>0</v>
      </c>
      <c r="E1277" s="170">
        <v>0</v>
      </c>
      <c r="F1277" s="170">
        <v>0</v>
      </c>
    </row>
    <row r="1278" spans="1:6">
      <c r="A1278" s="663"/>
      <c r="B1278" s="663"/>
      <c r="C1278" s="43" t="s">
        <v>0</v>
      </c>
      <c r="D1278" s="170"/>
      <c r="E1278" s="170"/>
      <c r="F1278" s="170"/>
    </row>
    <row r="1279" spans="1:6">
      <c r="A1279" s="663"/>
      <c r="B1279" s="663"/>
      <c r="C1279" s="43" t="s">
        <v>42</v>
      </c>
      <c r="D1279" s="170"/>
      <c r="E1279" s="170"/>
      <c r="F1279" s="170"/>
    </row>
    <row r="1280" spans="1:6">
      <c r="A1280" s="663"/>
      <c r="B1280" s="663"/>
      <c r="C1280" s="43" t="s">
        <v>6</v>
      </c>
      <c r="D1280" s="170"/>
      <c r="E1280" s="170"/>
      <c r="F1280" s="170"/>
    </row>
    <row r="1281" spans="1:6">
      <c r="A1281" s="663"/>
      <c r="B1281" s="663"/>
      <c r="C1281" s="4" t="s">
        <v>7</v>
      </c>
      <c r="D1281" s="170"/>
      <c r="E1281" s="170"/>
      <c r="F1281" s="170"/>
    </row>
    <row r="1282" spans="1:6" ht="26.4">
      <c r="A1282" s="663"/>
      <c r="B1282" s="663"/>
      <c r="C1282" s="4" t="s">
        <v>32</v>
      </c>
      <c r="D1282" s="170"/>
      <c r="E1282" s="170"/>
      <c r="F1282" s="170"/>
    </row>
    <row r="1283" spans="1:6">
      <c r="A1283" s="663"/>
      <c r="B1283" s="663"/>
      <c r="C1283" s="43" t="s">
        <v>0</v>
      </c>
      <c r="D1283" s="170"/>
      <c r="E1283" s="170"/>
      <c r="F1283" s="170"/>
    </row>
    <row r="1284" spans="1:6" ht="39.6">
      <c r="A1284" s="663"/>
      <c r="B1284" s="663"/>
      <c r="C1284" s="404" t="s">
        <v>41</v>
      </c>
      <c r="D1284" s="170"/>
      <c r="E1284" s="170"/>
      <c r="F1284" s="170"/>
    </row>
    <row r="1285" spans="1:6">
      <c r="A1285" s="663"/>
      <c r="B1285" s="663"/>
      <c r="C1285" s="43" t="s">
        <v>46</v>
      </c>
      <c r="D1285" s="170"/>
      <c r="E1285" s="170"/>
      <c r="F1285" s="170"/>
    </row>
    <row r="1286" spans="1:6">
      <c r="A1286" s="664"/>
      <c r="B1286" s="664"/>
      <c r="C1286" s="43" t="s">
        <v>14</v>
      </c>
      <c r="D1286" s="170"/>
      <c r="E1286" s="170"/>
      <c r="F1286" s="170"/>
    </row>
    <row r="1287" spans="1:6">
      <c r="A1287" s="654" t="s">
        <v>519</v>
      </c>
      <c r="B1287" s="656" t="s">
        <v>315</v>
      </c>
      <c r="C1287" s="160" t="s">
        <v>8</v>
      </c>
      <c r="D1287" s="411">
        <f>D1289</f>
        <v>161627</v>
      </c>
      <c r="E1287" s="412">
        <f>E1289</f>
        <v>160137.91</v>
      </c>
      <c r="F1287" s="412">
        <f>F1289</f>
        <v>160124.84</v>
      </c>
    </row>
    <row r="1288" spans="1:6" ht="66">
      <c r="A1288" s="655"/>
      <c r="B1288" s="655"/>
      <c r="C1288" s="4" t="s">
        <v>43</v>
      </c>
      <c r="D1288" s="412"/>
      <c r="E1288" s="412"/>
      <c r="F1288" s="413"/>
    </row>
    <row r="1289" spans="1:6" ht="52.8">
      <c r="A1289" s="655"/>
      <c r="B1289" s="655"/>
      <c r="C1289" s="4" t="s">
        <v>31</v>
      </c>
      <c r="D1289" s="412">
        <f>D1292</f>
        <v>161627</v>
      </c>
      <c r="E1289" s="412">
        <f>E1292</f>
        <v>160137.91</v>
      </c>
      <c r="F1289" s="412">
        <f>F1292</f>
        <v>160124.84</v>
      </c>
    </row>
    <row r="1290" spans="1:6">
      <c r="A1290" s="655"/>
      <c r="B1290" s="655"/>
      <c r="C1290" s="43" t="s">
        <v>0</v>
      </c>
      <c r="D1290" s="412"/>
      <c r="E1290" s="412"/>
      <c r="F1290" s="413"/>
    </row>
    <row r="1291" spans="1:6">
      <c r="A1291" s="655"/>
      <c r="B1291" s="655"/>
      <c r="C1291" s="43" t="s">
        <v>42</v>
      </c>
      <c r="D1291" s="412"/>
      <c r="E1291" s="412"/>
      <c r="F1291" s="413"/>
    </row>
    <row r="1292" spans="1:6">
      <c r="A1292" s="655"/>
      <c r="B1292" s="655"/>
      <c r="C1292" s="43" t="s">
        <v>6</v>
      </c>
      <c r="D1292" s="412">
        <f>D1300+D1312</f>
        <v>161627</v>
      </c>
      <c r="E1292" s="412">
        <f>E1300+E1312</f>
        <v>160137.91</v>
      </c>
      <c r="F1292" s="412">
        <f>F1300+F1312</f>
        <v>160124.84</v>
      </c>
    </row>
    <row r="1293" spans="1:6">
      <c r="A1293" s="655"/>
      <c r="B1293" s="655"/>
      <c r="C1293" s="4" t="s">
        <v>7</v>
      </c>
      <c r="D1293" s="412"/>
      <c r="E1293" s="412"/>
      <c r="F1293" s="414"/>
    </row>
    <row r="1294" spans="1:6" ht="26.4">
      <c r="A1294" s="655"/>
      <c r="B1294" s="655"/>
      <c r="C1294" s="4" t="s">
        <v>32</v>
      </c>
      <c r="D1294" s="170"/>
      <c r="E1294" s="412"/>
      <c r="F1294" s="414"/>
    </row>
    <row r="1295" spans="1:6">
      <c r="A1295" s="655"/>
      <c r="B1295" s="655"/>
      <c r="C1295" s="43" t="s">
        <v>0</v>
      </c>
      <c r="D1295" s="170"/>
      <c r="E1295" s="412"/>
      <c r="F1295" s="414"/>
    </row>
    <row r="1296" spans="1:6" ht="39.6">
      <c r="A1296" s="655"/>
      <c r="B1296" s="655"/>
      <c r="C1296" s="404" t="s">
        <v>41</v>
      </c>
      <c r="D1296" s="170"/>
      <c r="E1296" s="412"/>
      <c r="F1296" s="170"/>
    </row>
    <row r="1297" spans="1:6">
      <c r="A1297" s="655"/>
      <c r="B1297" s="655"/>
      <c r="C1297" s="43" t="s">
        <v>46</v>
      </c>
      <c r="D1297" s="170"/>
      <c r="E1297" s="170"/>
      <c r="F1297" s="170"/>
    </row>
    <row r="1298" spans="1:6">
      <c r="A1298" s="655"/>
      <c r="B1298" s="655"/>
      <c r="C1298" s="43" t="s">
        <v>14</v>
      </c>
      <c r="D1298" s="170"/>
      <c r="E1298" s="170"/>
      <c r="F1298" s="170"/>
    </row>
    <row r="1299" spans="1:6">
      <c r="A1299" s="632" t="s">
        <v>872</v>
      </c>
      <c r="B1299" s="657"/>
      <c r="C1299" s="657"/>
      <c r="D1299" s="657"/>
      <c r="E1299" s="657"/>
      <c r="F1299" s="657"/>
    </row>
    <row r="1300" spans="1:6">
      <c r="A1300" s="658" t="s">
        <v>953</v>
      </c>
      <c r="B1300" s="659" t="s">
        <v>954</v>
      </c>
      <c r="C1300" s="160" t="s">
        <v>8</v>
      </c>
      <c r="D1300" s="412">
        <f>D1302</f>
        <v>94214</v>
      </c>
      <c r="E1300" s="412">
        <f>E1302</f>
        <v>93225.59</v>
      </c>
      <c r="F1300" s="412">
        <f>E1300</f>
        <v>93225.59</v>
      </c>
    </row>
    <row r="1301" spans="1:6" ht="66">
      <c r="A1301" s="658"/>
      <c r="B1301" s="660"/>
      <c r="C1301" s="4" t="s">
        <v>43</v>
      </c>
      <c r="D1301" s="412"/>
      <c r="E1301" s="412"/>
      <c r="F1301" s="412"/>
    </row>
    <row r="1302" spans="1:6" ht="52.8">
      <c r="A1302" s="658"/>
      <c r="B1302" s="660"/>
      <c r="C1302" s="4" t="s">
        <v>31</v>
      </c>
      <c r="D1302" s="412">
        <f>D1305</f>
        <v>94214</v>
      </c>
      <c r="E1302" s="412">
        <f>E1305</f>
        <v>93225.59</v>
      </c>
      <c r="F1302" s="412">
        <f>E1302</f>
        <v>93225.59</v>
      </c>
    </row>
    <row r="1303" spans="1:6">
      <c r="A1303" s="658"/>
      <c r="B1303" s="660"/>
      <c r="C1303" s="43" t="s">
        <v>0</v>
      </c>
      <c r="D1303" s="412"/>
      <c r="E1303" s="412"/>
      <c r="F1303" s="412"/>
    </row>
    <row r="1304" spans="1:6">
      <c r="A1304" s="657"/>
      <c r="B1304" s="635"/>
      <c r="C1304" s="43" t="s">
        <v>42</v>
      </c>
      <c r="D1304" s="412"/>
      <c r="E1304" s="412"/>
      <c r="F1304" s="412"/>
    </row>
    <row r="1305" spans="1:6">
      <c r="A1305" s="657"/>
      <c r="B1305" s="635"/>
      <c r="C1305" s="43" t="s">
        <v>6</v>
      </c>
      <c r="D1305" s="412">
        <v>94214</v>
      </c>
      <c r="E1305" s="412">
        <v>93225.59</v>
      </c>
      <c r="F1305" s="412">
        <f>E1305</f>
        <v>93225.59</v>
      </c>
    </row>
    <row r="1306" spans="1:6">
      <c r="A1306" s="657"/>
      <c r="B1306" s="635"/>
      <c r="C1306" s="4" t="s">
        <v>7</v>
      </c>
      <c r="D1306" s="412"/>
      <c r="E1306" s="412"/>
      <c r="F1306" s="412"/>
    </row>
    <row r="1307" spans="1:6" ht="26.4">
      <c r="A1307" s="657"/>
      <c r="B1307" s="635"/>
      <c r="C1307" s="4" t="s">
        <v>32</v>
      </c>
      <c r="D1307" s="412"/>
      <c r="E1307" s="412"/>
      <c r="F1307" s="412"/>
    </row>
    <row r="1308" spans="1:6">
      <c r="A1308" s="657"/>
      <c r="B1308" s="635"/>
      <c r="C1308" s="43" t="s">
        <v>0</v>
      </c>
      <c r="D1308" s="412"/>
      <c r="E1308" s="412"/>
      <c r="F1308" s="412"/>
    </row>
    <row r="1309" spans="1:6" ht="39.6">
      <c r="A1309" s="657"/>
      <c r="B1309" s="635"/>
      <c r="C1309" s="404" t="s">
        <v>41</v>
      </c>
      <c r="D1309" s="412"/>
      <c r="E1309" s="412"/>
      <c r="F1309" s="412"/>
    </row>
    <row r="1310" spans="1:6">
      <c r="A1310" s="657"/>
      <c r="B1310" s="635"/>
      <c r="C1310" s="43" t="s">
        <v>46</v>
      </c>
      <c r="D1310" s="170"/>
      <c r="E1310" s="170"/>
      <c r="F1310" s="412"/>
    </row>
    <row r="1311" spans="1:6">
      <c r="A1311" s="657"/>
      <c r="B1311" s="636"/>
      <c r="C1311" s="43" t="s">
        <v>14</v>
      </c>
      <c r="D1311" s="170"/>
      <c r="E1311" s="170"/>
      <c r="F1311" s="412"/>
    </row>
    <row r="1312" spans="1:6" ht="26.4">
      <c r="A1312" s="160" t="s">
        <v>431</v>
      </c>
      <c r="B1312" s="415" t="s">
        <v>432</v>
      </c>
      <c r="C1312" s="160" t="s">
        <v>8</v>
      </c>
      <c r="D1312" s="412">
        <f>D1314</f>
        <v>67413</v>
      </c>
      <c r="E1312" s="412">
        <f>E1314</f>
        <v>66912.320000000007</v>
      </c>
      <c r="F1312" s="412">
        <f>F1314</f>
        <v>66899.25</v>
      </c>
    </row>
    <row r="1313" spans="1:6" ht="66">
      <c r="A1313" s="164"/>
      <c r="B1313" s="415"/>
      <c r="C1313" s="4" t="s">
        <v>43</v>
      </c>
      <c r="D1313" s="170"/>
      <c r="E1313" s="170"/>
      <c r="F1313" s="413"/>
    </row>
    <row r="1314" spans="1:6" ht="52.8">
      <c r="A1314" s="661"/>
      <c r="B1314" s="415"/>
      <c r="C1314" s="4" t="s">
        <v>31</v>
      </c>
      <c r="D1314" s="412">
        <f>D1325+D1337</f>
        <v>67413</v>
      </c>
      <c r="E1314" s="412">
        <f>E1317</f>
        <v>66912.320000000007</v>
      </c>
      <c r="F1314" s="412">
        <f>F1317</f>
        <v>66899.25</v>
      </c>
    </row>
    <row r="1315" spans="1:6">
      <c r="A1315" s="661"/>
      <c r="B1315" s="415"/>
      <c r="C1315" s="43" t="s">
        <v>0</v>
      </c>
      <c r="D1315" s="170"/>
      <c r="E1315" s="170"/>
      <c r="F1315" s="413"/>
    </row>
    <row r="1316" spans="1:6">
      <c r="A1316" s="661"/>
      <c r="B1316" s="415"/>
      <c r="C1316" s="43" t="s">
        <v>42</v>
      </c>
      <c r="D1316" s="170"/>
      <c r="E1316" s="170"/>
      <c r="F1316" s="413"/>
    </row>
    <row r="1317" spans="1:6">
      <c r="A1317" s="661"/>
      <c r="B1317" s="415"/>
      <c r="C1317" s="43" t="s">
        <v>6</v>
      </c>
      <c r="D1317" s="412">
        <f>D1314</f>
        <v>67413</v>
      </c>
      <c r="E1317" s="412">
        <f>E1325+E1337</f>
        <v>66912.320000000007</v>
      </c>
      <c r="F1317" s="412">
        <f>F1325+F1337</f>
        <v>66899.25</v>
      </c>
    </row>
    <row r="1318" spans="1:6">
      <c r="A1318" s="661"/>
      <c r="B1318" s="415"/>
      <c r="C1318" s="4" t="s">
        <v>7</v>
      </c>
      <c r="D1318" s="412"/>
      <c r="E1318" s="412"/>
      <c r="F1318" s="413"/>
    </row>
    <row r="1319" spans="1:6" ht="26.4">
      <c r="A1319" s="661"/>
      <c r="B1319" s="416"/>
      <c r="C1319" s="4" t="s">
        <v>32</v>
      </c>
      <c r="D1319" s="412"/>
      <c r="E1319" s="412"/>
      <c r="F1319" s="413"/>
    </row>
    <row r="1320" spans="1:6">
      <c r="A1320" s="661"/>
      <c r="B1320" s="416"/>
      <c r="C1320" s="43" t="s">
        <v>0</v>
      </c>
      <c r="D1320" s="412"/>
      <c r="E1320" s="412"/>
      <c r="F1320" s="413"/>
    </row>
    <row r="1321" spans="1:6" ht="39.6">
      <c r="A1321" s="661"/>
      <c r="B1321" s="416"/>
      <c r="C1321" s="404" t="s">
        <v>41</v>
      </c>
      <c r="D1321" s="412"/>
      <c r="E1321" s="412"/>
      <c r="F1321" s="413"/>
    </row>
    <row r="1322" spans="1:6">
      <c r="A1322" s="661"/>
      <c r="B1322" s="416"/>
      <c r="C1322" s="43" t="s">
        <v>46</v>
      </c>
      <c r="D1322" s="170"/>
      <c r="E1322" s="170"/>
      <c r="F1322" s="413"/>
    </row>
    <row r="1323" spans="1:6">
      <c r="A1323" s="661"/>
      <c r="B1323" s="416"/>
      <c r="C1323" s="43" t="s">
        <v>14</v>
      </c>
      <c r="D1323" s="170"/>
      <c r="E1323" s="170"/>
      <c r="F1323" s="413"/>
    </row>
    <row r="1324" spans="1:6">
      <c r="A1324" s="632" t="s">
        <v>27</v>
      </c>
      <c r="B1324" s="633"/>
      <c r="C1324" s="633"/>
      <c r="D1324" s="633"/>
      <c r="E1324" s="633"/>
      <c r="F1324" s="633"/>
    </row>
    <row r="1325" spans="1:6">
      <c r="A1325" s="634" t="s">
        <v>793</v>
      </c>
      <c r="B1325" s="637" t="s">
        <v>794</v>
      </c>
      <c r="C1325" s="160" t="s">
        <v>8</v>
      </c>
      <c r="D1325" s="412">
        <f>D1327</f>
        <v>62638</v>
      </c>
      <c r="E1325" s="412">
        <f>E1327</f>
        <v>62137.32</v>
      </c>
      <c r="F1325" s="170">
        <f>E1325</f>
        <v>62137.32</v>
      </c>
    </row>
    <row r="1326" spans="1:6" ht="66">
      <c r="A1326" s="635"/>
      <c r="B1326" s="638"/>
      <c r="C1326" s="4" t="s">
        <v>43</v>
      </c>
      <c r="D1326" s="170"/>
      <c r="E1326" s="170"/>
      <c r="F1326" s="170"/>
    </row>
    <row r="1327" spans="1:6" ht="52.8">
      <c r="A1327" s="635"/>
      <c r="B1327" s="638"/>
      <c r="C1327" s="4" t="s">
        <v>31</v>
      </c>
      <c r="D1327" s="412">
        <f>D1330</f>
        <v>62638</v>
      </c>
      <c r="E1327" s="412">
        <f>E1330</f>
        <v>62137.32</v>
      </c>
      <c r="F1327" s="170">
        <f>E1327</f>
        <v>62137.32</v>
      </c>
    </row>
    <row r="1328" spans="1:6">
      <c r="A1328" s="635"/>
      <c r="B1328" s="638"/>
      <c r="C1328" s="43" t="s">
        <v>0</v>
      </c>
      <c r="D1328" s="412"/>
      <c r="E1328" s="412"/>
      <c r="F1328" s="170"/>
    </row>
    <row r="1329" spans="1:6">
      <c r="A1329" s="635"/>
      <c r="B1329" s="638"/>
      <c r="C1329" s="43" t="s">
        <v>42</v>
      </c>
      <c r="D1329" s="412"/>
      <c r="E1329" s="412"/>
      <c r="F1329" s="170"/>
    </row>
    <row r="1330" spans="1:6">
      <c r="A1330" s="635"/>
      <c r="B1330" s="638"/>
      <c r="C1330" s="43" t="s">
        <v>6</v>
      </c>
      <c r="D1330" s="412">
        <v>62638</v>
      </c>
      <c r="E1330" s="412">
        <v>62137.32</v>
      </c>
      <c r="F1330" s="170">
        <f>E1330</f>
        <v>62137.32</v>
      </c>
    </row>
    <row r="1331" spans="1:6">
      <c r="A1331" s="635"/>
      <c r="B1331" s="638"/>
      <c r="C1331" s="4" t="s">
        <v>7</v>
      </c>
      <c r="D1331" s="412"/>
      <c r="E1331" s="412"/>
      <c r="F1331" s="170"/>
    </row>
    <row r="1332" spans="1:6" ht="26.4">
      <c r="A1332" s="635"/>
      <c r="B1332" s="638"/>
      <c r="C1332" s="4" t="s">
        <v>32</v>
      </c>
      <c r="D1332" s="412"/>
      <c r="E1332" s="412"/>
      <c r="F1332" s="170"/>
    </row>
    <row r="1333" spans="1:6">
      <c r="A1333" s="635"/>
      <c r="B1333" s="638"/>
      <c r="C1333" s="43" t="s">
        <v>0</v>
      </c>
      <c r="D1333" s="412"/>
      <c r="E1333" s="412"/>
      <c r="F1333" s="170"/>
    </row>
    <row r="1334" spans="1:6" ht="39.6">
      <c r="A1334" s="635"/>
      <c r="B1334" s="638"/>
      <c r="C1334" s="404" t="s">
        <v>41</v>
      </c>
      <c r="D1334" s="412"/>
      <c r="E1334" s="412"/>
      <c r="F1334" s="170"/>
    </row>
    <row r="1335" spans="1:6">
      <c r="A1335" s="635"/>
      <c r="B1335" s="638"/>
      <c r="C1335" s="43" t="s">
        <v>46</v>
      </c>
      <c r="D1335" s="412"/>
      <c r="E1335" s="412"/>
      <c r="F1335" s="170"/>
    </row>
    <row r="1336" spans="1:6">
      <c r="A1336" s="636"/>
      <c r="B1336" s="638"/>
      <c r="C1336" s="43" t="s">
        <v>14</v>
      </c>
      <c r="D1336" s="412"/>
      <c r="E1336" s="412"/>
      <c r="F1336" s="170"/>
    </row>
    <row r="1337" spans="1:6">
      <c r="A1337" s="634" t="s">
        <v>796</v>
      </c>
      <c r="B1337" s="639" t="s">
        <v>797</v>
      </c>
      <c r="C1337" s="160" t="s">
        <v>8</v>
      </c>
      <c r="D1337" s="412">
        <f>D1339</f>
        <v>4775</v>
      </c>
      <c r="E1337" s="412">
        <f>E1339</f>
        <v>4775</v>
      </c>
      <c r="F1337" s="170">
        <v>4761.93</v>
      </c>
    </row>
    <row r="1338" spans="1:6" ht="66">
      <c r="A1338" s="635"/>
      <c r="B1338" s="638"/>
      <c r="C1338" s="4" t="s">
        <v>43</v>
      </c>
      <c r="D1338" s="412"/>
      <c r="E1338" s="412"/>
      <c r="F1338" s="170"/>
    </row>
    <row r="1339" spans="1:6" ht="52.8">
      <c r="A1339" s="635"/>
      <c r="B1339" s="638"/>
      <c r="C1339" s="4" t="s">
        <v>31</v>
      </c>
      <c r="D1339" s="412">
        <f>D1342</f>
        <v>4775</v>
      </c>
      <c r="E1339" s="412">
        <f>E1342</f>
        <v>4775</v>
      </c>
      <c r="F1339" s="170">
        <v>4761.93</v>
      </c>
    </row>
    <row r="1340" spans="1:6">
      <c r="A1340" s="635"/>
      <c r="B1340" s="638"/>
      <c r="C1340" s="43" t="s">
        <v>0</v>
      </c>
      <c r="D1340" s="412"/>
      <c r="E1340" s="412"/>
      <c r="F1340" s="170"/>
    </row>
    <row r="1341" spans="1:6">
      <c r="A1341" s="635"/>
      <c r="B1341" s="638"/>
      <c r="C1341" s="43" t="s">
        <v>42</v>
      </c>
      <c r="D1341" s="412"/>
      <c r="E1341" s="412"/>
      <c r="F1341" s="170"/>
    </row>
    <row r="1342" spans="1:6">
      <c r="A1342" s="635"/>
      <c r="B1342" s="638"/>
      <c r="C1342" s="43" t="s">
        <v>6</v>
      </c>
      <c r="D1342" s="412">
        <v>4775</v>
      </c>
      <c r="E1342" s="412">
        <v>4775</v>
      </c>
      <c r="F1342" s="170">
        <v>4761.93</v>
      </c>
    </row>
    <row r="1343" spans="1:6">
      <c r="A1343" s="635"/>
      <c r="B1343" s="638"/>
      <c r="C1343" s="4" t="s">
        <v>7</v>
      </c>
      <c r="D1343" s="412"/>
      <c r="E1343" s="412"/>
      <c r="F1343" s="170"/>
    </row>
    <row r="1344" spans="1:6" ht="26.4">
      <c r="A1344" s="635"/>
      <c r="B1344" s="638"/>
      <c r="C1344" s="4" t="s">
        <v>32</v>
      </c>
      <c r="D1344" s="170"/>
      <c r="E1344" s="170"/>
      <c r="F1344" s="170"/>
    </row>
    <row r="1345" spans="1:9">
      <c r="A1345" s="635"/>
      <c r="B1345" s="638"/>
      <c r="C1345" s="43" t="s">
        <v>0</v>
      </c>
      <c r="D1345" s="170"/>
      <c r="E1345" s="170"/>
      <c r="F1345" s="170"/>
    </row>
    <row r="1346" spans="1:9" ht="39.6">
      <c r="A1346" s="635"/>
      <c r="B1346" s="638"/>
      <c r="C1346" s="404" t="s">
        <v>41</v>
      </c>
      <c r="D1346" s="170"/>
      <c r="E1346" s="170"/>
      <c r="F1346" s="170"/>
    </row>
    <row r="1347" spans="1:9">
      <c r="A1347" s="635"/>
      <c r="B1347" s="638"/>
      <c r="C1347" s="43" t="s">
        <v>46</v>
      </c>
      <c r="D1347" s="170"/>
      <c r="E1347" s="170"/>
      <c r="F1347" s="170"/>
    </row>
    <row r="1348" spans="1:9">
      <c r="A1348" s="636"/>
      <c r="B1348" s="638"/>
      <c r="C1348" s="43" t="s">
        <v>14</v>
      </c>
      <c r="D1348" s="170"/>
      <c r="E1348" s="170"/>
      <c r="F1348" s="170"/>
    </row>
    <row r="1349" spans="1:9">
      <c r="A1349" s="650" t="s">
        <v>325</v>
      </c>
      <c r="B1349" s="651" t="s">
        <v>963</v>
      </c>
      <c r="C1349" s="162" t="s">
        <v>8</v>
      </c>
      <c r="D1349" s="170">
        <f>D1362</f>
        <v>3684148.13</v>
      </c>
      <c r="E1349" s="170">
        <f t="shared" ref="E1349:F1351" si="49">E1362</f>
        <v>3605464.75</v>
      </c>
      <c r="F1349" s="170">
        <f t="shared" si="49"/>
        <v>3569577.2</v>
      </c>
    </row>
    <row r="1350" spans="1:9" ht="66">
      <c r="A1350" s="650"/>
      <c r="B1350" s="651"/>
      <c r="C1350" s="39" t="s">
        <v>43</v>
      </c>
      <c r="D1350" s="170">
        <f>D1363</f>
        <v>70615.94</v>
      </c>
      <c r="E1350" s="170">
        <f t="shared" si="49"/>
        <v>70615.94</v>
      </c>
      <c r="F1350" s="170">
        <f t="shared" si="49"/>
        <v>70615.94</v>
      </c>
      <c r="G1350" s="169">
        <f>D1350+D1351</f>
        <v>3126442.6399999997</v>
      </c>
    </row>
    <row r="1351" spans="1:9" ht="52.8">
      <c r="A1351" s="650"/>
      <c r="B1351" s="651"/>
      <c r="C1351" s="39" t="s">
        <v>31</v>
      </c>
      <c r="D1351" s="170">
        <f>D1364</f>
        <v>3055826.6999999997</v>
      </c>
      <c r="E1351" s="170">
        <f t="shared" si="49"/>
        <v>3036622.35</v>
      </c>
      <c r="F1351" s="170">
        <f t="shared" si="49"/>
        <v>3000734.8000000003</v>
      </c>
      <c r="G1351" s="169">
        <f>E1351-E1425</f>
        <v>2867012.91</v>
      </c>
      <c r="I1351" s="169">
        <f>E1351-F1351</f>
        <v>35887.549999999814</v>
      </c>
    </row>
    <row r="1352" spans="1:9">
      <c r="A1352" s="650"/>
      <c r="B1352" s="651"/>
      <c r="C1352" s="49" t="s">
        <v>0</v>
      </c>
      <c r="D1352" s="170"/>
      <c r="E1352" s="170"/>
      <c r="F1352" s="170"/>
    </row>
    <row r="1353" spans="1:9">
      <c r="A1353" s="650"/>
      <c r="B1353" s="652"/>
      <c r="C1353" s="49" t="s">
        <v>42</v>
      </c>
      <c r="D1353" s="170">
        <f>D1366</f>
        <v>0</v>
      </c>
      <c r="E1353" s="170">
        <f t="shared" ref="E1353:F1354" si="50">E1366</f>
        <v>0</v>
      </c>
      <c r="F1353" s="170">
        <f t="shared" si="50"/>
        <v>0</v>
      </c>
      <c r="G1353" s="169">
        <f>E1350+E1351</f>
        <v>3107238.29</v>
      </c>
      <c r="I1353" s="169">
        <f>E1350+E1351</f>
        <v>3107238.29</v>
      </c>
    </row>
    <row r="1354" spans="1:9">
      <c r="A1354" s="650"/>
      <c r="B1354" s="652"/>
      <c r="C1354" s="49" t="s">
        <v>6</v>
      </c>
      <c r="D1354" s="170">
        <f>D1367</f>
        <v>3055826.6999999997</v>
      </c>
      <c r="E1354" s="170">
        <f t="shared" si="50"/>
        <v>3036622.35</v>
      </c>
      <c r="F1354" s="170">
        <f t="shared" si="50"/>
        <v>3000734.8000000003</v>
      </c>
    </row>
    <row r="1355" spans="1:9">
      <c r="A1355" s="650"/>
      <c r="B1355" s="652"/>
      <c r="C1355" s="39" t="s">
        <v>7</v>
      </c>
      <c r="D1355" s="170"/>
      <c r="E1355" s="170"/>
      <c r="F1355" s="170"/>
    </row>
    <row r="1356" spans="1:9" ht="26.4">
      <c r="A1356" s="650"/>
      <c r="B1356" s="652"/>
      <c r="C1356" s="39" t="s">
        <v>32</v>
      </c>
      <c r="D1356" s="170">
        <f>D1369</f>
        <v>557705.49000000011</v>
      </c>
      <c r="E1356" s="170">
        <f t="shared" ref="E1356:F1356" si="51">E1369</f>
        <v>498226.45999999996</v>
      </c>
      <c r="F1356" s="170">
        <f t="shared" si="51"/>
        <v>498226.45999999996</v>
      </c>
    </row>
    <row r="1357" spans="1:9">
      <c r="A1357" s="650"/>
      <c r="B1357" s="652"/>
      <c r="C1357" s="49" t="s">
        <v>0</v>
      </c>
      <c r="D1357" s="170"/>
      <c r="E1357" s="170"/>
      <c r="F1357" s="170"/>
    </row>
    <row r="1358" spans="1:9" ht="39.6">
      <c r="A1358" s="650"/>
      <c r="B1358" s="652"/>
      <c r="C1358" s="407" t="s">
        <v>41</v>
      </c>
      <c r="D1358" s="170"/>
      <c r="E1358" s="170"/>
      <c r="F1358" s="170"/>
    </row>
    <row r="1359" spans="1:9">
      <c r="A1359" s="650"/>
      <c r="B1359" s="652"/>
      <c r="C1359" s="49" t="s">
        <v>46</v>
      </c>
      <c r="D1359" s="170">
        <f>D1372</f>
        <v>6264.28</v>
      </c>
      <c r="E1359" s="170">
        <f t="shared" ref="E1359:F1360" si="52">E1372</f>
        <v>6243.22</v>
      </c>
      <c r="F1359" s="170">
        <f t="shared" si="52"/>
        <v>6243.22</v>
      </c>
    </row>
    <row r="1360" spans="1:9">
      <c r="A1360" s="650"/>
      <c r="B1360" s="652"/>
      <c r="C1360" s="49" t="s">
        <v>14</v>
      </c>
      <c r="D1360" s="170">
        <f>D1373</f>
        <v>551441.21000000008</v>
      </c>
      <c r="E1360" s="170">
        <f t="shared" si="52"/>
        <v>491983.24</v>
      </c>
      <c r="F1360" s="170">
        <f t="shared" si="52"/>
        <v>491983.24</v>
      </c>
    </row>
    <row r="1361" spans="1:7" ht="15.6">
      <c r="A1361" s="207" t="s">
        <v>0</v>
      </c>
      <c r="B1361" s="417"/>
      <c r="C1361" s="4"/>
      <c r="D1361" s="170"/>
      <c r="E1361" s="170"/>
      <c r="F1361" s="170"/>
    </row>
    <row r="1362" spans="1:7">
      <c r="A1362" s="650" t="s">
        <v>964</v>
      </c>
      <c r="B1362" s="626" t="s">
        <v>438</v>
      </c>
      <c r="C1362" s="162" t="s">
        <v>8</v>
      </c>
      <c r="D1362" s="170">
        <f>D1363+D1364+D1369</f>
        <v>3684148.13</v>
      </c>
      <c r="E1362" s="170">
        <f t="shared" ref="E1362:F1362" si="53">E1363+E1364+E1369</f>
        <v>3605464.75</v>
      </c>
      <c r="F1362" s="170">
        <f t="shared" si="53"/>
        <v>3569577.2</v>
      </c>
    </row>
    <row r="1363" spans="1:7" ht="66">
      <c r="A1363" s="650"/>
      <c r="B1363" s="627"/>
      <c r="C1363" s="39" t="s">
        <v>43</v>
      </c>
      <c r="D1363" s="170">
        <f>D1376+D1388+D1400+D1412+D1424</f>
        <v>70615.94</v>
      </c>
      <c r="E1363" s="170">
        <f t="shared" ref="E1363:F1363" si="54">E1376+E1388+E1400+E1412+E1424</f>
        <v>70615.94</v>
      </c>
      <c r="F1363" s="170">
        <f t="shared" si="54"/>
        <v>70615.94</v>
      </c>
      <c r="G1363" s="169">
        <f>E1363+E1364</f>
        <v>3107238.29</v>
      </c>
    </row>
    <row r="1364" spans="1:7" ht="52.8">
      <c r="A1364" s="650"/>
      <c r="B1364" s="627"/>
      <c r="C1364" s="39" t="s">
        <v>31</v>
      </c>
      <c r="D1364" s="170">
        <f>D1366+D1367+D1368</f>
        <v>3055826.6999999997</v>
      </c>
      <c r="E1364" s="170">
        <f t="shared" ref="E1364:F1364" si="55">E1366+E1367+E1368</f>
        <v>3036622.35</v>
      </c>
      <c r="F1364" s="170">
        <f t="shared" si="55"/>
        <v>3000734.8000000003</v>
      </c>
    </row>
    <row r="1365" spans="1:7">
      <c r="A1365" s="650"/>
      <c r="B1365" s="627"/>
      <c r="C1365" s="49" t="s">
        <v>0</v>
      </c>
      <c r="D1365" s="170"/>
      <c r="E1365" s="170"/>
      <c r="F1365" s="170"/>
    </row>
    <row r="1366" spans="1:7">
      <c r="A1366" s="650"/>
      <c r="B1366" s="627"/>
      <c r="C1366" s="49" t="s">
        <v>42</v>
      </c>
      <c r="D1366" s="170">
        <f>D1379+D1391+D1403+D1415+D1427</f>
        <v>0</v>
      </c>
      <c r="E1366" s="170">
        <f t="shared" ref="E1366:F1367" si="56">E1379+E1391+E1403+E1415+E1427</f>
        <v>0</v>
      </c>
      <c r="F1366" s="170">
        <f t="shared" si="56"/>
        <v>0</v>
      </c>
    </row>
    <row r="1367" spans="1:7">
      <c r="A1367" s="650"/>
      <c r="B1367" s="627"/>
      <c r="C1367" s="49" t="s">
        <v>6</v>
      </c>
      <c r="D1367" s="170">
        <f>D1380+D1392+D1404+D1416+D1428</f>
        <v>3055826.6999999997</v>
      </c>
      <c r="E1367" s="170">
        <f t="shared" si="56"/>
        <v>3036622.35</v>
      </c>
      <c r="F1367" s="170">
        <f t="shared" si="56"/>
        <v>3000734.8000000003</v>
      </c>
    </row>
    <row r="1368" spans="1:7">
      <c r="A1368" s="650"/>
      <c r="B1368" s="627"/>
      <c r="C1368" s="39" t="s">
        <v>7</v>
      </c>
      <c r="D1368" s="170"/>
      <c r="E1368" s="170"/>
      <c r="F1368" s="170"/>
    </row>
    <row r="1369" spans="1:7" ht="26.4">
      <c r="A1369" s="650"/>
      <c r="B1369" s="627"/>
      <c r="C1369" s="39" t="s">
        <v>32</v>
      </c>
      <c r="D1369" s="170">
        <f>D1371+D1372+D1373</f>
        <v>557705.49000000011</v>
      </c>
      <c r="E1369" s="170">
        <f t="shared" ref="E1369:F1369" si="57">E1371+E1372+E1373</f>
        <v>498226.45999999996</v>
      </c>
      <c r="F1369" s="170">
        <f t="shared" si="57"/>
        <v>498226.45999999996</v>
      </c>
    </row>
    <row r="1370" spans="1:7">
      <c r="A1370" s="650"/>
      <c r="B1370" s="627"/>
      <c r="C1370" s="49" t="s">
        <v>0</v>
      </c>
      <c r="D1370" s="170"/>
      <c r="E1370" s="170"/>
      <c r="F1370" s="170"/>
    </row>
    <row r="1371" spans="1:7" ht="39.6">
      <c r="A1371" s="650"/>
      <c r="B1371" s="627"/>
      <c r="C1371" s="407" t="s">
        <v>41</v>
      </c>
      <c r="D1371" s="170"/>
      <c r="E1371" s="170"/>
      <c r="F1371" s="170"/>
    </row>
    <row r="1372" spans="1:7">
      <c r="A1372" s="650"/>
      <c r="B1372" s="627"/>
      <c r="C1372" s="49" t="s">
        <v>46</v>
      </c>
      <c r="D1372" s="170">
        <f>D1385+D1409+D1397+D1421+D1433</f>
        <v>6264.28</v>
      </c>
      <c r="E1372" s="170">
        <f t="shared" ref="E1372:F1372" si="58">E1385+E1409+E1397+E1421+E1433</f>
        <v>6243.22</v>
      </c>
      <c r="F1372" s="170">
        <f t="shared" si="58"/>
        <v>6243.22</v>
      </c>
    </row>
    <row r="1373" spans="1:7">
      <c r="A1373" s="653"/>
      <c r="B1373" s="627"/>
      <c r="C1373" s="418" t="s">
        <v>14</v>
      </c>
      <c r="D1373" s="178">
        <f>D1386+D1398+D1410+D1422+D1434</f>
        <v>551441.21000000008</v>
      </c>
      <c r="E1373" s="178">
        <f t="shared" ref="E1373:F1373" si="59">E1386+E1398+E1410+E1422+E1434</f>
        <v>491983.24</v>
      </c>
      <c r="F1373" s="178">
        <f t="shared" si="59"/>
        <v>491983.24</v>
      </c>
    </row>
    <row r="1374" spans="1:7" ht="31.2">
      <c r="A1374" s="138" t="s">
        <v>27</v>
      </c>
      <c r="B1374" s="417"/>
      <c r="C1374" s="4"/>
      <c r="D1374" s="170"/>
      <c r="E1374" s="170"/>
      <c r="F1374" s="170"/>
    </row>
    <row r="1375" spans="1:7">
      <c r="A1375" s="640" t="s">
        <v>329</v>
      </c>
      <c r="B1375" s="640" t="s">
        <v>330</v>
      </c>
      <c r="C1375" s="162" t="s">
        <v>8</v>
      </c>
      <c r="D1375" s="170">
        <f>D1376+D1377+D1382</f>
        <v>1695913</v>
      </c>
      <c r="E1375" s="170">
        <f t="shared" ref="E1375:F1375" si="60">E1376+E1377+E1382</f>
        <v>1636012.03</v>
      </c>
      <c r="F1375" s="170">
        <f t="shared" si="60"/>
        <v>1601061.43</v>
      </c>
    </row>
    <row r="1376" spans="1:7" ht="66">
      <c r="A1376" s="641"/>
      <c r="B1376" s="641"/>
      <c r="C1376" s="39" t="s">
        <v>43</v>
      </c>
      <c r="D1376" s="170"/>
      <c r="E1376" s="170"/>
      <c r="F1376" s="170"/>
    </row>
    <row r="1377" spans="1:6" ht="52.8">
      <c r="A1377" s="641"/>
      <c r="B1377" s="641"/>
      <c r="C1377" s="39" t="s">
        <v>31</v>
      </c>
      <c r="D1377" s="170">
        <f>D1379+D1380+D1381</f>
        <v>1168841.73</v>
      </c>
      <c r="E1377" s="170">
        <f t="shared" ref="E1377:F1377" si="61">E1379+E1380+E1381</f>
        <v>1162997.5</v>
      </c>
      <c r="F1377" s="170">
        <f t="shared" si="61"/>
        <v>1128046.8999999999</v>
      </c>
    </row>
    <row r="1378" spans="1:6">
      <c r="A1378" s="641"/>
      <c r="B1378" s="641"/>
      <c r="C1378" s="49" t="s">
        <v>0</v>
      </c>
      <c r="D1378" s="170"/>
      <c r="E1378" s="170"/>
      <c r="F1378" s="170"/>
    </row>
    <row r="1379" spans="1:6">
      <c r="A1379" s="641"/>
      <c r="B1379" s="641"/>
      <c r="C1379" s="49" t="s">
        <v>42</v>
      </c>
      <c r="D1379" s="170"/>
      <c r="E1379" s="170"/>
      <c r="F1379" s="170"/>
    </row>
    <row r="1380" spans="1:6">
      <c r="A1380" s="641"/>
      <c r="B1380" s="641"/>
      <c r="C1380" s="49" t="s">
        <v>6</v>
      </c>
      <c r="D1380" s="170" t="s">
        <v>965</v>
      </c>
      <c r="E1380" s="170">
        <v>1162997.5</v>
      </c>
      <c r="F1380" s="170">
        <v>1128046.8999999999</v>
      </c>
    </row>
    <row r="1381" spans="1:6">
      <c r="A1381" s="641"/>
      <c r="B1381" s="641"/>
      <c r="C1381" s="39" t="s">
        <v>7</v>
      </c>
      <c r="D1381" s="170"/>
      <c r="E1381" s="170"/>
      <c r="F1381" s="170"/>
    </row>
    <row r="1382" spans="1:6" ht="26.4">
      <c r="A1382" s="641"/>
      <c r="B1382" s="641"/>
      <c r="C1382" s="39" t="s">
        <v>32</v>
      </c>
      <c r="D1382" s="170">
        <f>D1384+D1385+D1386</f>
        <v>527071.27</v>
      </c>
      <c r="E1382" s="170">
        <f t="shared" ref="E1382:F1382" si="62">E1384+E1385+E1386</f>
        <v>473014.52999999997</v>
      </c>
      <c r="F1382" s="170">
        <f t="shared" si="62"/>
        <v>473014.52999999997</v>
      </c>
    </row>
    <row r="1383" spans="1:6">
      <c r="A1383" s="641"/>
      <c r="B1383" s="641"/>
      <c r="C1383" s="49" t="s">
        <v>0</v>
      </c>
      <c r="D1383" s="170"/>
      <c r="E1383" s="170"/>
      <c r="F1383" s="170"/>
    </row>
    <row r="1384" spans="1:6" ht="39.6">
      <c r="A1384" s="641"/>
      <c r="B1384" s="641"/>
      <c r="C1384" s="407" t="s">
        <v>41</v>
      </c>
      <c r="D1384" s="170"/>
      <c r="E1384" s="170"/>
      <c r="F1384" s="170"/>
    </row>
    <row r="1385" spans="1:6">
      <c r="A1385" s="641"/>
      <c r="B1385" s="641"/>
      <c r="C1385" s="49" t="s">
        <v>46</v>
      </c>
      <c r="D1385" s="170" t="s">
        <v>966</v>
      </c>
      <c r="E1385" s="170" t="s">
        <v>967</v>
      </c>
      <c r="F1385" s="170" t="s">
        <v>967</v>
      </c>
    </row>
    <row r="1386" spans="1:6">
      <c r="A1386" s="641"/>
      <c r="B1386" s="641"/>
      <c r="C1386" s="49" t="s">
        <v>14</v>
      </c>
      <c r="D1386" s="170" t="s">
        <v>968</v>
      </c>
      <c r="E1386" s="170" t="s">
        <v>969</v>
      </c>
      <c r="F1386" s="170" t="s">
        <v>969</v>
      </c>
    </row>
    <row r="1387" spans="1:6">
      <c r="A1387" s="640" t="s">
        <v>331</v>
      </c>
      <c r="B1387" s="640" t="s">
        <v>332</v>
      </c>
      <c r="C1387" s="160" t="s">
        <v>8</v>
      </c>
      <c r="D1387" s="170">
        <f>D1388+D1389+D1394</f>
        <v>1162903.77</v>
      </c>
      <c r="E1387" s="170">
        <f t="shared" ref="E1387:F1387" si="63">E1388+E1389+E1394</f>
        <v>1159553.8700000001</v>
      </c>
      <c r="F1387" s="170">
        <f t="shared" si="63"/>
        <v>1159553.8700000001</v>
      </c>
    </row>
    <row r="1388" spans="1:6" ht="66">
      <c r="A1388" s="641"/>
      <c r="B1388" s="641"/>
      <c r="C1388" s="4" t="s">
        <v>43</v>
      </c>
      <c r="D1388" s="170"/>
      <c r="E1388" s="170"/>
      <c r="F1388" s="170"/>
    </row>
    <row r="1389" spans="1:6" ht="52.8">
      <c r="A1389" s="641"/>
      <c r="B1389" s="641"/>
      <c r="C1389" s="4" t="s">
        <v>31</v>
      </c>
      <c r="D1389" s="170">
        <f>D1391+D1392+D1393</f>
        <v>1162903.77</v>
      </c>
      <c r="E1389" s="170">
        <f t="shared" ref="E1389:F1389" si="64">E1391+E1392+E1393</f>
        <v>1159553.8700000001</v>
      </c>
      <c r="F1389" s="170">
        <f t="shared" si="64"/>
        <v>1159553.8700000001</v>
      </c>
    </row>
    <row r="1390" spans="1:6">
      <c r="A1390" s="641"/>
      <c r="B1390" s="641"/>
      <c r="C1390" s="43" t="s">
        <v>0</v>
      </c>
      <c r="D1390" s="170"/>
      <c r="E1390" s="170"/>
      <c r="F1390" s="170"/>
    </row>
    <row r="1391" spans="1:6">
      <c r="A1391" s="641"/>
      <c r="B1391" s="641"/>
      <c r="C1391" s="43" t="s">
        <v>42</v>
      </c>
      <c r="D1391" s="170"/>
      <c r="E1391" s="170"/>
      <c r="F1391" s="170"/>
    </row>
    <row r="1392" spans="1:6">
      <c r="A1392" s="641"/>
      <c r="B1392" s="641"/>
      <c r="C1392" s="43" t="s">
        <v>6</v>
      </c>
      <c r="D1392" s="170">
        <v>1162903.77</v>
      </c>
      <c r="E1392" s="170">
        <v>1159553.8700000001</v>
      </c>
      <c r="F1392" s="170" t="s">
        <v>970</v>
      </c>
    </row>
    <row r="1393" spans="1:6">
      <c r="A1393" s="641"/>
      <c r="B1393" s="641"/>
      <c r="C1393" s="4" t="s">
        <v>7</v>
      </c>
      <c r="D1393" s="170"/>
      <c r="E1393" s="170"/>
      <c r="F1393" s="170"/>
    </row>
    <row r="1394" spans="1:6" ht="26.4">
      <c r="A1394" s="641"/>
      <c r="B1394" s="641"/>
      <c r="C1394" s="4" t="s">
        <v>32</v>
      </c>
      <c r="D1394" s="170">
        <f>D1396+D1397+D1398</f>
        <v>0</v>
      </c>
      <c r="E1394" s="170">
        <f t="shared" ref="E1394:F1394" si="65">E1396+E1397+E1398</f>
        <v>0</v>
      </c>
      <c r="F1394" s="170">
        <f t="shared" si="65"/>
        <v>0</v>
      </c>
    </row>
    <row r="1395" spans="1:6">
      <c r="A1395" s="641"/>
      <c r="B1395" s="641"/>
      <c r="C1395" s="43" t="s">
        <v>0</v>
      </c>
      <c r="D1395" s="170"/>
      <c r="E1395" s="170"/>
      <c r="F1395" s="170"/>
    </row>
    <row r="1396" spans="1:6" ht="39.6">
      <c r="A1396" s="641"/>
      <c r="B1396" s="641"/>
      <c r="C1396" s="404" t="s">
        <v>41</v>
      </c>
      <c r="D1396" s="170"/>
      <c r="E1396" s="170"/>
      <c r="F1396" s="170"/>
    </row>
    <row r="1397" spans="1:6">
      <c r="A1397" s="641"/>
      <c r="B1397" s="641"/>
      <c r="C1397" s="43" t="s">
        <v>46</v>
      </c>
      <c r="D1397" s="170"/>
      <c r="E1397" s="170"/>
      <c r="F1397" s="170"/>
    </row>
    <row r="1398" spans="1:6">
      <c r="A1398" s="641"/>
      <c r="B1398" s="641"/>
      <c r="C1398" s="419" t="s">
        <v>14</v>
      </c>
      <c r="D1398" s="178"/>
      <c r="E1398" s="178"/>
      <c r="F1398" s="178"/>
    </row>
    <row r="1399" spans="1:6">
      <c r="A1399" s="640" t="s">
        <v>333</v>
      </c>
      <c r="B1399" s="640" t="s">
        <v>334</v>
      </c>
      <c r="C1399" s="160" t="s">
        <v>8</v>
      </c>
      <c r="D1399" s="170">
        <f>D1400+D1401+D1406</f>
        <v>583095.52</v>
      </c>
      <c r="E1399" s="170">
        <f t="shared" ref="E1399:F1399" si="66">E1400+E1401+E1406</f>
        <v>568124.29</v>
      </c>
      <c r="F1399" s="170">
        <f t="shared" si="66"/>
        <v>567192.12</v>
      </c>
    </row>
    <row r="1400" spans="1:6" ht="66">
      <c r="A1400" s="641"/>
      <c r="B1400" s="641"/>
      <c r="C1400" s="4" t="s">
        <v>43</v>
      </c>
      <c r="D1400" s="170"/>
      <c r="E1400" s="170"/>
      <c r="F1400" s="170"/>
    </row>
    <row r="1401" spans="1:6" ht="52.8">
      <c r="A1401" s="641"/>
      <c r="B1401" s="641"/>
      <c r="C1401" s="4" t="s">
        <v>31</v>
      </c>
      <c r="D1401" s="170">
        <f>D1403+D1404+D1405</f>
        <v>552461.30000000005</v>
      </c>
      <c r="E1401" s="170">
        <f t="shared" ref="E1401:F1401" si="67">E1403+E1404+E1405</f>
        <v>542912.36</v>
      </c>
      <c r="F1401" s="170">
        <f t="shared" si="67"/>
        <v>541980.18999999994</v>
      </c>
    </row>
    <row r="1402" spans="1:6">
      <c r="A1402" s="641"/>
      <c r="B1402" s="641"/>
      <c r="C1402" s="43" t="s">
        <v>0</v>
      </c>
      <c r="D1402" s="170"/>
      <c r="E1402" s="170"/>
      <c r="F1402" s="170"/>
    </row>
    <row r="1403" spans="1:6">
      <c r="A1403" s="641"/>
      <c r="B1403" s="641"/>
      <c r="C1403" s="43" t="s">
        <v>42</v>
      </c>
      <c r="D1403" s="170"/>
      <c r="E1403" s="170"/>
      <c r="F1403" s="170"/>
    </row>
    <row r="1404" spans="1:6">
      <c r="A1404" s="641"/>
      <c r="B1404" s="641"/>
      <c r="C1404" s="43" t="s">
        <v>6</v>
      </c>
      <c r="D1404" s="170">
        <v>552461.30000000005</v>
      </c>
      <c r="E1404" s="170">
        <v>542912.36</v>
      </c>
      <c r="F1404" s="170">
        <v>541980.18999999994</v>
      </c>
    </row>
    <row r="1405" spans="1:6">
      <c r="A1405" s="641"/>
      <c r="B1405" s="641"/>
      <c r="C1405" s="4" t="s">
        <v>7</v>
      </c>
      <c r="D1405" s="170"/>
      <c r="E1405" s="170"/>
      <c r="F1405" s="170"/>
    </row>
    <row r="1406" spans="1:6" ht="26.4">
      <c r="A1406" s="641"/>
      <c r="B1406" s="641"/>
      <c r="C1406" s="4" t="s">
        <v>32</v>
      </c>
      <c r="D1406" s="170">
        <f>D1408+D1409+D1410</f>
        <v>30634.22</v>
      </c>
      <c r="E1406" s="170">
        <f t="shared" ref="E1406:F1406" si="68">E1408+E1409+E1410</f>
        <v>25211.93</v>
      </c>
      <c r="F1406" s="170">
        <f t="shared" si="68"/>
        <v>25211.93</v>
      </c>
    </row>
    <row r="1407" spans="1:6">
      <c r="A1407" s="641"/>
      <c r="B1407" s="641"/>
      <c r="C1407" s="43" t="s">
        <v>0</v>
      </c>
      <c r="D1407" s="170"/>
      <c r="E1407" s="170"/>
      <c r="F1407" s="170"/>
    </row>
    <row r="1408" spans="1:6" ht="39.6">
      <c r="A1408" s="641"/>
      <c r="B1408" s="641"/>
      <c r="C1408" s="404" t="s">
        <v>41</v>
      </c>
      <c r="D1408" s="170"/>
      <c r="E1408" s="170"/>
      <c r="F1408" s="170"/>
    </row>
    <row r="1409" spans="1:6">
      <c r="A1409" s="641"/>
      <c r="B1409" s="641"/>
      <c r="C1409" s="43" t="s">
        <v>46</v>
      </c>
      <c r="D1409" s="170" t="s">
        <v>971</v>
      </c>
      <c r="E1409" s="170" t="s">
        <v>971</v>
      </c>
      <c r="F1409" s="170" t="s">
        <v>971</v>
      </c>
    </row>
    <row r="1410" spans="1:6">
      <c r="A1410" s="641"/>
      <c r="B1410" s="641"/>
      <c r="C1410" s="419" t="s">
        <v>14</v>
      </c>
      <c r="D1410" s="178" t="s">
        <v>972</v>
      </c>
      <c r="E1410" s="178" t="s">
        <v>973</v>
      </c>
      <c r="F1410" s="178" t="s">
        <v>973</v>
      </c>
    </row>
    <row r="1411" spans="1:6">
      <c r="A1411" s="640" t="s">
        <v>335</v>
      </c>
      <c r="B1411" s="642" t="s">
        <v>336</v>
      </c>
      <c r="C1411" s="160" t="s">
        <v>8</v>
      </c>
      <c r="D1411" s="170">
        <f>D1412+D1413</f>
        <v>6325.4400000000005</v>
      </c>
      <c r="E1411" s="170">
        <f t="shared" ref="E1411:F1411" si="69">E1412+E1413</f>
        <v>5958.3200000000006</v>
      </c>
      <c r="F1411" s="170">
        <f t="shared" si="69"/>
        <v>5958.3200000000006</v>
      </c>
    </row>
    <row r="1412" spans="1:6" ht="66">
      <c r="A1412" s="641"/>
      <c r="B1412" s="643"/>
      <c r="C1412" s="4" t="s">
        <v>43</v>
      </c>
      <c r="D1412" s="170" t="s">
        <v>974</v>
      </c>
      <c r="E1412" s="170" t="s">
        <v>974</v>
      </c>
      <c r="F1412" s="170" t="s">
        <v>974</v>
      </c>
    </row>
    <row r="1413" spans="1:6" ht="52.8">
      <c r="A1413" s="641"/>
      <c r="B1413" s="643"/>
      <c r="C1413" s="4" t="s">
        <v>31</v>
      </c>
      <c r="D1413" s="170">
        <f>D1415+D1416+D1417</f>
        <v>1916.3</v>
      </c>
      <c r="E1413" s="170">
        <f t="shared" ref="E1413:F1413" si="70">E1415+E1416+E1417</f>
        <v>1549.18</v>
      </c>
      <c r="F1413" s="170">
        <f t="shared" si="70"/>
        <v>1549.18</v>
      </c>
    </row>
    <row r="1414" spans="1:6">
      <c r="A1414" s="641"/>
      <c r="B1414" s="643"/>
      <c r="C1414" s="43" t="s">
        <v>0</v>
      </c>
      <c r="D1414" s="170"/>
      <c r="E1414" s="170"/>
      <c r="F1414" s="170"/>
    </row>
    <row r="1415" spans="1:6">
      <c r="A1415" s="641"/>
      <c r="B1415" s="643"/>
      <c r="C1415" s="43" t="s">
        <v>42</v>
      </c>
      <c r="D1415" s="170"/>
      <c r="E1415" s="170"/>
      <c r="F1415" s="170"/>
    </row>
    <row r="1416" spans="1:6">
      <c r="A1416" s="641"/>
      <c r="B1416" s="643"/>
      <c r="C1416" s="43" t="s">
        <v>6</v>
      </c>
      <c r="D1416" s="170" t="s">
        <v>975</v>
      </c>
      <c r="E1416" s="170" t="s">
        <v>976</v>
      </c>
      <c r="F1416" s="170" t="s">
        <v>976</v>
      </c>
    </row>
    <row r="1417" spans="1:6">
      <c r="A1417" s="641"/>
      <c r="B1417" s="643"/>
      <c r="C1417" s="4" t="s">
        <v>7</v>
      </c>
      <c r="D1417" s="170"/>
      <c r="E1417" s="170"/>
      <c r="F1417" s="170"/>
    </row>
    <row r="1418" spans="1:6" ht="26.4">
      <c r="A1418" s="641"/>
      <c r="B1418" s="643"/>
      <c r="C1418" s="4" t="s">
        <v>32</v>
      </c>
      <c r="D1418" s="170"/>
      <c r="E1418" s="170"/>
      <c r="F1418" s="170"/>
    </row>
    <row r="1419" spans="1:6">
      <c r="A1419" s="641"/>
      <c r="B1419" s="643"/>
      <c r="C1419" s="43" t="s">
        <v>0</v>
      </c>
      <c r="D1419" s="170"/>
      <c r="E1419" s="170"/>
      <c r="F1419" s="170"/>
    </row>
    <row r="1420" spans="1:6" ht="39.6">
      <c r="A1420" s="641"/>
      <c r="B1420" s="643"/>
      <c r="C1420" s="404" t="s">
        <v>41</v>
      </c>
      <c r="D1420" s="170"/>
      <c r="E1420" s="170"/>
      <c r="F1420" s="170"/>
    </row>
    <row r="1421" spans="1:6">
      <c r="A1421" s="641"/>
      <c r="B1421" s="643"/>
      <c r="C1421" s="43" t="s">
        <v>46</v>
      </c>
      <c r="D1421" s="170"/>
      <c r="E1421" s="170"/>
      <c r="F1421" s="170"/>
    </row>
    <row r="1422" spans="1:6">
      <c r="A1422" s="641"/>
      <c r="B1422" s="643"/>
      <c r="C1422" s="419" t="s">
        <v>14</v>
      </c>
      <c r="D1422" s="178"/>
      <c r="E1422" s="178"/>
      <c r="F1422" s="178"/>
    </row>
    <row r="1423" spans="1:6">
      <c r="A1423" s="644" t="s">
        <v>337</v>
      </c>
      <c r="B1423" s="645" t="s">
        <v>338</v>
      </c>
      <c r="C1423" s="160" t="s">
        <v>8</v>
      </c>
      <c r="D1423" s="170">
        <f>D1424+D1425+D1430</f>
        <v>235910.40000000002</v>
      </c>
      <c r="E1423" s="170">
        <f t="shared" ref="E1423:F1423" si="71">E1424+E1425+E1430</f>
        <v>235816.24</v>
      </c>
      <c r="F1423" s="170">
        <f t="shared" si="71"/>
        <v>235811.46000000002</v>
      </c>
    </row>
    <row r="1424" spans="1:6" ht="66">
      <c r="A1424" s="644"/>
      <c r="B1424" s="645"/>
      <c r="C1424" s="4" t="s">
        <v>43</v>
      </c>
      <c r="D1424" s="170">
        <v>66206.8</v>
      </c>
      <c r="E1424" s="170">
        <v>66206.8</v>
      </c>
      <c r="F1424" s="170">
        <v>66206.8</v>
      </c>
    </row>
    <row r="1425" spans="1:6" ht="52.8">
      <c r="A1425" s="644"/>
      <c r="B1425" s="645"/>
      <c r="C1425" s="4" t="s">
        <v>31</v>
      </c>
      <c r="D1425" s="170">
        <f>D1427+D1428+D1429</f>
        <v>169703.6</v>
      </c>
      <c r="E1425" s="170">
        <f t="shared" ref="E1425:F1425" si="72">E1427+E1428+E1429</f>
        <v>169609.44</v>
      </c>
      <c r="F1425" s="170">
        <f t="shared" si="72"/>
        <v>169604.66</v>
      </c>
    </row>
    <row r="1426" spans="1:6">
      <c r="A1426" s="644"/>
      <c r="B1426" s="645"/>
      <c r="C1426" s="43" t="s">
        <v>0</v>
      </c>
      <c r="D1426" s="170"/>
      <c r="E1426" s="170"/>
      <c r="F1426" s="170"/>
    </row>
    <row r="1427" spans="1:6">
      <c r="A1427" s="644"/>
      <c r="B1427" s="645"/>
      <c r="C1427" s="43" t="s">
        <v>42</v>
      </c>
      <c r="D1427" s="170"/>
      <c r="E1427" s="170"/>
      <c r="F1427" s="170"/>
    </row>
    <row r="1428" spans="1:6">
      <c r="A1428" s="644"/>
      <c r="B1428" s="645"/>
      <c r="C1428" s="43" t="s">
        <v>6</v>
      </c>
      <c r="D1428" s="170">
        <v>169703.6</v>
      </c>
      <c r="E1428" s="170">
        <v>169609.44</v>
      </c>
      <c r="F1428" s="170">
        <v>169604.66</v>
      </c>
    </row>
    <row r="1429" spans="1:6">
      <c r="A1429" s="644"/>
      <c r="B1429" s="645"/>
      <c r="C1429" s="4" t="s">
        <v>7</v>
      </c>
      <c r="D1429" s="170"/>
      <c r="E1429" s="170"/>
      <c r="F1429" s="170"/>
    </row>
    <row r="1430" spans="1:6" ht="26.4">
      <c r="A1430" s="644"/>
      <c r="B1430" s="645"/>
      <c r="C1430" s="4" t="s">
        <v>32</v>
      </c>
      <c r="D1430" s="170"/>
      <c r="E1430" s="170"/>
      <c r="F1430" s="170"/>
    </row>
    <row r="1431" spans="1:6">
      <c r="A1431" s="644"/>
      <c r="B1431" s="645"/>
      <c r="C1431" s="43" t="s">
        <v>0</v>
      </c>
      <c r="D1431" s="170"/>
      <c r="E1431" s="170"/>
      <c r="F1431" s="170"/>
    </row>
    <row r="1432" spans="1:6" ht="39.6">
      <c r="A1432" s="644"/>
      <c r="B1432" s="645"/>
      <c r="C1432" s="404" t="s">
        <v>41</v>
      </c>
      <c r="D1432" s="170"/>
      <c r="E1432" s="170"/>
      <c r="F1432" s="170"/>
    </row>
    <row r="1433" spans="1:6">
      <c r="A1433" s="644"/>
      <c r="B1433" s="645"/>
      <c r="C1433" s="43" t="s">
        <v>46</v>
      </c>
      <c r="D1433" s="170"/>
      <c r="E1433" s="170"/>
      <c r="F1433" s="170"/>
    </row>
    <row r="1434" spans="1:6">
      <c r="A1434" s="644"/>
      <c r="B1434" s="645"/>
      <c r="C1434" s="43" t="s">
        <v>14</v>
      </c>
      <c r="D1434" s="170"/>
      <c r="E1434" s="170"/>
      <c r="F1434" s="170"/>
    </row>
    <row r="1435" spans="1:6">
      <c r="A1435" s="607" t="s">
        <v>955</v>
      </c>
      <c r="B1435" s="626" t="s">
        <v>530</v>
      </c>
      <c r="C1435" s="162" t="s">
        <v>8</v>
      </c>
      <c r="D1435" s="170">
        <f>D1436+D1437</f>
        <v>237685.4</v>
      </c>
      <c r="E1435" s="170">
        <f t="shared" ref="E1435:F1435" si="73">E1436+E1437</f>
        <v>237684.9</v>
      </c>
      <c r="F1435" s="170">
        <f t="shared" si="73"/>
        <v>240979.94</v>
      </c>
    </row>
    <row r="1436" spans="1:6" ht="66">
      <c r="A1436" s="614"/>
      <c r="B1436" s="627"/>
      <c r="C1436" s="39" t="s">
        <v>43</v>
      </c>
      <c r="D1436" s="170">
        <f>D1449</f>
        <v>76466.399999999994</v>
      </c>
      <c r="E1436" s="170">
        <f t="shared" ref="E1436:F1436" si="74">E1449</f>
        <v>76466.399999999994</v>
      </c>
      <c r="F1436" s="170">
        <f t="shared" si="74"/>
        <v>76466.399999999994</v>
      </c>
    </row>
    <row r="1437" spans="1:6" ht="52.8">
      <c r="A1437" s="614"/>
      <c r="B1437" s="627"/>
      <c r="C1437" s="39" t="s">
        <v>31</v>
      </c>
      <c r="D1437" s="170">
        <f>D1440</f>
        <v>161219</v>
      </c>
      <c r="E1437" s="170">
        <f t="shared" ref="E1437:F1437" si="75">E1440</f>
        <v>161218.5</v>
      </c>
      <c r="F1437" s="170">
        <f t="shared" si="75"/>
        <v>164513.54</v>
      </c>
    </row>
    <row r="1438" spans="1:6">
      <c r="A1438" s="614"/>
      <c r="B1438" s="627"/>
      <c r="C1438" s="49" t="s">
        <v>0</v>
      </c>
      <c r="D1438" s="170"/>
      <c r="E1438" s="170"/>
      <c r="F1438" s="170"/>
    </row>
    <row r="1439" spans="1:6">
      <c r="A1439" s="614"/>
      <c r="B1439" s="627"/>
      <c r="C1439" s="49" t="s">
        <v>42</v>
      </c>
      <c r="D1439" s="170"/>
      <c r="E1439" s="170"/>
      <c r="F1439" s="170"/>
    </row>
    <row r="1440" spans="1:6">
      <c r="A1440" s="614"/>
      <c r="B1440" s="627"/>
      <c r="C1440" s="49" t="s">
        <v>6</v>
      </c>
      <c r="D1440" s="170">
        <f>D1453</f>
        <v>161219</v>
      </c>
      <c r="E1440" s="170">
        <f t="shared" ref="E1440:F1440" si="76">E1453</f>
        <v>161218.5</v>
      </c>
      <c r="F1440" s="170">
        <f t="shared" si="76"/>
        <v>164513.54</v>
      </c>
    </row>
    <row r="1441" spans="1:6">
      <c r="A1441" s="614"/>
      <c r="B1441" s="627"/>
      <c r="C1441" s="39" t="s">
        <v>7</v>
      </c>
      <c r="D1441" s="170"/>
      <c r="E1441" s="170"/>
      <c r="F1441" s="170"/>
    </row>
    <row r="1442" spans="1:6" ht="26.4">
      <c r="A1442" s="614"/>
      <c r="B1442" s="627"/>
      <c r="C1442" s="39" t="s">
        <v>32</v>
      </c>
      <c r="D1442" s="170"/>
      <c r="E1442" s="170"/>
      <c r="F1442" s="170"/>
    </row>
    <row r="1443" spans="1:6">
      <c r="A1443" s="614"/>
      <c r="B1443" s="627"/>
      <c r="C1443" s="49" t="s">
        <v>0</v>
      </c>
      <c r="D1443" s="170"/>
      <c r="E1443" s="170"/>
      <c r="F1443" s="170"/>
    </row>
    <row r="1444" spans="1:6" ht="39.6">
      <c r="A1444" s="614"/>
      <c r="B1444" s="627"/>
      <c r="C1444" s="407" t="s">
        <v>41</v>
      </c>
      <c r="D1444" s="170"/>
      <c r="E1444" s="170"/>
      <c r="F1444" s="170"/>
    </row>
    <row r="1445" spans="1:6">
      <c r="A1445" s="614"/>
      <c r="B1445" s="627"/>
      <c r="C1445" s="49" t="s">
        <v>46</v>
      </c>
      <c r="D1445" s="170"/>
      <c r="E1445" s="170"/>
      <c r="F1445" s="170"/>
    </row>
    <row r="1446" spans="1:6">
      <c r="A1446" s="625"/>
      <c r="B1446" s="628"/>
      <c r="C1446" s="49" t="s">
        <v>14</v>
      </c>
      <c r="D1446" s="170"/>
      <c r="E1446" s="170"/>
      <c r="F1446" s="170"/>
    </row>
    <row r="1447" spans="1:6" ht="15.6">
      <c r="A1447" s="207" t="s">
        <v>0</v>
      </c>
      <c r="B1447" s="417"/>
      <c r="C1447" s="4"/>
      <c r="D1447" s="170"/>
      <c r="E1447" s="170"/>
      <c r="F1447" s="170"/>
    </row>
    <row r="1448" spans="1:6">
      <c r="A1448" s="607" t="s">
        <v>977</v>
      </c>
      <c r="B1448" s="626" t="s">
        <v>821</v>
      </c>
      <c r="C1448" s="162" t="s">
        <v>8</v>
      </c>
      <c r="D1448" s="170">
        <f>D1449+D1450</f>
        <v>237685.4</v>
      </c>
      <c r="E1448" s="170">
        <f t="shared" ref="E1448:F1448" si="77">E1449+E1450</f>
        <v>237684.9</v>
      </c>
      <c r="F1448" s="170">
        <f t="shared" si="77"/>
        <v>240979.94</v>
      </c>
    </row>
    <row r="1449" spans="1:6" ht="66">
      <c r="A1449" s="614"/>
      <c r="B1449" s="627"/>
      <c r="C1449" s="39" t="s">
        <v>43</v>
      </c>
      <c r="D1449" s="170">
        <f>D1486+D1474</f>
        <v>76466.399999999994</v>
      </c>
      <c r="E1449" s="170">
        <f t="shared" ref="E1449:F1449" si="78">E1486+E1474</f>
        <v>76466.399999999994</v>
      </c>
      <c r="F1449" s="170">
        <f t="shared" si="78"/>
        <v>76466.399999999994</v>
      </c>
    </row>
    <row r="1450" spans="1:6" ht="52.8">
      <c r="A1450" s="614"/>
      <c r="B1450" s="627"/>
      <c r="C1450" s="39" t="s">
        <v>31</v>
      </c>
      <c r="D1450" s="170">
        <f>D1453</f>
        <v>161219</v>
      </c>
      <c r="E1450" s="170">
        <f t="shared" ref="E1450:F1450" si="79">E1453</f>
        <v>161218.5</v>
      </c>
      <c r="F1450" s="170">
        <f t="shared" si="79"/>
        <v>164513.54</v>
      </c>
    </row>
    <row r="1451" spans="1:6">
      <c r="A1451" s="614"/>
      <c r="B1451" s="627"/>
      <c r="C1451" s="49" t="s">
        <v>0</v>
      </c>
      <c r="D1451" s="170"/>
      <c r="E1451" s="170"/>
      <c r="F1451" s="170"/>
    </row>
    <row r="1452" spans="1:6">
      <c r="A1452" s="614"/>
      <c r="B1452" s="627"/>
      <c r="C1452" s="49" t="s">
        <v>42</v>
      </c>
      <c r="D1452" s="170"/>
      <c r="E1452" s="170"/>
      <c r="F1452" s="170"/>
    </row>
    <row r="1453" spans="1:6">
      <c r="A1453" s="614"/>
      <c r="B1453" s="627"/>
      <c r="C1453" s="49" t="s">
        <v>6</v>
      </c>
      <c r="D1453" s="170">
        <f>D1502+D1490+D1478</f>
        <v>161219</v>
      </c>
      <c r="E1453" s="170">
        <f t="shared" ref="E1453:F1453" si="80">E1502+E1490+E1478</f>
        <v>161218.5</v>
      </c>
      <c r="F1453" s="170">
        <f t="shared" si="80"/>
        <v>164513.54</v>
      </c>
    </row>
    <row r="1454" spans="1:6">
      <c r="A1454" s="614"/>
      <c r="B1454" s="627"/>
      <c r="C1454" s="39" t="s">
        <v>7</v>
      </c>
      <c r="D1454" s="170"/>
      <c r="E1454" s="170"/>
      <c r="F1454" s="170"/>
    </row>
    <row r="1455" spans="1:6" ht="26.4">
      <c r="A1455" s="614"/>
      <c r="B1455" s="627"/>
      <c r="C1455" s="39" t="s">
        <v>32</v>
      </c>
      <c r="D1455" s="170"/>
      <c r="E1455" s="170"/>
      <c r="F1455" s="170"/>
    </row>
    <row r="1456" spans="1:6">
      <c r="A1456" s="614"/>
      <c r="B1456" s="627"/>
      <c r="C1456" s="49" t="s">
        <v>0</v>
      </c>
      <c r="D1456" s="170"/>
      <c r="E1456" s="170"/>
      <c r="F1456" s="170"/>
    </row>
    <row r="1457" spans="1:6" ht="39.6">
      <c r="A1457" s="614"/>
      <c r="B1457" s="627"/>
      <c r="C1457" s="407" t="s">
        <v>41</v>
      </c>
      <c r="D1457" s="170"/>
      <c r="E1457" s="170"/>
      <c r="F1457" s="170"/>
    </row>
    <row r="1458" spans="1:6">
      <c r="A1458" s="614"/>
      <c r="B1458" s="627"/>
      <c r="C1458" s="49" t="s">
        <v>46</v>
      </c>
      <c r="D1458" s="170"/>
      <c r="E1458" s="170"/>
      <c r="F1458" s="170"/>
    </row>
    <row r="1459" spans="1:6">
      <c r="A1459" s="625"/>
      <c r="B1459" s="628"/>
      <c r="C1459" s="49" t="s">
        <v>14</v>
      </c>
      <c r="D1459" s="170"/>
      <c r="E1459" s="170"/>
      <c r="F1459" s="170"/>
    </row>
    <row r="1460" spans="1:6" ht="31.2">
      <c r="A1460" s="390" t="s">
        <v>27</v>
      </c>
      <c r="B1460" s="420"/>
      <c r="C1460" s="4"/>
      <c r="D1460" s="170"/>
      <c r="E1460" s="170"/>
      <c r="F1460" s="170"/>
    </row>
    <row r="1461" spans="1:6">
      <c r="A1461" s="607" t="s">
        <v>343</v>
      </c>
      <c r="B1461" s="626" t="s">
        <v>978</v>
      </c>
      <c r="C1461" s="162" t="s">
        <v>8</v>
      </c>
      <c r="D1461" s="170">
        <v>0</v>
      </c>
      <c r="E1461" s="170">
        <v>0</v>
      </c>
      <c r="F1461" s="170">
        <v>0</v>
      </c>
    </row>
    <row r="1462" spans="1:6" ht="66">
      <c r="A1462" s="614"/>
      <c r="B1462" s="627"/>
      <c r="C1462" s="39" t="s">
        <v>43</v>
      </c>
      <c r="D1462" s="170">
        <v>0</v>
      </c>
      <c r="E1462" s="170">
        <v>0</v>
      </c>
      <c r="F1462" s="170">
        <v>0</v>
      </c>
    </row>
    <row r="1463" spans="1:6" ht="52.8">
      <c r="A1463" s="614"/>
      <c r="B1463" s="627"/>
      <c r="C1463" s="39" t="s">
        <v>31</v>
      </c>
      <c r="D1463" s="170">
        <v>0</v>
      </c>
      <c r="E1463" s="170">
        <v>0</v>
      </c>
      <c r="F1463" s="170">
        <v>0</v>
      </c>
    </row>
    <row r="1464" spans="1:6">
      <c r="A1464" s="614"/>
      <c r="B1464" s="627"/>
      <c r="C1464" s="49" t="s">
        <v>0</v>
      </c>
      <c r="D1464" s="170"/>
      <c r="E1464" s="170"/>
      <c r="F1464" s="170"/>
    </row>
    <row r="1465" spans="1:6">
      <c r="A1465" s="614"/>
      <c r="B1465" s="627"/>
      <c r="C1465" s="49" t="s">
        <v>42</v>
      </c>
      <c r="D1465" s="170"/>
      <c r="E1465" s="170"/>
      <c r="F1465" s="170"/>
    </row>
    <row r="1466" spans="1:6">
      <c r="A1466" s="614"/>
      <c r="B1466" s="627"/>
      <c r="C1466" s="49" t="s">
        <v>6</v>
      </c>
      <c r="D1466" s="170"/>
      <c r="E1466" s="170"/>
      <c r="F1466" s="170"/>
    </row>
    <row r="1467" spans="1:6">
      <c r="A1467" s="614"/>
      <c r="B1467" s="627"/>
      <c r="C1467" s="39" t="s">
        <v>7</v>
      </c>
      <c r="D1467" s="170"/>
      <c r="E1467" s="170"/>
      <c r="F1467" s="170"/>
    </row>
    <row r="1468" spans="1:6" ht="26.4">
      <c r="A1468" s="614"/>
      <c r="B1468" s="627"/>
      <c r="C1468" s="39" t="s">
        <v>32</v>
      </c>
      <c r="D1468" s="170"/>
      <c r="E1468" s="170"/>
      <c r="F1468" s="170"/>
    </row>
    <row r="1469" spans="1:6">
      <c r="A1469" s="614"/>
      <c r="B1469" s="627"/>
      <c r="C1469" s="49" t="s">
        <v>0</v>
      </c>
      <c r="D1469" s="170"/>
      <c r="E1469" s="170"/>
      <c r="F1469" s="170"/>
    </row>
    <row r="1470" spans="1:6" ht="39.6">
      <c r="A1470" s="614"/>
      <c r="B1470" s="627"/>
      <c r="C1470" s="407" t="s">
        <v>41</v>
      </c>
      <c r="D1470" s="170"/>
      <c r="E1470" s="170"/>
      <c r="F1470" s="170"/>
    </row>
    <row r="1471" spans="1:6">
      <c r="A1471" s="614"/>
      <c r="B1471" s="627"/>
      <c r="C1471" s="49" t="s">
        <v>46</v>
      </c>
      <c r="D1471" s="170"/>
      <c r="E1471" s="170"/>
      <c r="F1471" s="170"/>
    </row>
    <row r="1472" spans="1:6">
      <c r="A1472" s="625"/>
      <c r="B1472" s="628"/>
      <c r="C1472" s="49" t="s">
        <v>14</v>
      </c>
      <c r="D1472" s="170"/>
      <c r="E1472" s="170"/>
      <c r="F1472" s="170"/>
    </row>
    <row r="1473" spans="1:6">
      <c r="A1473" s="607" t="s">
        <v>345</v>
      </c>
      <c r="B1473" s="626" t="s">
        <v>979</v>
      </c>
      <c r="C1473" s="162" t="s">
        <v>8</v>
      </c>
      <c r="D1473" s="170">
        <f>D1474+D1475</f>
        <v>236091.2</v>
      </c>
      <c r="E1473" s="170">
        <f t="shared" ref="E1473:F1473" si="81">E1474+E1475</f>
        <v>236091.2</v>
      </c>
      <c r="F1473" s="170">
        <f t="shared" si="81"/>
        <v>239386.23999999999</v>
      </c>
    </row>
    <row r="1474" spans="1:6" ht="66">
      <c r="A1474" s="614"/>
      <c r="B1474" s="627"/>
      <c r="C1474" s="39" t="s">
        <v>43</v>
      </c>
      <c r="D1474" s="170">
        <v>75472.2</v>
      </c>
      <c r="E1474" s="170">
        <v>75472.2</v>
      </c>
      <c r="F1474" s="170">
        <v>75472.2</v>
      </c>
    </row>
    <row r="1475" spans="1:6" ht="52.8">
      <c r="A1475" s="614"/>
      <c r="B1475" s="627"/>
      <c r="C1475" s="39" t="s">
        <v>31</v>
      </c>
      <c r="D1475" s="170">
        <v>160619</v>
      </c>
      <c r="E1475" s="170">
        <v>160619</v>
      </c>
      <c r="F1475" s="170">
        <f>F1478</f>
        <v>163914.04</v>
      </c>
    </row>
    <row r="1476" spans="1:6">
      <c r="A1476" s="614"/>
      <c r="B1476" s="627"/>
      <c r="C1476" s="49" t="s">
        <v>0</v>
      </c>
      <c r="D1476" s="170"/>
      <c r="E1476" s="170"/>
      <c r="F1476" s="170"/>
    </row>
    <row r="1477" spans="1:6">
      <c r="A1477" s="614"/>
      <c r="B1477" s="627"/>
      <c r="C1477" s="49" t="s">
        <v>42</v>
      </c>
      <c r="D1477" s="170"/>
      <c r="E1477" s="170"/>
      <c r="F1477" s="170"/>
    </row>
    <row r="1478" spans="1:6">
      <c r="A1478" s="614"/>
      <c r="B1478" s="627"/>
      <c r="C1478" s="49" t="s">
        <v>6</v>
      </c>
      <c r="D1478" s="170">
        <f>D1475</f>
        <v>160619</v>
      </c>
      <c r="E1478" s="170">
        <f t="shared" ref="E1478" si="82">E1475</f>
        <v>160619</v>
      </c>
      <c r="F1478" s="421">
        <v>163914.04</v>
      </c>
    </row>
    <row r="1479" spans="1:6">
      <c r="A1479" s="614"/>
      <c r="B1479" s="627"/>
      <c r="C1479" s="39" t="s">
        <v>7</v>
      </c>
      <c r="D1479" s="170"/>
      <c r="E1479" s="170"/>
      <c r="F1479" s="170"/>
    </row>
    <row r="1480" spans="1:6" ht="26.4">
      <c r="A1480" s="614"/>
      <c r="B1480" s="627"/>
      <c r="C1480" s="39" t="s">
        <v>32</v>
      </c>
      <c r="D1480" s="170"/>
      <c r="E1480" s="170"/>
      <c r="F1480" s="170"/>
    </row>
    <row r="1481" spans="1:6">
      <c r="A1481" s="614"/>
      <c r="B1481" s="627"/>
      <c r="C1481" s="49" t="s">
        <v>0</v>
      </c>
      <c r="D1481" s="170"/>
      <c r="E1481" s="170"/>
      <c r="F1481" s="170"/>
    </row>
    <row r="1482" spans="1:6" ht="39.6">
      <c r="A1482" s="614"/>
      <c r="B1482" s="627"/>
      <c r="C1482" s="407" t="s">
        <v>41</v>
      </c>
      <c r="D1482" s="170"/>
      <c r="E1482" s="170"/>
      <c r="F1482" s="170"/>
    </row>
    <row r="1483" spans="1:6">
      <c r="A1483" s="614"/>
      <c r="B1483" s="627"/>
      <c r="C1483" s="49" t="s">
        <v>46</v>
      </c>
      <c r="D1483" s="170"/>
      <c r="E1483" s="170"/>
      <c r="F1483" s="170"/>
    </row>
    <row r="1484" spans="1:6">
      <c r="A1484" s="625"/>
      <c r="B1484" s="628"/>
      <c r="C1484" s="49" t="s">
        <v>14</v>
      </c>
      <c r="D1484" s="170"/>
      <c r="E1484" s="170"/>
      <c r="F1484" s="170"/>
    </row>
    <row r="1485" spans="1:6">
      <c r="A1485" s="607" t="s">
        <v>348</v>
      </c>
      <c r="B1485" s="626" t="s">
        <v>828</v>
      </c>
      <c r="C1485" s="162" t="s">
        <v>8</v>
      </c>
      <c r="D1485" s="170">
        <f>D1486+D1487</f>
        <v>1345.2</v>
      </c>
      <c r="E1485" s="170">
        <f t="shared" ref="E1485:F1485" si="83">E1486+E1487</f>
        <v>1345</v>
      </c>
      <c r="F1485" s="170">
        <f t="shared" si="83"/>
        <v>1345</v>
      </c>
    </row>
    <row r="1486" spans="1:6" ht="66">
      <c r="A1486" s="614"/>
      <c r="B1486" s="627"/>
      <c r="C1486" s="39" t="s">
        <v>43</v>
      </c>
      <c r="D1486" s="170">
        <v>994.2</v>
      </c>
      <c r="E1486" s="170">
        <v>994.2</v>
      </c>
      <c r="F1486" s="170">
        <v>994.2</v>
      </c>
    </row>
    <row r="1487" spans="1:6" ht="52.8">
      <c r="A1487" s="614"/>
      <c r="B1487" s="627"/>
      <c r="C1487" s="39" t="s">
        <v>31</v>
      </c>
      <c r="D1487" s="170">
        <v>351</v>
      </c>
      <c r="E1487" s="170">
        <v>350.8</v>
      </c>
      <c r="F1487" s="170">
        <v>350.8</v>
      </c>
    </row>
    <row r="1488" spans="1:6">
      <c r="A1488" s="614"/>
      <c r="B1488" s="627"/>
      <c r="C1488" s="49" t="s">
        <v>0</v>
      </c>
      <c r="D1488" s="170"/>
      <c r="E1488" s="170"/>
      <c r="F1488" s="170"/>
    </row>
    <row r="1489" spans="1:6">
      <c r="A1489" s="614"/>
      <c r="B1489" s="627"/>
      <c r="C1489" s="49" t="s">
        <v>42</v>
      </c>
      <c r="D1489" s="170"/>
      <c r="E1489" s="170"/>
      <c r="F1489" s="170"/>
    </row>
    <row r="1490" spans="1:6">
      <c r="A1490" s="614"/>
      <c r="B1490" s="627"/>
      <c r="C1490" s="49" t="s">
        <v>6</v>
      </c>
      <c r="D1490" s="170">
        <f>D1487</f>
        <v>351</v>
      </c>
      <c r="E1490" s="170">
        <f t="shared" ref="E1490:F1490" si="84">E1487</f>
        <v>350.8</v>
      </c>
      <c r="F1490" s="170">
        <f t="shared" si="84"/>
        <v>350.8</v>
      </c>
    </row>
    <row r="1491" spans="1:6">
      <c r="A1491" s="614"/>
      <c r="B1491" s="627"/>
      <c r="C1491" s="39" t="s">
        <v>7</v>
      </c>
      <c r="D1491" s="170"/>
      <c r="E1491" s="170"/>
      <c r="F1491" s="170"/>
    </row>
    <row r="1492" spans="1:6" ht="26.4">
      <c r="A1492" s="614"/>
      <c r="B1492" s="627"/>
      <c r="C1492" s="39" t="s">
        <v>32</v>
      </c>
      <c r="D1492" s="170"/>
      <c r="E1492" s="170"/>
      <c r="F1492" s="170"/>
    </row>
    <row r="1493" spans="1:6">
      <c r="A1493" s="614"/>
      <c r="B1493" s="627"/>
      <c r="C1493" s="49" t="s">
        <v>0</v>
      </c>
      <c r="D1493" s="170"/>
      <c r="E1493" s="170"/>
      <c r="F1493" s="170"/>
    </row>
    <row r="1494" spans="1:6" ht="39.6">
      <c r="A1494" s="614"/>
      <c r="B1494" s="627"/>
      <c r="C1494" s="407" t="s">
        <v>41</v>
      </c>
      <c r="D1494" s="170"/>
      <c r="E1494" s="170"/>
      <c r="F1494" s="170"/>
    </row>
    <row r="1495" spans="1:6">
      <c r="A1495" s="614"/>
      <c r="B1495" s="627"/>
      <c r="C1495" s="49" t="s">
        <v>46</v>
      </c>
      <c r="D1495" s="170"/>
      <c r="E1495" s="170"/>
      <c r="F1495" s="170"/>
    </row>
    <row r="1496" spans="1:6">
      <c r="A1496" s="625"/>
      <c r="B1496" s="628"/>
      <c r="C1496" s="49" t="s">
        <v>14</v>
      </c>
      <c r="D1496" s="170"/>
      <c r="E1496" s="170"/>
      <c r="F1496" s="170"/>
    </row>
    <row r="1497" spans="1:6">
      <c r="A1497" s="607" t="s">
        <v>831</v>
      </c>
      <c r="B1497" s="626" t="s">
        <v>832</v>
      </c>
      <c r="C1497" s="162" t="s">
        <v>8</v>
      </c>
      <c r="D1497" s="170">
        <f>D1498+D1499</f>
        <v>249</v>
      </c>
      <c r="E1497" s="170">
        <f t="shared" ref="E1497:F1497" si="85">E1498+E1499</f>
        <v>248.7</v>
      </c>
      <c r="F1497" s="170">
        <f t="shared" si="85"/>
        <v>248.7</v>
      </c>
    </row>
    <row r="1498" spans="1:6" ht="66">
      <c r="A1498" s="614"/>
      <c r="B1498" s="627"/>
      <c r="C1498" s="39" t="s">
        <v>43</v>
      </c>
      <c r="D1498" s="170">
        <v>0</v>
      </c>
      <c r="E1498" s="170">
        <v>0</v>
      </c>
      <c r="F1498" s="170">
        <v>0</v>
      </c>
    </row>
    <row r="1499" spans="1:6" ht="52.8">
      <c r="A1499" s="614"/>
      <c r="B1499" s="627"/>
      <c r="C1499" s="39" t="s">
        <v>31</v>
      </c>
      <c r="D1499" s="170">
        <v>249</v>
      </c>
      <c r="E1499" s="170">
        <f>E1502</f>
        <v>248.7</v>
      </c>
      <c r="F1499" s="170">
        <v>248.7</v>
      </c>
    </row>
    <row r="1500" spans="1:6">
      <c r="A1500" s="614"/>
      <c r="B1500" s="627"/>
      <c r="C1500" s="49" t="s">
        <v>0</v>
      </c>
      <c r="D1500" s="170"/>
      <c r="E1500" s="170"/>
      <c r="F1500" s="170"/>
    </row>
    <row r="1501" spans="1:6">
      <c r="A1501" s="614"/>
      <c r="B1501" s="627"/>
      <c r="C1501" s="49" t="s">
        <v>42</v>
      </c>
      <c r="D1501" s="170"/>
      <c r="E1501" s="170"/>
      <c r="F1501" s="170"/>
    </row>
    <row r="1502" spans="1:6">
      <c r="A1502" s="614"/>
      <c r="B1502" s="627"/>
      <c r="C1502" s="49" t="s">
        <v>6</v>
      </c>
      <c r="D1502" s="170">
        <f t="shared" ref="D1502" si="86">D1499</f>
        <v>249</v>
      </c>
      <c r="E1502" s="170">
        <v>248.7</v>
      </c>
      <c r="F1502" s="170">
        <f>F1499</f>
        <v>248.7</v>
      </c>
    </row>
    <row r="1503" spans="1:6">
      <c r="A1503" s="614"/>
      <c r="B1503" s="627"/>
      <c r="C1503" s="39" t="s">
        <v>7</v>
      </c>
      <c r="D1503" s="170"/>
      <c r="E1503" s="170"/>
      <c r="F1503" s="170"/>
    </row>
    <row r="1504" spans="1:6" ht="26.4">
      <c r="A1504" s="614"/>
      <c r="B1504" s="627"/>
      <c r="C1504" s="39" t="s">
        <v>32</v>
      </c>
      <c r="D1504" s="170"/>
      <c r="E1504" s="170"/>
      <c r="F1504" s="170"/>
    </row>
    <row r="1505" spans="1:6">
      <c r="A1505" s="614"/>
      <c r="B1505" s="627"/>
      <c r="C1505" s="49" t="s">
        <v>0</v>
      </c>
      <c r="D1505" s="170"/>
      <c r="E1505" s="170"/>
      <c r="F1505" s="170"/>
    </row>
    <row r="1506" spans="1:6" ht="39.6">
      <c r="A1506" s="614"/>
      <c r="B1506" s="627"/>
      <c r="C1506" s="407" t="s">
        <v>41</v>
      </c>
      <c r="D1506" s="170"/>
      <c r="E1506" s="170"/>
      <c r="F1506" s="170"/>
    </row>
    <row r="1507" spans="1:6">
      <c r="A1507" s="614"/>
      <c r="B1507" s="627"/>
      <c r="C1507" s="49" t="s">
        <v>46</v>
      </c>
      <c r="D1507" s="170"/>
      <c r="E1507" s="170"/>
      <c r="F1507" s="170"/>
    </row>
    <row r="1508" spans="1:6">
      <c r="A1508" s="625"/>
      <c r="B1508" s="628"/>
      <c r="C1508" s="49" t="s">
        <v>14</v>
      </c>
      <c r="D1508" s="170"/>
      <c r="E1508" s="170"/>
      <c r="F1508" s="170"/>
    </row>
  </sheetData>
  <mergeCells count="258">
    <mergeCell ref="B33:B44"/>
    <mergeCell ref="A45:F45"/>
    <mergeCell ref="A46:A57"/>
    <mergeCell ref="B46:B57"/>
    <mergeCell ref="A58:A69"/>
    <mergeCell ref="B58:B69"/>
    <mergeCell ref="A142:A153"/>
    <mergeCell ref="B142:B153"/>
    <mergeCell ref="A5:A6"/>
    <mergeCell ref="B5:B6"/>
    <mergeCell ref="C5:C6"/>
    <mergeCell ref="A8:A19"/>
    <mergeCell ref="B8:B19"/>
    <mergeCell ref="A20:A31"/>
    <mergeCell ref="B20:B31"/>
    <mergeCell ref="A32:F32"/>
    <mergeCell ref="A33:A44"/>
    <mergeCell ref="A106:A117"/>
    <mergeCell ref="B106:B117"/>
    <mergeCell ref="A118:A129"/>
    <mergeCell ref="B118:B129"/>
    <mergeCell ref="A130:A141"/>
    <mergeCell ref="B130:B141"/>
    <mergeCell ref="A70:A81"/>
    <mergeCell ref="B70:B81"/>
    <mergeCell ref="A82:A93"/>
    <mergeCell ref="B82:B93"/>
    <mergeCell ref="A94:A105"/>
    <mergeCell ref="B94:B105"/>
    <mergeCell ref="A190:A201"/>
    <mergeCell ref="B190:B201"/>
    <mergeCell ref="A202:A213"/>
    <mergeCell ref="B202:B213"/>
    <mergeCell ref="A154:A165"/>
    <mergeCell ref="B154:B165"/>
    <mergeCell ref="A166:A177"/>
    <mergeCell ref="B166:B177"/>
    <mergeCell ref="A178:A189"/>
    <mergeCell ref="B178:B189"/>
    <mergeCell ref="A298:A309"/>
    <mergeCell ref="B298:B309"/>
    <mergeCell ref="A310:A321"/>
    <mergeCell ref="B310:B321"/>
    <mergeCell ref="A322:A333"/>
    <mergeCell ref="B322:B333"/>
    <mergeCell ref="A274:A285"/>
    <mergeCell ref="B274:B285"/>
    <mergeCell ref="A286:A297"/>
    <mergeCell ref="B286:B297"/>
    <mergeCell ref="A262:A273"/>
    <mergeCell ref="B262:B273"/>
    <mergeCell ref="A226:A237"/>
    <mergeCell ref="B226:B237"/>
    <mergeCell ref="A238:A249"/>
    <mergeCell ref="B238:B249"/>
    <mergeCell ref="A250:A261"/>
    <mergeCell ref="B250:B261"/>
    <mergeCell ref="A214:A225"/>
    <mergeCell ref="B214:B225"/>
    <mergeCell ref="A370:A381"/>
    <mergeCell ref="B370:B381"/>
    <mergeCell ref="A382:A393"/>
    <mergeCell ref="B382:B393"/>
    <mergeCell ref="A394:A405"/>
    <mergeCell ref="B394:B405"/>
    <mergeCell ref="A334:A345"/>
    <mergeCell ref="B334:B345"/>
    <mergeCell ref="A346:A357"/>
    <mergeCell ref="B346:B357"/>
    <mergeCell ref="A358:A369"/>
    <mergeCell ref="B358:B369"/>
    <mergeCell ref="A442:A453"/>
    <mergeCell ref="B442:B453"/>
    <mergeCell ref="A454:A465"/>
    <mergeCell ref="B454:B465"/>
    <mergeCell ref="A466:A477"/>
    <mergeCell ref="B466:B477"/>
    <mergeCell ref="A406:A417"/>
    <mergeCell ref="B406:B417"/>
    <mergeCell ref="A418:A429"/>
    <mergeCell ref="B418:B429"/>
    <mergeCell ref="A430:A441"/>
    <mergeCell ref="B430:B441"/>
    <mergeCell ref="A582:A592"/>
    <mergeCell ref="B582:B592"/>
    <mergeCell ref="A593:A603"/>
    <mergeCell ref="B593:B603"/>
    <mergeCell ref="A604:A614"/>
    <mergeCell ref="B604:B614"/>
    <mergeCell ref="A514:A525"/>
    <mergeCell ref="B514:B525"/>
    <mergeCell ref="A478:A489"/>
    <mergeCell ref="B478:B489"/>
    <mergeCell ref="A490:A501"/>
    <mergeCell ref="B490:B501"/>
    <mergeCell ref="A502:A513"/>
    <mergeCell ref="B502:B513"/>
    <mergeCell ref="A538:A543"/>
    <mergeCell ref="B538:B543"/>
    <mergeCell ref="A571:A575"/>
    <mergeCell ref="B571:B575"/>
    <mergeCell ref="A703:A713"/>
    <mergeCell ref="B703:B713"/>
    <mergeCell ref="A648:A658"/>
    <mergeCell ref="B648:B658"/>
    <mergeCell ref="A659:A669"/>
    <mergeCell ref="B659:B669"/>
    <mergeCell ref="A670:A680"/>
    <mergeCell ref="B670:B680"/>
    <mergeCell ref="A615:A625"/>
    <mergeCell ref="B615:B625"/>
    <mergeCell ref="A626:A636"/>
    <mergeCell ref="B626:B636"/>
    <mergeCell ref="A637:A647"/>
    <mergeCell ref="B637:B647"/>
    <mergeCell ref="A987:A998"/>
    <mergeCell ref="B987:B998"/>
    <mergeCell ref="A999:A1010"/>
    <mergeCell ref="B999:B1010"/>
    <mergeCell ref="A1011:A1022"/>
    <mergeCell ref="B1011:B1022"/>
    <mergeCell ref="A975:A986"/>
    <mergeCell ref="B975:B986"/>
    <mergeCell ref="A916:A927"/>
    <mergeCell ref="B916:B927"/>
    <mergeCell ref="A928:A938"/>
    <mergeCell ref="B928:B938"/>
    <mergeCell ref="A940:A950"/>
    <mergeCell ref="B940:B950"/>
    <mergeCell ref="A963:A974"/>
    <mergeCell ref="B963:B974"/>
    <mergeCell ref="A1059:A1070"/>
    <mergeCell ref="B1059:B1070"/>
    <mergeCell ref="A1071:A1082"/>
    <mergeCell ref="B1071:B1082"/>
    <mergeCell ref="A1023:A1034"/>
    <mergeCell ref="B1023:B1034"/>
    <mergeCell ref="A1035:A1046"/>
    <mergeCell ref="B1035:B1046"/>
    <mergeCell ref="A1047:A1058"/>
    <mergeCell ref="B1047:B1058"/>
    <mergeCell ref="A1119:A1130"/>
    <mergeCell ref="B1119:B1130"/>
    <mergeCell ref="A1131:A1142"/>
    <mergeCell ref="B1131:B1142"/>
    <mergeCell ref="A1083:A1094"/>
    <mergeCell ref="B1083:B1094"/>
    <mergeCell ref="A1095:A1106"/>
    <mergeCell ref="B1095:B1106"/>
    <mergeCell ref="A1107:A1118"/>
    <mergeCell ref="B1107:B1118"/>
    <mergeCell ref="A1191:A1202"/>
    <mergeCell ref="B1191:B1202"/>
    <mergeCell ref="A1179:A1190"/>
    <mergeCell ref="B1179:B1190"/>
    <mergeCell ref="A1143:A1154"/>
    <mergeCell ref="B1143:B1154"/>
    <mergeCell ref="A1155:A1166"/>
    <mergeCell ref="B1155:B1166"/>
    <mergeCell ref="A1167:A1178"/>
    <mergeCell ref="B1167:B1178"/>
    <mergeCell ref="A1227:A1238"/>
    <mergeCell ref="B1227:B1238"/>
    <mergeCell ref="A1239:A1250"/>
    <mergeCell ref="B1239:B1250"/>
    <mergeCell ref="A1251:A1262"/>
    <mergeCell ref="B1251:B1262"/>
    <mergeCell ref="A1203:A1214"/>
    <mergeCell ref="B1203:B1214"/>
    <mergeCell ref="A1215:A1226"/>
    <mergeCell ref="B1215:B1226"/>
    <mergeCell ref="A1287:A1298"/>
    <mergeCell ref="B1287:B1298"/>
    <mergeCell ref="A1299:F1299"/>
    <mergeCell ref="A1300:A1311"/>
    <mergeCell ref="B1300:B1311"/>
    <mergeCell ref="A1314:A1323"/>
    <mergeCell ref="A1263:A1274"/>
    <mergeCell ref="B1263:B1274"/>
    <mergeCell ref="A1275:A1286"/>
    <mergeCell ref="B1275:B1286"/>
    <mergeCell ref="B1375:B1386"/>
    <mergeCell ref="A1387:A1398"/>
    <mergeCell ref="B1387:B1398"/>
    <mergeCell ref="A1399:A1410"/>
    <mergeCell ref="B1399:B1410"/>
    <mergeCell ref="A1349:A1360"/>
    <mergeCell ref="B1349:B1360"/>
    <mergeCell ref="A1362:A1373"/>
    <mergeCell ref="B1362:B1373"/>
    <mergeCell ref="A849:A859"/>
    <mergeCell ref="B849:B859"/>
    <mergeCell ref="A860:A870"/>
    <mergeCell ref="B860:B870"/>
    <mergeCell ref="A871:A881"/>
    <mergeCell ref="B871:B881"/>
    <mergeCell ref="B824:B835"/>
    <mergeCell ref="A836:A847"/>
    <mergeCell ref="B836:B847"/>
    <mergeCell ref="A780:A790"/>
    <mergeCell ref="B780:B790"/>
    <mergeCell ref="A791:A801"/>
    <mergeCell ref="B791:B801"/>
    <mergeCell ref="A802:A812"/>
    <mergeCell ref="B802:B812"/>
    <mergeCell ref="A813:A823"/>
    <mergeCell ref="B813:B823"/>
    <mergeCell ref="A747:A757"/>
    <mergeCell ref="B747:B757"/>
    <mergeCell ref="A758:A768"/>
    <mergeCell ref="A882:A892"/>
    <mergeCell ref="B882:B892"/>
    <mergeCell ref="A894:A904"/>
    <mergeCell ref="B894:B904"/>
    <mergeCell ref="A550:A559"/>
    <mergeCell ref="B550:B559"/>
    <mergeCell ref="A560:A570"/>
    <mergeCell ref="B560:B570"/>
    <mergeCell ref="A905:A915"/>
    <mergeCell ref="B905:B915"/>
    <mergeCell ref="A824:A835"/>
    <mergeCell ref="B758:B768"/>
    <mergeCell ref="A769:A779"/>
    <mergeCell ref="B769:B779"/>
    <mergeCell ref="A714:A724"/>
    <mergeCell ref="B714:B724"/>
    <mergeCell ref="A725:A735"/>
    <mergeCell ref="B725:B735"/>
    <mergeCell ref="A736:A746"/>
    <mergeCell ref="B736:B746"/>
    <mergeCell ref="A681:A691"/>
    <mergeCell ref="B681:B691"/>
    <mergeCell ref="A692:A702"/>
    <mergeCell ref="B692:B702"/>
    <mergeCell ref="A1485:A1496"/>
    <mergeCell ref="B1485:B1496"/>
    <mergeCell ref="A1497:A1508"/>
    <mergeCell ref="B1497:B1508"/>
    <mergeCell ref="A951:A962"/>
    <mergeCell ref="B951:B962"/>
    <mergeCell ref="A1448:A1459"/>
    <mergeCell ref="B1448:B1459"/>
    <mergeCell ref="A1461:A1472"/>
    <mergeCell ref="B1461:B1472"/>
    <mergeCell ref="A1473:A1484"/>
    <mergeCell ref="B1473:B1484"/>
    <mergeCell ref="A1324:F1324"/>
    <mergeCell ref="A1325:A1336"/>
    <mergeCell ref="B1325:B1336"/>
    <mergeCell ref="A1337:A1348"/>
    <mergeCell ref="B1337:B1348"/>
    <mergeCell ref="A1411:A1422"/>
    <mergeCell ref="B1411:B1422"/>
    <mergeCell ref="A1423:A1434"/>
    <mergeCell ref="B1423:B1434"/>
    <mergeCell ref="A1435:A1446"/>
    <mergeCell ref="B1435:B1446"/>
    <mergeCell ref="A1375:A1386"/>
  </mergeCells>
  <printOptions horizontalCentered="1"/>
  <pageMargins left="0.39370078740157483" right="0.39370078740157483" top="1.1811023622047245" bottom="0.55118110236220474" header="0.86614173228346458" footer="0.27559055118110237"/>
  <pageSetup paperSize="9" scale="94" firstPageNumber="163" fitToHeight="0" orientation="landscape" r:id="rId1"/>
  <headerFooter differentFirst="1" scaleWithDoc="0">
    <oddHeader>&amp;C&amp;P</oddHeader>
  </headerFooter>
  <rowBreaks count="5" manualBreakCount="5">
    <brk id="14" max="16383" man="1"/>
    <brk id="27" max="5" man="1"/>
    <brk id="99" max="16383" man="1"/>
    <brk id="137" max="5" man="1"/>
    <brk id="950" max="5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pageSetUpPr fitToPage="1"/>
  </sheetPr>
  <dimension ref="A1:V13"/>
  <sheetViews>
    <sheetView view="pageBreakPreview" zoomScale="35" zoomScaleNormal="70" zoomScaleSheetLayoutView="35" workbookViewId="0">
      <selection activeCell="G23" sqref="G23"/>
    </sheetView>
  </sheetViews>
  <sheetFormatPr defaultRowHeight="34.799999999999997"/>
  <cols>
    <col min="1" max="1" width="52.33203125" style="103" customWidth="1"/>
    <col min="2" max="2" width="70.44140625" style="104" customWidth="1"/>
    <col min="3" max="3" width="44.109375" style="104" customWidth="1"/>
    <col min="4" max="4" width="38.44140625" style="104" customWidth="1"/>
    <col min="5" max="5" width="44.44140625" style="104" customWidth="1"/>
    <col min="6" max="7" width="36.88671875" style="105" customWidth="1"/>
    <col min="8" max="21" width="30.6640625" style="105" customWidth="1"/>
    <col min="22" max="239" width="9.109375" style="83"/>
    <col min="240" max="240" width="4.33203125" style="83" customWidth="1"/>
    <col min="241" max="241" width="18.88671875" style="83" customWidth="1"/>
    <col min="242" max="495" width="9.109375" style="83"/>
    <col min="496" max="496" width="4.33203125" style="83" customWidth="1"/>
    <col min="497" max="497" width="18.88671875" style="83" customWidth="1"/>
    <col min="498" max="751" width="9.109375" style="83"/>
    <col min="752" max="752" width="4.33203125" style="83" customWidth="1"/>
    <col min="753" max="753" width="18.88671875" style="83" customWidth="1"/>
    <col min="754" max="1007" width="9.109375" style="83"/>
    <col min="1008" max="1008" width="4.33203125" style="83" customWidth="1"/>
    <col min="1009" max="1009" width="18.88671875" style="83" customWidth="1"/>
    <col min="1010" max="1263" width="9.109375" style="83"/>
    <col min="1264" max="1264" width="4.33203125" style="83" customWidth="1"/>
    <col min="1265" max="1265" width="18.88671875" style="83" customWidth="1"/>
    <col min="1266" max="1519" width="9.109375" style="83"/>
    <col min="1520" max="1520" width="4.33203125" style="83" customWidth="1"/>
    <col min="1521" max="1521" width="18.88671875" style="83" customWidth="1"/>
    <col min="1522" max="1775" width="9.109375" style="83"/>
    <col min="1776" max="1776" width="4.33203125" style="83" customWidth="1"/>
    <col min="1777" max="1777" width="18.88671875" style="83" customWidth="1"/>
    <col min="1778" max="2031" width="9.109375" style="83"/>
    <col min="2032" max="2032" width="4.33203125" style="83" customWidth="1"/>
    <col min="2033" max="2033" width="18.88671875" style="83" customWidth="1"/>
    <col min="2034" max="2287" width="9.109375" style="83"/>
    <col min="2288" max="2288" width="4.33203125" style="83" customWidth="1"/>
    <col min="2289" max="2289" width="18.88671875" style="83" customWidth="1"/>
    <col min="2290" max="2543" width="9.109375" style="83"/>
    <col min="2544" max="2544" width="4.33203125" style="83" customWidth="1"/>
    <col min="2545" max="2545" width="18.88671875" style="83" customWidth="1"/>
    <col min="2546" max="2799" width="9.109375" style="83"/>
    <col min="2800" max="2800" width="4.33203125" style="83" customWidth="1"/>
    <col min="2801" max="2801" width="18.88671875" style="83" customWidth="1"/>
    <col min="2802" max="3055" width="9.109375" style="83"/>
    <col min="3056" max="3056" width="4.33203125" style="83" customWidth="1"/>
    <col min="3057" max="3057" width="18.88671875" style="83" customWidth="1"/>
    <col min="3058" max="3311" width="9.109375" style="83"/>
    <col min="3312" max="3312" width="4.33203125" style="83" customWidth="1"/>
    <col min="3313" max="3313" width="18.88671875" style="83" customWidth="1"/>
    <col min="3314" max="3567" width="9.109375" style="83"/>
    <col min="3568" max="3568" width="4.33203125" style="83" customWidth="1"/>
    <col min="3569" max="3569" width="18.88671875" style="83" customWidth="1"/>
    <col min="3570" max="3823" width="9.109375" style="83"/>
    <col min="3824" max="3824" width="4.33203125" style="83" customWidth="1"/>
    <col min="3825" max="3825" width="18.88671875" style="83" customWidth="1"/>
    <col min="3826" max="4079" width="9.109375" style="83"/>
    <col min="4080" max="4080" width="4.33203125" style="83" customWidth="1"/>
    <col min="4081" max="4081" width="18.88671875" style="83" customWidth="1"/>
    <col min="4082" max="4335" width="9.109375" style="83"/>
    <col min="4336" max="4336" width="4.33203125" style="83" customWidth="1"/>
    <col min="4337" max="4337" width="18.88671875" style="83" customWidth="1"/>
    <col min="4338" max="4591" width="9.109375" style="83"/>
    <col min="4592" max="4592" width="4.33203125" style="83" customWidth="1"/>
    <col min="4593" max="4593" width="18.88671875" style="83" customWidth="1"/>
    <col min="4594" max="4847" width="9.109375" style="83"/>
    <col min="4848" max="4848" width="4.33203125" style="83" customWidth="1"/>
    <col min="4849" max="4849" width="18.88671875" style="83" customWidth="1"/>
    <col min="4850" max="5103" width="9.109375" style="83"/>
    <col min="5104" max="5104" width="4.33203125" style="83" customWidth="1"/>
    <col min="5105" max="5105" width="18.88671875" style="83" customWidth="1"/>
    <col min="5106" max="5359" width="9.109375" style="83"/>
    <col min="5360" max="5360" width="4.33203125" style="83" customWidth="1"/>
    <col min="5361" max="5361" width="18.88671875" style="83" customWidth="1"/>
    <col min="5362" max="5615" width="9.109375" style="83"/>
    <col min="5616" max="5616" width="4.33203125" style="83" customWidth="1"/>
    <col min="5617" max="5617" width="18.88671875" style="83" customWidth="1"/>
    <col min="5618" max="5871" width="9.109375" style="83"/>
    <col min="5872" max="5872" width="4.33203125" style="83" customWidth="1"/>
    <col min="5873" max="5873" width="18.88671875" style="83" customWidth="1"/>
    <col min="5874" max="6127" width="9.109375" style="83"/>
    <col min="6128" max="6128" width="4.33203125" style="83" customWidth="1"/>
    <col min="6129" max="6129" width="18.88671875" style="83" customWidth="1"/>
    <col min="6130" max="6383" width="9.109375" style="83"/>
    <col min="6384" max="6384" width="4.33203125" style="83" customWidth="1"/>
    <col min="6385" max="6385" width="18.88671875" style="83" customWidth="1"/>
    <col min="6386" max="6639" width="9.109375" style="83"/>
    <col min="6640" max="6640" width="4.33203125" style="83" customWidth="1"/>
    <col min="6641" max="6641" width="18.88671875" style="83" customWidth="1"/>
    <col min="6642" max="6895" width="9.109375" style="83"/>
    <col min="6896" max="6896" width="4.33203125" style="83" customWidth="1"/>
    <col min="6897" max="6897" width="18.88671875" style="83" customWidth="1"/>
    <col min="6898" max="7151" width="9.109375" style="83"/>
    <col min="7152" max="7152" width="4.33203125" style="83" customWidth="1"/>
    <col min="7153" max="7153" width="18.88671875" style="83" customWidth="1"/>
    <col min="7154" max="7407" width="9.109375" style="83"/>
    <col min="7408" max="7408" width="4.33203125" style="83" customWidth="1"/>
    <col min="7409" max="7409" width="18.88671875" style="83" customWidth="1"/>
    <col min="7410" max="7663" width="9.109375" style="83"/>
    <col min="7664" max="7664" width="4.33203125" style="83" customWidth="1"/>
    <col min="7665" max="7665" width="18.88671875" style="83" customWidth="1"/>
    <col min="7666" max="7919" width="9.109375" style="83"/>
    <col min="7920" max="7920" width="4.33203125" style="83" customWidth="1"/>
    <col min="7921" max="7921" width="18.88671875" style="83" customWidth="1"/>
    <col min="7922" max="8175" width="9.109375" style="83"/>
    <col min="8176" max="8176" width="4.33203125" style="83" customWidth="1"/>
    <col min="8177" max="8177" width="18.88671875" style="83" customWidth="1"/>
    <col min="8178" max="8431" width="9.109375" style="83"/>
    <col min="8432" max="8432" width="4.33203125" style="83" customWidth="1"/>
    <col min="8433" max="8433" width="18.88671875" style="83" customWidth="1"/>
    <col min="8434" max="8687" width="9.109375" style="83"/>
    <col min="8688" max="8688" width="4.33203125" style="83" customWidth="1"/>
    <col min="8689" max="8689" width="18.88671875" style="83" customWidth="1"/>
    <col min="8690" max="8943" width="9.109375" style="83"/>
    <col min="8944" max="8944" width="4.33203125" style="83" customWidth="1"/>
    <col min="8945" max="8945" width="18.88671875" style="83" customWidth="1"/>
    <col min="8946" max="9199" width="9.109375" style="83"/>
    <col min="9200" max="9200" width="4.33203125" style="83" customWidth="1"/>
    <col min="9201" max="9201" width="18.88671875" style="83" customWidth="1"/>
    <col min="9202" max="9455" width="9.109375" style="83"/>
    <col min="9456" max="9456" width="4.33203125" style="83" customWidth="1"/>
    <col min="9457" max="9457" width="18.88671875" style="83" customWidth="1"/>
    <col min="9458" max="9711" width="9.109375" style="83"/>
    <col min="9712" max="9712" width="4.33203125" style="83" customWidth="1"/>
    <col min="9713" max="9713" width="18.88671875" style="83" customWidth="1"/>
    <col min="9714" max="9967" width="9.109375" style="83"/>
    <col min="9968" max="9968" width="4.33203125" style="83" customWidth="1"/>
    <col min="9969" max="9969" width="18.88671875" style="83" customWidth="1"/>
    <col min="9970" max="10223" width="9.109375" style="83"/>
    <col min="10224" max="10224" width="4.33203125" style="83" customWidth="1"/>
    <col min="10225" max="10225" width="18.88671875" style="83" customWidth="1"/>
    <col min="10226" max="10479" width="9.109375" style="83"/>
    <col min="10480" max="10480" width="4.33203125" style="83" customWidth="1"/>
    <col min="10481" max="10481" width="18.88671875" style="83" customWidth="1"/>
    <col min="10482" max="10735" width="9.109375" style="83"/>
    <col min="10736" max="10736" width="4.33203125" style="83" customWidth="1"/>
    <col min="10737" max="10737" width="18.88671875" style="83" customWidth="1"/>
    <col min="10738" max="10991" width="9.109375" style="83"/>
    <col min="10992" max="10992" width="4.33203125" style="83" customWidth="1"/>
    <col min="10993" max="10993" width="18.88671875" style="83" customWidth="1"/>
    <col min="10994" max="11247" width="9.109375" style="83"/>
    <col min="11248" max="11248" width="4.33203125" style="83" customWidth="1"/>
    <col min="11249" max="11249" width="18.88671875" style="83" customWidth="1"/>
    <col min="11250" max="11503" width="9.109375" style="83"/>
    <col min="11504" max="11504" width="4.33203125" style="83" customWidth="1"/>
    <col min="11505" max="11505" width="18.88671875" style="83" customWidth="1"/>
    <col min="11506" max="11759" width="9.109375" style="83"/>
    <col min="11760" max="11760" width="4.33203125" style="83" customWidth="1"/>
    <col min="11761" max="11761" width="18.88671875" style="83" customWidth="1"/>
    <col min="11762" max="12015" width="9.109375" style="83"/>
    <col min="12016" max="12016" width="4.33203125" style="83" customWidth="1"/>
    <col min="12017" max="12017" width="18.88671875" style="83" customWidth="1"/>
    <col min="12018" max="12271" width="9.109375" style="83"/>
    <col min="12272" max="12272" width="4.33203125" style="83" customWidth="1"/>
    <col min="12273" max="12273" width="18.88671875" style="83" customWidth="1"/>
    <col min="12274" max="12527" width="9.109375" style="83"/>
    <col min="12528" max="12528" width="4.33203125" style="83" customWidth="1"/>
    <col min="12529" max="12529" width="18.88671875" style="83" customWidth="1"/>
    <col min="12530" max="12783" width="9.109375" style="83"/>
    <col min="12784" max="12784" width="4.33203125" style="83" customWidth="1"/>
    <col min="12785" max="12785" width="18.88671875" style="83" customWidth="1"/>
    <col min="12786" max="13039" width="9.109375" style="83"/>
    <col min="13040" max="13040" width="4.33203125" style="83" customWidth="1"/>
    <col min="13041" max="13041" width="18.88671875" style="83" customWidth="1"/>
    <col min="13042" max="13295" width="9.109375" style="83"/>
    <col min="13296" max="13296" width="4.33203125" style="83" customWidth="1"/>
    <col min="13297" max="13297" width="18.88671875" style="83" customWidth="1"/>
    <col min="13298" max="13551" width="9.109375" style="83"/>
    <col min="13552" max="13552" width="4.33203125" style="83" customWidth="1"/>
    <col min="13553" max="13553" width="18.88671875" style="83" customWidth="1"/>
    <col min="13554" max="13807" width="9.109375" style="83"/>
    <col min="13808" max="13808" width="4.33203125" style="83" customWidth="1"/>
    <col min="13809" max="13809" width="18.88671875" style="83" customWidth="1"/>
    <col min="13810" max="14063" width="9.109375" style="83"/>
    <col min="14064" max="14064" width="4.33203125" style="83" customWidth="1"/>
    <col min="14065" max="14065" width="18.88671875" style="83" customWidth="1"/>
    <col min="14066" max="14319" width="9.109375" style="83"/>
    <col min="14320" max="14320" width="4.33203125" style="83" customWidth="1"/>
    <col min="14321" max="14321" width="18.88671875" style="83" customWidth="1"/>
    <col min="14322" max="14575" width="9.109375" style="83"/>
    <col min="14576" max="14576" width="4.33203125" style="83" customWidth="1"/>
    <col min="14577" max="14577" width="18.88671875" style="83" customWidth="1"/>
    <col min="14578" max="14831" width="9.109375" style="83"/>
    <col min="14832" max="14832" width="4.33203125" style="83" customWidth="1"/>
    <col min="14833" max="14833" width="18.88671875" style="83" customWidth="1"/>
    <col min="14834" max="15087" width="9.109375" style="83"/>
    <col min="15088" max="15088" width="4.33203125" style="83" customWidth="1"/>
    <col min="15089" max="15089" width="18.88671875" style="83" customWidth="1"/>
    <col min="15090" max="15343" width="9.109375" style="83"/>
    <col min="15344" max="15344" width="4.33203125" style="83" customWidth="1"/>
    <col min="15345" max="15345" width="18.88671875" style="83" customWidth="1"/>
    <col min="15346" max="15599" width="9.109375" style="83"/>
    <col min="15600" max="15600" width="4.33203125" style="83" customWidth="1"/>
    <col min="15601" max="15601" width="18.88671875" style="83" customWidth="1"/>
    <col min="15602" max="15855" width="9.109375" style="83"/>
    <col min="15856" max="15856" width="4.33203125" style="83" customWidth="1"/>
    <col min="15857" max="15857" width="18.88671875" style="83" customWidth="1"/>
    <col min="15858" max="16111" width="9.109375" style="83"/>
    <col min="16112" max="16112" width="4.33203125" style="83" customWidth="1"/>
    <col min="16113" max="16113" width="18.88671875" style="83" customWidth="1"/>
    <col min="16114" max="16384" width="9.109375" style="83"/>
  </cols>
  <sheetData>
    <row r="1" spans="1:22" ht="35.4">
      <c r="A1" s="80"/>
      <c r="B1" s="81"/>
      <c r="C1" s="81"/>
      <c r="D1" s="81"/>
      <c r="E1" s="81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699" t="s">
        <v>80</v>
      </c>
      <c r="U1" s="699"/>
    </row>
    <row r="2" spans="1:22" s="37" customFormat="1" ht="171.75" customHeight="1">
      <c r="A2" s="700" t="s">
        <v>1020</v>
      </c>
      <c r="B2" s="700"/>
      <c r="C2" s="700"/>
      <c r="D2" s="700"/>
      <c r="E2" s="700"/>
      <c r="F2" s="700"/>
      <c r="G2" s="700"/>
      <c r="H2" s="700"/>
      <c r="I2" s="700"/>
      <c r="J2" s="700"/>
      <c r="K2" s="700"/>
      <c r="L2" s="700"/>
      <c r="M2" s="700"/>
      <c r="N2" s="700"/>
      <c r="O2" s="700"/>
      <c r="P2" s="700"/>
      <c r="Q2" s="700"/>
      <c r="R2" s="700"/>
      <c r="S2" s="700"/>
      <c r="T2" s="700"/>
      <c r="U2" s="700"/>
    </row>
    <row r="3" spans="1:22" s="37" customFormat="1" ht="30" customHeight="1">
      <c r="A3" s="234"/>
      <c r="B3" s="81"/>
      <c r="C3" s="81"/>
      <c r="D3" s="81"/>
      <c r="E3" s="81"/>
      <c r="F3" s="82"/>
      <c r="G3" s="82"/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  <c r="U3" s="82" t="s">
        <v>81</v>
      </c>
      <c r="V3" s="236"/>
    </row>
    <row r="4" spans="1:22" s="84" customFormat="1" ht="44.25" customHeight="1">
      <c r="A4" s="701" t="s">
        <v>5</v>
      </c>
      <c r="B4" s="697" t="s">
        <v>82</v>
      </c>
      <c r="C4" s="697" t="s">
        <v>83</v>
      </c>
      <c r="D4" s="697" t="s">
        <v>84</v>
      </c>
      <c r="E4" s="697" t="s">
        <v>85</v>
      </c>
      <c r="F4" s="701" t="s">
        <v>86</v>
      </c>
      <c r="G4" s="705" t="s">
        <v>29</v>
      </c>
      <c r="H4" s="706"/>
      <c r="I4" s="706"/>
      <c r="J4" s="706"/>
      <c r="K4" s="706"/>
      <c r="L4" s="706"/>
      <c r="M4" s="706"/>
      <c r="N4" s="706"/>
      <c r="O4" s="706"/>
      <c r="P4" s="706"/>
      <c r="Q4" s="706"/>
      <c r="R4" s="706"/>
      <c r="S4" s="706"/>
      <c r="T4" s="706"/>
      <c r="U4" s="707"/>
    </row>
    <row r="5" spans="1:22" s="85" customFormat="1" ht="294" customHeight="1">
      <c r="A5" s="702"/>
      <c r="B5" s="704"/>
      <c r="C5" s="704"/>
      <c r="D5" s="704"/>
      <c r="E5" s="704"/>
      <c r="F5" s="702"/>
      <c r="G5" s="708" t="s">
        <v>87</v>
      </c>
      <c r="H5" s="693" t="s">
        <v>88</v>
      </c>
      <c r="I5" s="694"/>
      <c r="J5" s="693" t="s">
        <v>89</v>
      </c>
      <c r="K5" s="694"/>
      <c r="L5" s="693" t="s">
        <v>90</v>
      </c>
      <c r="M5" s="694"/>
      <c r="N5" s="693" t="s">
        <v>91</v>
      </c>
      <c r="O5" s="694"/>
      <c r="P5" s="693" t="s">
        <v>92</v>
      </c>
      <c r="Q5" s="694"/>
      <c r="R5" s="693" t="s">
        <v>93</v>
      </c>
      <c r="S5" s="694"/>
      <c r="T5" s="693" t="s">
        <v>94</v>
      </c>
      <c r="U5" s="694"/>
    </row>
    <row r="6" spans="1:22" s="85" customFormat="1" ht="81.75" customHeight="1">
      <c r="A6" s="703"/>
      <c r="B6" s="698"/>
      <c r="C6" s="698"/>
      <c r="D6" s="698"/>
      <c r="E6" s="698"/>
      <c r="F6" s="703"/>
      <c r="G6" s="709"/>
      <c r="H6" s="86" t="s">
        <v>95</v>
      </c>
      <c r="I6" s="86" t="s">
        <v>96</v>
      </c>
      <c r="J6" s="86" t="s">
        <v>95</v>
      </c>
      <c r="K6" s="86" t="s">
        <v>96</v>
      </c>
      <c r="L6" s="86" t="s">
        <v>95</v>
      </c>
      <c r="M6" s="86" t="s">
        <v>96</v>
      </c>
      <c r="N6" s="86" t="s">
        <v>95</v>
      </c>
      <c r="O6" s="86" t="s">
        <v>96</v>
      </c>
      <c r="P6" s="86" t="s">
        <v>95</v>
      </c>
      <c r="Q6" s="86" t="s">
        <v>96</v>
      </c>
      <c r="R6" s="86" t="s">
        <v>95</v>
      </c>
      <c r="S6" s="86" t="s">
        <v>96</v>
      </c>
      <c r="T6" s="86" t="s">
        <v>95</v>
      </c>
      <c r="U6" s="86" t="s">
        <v>96</v>
      </c>
    </row>
    <row r="7" spans="1:22" s="90" customFormat="1" ht="47.25" customHeight="1">
      <c r="A7" s="235">
        <v>1</v>
      </c>
      <c r="B7" s="88">
        <v>2</v>
      </c>
      <c r="C7" s="88">
        <v>3</v>
      </c>
      <c r="D7" s="88">
        <v>4</v>
      </c>
      <c r="E7" s="88">
        <v>5</v>
      </c>
      <c r="F7" s="89">
        <v>6</v>
      </c>
      <c r="G7" s="89">
        <v>7</v>
      </c>
      <c r="H7" s="88">
        <v>8</v>
      </c>
      <c r="I7" s="89">
        <v>9</v>
      </c>
      <c r="J7" s="88">
        <v>10</v>
      </c>
      <c r="K7" s="89">
        <v>11</v>
      </c>
      <c r="L7" s="88">
        <v>12</v>
      </c>
      <c r="M7" s="89">
        <v>13</v>
      </c>
      <c r="N7" s="88">
        <v>14</v>
      </c>
      <c r="O7" s="89">
        <v>15</v>
      </c>
      <c r="P7" s="88">
        <v>16</v>
      </c>
      <c r="Q7" s="89">
        <v>17</v>
      </c>
      <c r="R7" s="88">
        <v>18</v>
      </c>
      <c r="S7" s="89">
        <v>19</v>
      </c>
      <c r="T7" s="88">
        <v>20</v>
      </c>
      <c r="U7" s="89">
        <v>21</v>
      </c>
    </row>
    <row r="8" spans="1:22" s="94" customFormat="1" ht="71.25" customHeight="1">
      <c r="A8" s="91" t="s">
        <v>64</v>
      </c>
      <c r="B8" s="78" t="s">
        <v>870</v>
      </c>
      <c r="C8" s="78"/>
      <c r="D8" s="92" t="s">
        <v>22</v>
      </c>
      <c r="E8" s="243">
        <v>76676</v>
      </c>
      <c r="F8" s="250">
        <v>76450.990000000005</v>
      </c>
      <c r="G8" s="93"/>
      <c r="H8" s="240">
        <v>489.51</v>
      </c>
      <c r="I8" s="240">
        <v>489.51</v>
      </c>
      <c r="J8" s="240">
        <v>768.66</v>
      </c>
      <c r="K8" s="240">
        <v>768.66300000000001</v>
      </c>
      <c r="L8" s="240">
        <v>436.59</v>
      </c>
      <c r="M8" s="240">
        <v>436.59</v>
      </c>
      <c r="N8" s="240">
        <v>317.52</v>
      </c>
      <c r="O8" s="240">
        <v>317.52</v>
      </c>
      <c r="P8" s="240">
        <v>76.73</v>
      </c>
      <c r="Q8" s="240">
        <v>76.733999999999995</v>
      </c>
      <c r="R8" s="240">
        <v>158.76</v>
      </c>
      <c r="S8" s="240">
        <v>158.76</v>
      </c>
      <c r="T8" s="240">
        <v>105.84</v>
      </c>
      <c r="U8" s="240">
        <v>105.84</v>
      </c>
    </row>
    <row r="9" spans="1:22" s="94" customFormat="1" ht="76.5" customHeight="1">
      <c r="A9" s="92" t="s">
        <v>18</v>
      </c>
      <c r="B9" s="242" t="s">
        <v>1014</v>
      </c>
      <c r="C9" s="242"/>
      <c r="D9" s="92" t="s">
        <v>8</v>
      </c>
      <c r="E9" s="243">
        <v>76676</v>
      </c>
      <c r="F9" s="250">
        <v>76450.990000000005</v>
      </c>
      <c r="G9" s="93"/>
      <c r="H9" s="240">
        <v>489.51</v>
      </c>
      <c r="I9" s="240">
        <v>489.51</v>
      </c>
      <c r="J9" s="240">
        <v>768.66</v>
      </c>
      <c r="K9" s="240">
        <v>768.66300000000001</v>
      </c>
      <c r="L9" s="240">
        <v>436.59</v>
      </c>
      <c r="M9" s="240">
        <v>436.59</v>
      </c>
      <c r="N9" s="240">
        <v>317.52</v>
      </c>
      <c r="O9" s="240">
        <v>317.52</v>
      </c>
      <c r="P9" s="240">
        <v>76.73</v>
      </c>
      <c r="Q9" s="240">
        <v>76.733999999999995</v>
      </c>
      <c r="R9" s="240">
        <v>158.76</v>
      </c>
      <c r="S9" s="240">
        <v>158.76</v>
      </c>
      <c r="T9" s="240">
        <v>105.84</v>
      </c>
      <c r="U9" s="240">
        <v>105.84</v>
      </c>
    </row>
    <row r="10" spans="1:22" s="94" customFormat="1" ht="40.5" customHeight="1">
      <c r="A10" s="97" t="s">
        <v>949</v>
      </c>
      <c r="B10" s="98" t="s">
        <v>1015</v>
      </c>
      <c r="C10" s="98"/>
      <c r="D10" s="92" t="s">
        <v>8</v>
      </c>
      <c r="E10" s="243">
        <v>76676</v>
      </c>
      <c r="F10" s="250">
        <v>76450.990000000005</v>
      </c>
      <c r="G10" s="93"/>
      <c r="H10" s="240">
        <v>489.51</v>
      </c>
      <c r="I10" s="240">
        <v>489.51</v>
      </c>
      <c r="J10" s="240">
        <v>768.66</v>
      </c>
      <c r="K10" s="240">
        <v>768.66300000000001</v>
      </c>
      <c r="L10" s="240">
        <v>436.59</v>
      </c>
      <c r="M10" s="240">
        <v>436.59</v>
      </c>
      <c r="N10" s="240">
        <v>317.52</v>
      </c>
      <c r="O10" s="240">
        <v>317.52</v>
      </c>
      <c r="P10" s="240">
        <v>76.73</v>
      </c>
      <c r="Q10" s="240">
        <v>76.733999999999995</v>
      </c>
      <c r="R10" s="240">
        <v>158.76</v>
      </c>
      <c r="S10" s="240">
        <v>158.76</v>
      </c>
      <c r="T10" s="240">
        <v>105.84</v>
      </c>
      <c r="U10" s="240">
        <v>105.84</v>
      </c>
    </row>
    <row r="11" spans="1:22" s="94" customFormat="1" ht="74.25" customHeight="1">
      <c r="A11" s="695" t="s">
        <v>253</v>
      </c>
      <c r="B11" s="697" t="s">
        <v>1016</v>
      </c>
      <c r="C11" s="697" t="s">
        <v>1017</v>
      </c>
      <c r="D11" s="78" t="s">
        <v>1</v>
      </c>
      <c r="E11" s="244">
        <v>76676</v>
      </c>
      <c r="F11" s="251">
        <v>76450.990000000005</v>
      </c>
      <c r="G11" s="246" t="s">
        <v>1019</v>
      </c>
      <c r="H11" s="245">
        <v>489.51</v>
      </c>
      <c r="I11" s="245">
        <v>489.51</v>
      </c>
      <c r="J11" s="247">
        <v>768.66</v>
      </c>
      <c r="K11" s="247">
        <v>768.66300000000001</v>
      </c>
      <c r="L11" s="247">
        <v>436.59</v>
      </c>
      <c r="M11" s="247">
        <v>436.59</v>
      </c>
      <c r="N11" s="247">
        <v>317.52</v>
      </c>
      <c r="O11" s="247">
        <v>317.52</v>
      </c>
      <c r="P11" s="247">
        <v>76.73</v>
      </c>
      <c r="Q11" s="247">
        <v>76.733999999999995</v>
      </c>
      <c r="R11" s="247">
        <v>158.76</v>
      </c>
      <c r="S11" s="247">
        <v>158.76</v>
      </c>
      <c r="T11" s="245">
        <v>105.84</v>
      </c>
      <c r="U11" s="245">
        <v>105.84</v>
      </c>
    </row>
    <row r="12" spans="1:22" s="94" customFormat="1" ht="70.8">
      <c r="A12" s="696"/>
      <c r="B12" s="698"/>
      <c r="C12" s="698"/>
      <c r="D12" s="78" t="s">
        <v>1018</v>
      </c>
      <c r="E12" s="244">
        <v>76676</v>
      </c>
      <c r="F12" s="251">
        <v>76450.990000000005</v>
      </c>
      <c r="G12" s="246" t="s">
        <v>1019</v>
      </c>
      <c r="H12" s="245">
        <v>489.51</v>
      </c>
      <c r="I12" s="245">
        <v>489.51</v>
      </c>
      <c r="J12" s="247">
        <v>768.66</v>
      </c>
      <c r="K12" s="247">
        <v>768.66300000000001</v>
      </c>
      <c r="L12" s="247">
        <v>436.59</v>
      </c>
      <c r="M12" s="247">
        <v>436.59</v>
      </c>
      <c r="N12" s="247">
        <v>317.52</v>
      </c>
      <c r="O12" s="247">
        <v>317.52</v>
      </c>
      <c r="P12" s="247">
        <v>76.73</v>
      </c>
      <c r="Q12" s="247">
        <v>76.733999999999995</v>
      </c>
      <c r="R12" s="247">
        <v>158.76</v>
      </c>
      <c r="S12" s="247">
        <v>158.76</v>
      </c>
      <c r="T12" s="245">
        <v>105.84</v>
      </c>
      <c r="U12" s="245">
        <v>105.84</v>
      </c>
    </row>
    <row r="13" spans="1:22">
      <c r="H13" s="252">
        <f>H12+J12+L12+N12+P12+R12+T12</f>
        <v>2353.6099999999997</v>
      </c>
    </row>
  </sheetData>
  <mergeCells count="20">
    <mergeCell ref="A11:A12"/>
    <mergeCell ref="B11:B12"/>
    <mergeCell ref="C11:C12"/>
    <mergeCell ref="T1:U1"/>
    <mergeCell ref="A2:U2"/>
    <mergeCell ref="A4:A6"/>
    <mergeCell ref="B4:B6"/>
    <mergeCell ref="C4:C6"/>
    <mergeCell ref="D4:D6"/>
    <mergeCell ref="E4:E6"/>
    <mergeCell ref="F4:F6"/>
    <mergeCell ref="G4:U4"/>
    <mergeCell ref="G5:G6"/>
    <mergeCell ref="T5:U5"/>
    <mergeCell ref="H5:I5"/>
    <mergeCell ref="J5:K5"/>
    <mergeCell ref="L5:M5"/>
    <mergeCell ref="N5:O5"/>
    <mergeCell ref="P5:Q5"/>
    <mergeCell ref="R5:S5"/>
  </mergeCells>
  <printOptions horizontalCentered="1"/>
  <pageMargins left="0.39370078740157483" right="0.39370078740157483" top="1.1811023622047245" bottom="0.55118110236220474" header="0.27559055118110237" footer="0.27559055118110237"/>
  <pageSetup paperSize="9" scale="18" firstPageNumber="12" fitToHeight="0" orientation="landscape" useFirstPageNumber="1" r:id="rId1"/>
  <headerFooter scaleWithDoc="0">
    <oddHeader>&amp;C&amp;P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V13"/>
  <sheetViews>
    <sheetView view="pageBreakPreview" zoomScale="35" zoomScaleNormal="70" zoomScaleSheetLayoutView="35" workbookViewId="0">
      <selection activeCell="L8" sqref="L8"/>
    </sheetView>
  </sheetViews>
  <sheetFormatPr defaultRowHeight="34.799999999999997"/>
  <cols>
    <col min="1" max="1" width="53.6640625" style="103" customWidth="1"/>
    <col min="2" max="2" width="74.6640625" style="104" customWidth="1"/>
    <col min="3" max="3" width="38.44140625" style="104" customWidth="1"/>
    <col min="4" max="4" width="46.6640625" style="104" customWidth="1"/>
    <col min="5" max="5" width="25.6640625" style="104" customWidth="1"/>
    <col min="6" max="20" width="25.6640625" style="105" customWidth="1"/>
    <col min="21" max="22" width="25.6640625" style="83" customWidth="1"/>
    <col min="23" max="233" width="9.109375" style="83"/>
    <col min="234" max="234" width="4.33203125" style="83" customWidth="1"/>
    <col min="235" max="235" width="18.88671875" style="83" customWidth="1"/>
    <col min="236" max="489" width="9.109375" style="83"/>
    <col min="490" max="490" width="4.33203125" style="83" customWidth="1"/>
    <col min="491" max="491" width="18.88671875" style="83" customWidth="1"/>
    <col min="492" max="745" width="9.109375" style="83"/>
    <col min="746" max="746" width="4.33203125" style="83" customWidth="1"/>
    <col min="747" max="747" width="18.88671875" style="83" customWidth="1"/>
    <col min="748" max="1001" width="9.109375" style="83"/>
    <col min="1002" max="1002" width="4.33203125" style="83" customWidth="1"/>
    <col min="1003" max="1003" width="18.88671875" style="83" customWidth="1"/>
    <col min="1004" max="1257" width="9.109375" style="83"/>
    <col min="1258" max="1258" width="4.33203125" style="83" customWidth="1"/>
    <col min="1259" max="1259" width="18.88671875" style="83" customWidth="1"/>
    <col min="1260" max="1513" width="9.109375" style="83"/>
    <col min="1514" max="1514" width="4.33203125" style="83" customWidth="1"/>
    <col min="1515" max="1515" width="18.88671875" style="83" customWidth="1"/>
    <col min="1516" max="1769" width="9.109375" style="83"/>
    <col min="1770" max="1770" width="4.33203125" style="83" customWidth="1"/>
    <col min="1771" max="1771" width="18.88671875" style="83" customWidth="1"/>
    <col min="1772" max="2025" width="9.109375" style="83"/>
    <col min="2026" max="2026" width="4.33203125" style="83" customWidth="1"/>
    <col min="2027" max="2027" width="18.88671875" style="83" customWidth="1"/>
    <col min="2028" max="2281" width="9.109375" style="83"/>
    <col min="2282" max="2282" width="4.33203125" style="83" customWidth="1"/>
    <col min="2283" max="2283" width="18.88671875" style="83" customWidth="1"/>
    <col min="2284" max="2537" width="9.109375" style="83"/>
    <col min="2538" max="2538" width="4.33203125" style="83" customWidth="1"/>
    <col min="2539" max="2539" width="18.88671875" style="83" customWidth="1"/>
    <col min="2540" max="2793" width="9.109375" style="83"/>
    <col min="2794" max="2794" width="4.33203125" style="83" customWidth="1"/>
    <col min="2795" max="2795" width="18.88671875" style="83" customWidth="1"/>
    <col min="2796" max="3049" width="9.109375" style="83"/>
    <col min="3050" max="3050" width="4.33203125" style="83" customWidth="1"/>
    <col min="3051" max="3051" width="18.88671875" style="83" customWidth="1"/>
    <col min="3052" max="3305" width="9.109375" style="83"/>
    <col min="3306" max="3306" width="4.33203125" style="83" customWidth="1"/>
    <col min="3307" max="3307" width="18.88671875" style="83" customWidth="1"/>
    <col min="3308" max="3561" width="9.109375" style="83"/>
    <col min="3562" max="3562" width="4.33203125" style="83" customWidth="1"/>
    <col min="3563" max="3563" width="18.88671875" style="83" customWidth="1"/>
    <col min="3564" max="3817" width="9.109375" style="83"/>
    <col min="3818" max="3818" width="4.33203125" style="83" customWidth="1"/>
    <col min="3819" max="3819" width="18.88671875" style="83" customWidth="1"/>
    <col min="3820" max="4073" width="9.109375" style="83"/>
    <col min="4074" max="4074" width="4.33203125" style="83" customWidth="1"/>
    <col min="4075" max="4075" width="18.88671875" style="83" customWidth="1"/>
    <col min="4076" max="4329" width="9.109375" style="83"/>
    <col min="4330" max="4330" width="4.33203125" style="83" customWidth="1"/>
    <col min="4331" max="4331" width="18.88671875" style="83" customWidth="1"/>
    <col min="4332" max="4585" width="9.109375" style="83"/>
    <col min="4586" max="4586" width="4.33203125" style="83" customWidth="1"/>
    <col min="4587" max="4587" width="18.88671875" style="83" customWidth="1"/>
    <col min="4588" max="4841" width="9.109375" style="83"/>
    <col min="4842" max="4842" width="4.33203125" style="83" customWidth="1"/>
    <col min="4843" max="4843" width="18.88671875" style="83" customWidth="1"/>
    <col min="4844" max="5097" width="9.109375" style="83"/>
    <col min="5098" max="5098" width="4.33203125" style="83" customWidth="1"/>
    <col min="5099" max="5099" width="18.88671875" style="83" customWidth="1"/>
    <col min="5100" max="5353" width="9.109375" style="83"/>
    <col min="5354" max="5354" width="4.33203125" style="83" customWidth="1"/>
    <col min="5355" max="5355" width="18.88671875" style="83" customWidth="1"/>
    <col min="5356" max="5609" width="9.109375" style="83"/>
    <col min="5610" max="5610" width="4.33203125" style="83" customWidth="1"/>
    <col min="5611" max="5611" width="18.88671875" style="83" customWidth="1"/>
    <col min="5612" max="5865" width="9.109375" style="83"/>
    <col min="5866" max="5866" width="4.33203125" style="83" customWidth="1"/>
    <col min="5867" max="5867" width="18.88671875" style="83" customWidth="1"/>
    <col min="5868" max="6121" width="9.109375" style="83"/>
    <col min="6122" max="6122" width="4.33203125" style="83" customWidth="1"/>
    <col min="6123" max="6123" width="18.88671875" style="83" customWidth="1"/>
    <col min="6124" max="6377" width="9.109375" style="83"/>
    <col min="6378" max="6378" width="4.33203125" style="83" customWidth="1"/>
    <col min="6379" max="6379" width="18.88671875" style="83" customWidth="1"/>
    <col min="6380" max="6633" width="9.109375" style="83"/>
    <col min="6634" max="6634" width="4.33203125" style="83" customWidth="1"/>
    <col min="6635" max="6635" width="18.88671875" style="83" customWidth="1"/>
    <col min="6636" max="6889" width="9.109375" style="83"/>
    <col min="6890" max="6890" width="4.33203125" style="83" customWidth="1"/>
    <col min="6891" max="6891" width="18.88671875" style="83" customWidth="1"/>
    <col min="6892" max="7145" width="9.109375" style="83"/>
    <col min="7146" max="7146" width="4.33203125" style="83" customWidth="1"/>
    <col min="7147" max="7147" width="18.88671875" style="83" customWidth="1"/>
    <col min="7148" max="7401" width="9.109375" style="83"/>
    <col min="7402" max="7402" width="4.33203125" style="83" customWidth="1"/>
    <col min="7403" max="7403" width="18.88671875" style="83" customWidth="1"/>
    <col min="7404" max="7657" width="9.109375" style="83"/>
    <col min="7658" max="7658" width="4.33203125" style="83" customWidth="1"/>
    <col min="7659" max="7659" width="18.88671875" style="83" customWidth="1"/>
    <col min="7660" max="7913" width="9.109375" style="83"/>
    <col min="7914" max="7914" width="4.33203125" style="83" customWidth="1"/>
    <col min="7915" max="7915" width="18.88671875" style="83" customWidth="1"/>
    <col min="7916" max="8169" width="9.109375" style="83"/>
    <col min="8170" max="8170" width="4.33203125" style="83" customWidth="1"/>
    <col min="8171" max="8171" width="18.88671875" style="83" customWidth="1"/>
    <col min="8172" max="8425" width="9.109375" style="83"/>
    <col min="8426" max="8426" width="4.33203125" style="83" customWidth="1"/>
    <col min="8427" max="8427" width="18.88671875" style="83" customWidth="1"/>
    <col min="8428" max="8681" width="9.109375" style="83"/>
    <col min="8682" max="8682" width="4.33203125" style="83" customWidth="1"/>
    <col min="8683" max="8683" width="18.88671875" style="83" customWidth="1"/>
    <col min="8684" max="8937" width="9.109375" style="83"/>
    <col min="8938" max="8938" width="4.33203125" style="83" customWidth="1"/>
    <col min="8939" max="8939" width="18.88671875" style="83" customWidth="1"/>
    <col min="8940" max="9193" width="9.109375" style="83"/>
    <col min="9194" max="9194" width="4.33203125" style="83" customWidth="1"/>
    <col min="9195" max="9195" width="18.88671875" style="83" customWidth="1"/>
    <col min="9196" max="9449" width="9.109375" style="83"/>
    <col min="9450" max="9450" width="4.33203125" style="83" customWidth="1"/>
    <col min="9451" max="9451" width="18.88671875" style="83" customWidth="1"/>
    <col min="9452" max="9705" width="9.109375" style="83"/>
    <col min="9706" max="9706" width="4.33203125" style="83" customWidth="1"/>
    <col min="9707" max="9707" width="18.88671875" style="83" customWidth="1"/>
    <col min="9708" max="9961" width="9.109375" style="83"/>
    <col min="9962" max="9962" width="4.33203125" style="83" customWidth="1"/>
    <col min="9963" max="9963" width="18.88671875" style="83" customWidth="1"/>
    <col min="9964" max="10217" width="9.109375" style="83"/>
    <col min="10218" max="10218" width="4.33203125" style="83" customWidth="1"/>
    <col min="10219" max="10219" width="18.88671875" style="83" customWidth="1"/>
    <col min="10220" max="10473" width="9.109375" style="83"/>
    <col min="10474" max="10474" width="4.33203125" style="83" customWidth="1"/>
    <col min="10475" max="10475" width="18.88671875" style="83" customWidth="1"/>
    <col min="10476" max="10729" width="9.109375" style="83"/>
    <col min="10730" max="10730" width="4.33203125" style="83" customWidth="1"/>
    <col min="10731" max="10731" width="18.88671875" style="83" customWidth="1"/>
    <col min="10732" max="10985" width="9.109375" style="83"/>
    <col min="10986" max="10986" width="4.33203125" style="83" customWidth="1"/>
    <col min="10987" max="10987" width="18.88671875" style="83" customWidth="1"/>
    <col min="10988" max="11241" width="9.109375" style="83"/>
    <col min="11242" max="11242" width="4.33203125" style="83" customWidth="1"/>
    <col min="11243" max="11243" width="18.88671875" style="83" customWidth="1"/>
    <col min="11244" max="11497" width="9.109375" style="83"/>
    <col min="11498" max="11498" width="4.33203125" style="83" customWidth="1"/>
    <col min="11499" max="11499" width="18.88671875" style="83" customWidth="1"/>
    <col min="11500" max="11753" width="9.109375" style="83"/>
    <col min="11754" max="11754" width="4.33203125" style="83" customWidth="1"/>
    <col min="11755" max="11755" width="18.88671875" style="83" customWidth="1"/>
    <col min="11756" max="12009" width="9.109375" style="83"/>
    <col min="12010" max="12010" width="4.33203125" style="83" customWidth="1"/>
    <col min="12011" max="12011" width="18.88671875" style="83" customWidth="1"/>
    <col min="12012" max="12265" width="9.109375" style="83"/>
    <col min="12266" max="12266" width="4.33203125" style="83" customWidth="1"/>
    <col min="12267" max="12267" width="18.88671875" style="83" customWidth="1"/>
    <col min="12268" max="12521" width="9.109375" style="83"/>
    <col min="12522" max="12522" width="4.33203125" style="83" customWidth="1"/>
    <col min="12523" max="12523" width="18.88671875" style="83" customWidth="1"/>
    <col min="12524" max="12777" width="9.109375" style="83"/>
    <col min="12778" max="12778" width="4.33203125" style="83" customWidth="1"/>
    <col min="12779" max="12779" width="18.88671875" style="83" customWidth="1"/>
    <col min="12780" max="13033" width="9.109375" style="83"/>
    <col min="13034" max="13034" width="4.33203125" style="83" customWidth="1"/>
    <col min="13035" max="13035" width="18.88671875" style="83" customWidth="1"/>
    <col min="13036" max="13289" width="9.109375" style="83"/>
    <col min="13290" max="13290" width="4.33203125" style="83" customWidth="1"/>
    <col min="13291" max="13291" width="18.88671875" style="83" customWidth="1"/>
    <col min="13292" max="13545" width="9.109375" style="83"/>
    <col min="13546" max="13546" width="4.33203125" style="83" customWidth="1"/>
    <col min="13547" max="13547" width="18.88671875" style="83" customWidth="1"/>
    <col min="13548" max="13801" width="9.109375" style="83"/>
    <col min="13802" max="13802" width="4.33203125" style="83" customWidth="1"/>
    <col min="13803" max="13803" width="18.88671875" style="83" customWidth="1"/>
    <col min="13804" max="14057" width="9.109375" style="83"/>
    <col min="14058" max="14058" width="4.33203125" style="83" customWidth="1"/>
    <col min="14059" max="14059" width="18.88671875" style="83" customWidth="1"/>
    <col min="14060" max="14313" width="9.109375" style="83"/>
    <col min="14314" max="14314" width="4.33203125" style="83" customWidth="1"/>
    <col min="14315" max="14315" width="18.88671875" style="83" customWidth="1"/>
    <col min="14316" max="14569" width="9.109375" style="83"/>
    <col min="14570" max="14570" width="4.33203125" style="83" customWidth="1"/>
    <col min="14571" max="14571" width="18.88671875" style="83" customWidth="1"/>
    <col min="14572" max="14825" width="9.109375" style="83"/>
    <col min="14826" max="14826" width="4.33203125" style="83" customWidth="1"/>
    <col min="14827" max="14827" width="18.88671875" style="83" customWidth="1"/>
    <col min="14828" max="15081" width="9.109375" style="83"/>
    <col min="15082" max="15082" width="4.33203125" style="83" customWidth="1"/>
    <col min="15083" max="15083" width="18.88671875" style="83" customWidth="1"/>
    <col min="15084" max="15337" width="9.109375" style="83"/>
    <col min="15338" max="15338" width="4.33203125" style="83" customWidth="1"/>
    <col min="15339" max="15339" width="18.88671875" style="83" customWidth="1"/>
    <col min="15340" max="15593" width="9.109375" style="83"/>
    <col min="15594" max="15594" width="4.33203125" style="83" customWidth="1"/>
    <col min="15595" max="15595" width="18.88671875" style="83" customWidth="1"/>
    <col min="15596" max="15849" width="9.109375" style="83"/>
    <col min="15850" max="15850" width="4.33203125" style="83" customWidth="1"/>
    <col min="15851" max="15851" width="18.88671875" style="83" customWidth="1"/>
    <col min="15852" max="16105" width="9.109375" style="83"/>
    <col min="16106" max="16106" width="4.33203125" style="83" customWidth="1"/>
    <col min="16107" max="16107" width="18.88671875" style="83" customWidth="1"/>
    <col min="16108" max="16384" width="9.109375" style="83"/>
  </cols>
  <sheetData>
    <row r="1" spans="1:22" ht="35.4">
      <c r="A1" s="80"/>
      <c r="B1" s="81"/>
      <c r="C1" s="81"/>
      <c r="D1" s="81"/>
      <c r="E1" s="81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T1" s="82" t="s">
        <v>67</v>
      </c>
    </row>
    <row r="2" spans="1:22" s="37" customFormat="1" ht="156" customHeight="1">
      <c r="A2" s="700" t="s">
        <v>1021</v>
      </c>
      <c r="B2" s="700"/>
      <c r="C2" s="700"/>
      <c r="D2" s="700"/>
      <c r="E2" s="700"/>
      <c r="F2" s="700"/>
      <c r="G2" s="700"/>
      <c r="H2" s="700"/>
      <c r="I2" s="700"/>
      <c r="J2" s="700"/>
      <c r="K2" s="700"/>
      <c r="L2" s="700"/>
      <c r="M2" s="700"/>
      <c r="N2" s="700"/>
      <c r="O2" s="700"/>
      <c r="P2" s="700"/>
      <c r="Q2" s="700"/>
      <c r="R2" s="700"/>
      <c r="S2" s="700"/>
      <c r="T2" s="700"/>
      <c r="U2" s="710"/>
      <c r="V2" s="710"/>
    </row>
    <row r="3" spans="1:22" s="37" customFormat="1" ht="25.5" customHeight="1">
      <c r="A3" s="80"/>
      <c r="B3" s="81"/>
      <c r="C3" s="81"/>
      <c r="D3" s="81"/>
      <c r="E3" s="81"/>
      <c r="F3" s="82"/>
      <c r="G3" s="82"/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  <c r="U3" s="711" t="s">
        <v>81</v>
      </c>
      <c r="V3" s="711"/>
    </row>
    <row r="4" spans="1:22" s="84" customFormat="1" ht="44.25" customHeight="1">
      <c r="A4" s="701" t="s">
        <v>5</v>
      </c>
      <c r="B4" s="697" t="s">
        <v>82</v>
      </c>
      <c r="C4" s="697" t="s">
        <v>83</v>
      </c>
      <c r="D4" s="697" t="s">
        <v>84</v>
      </c>
      <c r="E4" s="705" t="s">
        <v>29</v>
      </c>
      <c r="F4" s="706"/>
      <c r="G4" s="706"/>
      <c r="H4" s="706"/>
      <c r="I4" s="706"/>
      <c r="J4" s="706"/>
      <c r="K4" s="706"/>
      <c r="L4" s="706"/>
      <c r="M4" s="706"/>
      <c r="N4" s="706"/>
      <c r="O4" s="706"/>
      <c r="P4" s="706"/>
      <c r="Q4" s="706"/>
      <c r="R4" s="706"/>
      <c r="S4" s="706"/>
      <c r="T4" s="706"/>
      <c r="U4" s="706"/>
      <c r="V4" s="707"/>
    </row>
    <row r="5" spans="1:22" s="85" customFormat="1" ht="289.5" customHeight="1">
      <c r="A5" s="702"/>
      <c r="B5" s="704"/>
      <c r="C5" s="712"/>
      <c r="D5" s="704"/>
      <c r="E5" s="693" t="s">
        <v>97</v>
      </c>
      <c r="F5" s="694"/>
      <c r="G5" s="693" t="s">
        <v>98</v>
      </c>
      <c r="H5" s="694"/>
      <c r="I5" s="693" t="s">
        <v>99</v>
      </c>
      <c r="J5" s="694"/>
      <c r="K5" s="693" t="s">
        <v>100</v>
      </c>
      <c r="L5" s="694"/>
      <c r="M5" s="693" t="s">
        <v>101</v>
      </c>
      <c r="N5" s="694"/>
      <c r="O5" s="693" t="s">
        <v>102</v>
      </c>
      <c r="P5" s="694"/>
      <c r="Q5" s="693" t="s">
        <v>103</v>
      </c>
      <c r="R5" s="694"/>
      <c r="S5" s="693" t="s">
        <v>104</v>
      </c>
      <c r="T5" s="694"/>
      <c r="U5" s="693" t="s">
        <v>105</v>
      </c>
      <c r="V5" s="694"/>
    </row>
    <row r="6" spans="1:22" s="85" customFormat="1" ht="72.75" customHeight="1">
      <c r="A6" s="674"/>
      <c r="B6" s="674"/>
      <c r="C6" s="713"/>
      <c r="D6" s="698"/>
      <c r="E6" s="86" t="s">
        <v>95</v>
      </c>
      <c r="F6" s="86" t="s">
        <v>96</v>
      </c>
      <c r="G6" s="86" t="s">
        <v>95</v>
      </c>
      <c r="H6" s="86" t="s">
        <v>96</v>
      </c>
      <c r="I6" s="86" t="s">
        <v>95</v>
      </c>
      <c r="J6" s="86" t="s">
        <v>96</v>
      </c>
      <c r="K6" s="86" t="s">
        <v>95</v>
      </c>
      <c r="L6" s="86" t="s">
        <v>96</v>
      </c>
      <c r="M6" s="86" t="s">
        <v>95</v>
      </c>
      <c r="N6" s="86" t="s">
        <v>96</v>
      </c>
      <c r="O6" s="86" t="s">
        <v>95</v>
      </c>
      <c r="P6" s="86" t="s">
        <v>96</v>
      </c>
      <c r="Q6" s="86" t="s">
        <v>95</v>
      </c>
      <c r="R6" s="86" t="s">
        <v>96</v>
      </c>
      <c r="S6" s="86" t="s">
        <v>95</v>
      </c>
      <c r="T6" s="86" t="s">
        <v>96</v>
      </c>
      <c r="U6" s="86" t="s">
        <v>95</v>
      </c>
      <c r="V6" s="86" t="s">
        <v>96</v>
      </c>
    </row>
    <row r="7" spans="1:22" s="90" customFormat="1" ht="47.25" customHeight="1">
      <c r="A7" s="87">
        <v>1</v>
      </c>
      <c r="B7" s="88">
        <v>2</v>
      </c>
      <c r="C7" s="88">
        <v>3</v>
      </c>
      <c r="D7" s="88">
        <v>4</v>
      </c>
      <c r="E7" s="88">
        <v>22</v>
      </c>
      <c r="F7" s="89">
        <v>23</v>
      </c>
      <c r="G7" s="88">
        <v>24</v>
      </c>
      <c r="H7" s="89">
        <v>25</v>
      </c>
      <c r="I7" s="88">
        <v>26</v>
      </c>
      <c r="J7" s="89">
        <v>27</v>
      </c>
      <c r="K7" s="88">
        <v>28</v>
      </c>
      <c r="L7" s="89">
        <v>29</v>
      </c>
      <c r="M7" s="88">
        <v>30</v>
      </c>
      <c r="N7" s="89">
        <v>31</v>
      </c>
      <c r="O7" s="88">
        <v>32</v>
      </c>
      <c r="P7" s="89">
        <v>33</v>
      </c>
      <c r="Q7" s="88">
        <v>34</v>
      </c>
      <c r="R7" s="89">
        <v>35</v>
      </c>
      <c r="S7" s="88">
        <v>36</v>
      </c>
      <c r="T7" s="89">
        <v>37</v>
      </c>
      <c r="U7" s="89">
        <v>38</v>
      </c>
      <c r="V7" s="89">
        <v>39</v>
      </c>
    </row>
    <row r="8" spans="1:22" s="94" customFormat="1" ht="73.5" customHeight="1">
      <c r="A8" s="91" t="s">
        <v>64</v>
      </c>
      <c r="B8" s="78" t="s">
        <v>870</v>
      </c>
      <c r="C8" s="78"/>
      <c r="D8" s="92" t="s">
        <v>22</v>
      </c>
      <c r="E8" s="248">
        <v>1049.1400000000001</v>
      </c>
      <c r="F8" s="240">
        <v>1049.1389999999999</v>
      </c>
      <c r="G8" s="240">
        <v>1494.99</v>
      </c>
      <c r="H8" s="240">
        <v>1494.99</v>
      </c>
      <c r="I8" s="240">
        <v>1121.9000000000001</v>
      </c>
      <c r="J8" s="240">
        <v>1121.904</v>
      </c>
      <c r="K8" s="240">
        <v>1283.31</v>
      </c>
      <c r="L8" s="240">
        <v>1150.884</v>
      </c>
      <c r="M8" s="240">
        <v>127.01</v>
      </c>
      <c r="N8" s="240">
        <v>127.008</v>
      </c>
      <c r="O8" s="240">
        <v>4488.9250000000002</v>
      </c>
      <c r="P8" s="240">
        <v>4488.9250000000002</v>
      </c>
      <c r="Q8" s="240">
        <v>17.2</v>
      </c>
      <c r="R8" s="240">
        <v>17.2</v>
      </c>
      <c r="S8" s="240">
        <v>2496.5</v>
      </c>
      <c r="T8" s="240">
        <v>2496.5010000000002</v>
      </c>
      <c r="U8" s="102">
        <v>1209.22</v>
      </c>
      <c r="V8" s="102">
        <v>1209.22</v>
      </c>
    </row>
    <row r="9" spans="1:22" s="94" customFormat="1" ht="69" customHeight="1">
      <c r="A9" s="92" t="s">
        <v>18</v>
      </c>
      <c r="B9" s="241" t="s">
        <v>1014</v>
      </c>
      <c r="C9" s="242"/>
      <c r="D9" s="92" t="s">
        <v>8</v>
      </c>
      <c r="E9" s="248">
        <v>1049.1400000000001</v>
      </c>
      <c r="F9" s="240">
        <v>1049.1389999999999</v>
      </c>
      <c r="G9" s="240">
        <v>1494.99</v>
      </c>
      <c r="H9" s="240">
        <v>1494.99</v>
      </c>
      <c r="I9" s="240">
        <v>1121.9000000000001</v>
      </c>
      <c r="J9" s="240">
        <v>1121.904</v>
      </c>
      <c r="K9" s="240">
        <v>1283.31</v>
      </c>
      <c r="L9" s="240">
        <v>1150.884</v>
      </c>
      <c r="M9" s="240">
        <v>127.01</v>
      </c>
      <c r="N9" s="240">
        <v>127.008</v>
      </c>
      <c r="O9" s="240">
        <v>4488.9250000000002</v>
      </c>
      <c r="P9" s="240">
        <v>4488.9250000000002</v>
      </c>
      <c r="Q9" s="240">
        <v>17.2</v>
      </c>
      <c r="R9" s="240">
        <v>17.2</v>
      </c>
      <c r="S9" s="240">
        <v>2496.5</v>
      </c>
      <c r="T9" s="240">
        <v>2496.5010000000002</v>
      </c>
      <c r="U9" s="102">
        <v>1209.22</v>
      </c>
      <c r="V9" s="102">
        <v>1209.22</v>
      </c>
    </row>
    <row r="10" spans="1:22" s="94" customFormat="1" ht="70.8">
      <c r="A10" s="97" t="s">
        <v>949</v>
      </c>
      <c r="B10" s="98" t="s">
        <v>1015</v>
      </c>
      <c r="C10" s="98"/>
      <c r="D10" s="92" t="s">
        <v>8</v>
      </c>
      <c r="E10" s="248">
        <v>1049.1400000000001</v>
      </c>
      <c r="F10" s="240">
        <v>1049.1389999999999</v>
      </c>
      <c r="G10" s="240">
        <v>1494.99</v>
      </c>
      <c r="H10" s="240">
        <v>1494.99</v>
      </c>
      <c r="I10" s="240">
        <v>1121.9000000000001</v>
      </c>
      <c r="J10" s="240">
        <v>1121.9000000000001</v>
      </c>
      <c r="K10" s="240">
        <v>1283.31</v>
      </c>
      <c r="L10" s="240">
        <v>1150.884</v>
      </c>
      <c r="M10" s="240">
        <v>127.01</v>
      </c>
      <c r="N10" s="240">
        <v>127.008</v>
      </c>
      <c r="O10" s="240">
        <v>4488.9250000000002</v>
      </c>
      <c r="P10" s="240">
        <v>4488.9250000000002</v>
      </c>
      <c r="Q10" s="240">
        <v>17.2</v>
      </c>
      <c r="R10" s="240">
        <v>17.2</v>
      </c>
      <c r="S10" s="240">
        <v>2496.5</v>
      </c>
      <c r="T10" s="240">
        <v>2496.5010000000002</v>
      </c>
      <c r="U10" s="102">
        <v>1209.22</v>
      </c>
      <c r="V10" s="102">
        <v>1209.22</v>
      </c>
    </row>
    <row r="11" spans="1:22" s="94" customFormat="1" ht="35.4">
      <c r="A11" s="695" t="s">
        <v>253</v>
      </c>
      <c r="B11" s="697" t="s">
        <v>1016</v>
      </c>
      <c r="C11" s="697" t="s">
        <v>1017</v>
      </c>
      <c r="D11" s="78" t="s">
        <v>1</v>
      </c>
      <c r="E11" s="248">
        <v>1049.1400000000001</v>
      </c>
      <c r="F11" s="240">
        <v>1049.1389999999999</v>
      </c>
      <c r="G11" s="240">
        <v>1494.99</v>
      </c>
      <c r="H11" s="240">
        <v>1494.99</v>
      </c>
      <c r="I11" s="240">
        <v>1121.9000000000001</v>
      </c>
      <c r="J11" s="240">
        <v>1121.9000000000001</v>
      </c>
      <c r="K11" s="240">
        <v>1283.31</v>
      </c>
      <c r="L11" s="240">
        <v>1150.884</v>
      </c>
      <c r="M11" s="240">
        <v>127.01</v>
      </c>
      <c r="N11" s="240">
        <v>127.008</v>
      </c>
      <c r="O11" s="240">
        <v>4488.9250000000002</v>
      </c>
      <c r="P11" s="240">
        <v>4488.9250000000002</v>
      </c>
      <c r="Q11" s="240">
        <v>17.2</v>
      </c>
      <c r="R11" s="240">
        <v>17.2</v>
      </c>
      <c r="S11" s="240">
        <v>2496.5</v>
      </c>
      <c r="T11" s="240">
        <v>2496.5010000000002</v>
      </c>
      <c r="U11" s="102">
        <v>1209.22</v>
      </c>
      <c r="V11" s="102">
        <v>1209.22</v>
      </c>
    </row>
    <row r="12" spans="1:22" s="94" customFormat="1" ht="70.8">
      <c r="A12" s="696"/>
      <c r="B12" s="698"/>
      <c r="C12" s="698"/>
      <c r="D12" s="78" t="s">
        <v>1018</v>
      </c>
      <c r="E12" s="248">
        <v>1049.1400000000001</v>
      </c>
      <c r="F12" s="240">
        <v>1049.1389999999999</v>
      </c>
      <c r="G12" s="240">
        <v>1494.99</v>
      </c>
      <c r="H12" s="240">
        <v>1494.99</v>
      </c>
      <c r="I12" s="240">
        <v>1121.9000000000001</v>
      </c>
      <c r="J12" s="240">
        <v>1121.9000000000001</v>
      </c>
      <c r="K12" s="240">
        <v>1283.31</v>
      </c>
      <c r="L12" s="240">
        <v>1150.884</v>
      </c>
      <c r="M12" s="240">
        <v>127.01</v>
      </c>
      <c r="N12" s="240">
        <v>127.008</v>
      </c>
      <c r="O12" s="240">
        <v>4488.9250000000002</v>
      </c>
      <c r="P12" s="240">
        <v>4488.9250000000002</v>
      </c>
      <c r="Q12" s="240">
        <v>17.2</v>
      </c>
      <c r="R12" s="240">
        <v>17.2</v>
      </c>
      <c r="S12" s="240">
        <v>2496.5</v>
      </c>
      <c r="T12" s="240">
        <v>2496.5010000000002</v>
      </c>
      <c r="U12" s="102">
        <v>1209.22</v>
      </c>
      <c r="V12" s="102">
        <v>1209.22</v>
      </c>
    </row>
    <row r="13" spans="1:22" s="94" customFormat="1" ht="35.4">
      <c r="A13" s="99"/>
      <c r="B13" s="100"/>
      <c r="C13" s="96"/>
      <c r="D13" s="249"/>
      <c r="E13" s="253">
        <f>E12+G12+I12+K12+M12+O12+Q12+S12+U12</f>
        <v>13288.195000000002</v>
      </c>
      <c r="F13" s="106"/>
      <c r="G13" s="106"/>
      <c r="H13" s="106"/>
      <c r="I13" s="106"/>
      <c r="J13" s="106"/>
      <c r="K13" s="106"/>
      <c r="L13" s="106"/>
      <c r="M13" s="106"/>
      <c r="N13" s="106"/>
      <c r="O13" s="106"/>
      <c r="P13" s="106"/>
      <c r="Q13" s="106"/>
      <c r="R13" s="106"/>
      <c r="S13" s="106"/>
      <c r="T13" s="106"/>
      <c r="U13" s="107"/>
      <c r="V13" s="107"/>
    </row>
  </sheetData>
  <mergeCells count="19">
    <mergeCell ref="O5:P5"/>
    <mergeCell ref="Q5:R5"/>
    <mergeCell ref="S5:T5"/>
    <mergeCell ref="A11:A12"/>
    <mergeCell ref="B11:B12"/>
    <mergeCell ref="C11:C12"/>
    <mergeCell ref="U5:V5"/>
    <mergeCell ref="A2:V2"/>
    <mergeCell ref="U3:V3"/>
    <mergeCell ref="A4:A6"/>
    <mergeCell ref="B4:B6"/>
    <mergeCell ref="C4:C6"/>
    <mergeCell ref="D4:D6"/>
    <mergeCell ref="E4:V4"/>
    <mergeCell ref="E5:F5"/>
    <mergeCell ref="G5:H5"/>
    <mergeCell ref="I5:J5"/>
    <mergeCell ref="K5:L5"/>
    <mergeCell ref="M5:N5"/>
  </mergeCells>
  <printOptions horizontalCentered="1"/>
  <pageMargins left="0.39370078740157483" right="0.39370078740157483" top="0.78740157480314965" bottom="0.55118110236220474" header="0.27559055118110237" footer="0.27559055118110237"/>
  <pageSetup paperSize="9" scale="21" firstPageNumber="14" fitToHeight="0" orientation="landscape" useFirstPageNumber="1" r:id="rId1"/>
  <headerFooter scaleWithDoc="0">
    <oddHeader>&amp;C&amp;P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V13"/>
  <sheetViews>
    <sheetView view="pageBreakPreview" topLeftCell="A5" zoomScale="35" zoomScaleNormal="70" zoomScaleSheetLayoutView="35" workbookViewId="0">
      <selection activeCell="E8" sqref="E8:V12"/>
    </sheetView>
  </sheetViews>
  <sheetFormatPr defaultRowHeight="34.799999999999997"/>
  <cols>
    <col min="1" max="1" width="52" style="103" customWidth="1"/>
    <col min="2" max="2" width="71.33203125" style="104" customWidth="1"/>
    <col min="3" max="3" width="51.33203125" style="104" customWidth="1"/>
    <col min="4" max="4" width="38.44140625" style="104" customWidth="1"/>
    <col min="5" max="5" width="25.6640625" style="104" customWidth="1"/>
    <col min="6" max="22" width="25.6640625" style="105" customWidth="1"/>
    <col min="23" max="241" width="9.109375" style="83"/>
    <col min="242" max="242" width="4.33203125" style="83" customWidth="1"/>
    <col min="243" max="243" width="18.88671875" style="83" customWidth="1"/>
    <col min="244" max="497" width="9.109375" style="83"/>
    <col min="498" max="498" width="4.33203125" style="83" customWidth="1"/>
    <col min="499" max="499" width="18.88671875" style="83" customWidth="1"/>
    <col min="500" max="753" width="9.109375" style="83"/>
    <col min="754" max="754" width="4.33203125" style="83" customWidth="1"/>
    <col min="755" max="755" width="18.88671875" style="83" customWidth="1"/>
    <col min="756" max="1009" width="9.109375" style="83"/>
    <col min="1010" max="1010" width="4.33203125" style="83" customWidth="1"/>
    <col min="1011" max="1011" width="18.88671875" style="83" customWidth="1"/>
    <col min="1012" max="1265" width="9.109375" style="83"/>
    <col min="1266" max="1266" width="4.33203125" style="83" customWidth="1"/>
    <col min="1267" max="1267" width="18.88671875" style="83" customWidth="1"/>
    <col min="1268" max="1521" width="9.109375" style="83"/>
    <col min="1522" max="1522" width="4.33203125" style="83" customWidth="1"/>
    <col min="1523" max="1523" width="18.88671875" style="83" customWidth="1"/>
    <col min="1524" max="1777" width="9.109375" style="83"/>
    <col min="1778" max="1778" width="4.33203125" style="83" customWidth="1"/>
    <col min="1779" max="1779" width="18.88671875" style="83" customWidth="1"/>
    <col min="1780" max="2033" width="9.109375" style="83"/>
    <col min="2034" max="2034" width="4.33203125" style="83" customWidth="1"/>
    <col min="2035" max="2035" width="18.88671875" style="83" customWidth="1"/>
    <col min="2036" max="2289" width="9.109375" style="83"/>
    <col min="2290" max="2290" width="4.33203125" style="83" customWidth="1"/>
    <col min="2291" max="2291" width="18.88671875" style="83" customWidth="1"/>
    <col min="2292" max="2545" width="9.109375" style="83"/>
    <col min="2546" max="2546" width="4.33203125" style="83" customWidth="1"/>
    <col min="2547" max="2547" width="18.88671875" style="83" customWidth="1"/>
    <col min="2548" max="2801" width="9.109375" style="83"/>
    <col min="2802" max="2802" width="4.33203125" style="83" customWidth="1"/>
    <col min="2803" max="2803" width="18.88671875" style="83" customWidth="1"/>
    <col min="2804" max="3057" width="9.109375" style="83"/>
    <col min="3058" max="3058" width="4.33203125" style="83" customWidth="1"/>
    <col min="3059" max="3059" width="18.88671875" style="83" customWidth="1"/>
    <col min="3060" max="3313" width="9.109375" style="83"/>
    <col min="3314" max="3314" width="4.33203125" style="83" customWidth="1"/>
    <col min="3315" max="3315" width="18.88671875" style="83" customWidth="1"/>
    <col min="3316" max="3569" width="9.109375" style="83"/>
    <col min="3570" max="3570" width="4.33203125" style="83" customWidth="1"/>
    <col min="3571" max="3571" width="18.88671875" style="83" customWidth="1"/>
    <col min="3572" max="3825" width="9.109375" style="83"/>
    <col min="3826" max="3826" width="4.33203125" style="83" customWidth="1"/>
    <col min="3827" max="3827" width="18.88671875" style="83" customWidth="1"/>
    <col min="3828" max="4081" width="9.109375" style="83"/>
    <col min="4082" max="4082" width="4.33203125" style="83" customWidth="1"/>
    <col min="4083" max="4083" width="18.88671875" style="83" customWidth="1"/>
    <col min="4084" max="4337" width="9.109375" style="83"/>
    <col min="4338" max="4338" width="4.33203125" style="83" customWidth="1"/>
    <col min="4339" max="4339" width="18.88671875" style="83" customWidth="1"/>
    <col min="4340" max="4593" width="9.109375" style="83"/>
    <col min="4594" max="4594" width="4.33203125" style="83" customWidth="1"/>
    <col min="4595" max="4595" width="18.88671875" style="83" customWidth="1"/>
    <col min="4596" max="4849" width="9.109375" style="83"/>
    <col min="4850" max="4850" width="4.33203125" style="83" customWidth="1"/>
    <col min="4851" max="4851" width="18.88671875" style="83" customWidth="1"/>
    <col min="4852" max="5105" width="9.109375" style="83"/>
    <col min="5106" max="5106" width="4.33203125" style="83" customWidth="1"/>
    <col min="5107" max="5107" width="18.88671875" style="83" customWidth="1"/>
    <col min="5108" max="5361" width="9.109375" style="83"/>
    <col min="5362" max="5362" width="4.33203125" style="83" customWidth="1"/>
    <col min="5363" max="5363" width="18.88671875" style="83" customWidth="1"/>
    <col min="5364" max="5617" width="9.109375" style="83"/>
    <col min="5618" max="5618" width="4.33203125" style="83" customWidth="1"/>
    <col min="5619" max="5619" width="18.88671875" style="83" customWidth="1"/>
    <col min="5620" max="5873" width="9.109375" style="83"/>
    <col min="5874" max="5874" width="4.33203125" style="83" customWidth="1"/>
    <col min="5875" max="5875" width="18.88671875" style="83" customWidth="1"/>
    <col min="5876" max="6129" width="9.109375" style="83"/>
    <col min="6130" max="6130" width="4.33203125" style="83" customWidth="1"/>
    <col min="6131" max="6131" width="18.88671875" style="83" customWidth="1"/>
    <col min="6132" max="6385" width="9.109375" style="83"/>
    <col min="6386" max="6386" width="4.33203125" style="83" customWidth="1"/>
    <col min="6387" max="6387" width="18.88671875" style="83" customWidth="1"/>
    <col min="6388" max="6641" width="9.109375" style="83"/>
    <col min="6642" max="6642" width="4.33203125" style="83" customWidth="1"/>
    <col min="6643" max="6643" width="18.88671875" style="83" customWidth="1"/>
    <col min="6644" max="6897" width="9.109375" style="83"/>
    <col min="6898" max="6898" width="4.33203125" style="83" customWidth="1"/>
    <col min="6899" max="6899" width="18.88671875" style="83" customWidth="1"/>
    <col min="6900" max="7153" width="9.109375" style="83"/>
    <col min="7154" max="7154" width="4.33203125" style="83" customWidth="1"/>
    <col min="7155" max="7155" width="18.88671875" style="83" customWidth="1"/>
    <col min="7156" max="7409" width="9.109375" style="83"/>
    <col min="7410" max="7410" width="4.33203125" style="83" customWidth="1"/>
    <col min="7411" max="7411" width="18.88671875" style="83" customWidth="1"/>
    <col min="7412" max="7665" width="9.109375" style="83"/>
    <col min="7666" max="7666" width="4.33203125" style="83" customWidth="1"/>
    <col min="7667" max="7667" width="18.88671875" style="83" customWidth="1"/>
    <col min="7668" max="7921" width="9.109375" style="83"/>
    <col min="7922" max="7922" width="4.33203125" style="83" customWidth="1"/>
    <col min="7923" max="7923" width="18.88671875" style="83" customWidth="1"/>
    <col min="7924" max="8177" width="9.109375" style="83"/>
    <col min="8178" max="8178" width="4.33203125" style="83" customWidth="1"/>
    <col min="8179" max="8179" width="18.88671875" style="83" customWidth="1"/>
    <col min="8180" max="8433" width="9.109375" style="83"/>
    <col min="8434" max="8434" width="4.33203125" style="83" customWidth="1"/>
    <col min="8435" max="8435" width="18.88671875" style="83" customWidth="1"/>
    <col min="8436" max="8689" width="9.109375" style="83"/>
    <col min="8690" max="8690" width="4.33203125" style="83" customWidth="1"/>
    <col min="8691" max="8691" width="18.88671875" style="83" customWidth="1"/>
    <col min="8692" max="8945" width="9.109375" style="83"/>
    <col min="8946" max="8946" width="4.33203125" style="83" customWidth="1"/>
    <col min="8947" max="8947" width="18.88671875" style="83" customWidth="1"/>
    <col min="8948" max="9201" width="9.109375" style="83"/>
    <col min="9202" max="9202" width="4.33203125" style="83" customWidth="1"/>
    <col min="9203" max="9203" width="18.88671875" style="83" customWidth="1"/>
    <col min="9204" max="9457" width="9.109375" style="83"/>
    <col min="9458" max="9458" width="4.33203125" style="83" customWidth="1"/>
    <col min="9459" max="9459" width="18.88671875" style="83" customWidth="1"/>
    <col min="9460" max="9713" width="9.109375" style="83"/>
    <col min="9714" max="9714" width="4.33203125" style="83" customWidth="1"/>
    <col min="9715" max="9715" width="18.88671875" style="83" customWidth="1"/>
    <col min="9716" max="9969" width="9.109375" style="83"/>
    <col min="9970" max="9970" width="4.33203125" style="83" customWidth="1"/>
    <col min="9971" max="9971" width="18.88671875" style="83" customWidth="1"/>
    <col min="9972" max="10225" width="9.109375" style="83"/>
    <col min="10226" max="10226" width="4.33203125" style="83" customWidth="1"/>
    <col min="10227" max="10227" width="18.88671875" style="83" customWidth="1"/>
    <col min="10228" max="10481" width="9.109375" style="83"/>
    <col min="10482" max="10482" width="4.33203125" style="83" customWidth="1"/>
    <col min="10483" max="10483" width="18.88671875" style="83" customWidth="1"/>
    <col min="10484" max="10737" width="9.109375" style="83"/>
    <col min="10738" max="10738" width="4.33203125" style="83" customWidth="1"/>
    <col min="10739" max="10739" width="18.88671875" style="83" customWidth="1"/>
    <col min="10740" max="10993" width="9.109375" style="83"/>
    <col min="10994" max="10994" width="4.33203125" style="83" customWidth="1"/>
    <col min="10995" max="10995" width="18.88671875" style="83" customWidth="1"/>
    <col min="10996" max="11249" width="9.109375" style="83"/>
    <col min="11250" max="11250" width="4.33203125" style="83" customWidth="1"/>
    <col min="11251" max="11251" width="18.88671875" style="83" customWidth="1"/>
    <col min="11252" max="11505" width="9.109375" style="83"/>
    <col min="11506" max="11506" width="4.33203125" style="83" customWidth="1"/>
    <col min="11507" max="11507" width="18.88671875" style="83" customWidth="1"/>
    <col min="11508" max="11761" width="9.109375" style="83"/>
    <col min="11762" max="11762" width="4.33203125" style="83" customWidth="1"/>
    <col min="11763" max="11763" width="18.88671875" style="83" customWidth="1"/>
    <col min="11764" max="12017" width="9.109375" style="83"/>
    <col min="12018" max="12018" width="4.33203125" style="83" customWidth="1"/>
    <col min="12019" max="12019" width="18.88671875" style="83" customWidth="1"/>
    <col min="12020" max="12273" width="9.109375" style="83"/>
    <col min="12274" max="12274" width="4.33203125" style="83" customWidth="1"/>
    <col min="12275" max="12275" width="18.88671875" style="83" customWidth="1"/>
    <col min="12276" max="12529" width="9.109375" style="83"/>
    <col min="12530" max="12530" width="4.33203125" style="83" customWidth="1"/>
    <col min="12531" max="12531" width="18.88671875" style="83" customWidth="1"/>
    <col min="12532" max="12785" width="9.109375" style="83"/>
    <col min="12786" max="12786" width="4.33203125" style="83" customWidth="1"/>
    <col min="12787" max="12787" width="18.88671875" style="83" customWidth="1"/>
    <col min="12788" max="13041" width="9.109375" style="83"/>
    <col min="13042" max="13042" width="4.33203125" style="83" customWidth="1"/>
    <col min="13043" max="13043" width="18.88671875" style="83" customWidth="1"/>
    <col min="13044" max="13297" width="9.109375" style="83"/>
    <col min="13298" max="13298" width="4.33203125" style="83" customWidth="1"/>
    <col min="13299" max="13299" width="18.88671875" style="83" customWidth="1"/>
    <col min="13300" max="13553" width="9.109375" style="83"/>
    <col min="13554" max="13554" width="4.33203125" style="83" customWidth="1"/>
    <col min="13555" max="13555" width="18.88671875" style="83" customWidth="1"/>
    <col min="13556" max="13809" width="9.109375" style="83"/>
    <col min="13810" max="13810" width="4.33203125" style="83" customWidth="1"/>
    <col min="13811" max="13811" width="18.88671875" style="83" customWidth="1"/>
    <col min="13812" max="14065" width="9.109375" style="83"/>
    <col min="14066" max="14066" width="4.33203125" style="83" customWidth="1"/>
    <col min="14067" max="14067" width="18.88671875" style="83" customWidth="1"/>
    <col min="14068" max="14321" width="9.109375" style="83"/>
    <col min="14322" max="14322" width="4.33203125" style="83" customWidth="1"/>
    <col min="14323" max="14323" width="18.88671875" style="83" customWidth="1"/>
    <col min="14324" max="14577" width="9.109375" style="83"/>
    <col min="14578" max="14578" width="4.33203125" style="83" customWidth="1"/>
    <col min="14579" max="14579" width="18.88671875" style="83" customWidth="1"/>
    <col min="14580" max="14833" width="9.109375" style="83"/>
    <col min="14834" max="14834" width="4.33203125" style="83" customWidth="1"/>
    <col min="14835" max="14835" width="18.88671875" style="83" customWidth="1"/>
    <col min="14836" max="15089" width="9.109375" style="83"/>
    <col min="15090" max="15090" width="4.33203125" style="83" customWidth="1"/>
    <col min="15091" max="15091" width="18.88671875" style="83" customWidth="1"/>
    <col min="15092" max="15345" width="9.109375" style="83"/>
    <col min="15346" max="15346" width="4.33203125" style="83" customWidth="1"/>
    <col min="15347" max="15347" width="18.88671875" style="83" customWidth="1"/>
    <col min="15348" max="15601" width="9.109375" style="83"/>
    <col min="15602" max="15602" width="4.33203125" style="83" customWidth="1"/>
    <col min="15603" max="15603" width="18.88671875" style="83" customWidth="1"/>
    <col min="15604" max="15857" width="9.109375" style="83"/>
    <col min="15858" max="15858" width="4.33203125" style="83" customWidth="1"/>
    <col min="15859" max="15859" width="18.88671875" style="83" customWidth="1"/>
    <col min="15860" max="16113" width="9.109375" style="83"/>
    <col min="16114" max="16114" width="4.33203125" style="83" customWidth="1"/>
    <col min="16115" max="16115" width="18.88671875" style="83" customWidth="1"/>
    <col min="16116" max="16384" width="9.109375" style="83"/>
  </cols>
  <sheetData>
    <row r="1" spans="1:22" ht="33" customHeight="1">
      <c r="A1" s="80"/>
      <c r="B1" s="81"/>
      <c r="C1" s="81"/>
      <c r="D1" s="81"/>
      <c r="E1" s="81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 t="s">
        <v>67</v>
      </c>
      <c r="V1" s="82"/>
    </row>
    <row r="2" spans="1:22" s="37" customFormat="1" ht="144.75" customHeight="1">
      <c r="A2" s="700" t="s">
        <v>1022</v>
      </c>
      <c r="B2" s="699"/>
      <c r="C2" s="699"/>
      <c r="D2" s="699"/>
      <c r="E2" s="699"/>
      <c r="F2" s="699"/>
      <c r="G2" s="699"/>
      <c r="H2" s="699"/>
      <c r="I2" s="699"/>
      <c r="J2" s="699"/>
      <c r="K2" s="699"/>
      <c r="L2" s="699"/>
      <c r="M2" s="699"/>
      <c r="N2" s="699"/>
      <c r="O2" s="699"/>
      <c r="P2" s="699"/>
      <c r="Q2" s="699"/>
      <c r="R2" s="699"/>
      <c r="S2" s="699"/>
      <c r="T2" s="699"/>
      <c r="U2" s="699"/>
      <c r="V2" s="699"/>
    </row>
    <row r="3" spans="1:22" s="37" customFormat="1" ht="31.5" customHeight="1">
      <c r="A3" s="80"/>
      <c r="B3" s="81"/>
      <c r="C3" s="81"/>
      <c r="D3" s="81"/>
      <c r="E3" s="81"/>
      <c r="F3" s="82"/>
      <c r="G3" s="82"/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  <c r="T3" s="82"/>
      <c r="U3" s="716" t="s">
        <v>81</v>
      </c>
      <c r="V3" s="716"/>
    </row>
    <row r="4" spans="1:22" s="84" customFormat="1" ht="44.25" customHeight="1">
      <c r="A4" s="701" t="s">
        <v>5</v>
      </c>
      <c r="B4" s="697" t="s">
        <v>82</v>
      </c>
      <c r="C4" s="697" t="s">
        <v>83</v>
      </c>
      <c r="D4" s="697" t="s">
        <v>84</v>
      </c>
      <c r="E4" s="705" t="s">
        <v>29</v>
      </c>
      <c r="F4" s="717"/>
      <c r="G4" s="717"/>
      <c r="H4" s="717"/>
      <c r="I4" s="717"/>
      <c r="J4" s="717"/>
      <c r="K4" s="717"/>
      <c r="L4" s="717"/>
      <c r="M4" s="717"/>
      <c r="N4" s="717"/>
      <c r="O4" s="717"/>
      <c r="P4" s="717"/>
      <c r="Q4" s="717"/>
      <c r="R4" s="717"/>
      <c r="S4" s="717"/>
      <c r="T4" s="717"/>
      <c r="U4" s="717"/>
      <c r="V4" s="718"/>
    </row>
    <row r="5" spans="1:22" s="85" customFormat="1" ht="317.25" customHeight="1">
      <c r="A5" s="702"/>
      <c r="B5" s="704"/>
      <c r="C5" s="712"/>
      <c r="D5" s="704"/>
      <c r="E5" s="693" t="s">
        <v>106</v>
      </c>
      <c r="F5" s="719"/>
      <c r="G5" s="693" t="s">
        <v>107</v>
      </c>
      <c r="H5" s="719"/>
      <c r="I5" s="693" t="s">
        <v>108</v>
      </c>
      <c r="J5" s="719"/>
      <c r="K5" s="693" t="s">
        <v>109</v>
      </c>
      <c r="L5" s="719"/>
      <c r="M5" s="714" t="s">
        <v>110</v>
      </c>
      <c r="N5" s="715"/>
      <c r="O5" s="714" t="s">
        <v>111</v>
      </c>
      <c r="P5" s="715"/>
      <c r="Q5" s="714" t="s">
        <v>112</v>
      </c>
      <c r="R5" s="715"/>
      <c r="S5" s="714" t="s">
        <v>113</v>
      </c>
      <c r="T5" s="715"/>
      <c r="U5" s="714" t="s">
        <v>114</v>
      </c>
      <c r="V5" s="715"/>
    </row>
    <row r="6" spans="1:22" s="85" customFormat="1" ht="72.75" customHeight="1">
      <c r="A6" s="674"/>
      <c r="B6" s="674"/>
      <c r="C6" s="713"/>
      <c r="D6" s="698"/>
      <c r="E6" s="86" t="s">
        <v>95</v>
      </c>
      <c r="F6" s="86" t="s">
        <v>96</v>
      </c>
      <c r="G6" s="86" t="s">
        <v>95</v>
      </c>
      <c r="H6" s="86" t="s">
        <v>96</v>
      </c>
      <c r="I6" s="86" t="s">
        <v>95</v>
      </c>
      <c r="J6" s="86" t="s">
        <v>96</v>
      </c>
      <c r="K6" s="86" t="s">
        <v>95</v>
      </c>
      <c r="L6" s="86" t="s">
        <v>96</v>
      </c>
      <c r="M6" s="86" t="s">
        <v>95</v>
      </c>
      <c r="N6" s="86" t="s">
        <v>96</v>
      </c>
      <c r="O6" s="86" t="s">
        <v>95</v>
      </c>
      <c r="P6" s="86" t="s">
        <v>96</v>
      </c>
      <c r="Q6" s="86" t="s">
        <v>95</v>
      </c>
      <c r="R6" s="86" t="s">
        <v>96</v>
      </c>
      <c r="S6" s="86" t="s">
        <v>95</v>
      </c>
      <c r="T6" s="86" t="s">
        <v>96</v>
      </c>
      <c r="U6" s="86" t="s">
        <v>95</v>
      </c>
      <c r="V6" s="86" t="s">
        <v>96</v>
      </c>
    </row>
    <row r="7" spans="1:22" s="90" customFormat="1" ht="47.25" customHeight="1">
      <c r="A7" s="87">
        <v>1</v>
      </c>
      <c r="B7" s="88">
        <v>2</v>
      </c>
      <c r="C7" s="88">
        <v>3</v>
      </c>
      <c r="D7" s="88">
        <v>4</v>
      </c>
      <c r="E7" s="88">
        <v>40</v>
      </c>
      <c r="F7" s="89">
        <v>41</v>
      </c>
      <c r="G7" s="88">
        <v>42</v>
      </c>
      <c r="H7" s="89">
        <v>43</v>
      </c>
      <c r="I7" s="88">
        <v>44</v>
      </c>
      <c r="J7" s="89">
        <v>45</v>
      </c>
      <c r="K7" s="88">
        <v>46</v>
      </c>
      <c r="L7" s="89">
        <v>47</v>
      </c>
      <c r="M7" s="88">
        <v>48</v>
      </c>
      <c r="N7" s="89">
        <v>49</v>
      </c>
      <c r="O7" s="88">
        <v>50</v>
      </c>
      <c r="P7" s="89">
        <v>51</v>
      </c>
      <c r="Q7" s="88">
        <v>52</v>
      </c>
      <c r="R7" s="89">
        <v>53</v>
      </c>
      <c r="S7" s="88">
        <v>54</v>
      </c>
      <c r="T7" s="89">
        <v>55</v>
      </c>
      <c r="U7" s="88">
        <v>56</v>
      </c>
      <c r="V7" s="89">
        <v>57</v>
      </c>
    </row>
    <row r="8" spans="1:22" s="94" customFormat="1" ht="73.5" customHeight="1">
      <c r="A8" s="91" t="s">
        <v>64</v>
      </c>
      <c r="B8" s="78" t="s">
        <v>1023</v>
      </c>
      <c r="C8" s="78"/>
      <c r="D8" s="92" t="s">
        <v>22</v>
      </c>
      <c r="E8" s="248">
        <v>1091.48</v>
      </c>
      <c r="F8" s="240">
        <v>1091.4749999999999</v>
      </c>
      <c r="G8" s="240">
        <v>171.99</v>
      </c>
      <c r="H8" s="240">
        <v>171.99</v>
      </c>
      <c r="I8" s="240">
        <v>2357.59</v>
      </c>
      <c r="J8" s="240">
        <v>2357.59</v>
      </c>
      <c r="K8" s="240">
        <v>222.26</v>
      </c>
      <c r="L8" s="240">
        <v>222.26400000000001</v>
      </c>
      <c r="M8" s="240">
        <v>887.73</v>
      </c>
      <c r="N8" s="240">
        <v>887.73</v>
      </c>
      <c r="O8" s="240">
        <v>535.80999999999995</v>
      </c>
      <c r="P8" s="240">
        <v>535.80999999999995</v>
      </c>
      <c r="Q8" s="240">
        <v>82.025999999999996</v>
      </c>
      <c r="R8" s="240">
        <v>82.025999999999996</v>
      </c>
      <c r="S8" s="240">
        <v>443.2</v>
      </c>
      <c r="T8" s="240">
        <v>443.2</v>
      </c>
      <c r="U8" s="240">
        <v>52.92</v>
      </c>
      <c r="V8" s="240">
        <v>52.92</v>
      </c>
    </row>
    <row r="9" spans="1:22" s="94" customFormat="1" ht="69" customHeight="1">
      <c r="A9" s="92" t="s">
        <v>18</v>
      </c>
      <c r="B9" s="241" t="s">
        <v>1024</v>
      </c>
      <c r="C9" s="242"/>
      <c r="D9" s="92" t="s">
        <v>8</v>
      </c>
      <c r="E9" s="248">
        <v>1091.48</v>
      </c>
      <c r="F9" s="240">
        <v>1091.4749999999999</v>
      </c>
      <c r="G9" s="240">
        <v>171.99</v>
      </c>
      <c r="H9" s="240">
        <v>171.99</v>
      </c>
      <c r="I9" s="240">
        <v>2357.59</v>
      </c>
      <c r="J9" s="240">
        <v>2357.59</v>
      </c>
      <c r="K9" s="240">
        <v>222.26</v>
      </c>
      <c r="L9" s="240">
        <v>222.26400000000001</v>
      </c>
      <c r="M9" s="240">
        <v>887.7</v>
      </c>
      <c r="N9" s="240">
        <v>887.73</v>
      </c>
      <c r="O9" s="240">
        <v>535.80999999999995</v>
      </c>
      <c r="P9" s="240">
        <v>535.80999999999995</v>
      </c>
      <c r="Q9" s="240">
        <v>82.025999999999996</v>
      </c>
      <c r="R9" s="240">
        <v>82.025999999999996</v>
      </c>
      <c r="S9" s="240">
        <v>443.2</v>
      </c>
      <c r="T9" s="240">
        <v>443.2</v>
      </c>
      <c r="U9" s="240">
        <v>52.92</v>
      </c>
      <c r="V9" s="240">
        <v>52.92</v>
      </c>
    </row>
    <row r="10" spans="1:22" s="94" customFormat="1" ht="70.8">
      <c r="A10" s="97" t="s">
        <v>949</v>
      </c>
      <c r="B10" s="98" t="s">
        <v>1015</v>
      </c>
      <c r="C10" s="98"/>
      <c r="D10" s="92" t="s">
        <v>8</v>
      </c>
      <c r="E10" s="248">
        <v>1091.48</v>
      </c>
      <c r="F10" s="240">
        <v>1091.4749999999999</v>
      </c>
      <c r="G10" s="240">
        <v>171.99</v>
      </c>
      <c r="H10" s="240">
        <v>171.99</v>
      </c>
      <c r="I10" s="240">
        <v>2357.59</v>
      </c>
      <c r="J10" s="240">
        <v>2357.59</v>
      </c>
      <c r="K10" s="240">
        <v>222.26</v>
      </c>
      <c r="L10" s="240">
        <v>222.26400000000001</v>
      </c>
      <c r="M10" s="240">
        <v>887.73</v>
      </c>
      <c r="N10" s="240">
        <v>887.73</v>
      </c>
      <c r="O10" s="240">
        <v>535.80999999999995</v>
      </c>
      <c r="P10" s="240">
        <v>535.80999999999995</v>
      </c>
      <c r="Q10" s="240">
        <v>82.025999999999996</v>
      </c>
      <c r="R10" s="240">
        <v>82.025999999999996</v>
      </c>
      <c r="S10" s="240">
        <v>443.2</v>
      </c>
      <c r="T10" s="240">
        <v>443.2</v>
      </c>
      <c r="U10" s="240">
        <v>52.92</v>
      </c>
      <c r="V10" s="240">
        <v>52.92</v>
      </c>
    </row>
    <row r="11" spans="1:22" s="94" customFormat="1" ht="35.4">
      <c r="A11" s="95" t="s">
        <v>253</v>
      </c>
      <c r="B11" s="697" t="s">
        <v>1016</v>
      </c>
      <c r="C11" s="697" t="s">
        <v>1017</v>
      </c>
      <c r="D11" s="78" t="s">
        <v>1</v>
      </c>
      <c r="E11" s="92">
        <v>1091.48</v>
      </c>
      <c r="F11" s="240">
        <v>1091.4749999999999</v>
      </c>
      <c r="G11" s="240">
        <v>171.99</v>
      </c>
      <c r="H11" s="240">
        <v>171.99</v>
      </c>
      <c r="I11" s="240">
        <v>2357.59</v>
      </c>
      <c r="J11" s="240">
        <v>2357.59</v>
      </c>
      <c r="K11" s="240">
        <v>222.26</v>
      </c>
      <c r="L11" s="240">
        <v>222.26400000000001</v>
      </c>
      <c r="M11" s="240">
        <v>887.73</v>
      </c>
      <c r="N11" s="240">
        <v>887.73</v>
      </c>
      <c r="O11" s="240">
        <v>535.80999999999995</v>
      </c>
      <c r="P11" s="240">
        <v>535.80999999999995</v>
      </c>
      <c r="Q11" s="240">
        <v>82.025999999999996</v>
      </c>
      <c r="R11" s="240">
        <v>82.025999999999996</v>
      </c>
      <c r="S11" s="240">
        <v>443.2</v>
      </c>
      <c r="T11" s="240">
        <v>443.2</v>
      </c>
      <c r="U11" s="240">
        <v>52.92</v>
      </c>
      <c r="V11" s="240">
        <v>52.92</v>
      </c>
    </row>
    <row r="12" spans="1:22" s="94" customFormat="1" ht="70.8">
      <c r="A12" s="101"/>
      <c r="B12" s="698"/>
      <c r="C12" s="698"/>
      <c r="D12" s="78" t="s">
        <v>1018</v>
      </c>
      <c r="E12" s="92">
        <v>1091.48</v>
      </c>
      <c r="F12" s="240">
        <v>1091.4749999999999</v>
      </c>
      <c r="G12" s="240">
        <v>171.99</v>
      </c>
      <c r="H12" s="240">
        <v>171.99</v>
      </c>
      <c r="I12" s="240">
        <v>2357.59</v>
      </c>
      <c r="J12" s="240">
        <v>2357.59</v>
      </c>
      <c r="K12" s="240">
        <v>222.26</v>
      </c>
      <c r="L12" s="240">
        <v>222.26400000000001</v>
      </c>
      <c r="M12" s="240">
        <v>887.73</v>
      </c>
      <c r="N12" s="240">
        <v>887.73</v>
      </c>
      <c r="O12" s="240">
        <v>535.80999999999995</v>
      </c>
      <c r="P12" s="240">
        <v>535.80999999999995</v>
      </c>
      <c r="Q12" s="240">
        <v>82.025999999999996</v>
      </c>
      <c r="R12" s="240">
        <v>82.025999999999996</v>
      </c>
      <c r="S12" s="240">
        <v>443.2</v>
      </c>
      <c r="T12" s="240">
        <v>443.2</v>
      </c>
      <c r="U12" s="240">
        <v>52.92</v>
      </c>
      <c r="V12" s="240">
        <v>52.92</v>
      </c>
    </row>
    <row r="13" spans="1:22" s="94" customFormat="1" ht="35.4">
      <c r="A13" s="99"/>
      <c r="B13" s="100"/>
      <c r="C13" s="96"/>
      <c r="D13" s="78"/>
      <c r="E13" s="254">
        <f>E12+G12+I12+K12+M12+O12+Q12+S12+U12</f>
        <v>5845.0060000000003</v>
      </c>
      <c r="F13" s="106"/>
      <c r="G13" s="106"/>
      <c r="H13" s="106"/>
      <c r="I13" s="106"/>
      <c r="J13" s="106"/>
      <c r="K13" s="106"/>
      <c r="L13" s="106"/>
      <c r="M13" s="106"/>
      <c r="N13" s="106"/>
      <c r="O13" s="106"/>
      <c r="P13" s="106"/>
      <c r="Q13" s="106"/>
      <c r="R13" s="106"/>
      <c r="S13" s="106"/>
      <c r="T13" s="106"/>
      <c r="U13" s="106"/>
      <c r="V13" s="106"/>
    </row>
  </sheetData>
  <mergeCells count="18">
    <mergeCell ref="Q5:R5"/>
    <mergeCell ref="S5:T5"/>
    <mergeCell ref="B11:B12"/>
    <mergeCell ref="C11:C12"/>
    <mergeCell ref="U5:V5"/>
    <mergeCell ref="A2:V2"/>
    <mergeCell ref="U3:V3"/>
    <mergeCell ref="A4:A6"/>
    <mergeCell ref="B4:B6"/>
    <mergeCell ref="C4:C6"/>
    <mergeCell ref="D4:D6"/>
    <mergeCell ref="E4:V4"/>
    <mergeCell ref="E5:F5"/>
    <mergeCell ref="G5:H5"/>
    <mergeCell ref="I5:J5"/>
    <mergeCell ref="K5:L5"/>
    <mergeCell ref="M5:N5"/>
    <mergeCell ref="O5:P5"/>
  </mergeCells>
  <printOptions horizontalCentered="1"/>
  <pageMargins left="0.39370078740157483" right="0.39370078740157483" top="0.78740157480314965" bottom="0.55118110236220474" header="0.27559055118110237" footer="0.27559055118110237"/>
  <pageSetup paperSize="9" scale="21" firstPageNumber="16" fitToHeight="0" orientation="landscape" useFirstPageNumber="1" r:id="rId1"/>
  <headerFooter scaleWithDoc="0">
    <oddHeader>&amp;C&amp;P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V14"/>
  <sheetViews>
    <sheetView view="pageBreakPreview" zoomScale="35" zoomScaleNormal="70" zoomScaleSheetLayoutView="35" workbookViewId="0">
      <selection activeCell="F17" sqref="F17"/>
    </sheetView>
  </sheetViews>
  <sheetFormatPr defaultRowHeight="34.799999999999997"/>
  <cols>
    <col min="1" max="1" width="52.33203125" style="103" customWidth="1"/>
    <col min="2" max="2" width="74.109375" style="104" customWidth="1"/>
    <col min="3" max="3" width="48.44140625" style="104" customWidth="1"/>
    <col min="4" max="4" width="38.44140625" style="104" customWidth="1"/>
    <col min="5" max="5" width="25.6640625" style="104" customWidth="1"/>
    <col min="6" max="22" width="25.6640625" style="105" customWidth="1"/>
    <col min="23" max="241" width="9.109375" style="83"/>
    <col min="242" max="242" width="4.33203125" style="83" customWidth="1"/>
    <col min="243" max="243" width="18.88671875" style="83" customWidth="1"/>
    <col min="244" max="497" width="9.109375" style="83"/>
    <col min="498" max="498" width="4.33203125" style="83" customWidth="1"/>
    <col min="499" max="499" width="18.88671875" style="83" customWidth="1"/>
    <col min="500" max="753" width="9.109375" style="83"/>
    <col min="754" max="754" width="4.33203125" style="83" customWidth="1"/>
    <col min="755" max="755" width="18.88671875" style="83" customWidth="1"/>
    <col min="756" max="1009" width="9.109375" style="83"/>
    <col min="1010" max="1010" width="4.33203125" style="83" customWidth="1"/>
    <col min="1011" max="1011" width="18.88671875" style="83" customWidth="1"/>
    <col min="1012" max="1265" width="9.109375" style="83"/>
    <col min="1266" max="1266" width="4.33203125" style="83" customWidth="1"/>
    <col min="1267" max="1267" width="18.88671875" style="83" customWidth="1"/>
    <col min="1268" max="1521" width="9.109375" style="83"/>
    <col min="1522" max="1522" width="4.33203125" style="83" customWidth="1"/>
    <col min="1523" max="1523" width="18.88671875" style="83" customWidth="1"/>
    <col min="1524" max="1777" width="9.109375" style="83"/>
    <col min="1778" max="1778" width="4.33203125" style="83" customWidth="1"/>
    <col min="1779" max="1779" width="18.88671875" style="83" customWidth="1"/>
    <col min="1780" max="2033" width="9.109375" style="83"/>
    <col min="2034" max="2034" width="4.33203125" style="83" customWidth="1"/>
    <col min="2035" max="2035" width="18.88671875" style="83" customWidth="1"/>
    <col min="2036" max="2289" width="9.109375" style="83"/>
    <col min="2290" max="2290" width="4.33203125" style="83" customWidth="1"/>
    <col min="2291" max="2291" width="18.88671875" style="83" customWidth="1"/>
    <col min="2292" max="2545" width="9.109375" style="83"/>
    <col min="2546" max="2546" width="4.33203125" style="83" customWidth="1"/>
    <col min="2547" max="2547" width="18.88671875" style="83" customWidth="1"/>
    <col min="2548" max="2801" width="9.109375" style="83"/>
    <col min="2802" max="2802" width="4.33203125" style="83" customWidth="1"/>
    <col min="2803" max="2803" width="18.88671875" style="83" customWidth="1"/>
    <col min="2804" max="3057" width="9.109375" style="83"/>
    <col min="3058" max="3058" width="4.33203125" style="83" customWidth="1"/>
    <col min="3059" max="3059" width="18.88671875" style="83" customWidth="1"/>
    <col min="3060" max="3313" width="9.109375" style="83"/>
    <col min="3314" max="3314" width="4.33203125" style="83" customWidth="1"/>
    <col min="3315" max="3315" width="18.88671875" style="83" customWidth="1"/>
    <col min="3316" max="3569" width="9.109375" style="83"/>
    <col min="3570" max="3570" width="4.33203125" style="83" customWidth="1"/>
    <col min="3571" max="3571" width="18.88671875" style="83" customWidth="1"/>
    <col min="3572" max="3825" width="9.109375" style="83"/>
    <col min="3826" max="3826" width="4.33203125" style="83" customWidth="1"/>
    <col min="3827" max="3827" width="18.88671875" style="83" customWidth="1"/>
    <col min="3828" max="4081" width="9.109375" style="83"/>
    <col min="4082" max="4082" width="4.33203125" style="83" customWidth="1"/>
    <col min="4083" max="4083" width="18.88671875" style="83" customWidth="1"/>
    <col min="4084" max="4337" width="9.109375" style="83"/>
    <col min="4338" max="4338" width="4.33203125" style="83" customWidth="1"/>
    <col min="4339" max="4339" width="18.88671875" style="83" customWidth="1"/>
    <col min="4340" max="4593" width="9.109375" style="83"/>
    <col min="4594" max="4594" width="4.33203125" style="83" customWidth="1"/>
    <col min="4595" max="4595" width="18.88671875" style="83" customWidth="1"/>
    <col min="4596" max="4849" width="9.109375" style="83"/>
    <col min="4850" max="4850" width="4.33203125" style="83" customWidth="1"/>
    <col min="4851" max="4851" width="18.88671875" style="83" customWidth="1"/>
    <col min="4852" max="5105" width="9.109375" style="83"/>
    <col min="5106" max="5106" width="4.33203125" style="83" customWidth="1"/>
    <col min="5107" max="5107" width="18.88671875" style="83" customWidth="1"/>
    <col min="5108" max="5361" width="9.109375" style="83"/>
    <col min="5362" max="5362" width="4.33203125" style="83" customWidth="1"/>
    <col min="5363" max="5363" width="18.88671875" style="83" customWidth="1"/>
    <col min="5364" max="5617" width="9.109375" style="83"/>
    <col min="5618" max="5618" width="4.33203125" style="83" customWidth="1"/>
    <col min="5619" max="5619" width="18.88671875" style="83" customWidth="1"/>
    <col min="5620" max="5873" width="9.109375" style="83"/>
    <col min="5874" max="5874" width="4.33203125" style="83" customWidth="1"/>
    <col min="5875" max="5875" width="18.88671875" style="83" customWidth="1"/>
    <col min="5876" max="6129" width="9.109375" style="83"/>
    <col min="6130" max="6130" width="4.33203125" style="83" customWidth="1"/>
    <col min="6131" max="6131" width="18.88671875" style="83" customWidth="1"/>
    <col min="6132" max="6385" width="9.109375" style="83"/>
    <col min="6386" max="6386" width="4.33203125" style="83" customWidth="1"/>
    <col min="6387" max="6387" width="18.88671875" style="83" customWidth="1"/>
    <col min="6388" max="6641" width="9.109375" style="83"/>
    <col min="6642" max="6642" width="4.33203125" style="83" customWidth="1"/>
    <col min="6643" max="6643" width="18.88671875" style="83" customWidth="1"/>
    <col min="6644" max="6897" width="9.109375" style="83"/>
    <col min="6898" max="6898" width="4.33203125" style="83" customWidth="1"/>
    <col min="6899" max="6899" width="18.88671875" style="83" customWidth="1"/>
    <col min="6900" max="7153" width="9.109375" style="83"/>
    <col min="7154" max="7154" width="4.33203125" style="83" customWidth="1"/>
    <col min="7155" max="7155" width="18.88671875" style="83" customWidth="1"/>
    <col min="7156" max="7409" width="9.109375" style="83"/>
    <col min="7410" max="7410" width="4.33203125" style="83" customWidth="1"/>
    <col min="7411" max="7411" width="18.88671875" style="83" customWidth="1"/>
    <col min="7412" max="7665" width="9.109375" style="83"/>
    <col min="7666" max="7666" width="4.33203125" style="83" customWidth="1"/>
    <col min="7667" max="7667" width="18.88671875" style="83" customWidth="1"/>
    <col min="7668" max="7921" width="9.109375" style="83"/>
    <col min="7922" max="7922" width="4.33203125" style="83" customWidth="1"/>
    <col min="7923" max="7923" width="18.88671875" style="83" customWidth="1"/>
    <col min="7924" max="8177" width="9.109375" style="83"/>
    <col min="8178" max="8178" width="4.33203125" style="83" customWidth="1"/>
    <col min="8179" max="8179" width="18.88671875" style="83" customWidth="1"/>
    <col min="8180" max="8433" width="9.109375" style="83"/>
    <col min="8434" max="8434" width="4.33203125" style="83" customWidth="1"/>
    <col min="8435" max="8435" width="18.88671875" style="83" customWidth="1"/>
    <col min="8436" max="8689" width="9.109375" style="83"/>
    <col min="8690" max="8690" width="4.33203125" style="83" customWidth="1"/>
    <col min="8691" max="8691" width="18.88671875" style="83" customWidth="1"/>
    <col min="8692" max="8945" width="9.109375" style="83"/>
    <col min="8946" max="8946" width="4.33203125" style="83" customWidth="1"/>
    <col min="8947" max="8947" width="18.88671875" style="83" customWidth="1"/>
    <col min="8948" max="9201" width="9.109375" style="83"/>
    <col min="9202" max="9202" width="4.33203125" style="83" customWidth="1"/>
    <col min="9203" max="9203" width="18.88671875" style="83" customWidth="1"/>
    <col min="9204" max="9457" width="9.109375" style="83"/>
    <col min="9458" max="9458" width="4.33203125" style="83" customWidth="1"/>
    <col min="9459" max="9459" width="18.88671875" style="83" customWidth="1"/>
    <col min="9460" max="9713" width="9.109375" style="83"/>
    <col min="9714" max="9714" width="4.33203125" style="83" customWidth="1"/>
    <col min="9715" max="9715" width="18.88671875" style="83" customWidth="1"/>
    <col min="9716" max="9969" width="9.109375" style="83"/>
    <col min="9970" max="9970" width="4.33203125" style="83" customWidth="1"/>
    <col min="9971" max="9971" width="18.88671875" style="83" customWidth="1"/>
    <col min="9972" max="10225" width="9.109375" style="83"/>
    <col min="10226" max="10226" width="4.33203125" style="83" customWidth="1"/>
    <col min="10227" max="10227" width="18.88671875" style="83" customWidth="1"/>
    <col min="10228" max="10481" width="9.109375" style="83"/>
    <col min="10482" max="10482" width="4.33203125" style="83" customWidth="1"/>
    <col min="10483" max="10483" width="18.88671875" style="83" customWidth="1"/>
    <col min="10484" max="10737" width="9.109375" style="83"/>
    <col min="10738" max="10738" width="4.33203125" style="83" customWidth="1"/>
    <col min="10739" max="10739" width="18.88671875" style="83" customWidth="1"/>
    <col min="10740" max="10993" width="9.109375" style="83"/>
    <col min="10994" max="10994" width="4.33203125" style="83" customWidth="1"/>
    <col min="10995" max="10995" width="18.88671875" style="83" customWidth="1"/>
    <col min="10996" max="11249" width="9.109375" style="83"/>
    <col min="11250" max="11250" width="4.33203125" style="83" customWidth="1"/>
    <col min="11251" max="11251" width="18.88671875" style="83" customWidth="1"/>
    <col min="11252" max="11505" width="9.109375" style="83"/>
    <col min="11506" max="11506" width="4.33203125" style="83" customWidth="1"/>
    <col min="11507" max="11507" width="18.88671875" style="83" customWidth="1"/>
    <col min="11508" max="11761" width="9.109375" style="83"/>
    <col min="11762" max="11762" width="4.33203125" style="83" customWidth="1"/>
    <col min="11763" max="11763" width="18.88671875" style="83" customWidth="1"/>
    <col min="11764" max="12017" width="9.109375" style="83"/>
    <col min="12018" max="12018" width="4.33203125" style="83" customWidth="1"/>
    <col min="12019" max="12019" width="18.88671875" style="83" customWidth="1"/>
    <col min="12020" max="12273" width="9.109375" style="83"/>
    <col min="12274" max="12274" width="4.33203125" style="83" customWidth="1"/>
    <col min="12275" max="12275" width="18.88671875" style="83" customWidth="1"/>
    <col min="12276" max="12529" width="9.109375" style="83"/>
    <col min="12530" max="12530" width="4.33203125" style="83" customWidth="1"/>
    <col min="12531" max="12531" width="18.88671875" style="83" customWidth="1"/>
    <col min="12532" max="12785" width="9.109375" style="83"/>
    <col min="12786" max="12786" width="4.33203125" style="83" customWidth="1"/>
    <col min="12787" max="12787" width="18.88671875" style="83" customWidth="1"/>
    <col min="12788" max="13041" width="9.109375" style="83"/>
    <col min="13042" max="13042" width="4.33203125" style="83" customWidth="1"/>
    <col min="13043" max="13043" width="18.88671875" style="83" customWidth="1"/>
    <col min="13044" max="13297" width="9.109375" style="83"/>
    <col min="13298" max="13298" width="4.33203125" style="83" customWidth="1"/>
    <col min="13299" max="13299" width="18.88671875" style="83" customWidth="1"/>
    <col min="13300" max="13553" width="9.109375" style="83"/>
    <col min="13554" max="13554" width="4.33203125" style="83" customWidth="1"/>
    <col min="13555" max="13555" width="18.88671875" style="83" customWidth="1"/>
    <col min="13556" max="13809" width="9.109375" style="83"/>
    <col min="13810" max="13810" width="4.33203125" style="83" customWidth="1"/>
    <col min="13811" max="13811" width="18.88671875" style="83" customWidth="1"/>
    <col min="13812" max="14065" width="9.109375" style="83"/>
    <col min="14066" max="14066" width="4.33203125" style="83" customWidth="1"/>
    <col min="14067" max="14067" width="18.88671875" style="83" customWidth="1"/>
    <col min="14068" max="14321" width="9.109375" style="83"/>
    <col min="14322" max="14322" width="4.33203125" style="83" customWidth="1"/>
    <col min="14323" max="14323" width="18.88671875" style="83" customWidth="1"/>
    <col min="14324" max="14577" width="9.109375" style="83"/>
    <col min="14578" max="14578" width="4.33203125" style="83" customWidth="1"/>
    <col min="14579" max="14579" width="18.88671875" style="83" customWidth="1"/>
    <col min="14580" max="14833" width="9.109375" style="83"/>
    <col min="14834" max="14834" width="4.33203125" style="83" customWidth="1"/>
    <col min="14835" max="14835" width="18.88671875" style="83" customWidth="1"/>
    <col min="14836" max="15089" width="9.109375" style="83"/>
    <col min="15090" max="15090" width="4.33203125" style="83" customWidth="1"/>
    <col min="15091" max="15091" width="18.88671875" style="83" customWidth="1"/>
    <col min="15092" max="15345" width="9.109375" style="83"/>
    <col min="15346" max="15346" width="4.33203125" style="83" customWidth="1"/>
    <col min="15347" max="15347" width="18.88671875" style="83" customWidth="1"/>
    <col min="15348" max="15601" width="9.109375" style="83"/>
    <col min="15602" max="15602" width="4.33203125" style="83" customWidth="1"/>
    <col min="15603" max="15603" width="18.88671875" style="83" customWidth="1"/>
    <col min="15604" max="15857" width="9.109375" style="83"/>
    <col min="15858" max="15858" width="4.33203125" style="83" customWidth="1"/>
    <col min="15859" max="15859" width="18.88671875" style="83" customWidth="1"/>
    <col min="15860" max="16113" width="9.109375" style="83"/>
    <col min="16114" max="16114" width="4.33203125" style="83" customWidth="1"/>
    <col min="16115" max="16115" width="18.88671875" style="83" customWidth="1"/>
    <col min="16116" max="16384" width="9.109375" style="83"/>
  </cols>
  <sheetData>
    <row r="1" spans="1:22" ht="35.4">
      <c r="A1" s="80"/>
      <c r="B1" s="81"/>
      <c r="C1" s="81"/>
      <c r="D1" s="81"/>
      <c r="E1" s="81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 t="s">
        <v>67</v>
      </c>
      <c r="V1" s="82"/>
    </row>
    <row r="2" spans="1:22" s="37" customFormat="1" ht="146.25" customHeight="1">
      <c r="A2" s="700" t="s">
        <v>1022</v>
      </c>
      <c r="B2" s="699"/>
      <c r="C2" s="699"/>
      <c r="D2" s="699"/>
      <c r="E2" s="699"/>
      <c r="F2" s="699"/>
      <c r="G2" s="699"/>
      <c r="H2" s="699"/>
      <c r="I2" s="699"/>
      <c r="J2" s="699"/>
      <c r="K2" s="699"/>
      <c r="L2" s="699"/>
      <c r="M2" s="699"/>
      <c r="N2" s="699"/>
      <c r="O2" s="699"/>
      <c r="P2" s="699"/>
      <c r="Q2" s="699"/>
      <c r="R2" s="699"/>
      <c r="S2" s="699"/>
      <c r="T2" s="699"/>
      <c r="U2" s="699"/>
      <c r="V2" s="699"/>
    </row>
    <row r="3" spans="1:22" s="37" customFormat="1" ht="35.25" customHeight="1">
      <c r="A3" s="80"/>
      <c r="B3" s="81"/>
      <c r="C3" s="81"/>
      <c r="D3" s="81"/>
      <c r="E3" s="81"/>
      <c r="F3" s="82"/>
      <c r="G3" s="82"/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  <c r="T3" s="82"/>
      <c r="U3" s="716" t="s">
        <v>81</v>
      </c>
      <c r="V3" s="716"/>
    </row>
    <row r="4" spans="1:22" s="84" customFormat="1" ht="44.25" customHeight="1">
      <c r="A4" s="701" t="s">
        <v>5</v>
      </c>
      <c r="B4" s="697" t="s">
        <v>82</v>
      </c>
      <c r="C4" s="697" t="s">
        <v>83</v>
      </c>
      <c r="D4" s="697" t="s">
        <v>84</v>
      </c>
      <c r="E4" s="705" t="s">
        <v>29</v>
      </c>
      <c r="F4" s="717"/>
      <c r="G4" s="717"/>
      <c r="H4" s="717"/>
      <c r="I4" s="717"/>
      <c r="J4" s="717"/>
      <c r="K4" s="717"/>
      <c r="L4" s="717"/>
      <c r="M4" s="717"/>
      <c r="N4" s="717"/>
      <c r="O4" s="717"/>
      <c r="P4" s="717"/>
      <c r="Q4" s="717"/>
      <c r="R4" s="717"/>
      <c r="S4" s="717"/>
      <c r="T4" s="717"/>
      <c r="U4" s="717"/>
      <c r="V4" s="718"/>
    </row>
    <row r="5" spans="1:22" s="85" customFormat="1" ht="313.5" customHeight="1">
      <c r="A5" s="702"/>
      <c r="B5" s="704"/>
      <c r="C5" s="712"/>
      <c r="D5" s="704"/>
      <c r="E5" s="714" t="s">
        <v>121</v>
      </c>
      <c r="F5" s="715"/>
      <c r="G5" s="714" t="s">
        <v>120</v>
      </c>
      <c r="H5" s="715"/>
      <c r="I5" s="714" t="s">
        <v>119</v>
      </c>
      <c r="J5" s="715"/>
      <c r="K5" s="714" t="s">
        <v>118</v>
      </c>
      <c r="L5" s="715"/>
      <c r="M5" s="714" t="s">
        <v>117</v>
      </c>
      <c r="N5" s="715"/>
      <c r="O5" s="714" t="s">
        <v>116</v>
      </c>
      <c r="P5" s="715"/>
      <c r="Q5" s="714" t="s">
        <v>115</v>
      </c>
      <c r="R5" s="715"/>
      <c r="S5" s="714" t="s">
        <v>77</v>
      </c>
      <c r="T5" s="715"/>
      <c r="U5" s="714" t="s">
        <v>30</v>
      </c>
      <c r="V5" s="715"/>
    </row>
    <row r="6" spans="1:22" s="85" customFormat="1" ht="72.75" customHeight="1">
      <c r="A6" s="674"/>
      <c r="B6" s="674"/>
      <c r="C6" s="713"/>
      <c r="D6" s="698"/>
      <c r="E6" s="86" t="s">
        <v>95</v>
      </c>
      <c r="F6" s="86" t="s">
        <v>96</v>
      </c>
      <c r="G6" s="86" t="s">
        <v>95</v>
      </c>
      <c r="H6" s="86" t="s">
        <v>96</v>
      </c>
      <c r="I6" s="86" t="s">
        <v>95</v>
      </c>
      <c r="J6" s="86" t="s">
        <v>96</v>
      </c>
      <c r="K6" s="86" t="s">
        <v>95</v>
      </c>
      <c r="L6" s="86" t="s">
        <v>96</v>
      </c>
      <c r="M6" s="86" t="s">
        <v>95</v>
      </c>
      <c r="N6" s="86" t="s">
        <v>96</v>
      </c>
      <c r="O6" s="86" t="s">
        <v>95</v>
      </c>
      <c r="P6" s="86" t="s">
        <v>96</v>
      </c>
      <c r="Q6" s="86" t="s">
        <v>95</v>
      </c>
      <c r="R6" s="86" t="s">
        <v>96</v>
      </c>
      <c r="S6" s="86" t="s">
        <v>95</v>
      </c>
      <c r="T6" s="86" t="s">
        <v>96</v>
      </c>
      <c r="U6" s="86" t="s">
        <v>95</v>
      </c>
      <c r="V6" s="86" t="s">
        <v>96</v>
      </c>
    </row>
    <row r="7" spans="1:22" s="90" customFormat="1" ht="47.25" customHeight="1">
      <c r="A7" s="87">
        <v>1</v>
      </c>
      <c r="B7" s="88">
        <v>2</v>
      </c>
      <c r="C7" s="88">
        <v>3</v>
      </c>
      <c r="D7" s="88">
        <v>4</v>
      </c>
      <c r="E7" s="88">
        <v>58</v>
      </c>
      <c r="F7" s="89">
        <v>59</v>
      </c>
      <c r="G7" s="88">
        <v>60</v>
      </c>
      <c r="H7" s="89">
        <v>61</v>
      </c>
      <c r="I7" s="88">
        <v>62</v>
      </c>
      <c r="J7" s="89">
        <v>63</v>
      </c>
      <c r="K7" s="88">
        <v>64</v>
      </c>
      <c r="L7" s="89">
        <v>65</v>
      </c>
      <c r="M7" s="88">
        <v>66</v>
      </c>
      <c r="N7" s="89">
        <v>67</v>
      </c>
      <c r="O7" s="88">
        <v>68</v>
      </c>
      <c r="P7" s="89">
        <v>69</v>
      </c>
      <c r="Q7" s="88">
        <v>70</v>
      </c>
      <c r="R7" s="89">
        <v>71</v>
      </c>
      <c r="S7" s="88">
        <v>72</v>
      </c>
      <c r="T7" s="89">
        <v>73</v>
      </c>
      <c r="U7" s="88">
        <v>74</v>
      </c>
      <c r="V7" s="89">
        <v>75</v>
      </c>
    </row>
    <row r="8" spans="1:22" s="94" customFormat="1" ht="71.25" customHeight="1">
      <c r="A8" s="91" t="s">
        <v>64</v>
      </c>
      <c r="B8" s="78" t="s">
        <v>870</v>
      </c>
      <c r="C8" s="78"/>
      <c r="D8" s="92" t="s">
        <v>22</v>
      </c>
      <c r="E8" s="92">
        <v>3929.31</v>
      </c>
      <c r="F8" s="92">
        <v>3929.31</v>
      </c>
      <c r="G8" s="240">
        <v>1838.97</v>
      </c>
      <c r="H8" s="240">
        <v>1838.97</v>
      </c>
      <c r="I8" s="240">
        <v>337.37</v>
      </c>
      <c r="J8" s="240">
        <v>337.36500000000001</v>
      </c>
      <c r="K8" s="240">
        <v>33.07</v>
      </c>
      <c r="L8" s="240">
        <v>33.07</v>
      </c>
      <c r="M8" s="240">
        <v>175.96</v>
      </c>
      <c r="N8" s="240">
        <v>175.959</v>
      </c>
      <c r="O8" s="240">
        <v>522.58000000000004</v>
      </c>
      <c r="P8" s="240">
        <v>522.58500000000004</v>
      </c>
      <c r="Q8" s="240">
        <v>1594.22</v>
      </c>
      <c r="R8" s="240">
        <v>1594.2149999999999</v>
      </c>
      <c r="S8" s="240">
        <v>382.34</v>
      </c>
      <c r="T8" s="240">
        <v>295.029</v>
      </c>
      <c r="U8" s="240">
        <v>46375.35</v>
      </c>
      <c r="V8" s="240">
        <v>46370.078999999998</v>
      </c>
    </row>
    <row r="9" spans="1:22" s="94" customFormat="1" ht="66.75" customHeight="1">
      <c r="A9" s="92" t="s">
        <v>18</v>
      </c>
      <c r="B9" s="241" t="s">
        <v>1014</v>
      </c>
      <c r="C9" s="242"/>
      <c r="D9" s="92" t="s">
        <v>8</v>
      </c>
      <c r="E9" s="92">
        <v>3929.31</v>
      </c>
      <c r="F9" s="92">
        <v>3929.31</v>
      </c>
      <c r="G9" s="240">
        <v>1838.97</v>
      </c>
      <c r="H9" s="240">
        <v>1838.97</v>
      </c>
      <c r="I9" s="240">
        <v>337.37</v>
      </c>
      <c r="J9" s="240">
        <v>337.36500000000001</v>
      </c>
      <c r="K9" s="240">
        <v>33.07</v>
      </c>
      <c r="L9" s="240">
        <v>33.07</v>
      </c>
      <c r="M9" s="240">
        <v>175.96</v>
      </c>
      <c r="N9" s="240">
        <v>175.959</v>
      </c>
      <c r="O9" s="240">
        <v>522.59</v>
      </c>
      <c r="P9" s="240">
        <v>522.58500000000004</v>
      </c>
      <c r="Q9" s="240">
        <v>1594.22</v>
      </c>
      <c r="R9" s="240">
        <v>1594.2149999999999</v>
      </c>
      <c r="S9" s="240">
        <v>382.34</v>
      </c>
      <c r="T9" s="240">
        <v>295.029</v>
      </c>
      <c r="U9" s="240">
        <v>46375.35</v>
      </c>
      <c r="V9" s="240">
        <v>46370.078999999998</v>
      </c>
    </row>
    <row r="10" spans="1:22" s="94" customFormat="1" ht="70.8">
      <c r="A10" s="97" t="s">
        <v>949</v>
      </c>
      <c r="B10" s="98" t="s">
        <v>1015</v>
      </c>
      <c r="C10" s="98"/>
      <c r="D10" s="92" t="s">
        <v>8</v>
      </c>
      <c r="E10" s="92">
        <v>3929.31</v>
      </c>
      <c r="F10" s="92">
        <v>3929.31</v>
      </c>
      <c r="G10" s="240">
        <v>1838.97</v>
      </c>
      <c r="H10" s="240">
        <v>1838.97</v>
      </c>
      <c r="I10" s="240">
        <v>337.37</v>
      </c>
      <c r="J10" s="240">
        <v>337.36500000000001</v>
      </c>
      <c r="K10" s="240">
        <v>33.07</v>
      </c>
      <c r="L10" s="240">
        <v>33.07</v>
      </c>
      <c r="M10" s="240">
        <v>175.96</v>
      </c>
      <c r="N10" s="240">
        <v>175.959</v>
      </c>
      <c r="O10" s="240">
        <v>522.59</v>
      </c>
      <c r="P10" s="240">
        <v>522.58500000000004</v>
      </c>
      <c r="Q10" s="240">
        <v>1594.22</v>
      </c>
      <c r="R10" s="240">
        <v>1594.2149999999999</v>
      </c>
      <c r="S10" s="240">
        <v>382.34</v>
      </c>
      <c r="T10" s="240">
        <v>295.029</v>
      </c>
      <c r="U10" s="240">
        <v>46375.35</v>
      </c>
      <c r="V10" s="240">
        <v>46370.078999999998</v>
      </c>
    </row>
    <row r="11" spans="1:22" s="94" customFormat="1" ht="66.75" customHeight="1">
      <c r="A11" s="95" t="s">
        <v>253</v>
      </c>
      <c r="B11" s="697" t="s">
        <v>1016</v>
      </c>
      <c r="C11" s="697" t="s">
        <v>1017</v>
      </c>
      <c r="D11" s="78" t="s">
        <v>1</v>
      </c>
      <c r="E11" s="92">
        <v>3929.31</v>
      </c>
      <c r="F11" s="92">
        <v>3929.31</v>
      </c>
      <c r="G11" s="240">
        <v>1838.97</v>
      </c>
      <c r="H11" s="240">
        <v>1838.97</v>
      </c>
      <c r="I11" s="240">
        <v>337.37</v>
      </c>
      <c r="J11" s="240">
        <v>337.36500000000001</v>
      </c>
      <c r="K11" s="240">
        <v>33.07</v>
      </c>
      <c r="L11" s="240">
        <v>33.07</v>
      </c>
      <c r="M11" s="240">
        <v>175.96</v>
      </c>
      <c r="N11" s="240">
        <v>175.959</v>
      </c>
      <c r="O11" s="240">
        <v>522.59</v>
      </c>
      <c r="P11" s="240">
        <v>522.58500000000004</v>
      </c>
      <c r="Q11" s="240">
        <v>1594.22</v>
      </c>
      <c r="R11" s="240">
        <v>1594.2149999999999</v>
      </c>
      <c r="S11" s="240">
        <v>382.34</v>
      </c>
      <c r="T11" s="240">
        <v>295.029</v>
      </c>
      <c r="U11" s="240">
        <v>46375.35</v>
      </c>
      <c r="V11" s="240">
        <v>46370.078999999998</v>
      </c>
    </row>
    <row r="12" spans="1:22" s="94" customFormat="1" ht="70.8">
      <c r="A12" s="101"/>
      <c r="B12" s="698"/>
      <c r="C12" s="698"/>
      <c r="D12" s="78" t="s">
        <v>1018</v>
      </c>
      <c r="E12" s="92">
        <v>3929.31</v>
      </c>
      <c r="F12" s="92">
        <v>3929.31</v>
      </c>
      <c r="G12" s="240">
        <v>1838.97</v>
      </c>
      <c r="H12" s="240">
        <v>1838.97</v>
      </c>
      <c r="I12" s="240">
        <v>337.37</v>
      </c>
      <c r="J12" s="240">
        <v>337.36500000000001</v>
      </c>
      <c r="K12" s="240">
        <v>33.07</v>
      </c>
      <c r="L12" s="240">
        <v>33.07</v>
      </c>
      <c r="M12" s="240">
        <v>175.96</v>
      </c>
      <c r="N12" s="240">
        <v>175.959</v>
      </c>
      <c r="O12" s="240">
        <v>522.59</v>
      </c>
      <c r="P12" s="240">
        <v>522.58500000000004</v>
      </c>
      <c r="Q12" s="240">
        <v>1594.22</v>
      </c>
      <c r="R12" s="240">
        <v>1594.2149999999999</v>
      </c>
      <c r="S12" s="240">
        <v>382.34</v>
      </c>
      <c r="T12" s="240">
        <v>295.029</v>
      </c>
      <c r="U12" s="240">
        <v>46375.35</v>
      </c>
      <c r="V12" s="240">
        <v>46370.078999999998</v>
      </c>
    </row>
    <row r="13" spans="1:22" s="94" customFormat="1" ht="35.4">
      <c r="A13" s="69"/>
      <c r="E13" s="255">
        <f>E12+G12+I12+K12+M12+O12+Q12+S12+U12</f>
        <v>55189.18</v>
      </c>
    </row>
    <row r="14" spans="1:22" ht="35.4">
      <c r="V14" s="108"/>
    </row>
  </sheetData>
  <mergeCells count="18">
    <mergeCell ref="O5:P5"/>
    <mergeCell ref="Q5:R5"/>
    <mergeCell ref="B11:B12"/>
    <mergeCell ref="C11:C12"/>
    <mergeCell ref="C4:C6"/>
    <mergeCell ref="A2:V2"/>
    <mergeCell ref="U3:V3"/>
    <mergeCell ref="A4:A6"/>
    <mergeCell ref="B4:B6"/>
    <mergeCell ref="D4:D6"/>
    <mergeCell ref="E4:V4"/>
    <mergeCell ref="S5:T5"/>
    <mergeCell ref="U5:V5"/>
    <mergeCell ref="E5:F5"/>
    <mergeCell ref="G5:H5"/>
    <mergeCell ref="I5:J5"/>
    <mergeCell ref="K5:L5"/>
    <mergeCell ref="M5:N5"/>
  </mergeCells>
  <printOptions horizontalCentered="1"/>
  <pageMargins left="0.39370078740157483" right="0.39370078740157483" top="0.78740157480314965" bottom="0.55118110236220474" header="0.27559055118110237" footer="0.27559055118110237"/>
  <pageSetup paperSize="9" scale="21" firstPageNumber="18" fitToHeight="0" orientation="landscape" useFirstPageNumber="1" r:id="rId1"/>
  <headerFooter scaleWithDoc="0">
    <oddHeader>&amp;C&amp;P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9</vt:i4>
      </vt:variant>
      <vt:variant>
        <vt:lpstr>Именованные диапазоны</vt:lpstr>
      </vt:variant>
      <vt:variant>
        <vt:i4>18</vt:i4>
      </vt:variant>
    </vt:vector>
  </HeadingPairs>
  <TitlesOfParts>
    <vt:vector size="27" baseType="lpstr">
      <vt:lpstr>табл8План</vt:lpstr>
      <vt:lpstr>табл9Показат</vt:lpstr>
      <vt:lpstr>табл 10</vt:lpstr>
      <vt:lpstr>табл 11</vt:lpstr>
      <vt:lpstr>табл 12</vt:lpstr>
      <vt:lpstr>табл13</vt:lpstr>
      <vt:lpstr>табл 13Продолж1</vt:lpstr>
      <vt:lpstr>табл 13Продолж2</vt:lpstr>
      <vt:lpstr>табл 13Продолж3</vt:lpstr>
      <vt:lpstr>'табл 10'!Заголовки_для_печати</vt:lpstr>
      <vt:lpstr>'табл 11'!Заголовки_для_печати</vt:lpstr>
      <vt:lpstr>'табл 12'!Заголовки_для_печати</vt:lpstr>
      <vt:lpstr>'табл 13Продолж1'!Заголовки_для_печати</vt:lpstr>
      <vt:lpstr>'табл 13Продолж2'!Заголовки_для_печати</vt:lpstr>
      <vt:lpstr>'табл 13Продолж3'!Заголовки_для_печати</vt:lpstr>
      <vt:lpstr>табл13!Заголовки_для_печати</vt:lpstr>
      <vt:lpstr>табл8План!Заголовки_для_печати</vt:lpstr>
      <vt:lpstr>табл9Показат!Заголовки_для_печати</vt:lpstr>
      <vt:lpstr>'табл 10'!Область_печати</vt:lpstr>
      <vt:lpstr>'табл 11'!Область_печати</vt:lpstr>
      <vt:lpstr>'табл 12'!Область_печати</vt:lpstr>
      <vt:lpstr>'табл 13Продолж1'!Область_печати</vt:lpstr>
      <vt:lpstr>'табл 13Продолж2'!Область_печати</vt:lpstr>
      <vt:lpstr>'табл 13Продолж3'!Область_печати</vt:lpstr>
      <vt:lpstr>табл13!Область_печати</vt:lpstr>
      <vt:lpstr>табл8План!Область_печати</vt:lpstr>
      <vt:lpstr>табл9Показат!Область_печати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usr-vrn-fin</cp:lastModifiedBy>
  <cp:lastPrinted>2017-03-23T07:29:03Z</cp:lastPrinted>
  <dcterms:created xsi:type="dcterms:W3CDTF">2005-05-11T09:34:44Z</dcterms:created>
  <dcterms:modified xsi:type="dcterms:W3CDTF">2022-05-18T14:30:03Z</dcterms:modified>
</cp:coreProperties>
</file>