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gjo\Dropbox\3d files\Bell stuff\Handbell files\"/>
    </mc:Choice>
  </mc:AlternateContent>
  <xr:revisionPtr revIDLastSave="0" documentId="13_ncr:1_{66006B86-02A6-40A7-A3CC-8A6E2568A550}" xr6:coauthVersionLast="45" xr6:coauthVersionMax="45" xr10:uidLastSave="{00000000-0000-0000-0000-000000000000}"/>
  <bookViews>
    <workbookView xWindow="760" yWindow="760" windowWidth="28800" windowHeight="15560" xr2:uid="{1FB6AD01-595A-457F-99F6-6A959CB448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E16" i="1" l="1"/>
  <c r="F16" i="1"/>
  <c r="B14" i="1"/>
  <c r="E14" i="1" s="1"/>
  <c r="E12" i="1"/>
  <c r="F12" i="1"/>
  <c r="F13" i="1"/>
  <c r="F14" i="1"/>
  <c r="B13" i="1"/>
  <c r="E13" i="1" s="1"/>
  <c r="E18" i="1" l="1"/>
  <c r="F18" i="1"/>
  <c r="F4" i="1" l="1"/>
  <c r="F5" i="1"/>
  <c r="F6" i="1"/>
  <c r="F7" i="1"/>
  <c r="F8" i="1"/>
  <c r="F9" i="1"/>
  <c r="F10" i="1"/>
  <c r="E8" i="1" l="1"/>
  <c r="E9" i="1"/>
  <c r="E5" i="1"/>
  <c r="E6" i="1"/>
  <c r="E7" i="1"/>
  <c r="E10" i="1"/>
  <c r="E4" i="1"/>
  <c r="E20" i="1" l="1"/>
</calcChain>
</file>

<file path=xl/sharedStrings.xml><?xml version="1.0" encoding="utf-8"?>
<sst xmlns="http://schemas.openxmlformats.org/spreadsheetml/2006/main" count="34" uniqueCount="34">
  <si>
    <t>Leonardo Pro Micro</t>
  </si>
  <si>
    <t>MPU6050</t>
  </si>
  <si>
    <t>Epoxy</t>
  </si>
  <si>
    <t>Ind cost</t>
  </si>
  <si>
    <t>Quantity</t>
  </si>
  <si>
    <t>Line Cost</t>
  </si>
  <si>
    <t>Switches</t>
  </si>
  <si>
    <t>Solder</t>
  </si>
  <si>
    <t>Weight  (g)</t>
  </si>
  <si>
    <t>Line Weight (g)</t>
  </si>
  <si>
    <t>Total Cost</t>
  </si>
  <si>
    <t>https://www.amazon.co.uk/Gorilla-6144000-Heavy-Duty-Weld/dp/B077XSW24S/ref=sr_1_6?dchild=1&amp;keywords=gorilla+glue+epoxy&amp;qid=1591684123&amp;sr=8-6</t>
  </si>
  <si>
    <t>https://www.amazon.co.uk/TUOFENG-Electric-Flexible-Different-Electronic/dp/B07V5FVSYL/ref=sr_1_1_sspa?dchild=1&amp;keywords=22awg&amp;qid=1591683474&amp;sr=8-1-spons&amp;spLa=ZW5jcnlwdGVkUXVhbGlmaWVyPUFMSVVFS09JR1o2WjAmZW5jcnlwdGVkSWQ9QTA0NDI2MDgyUVlPSkg0Sk0xOTJHJmVuY3J5cHRlZEFkSWQ9QTAwMDI4MjAxMVVLVDBQNldFU1NJJndpZGdldE5hbWU9c3BfYXRmJmFjdGlvbj1jbGlja1JlZGlyZWN0JmRvTm90TG9nQ2xpY2s9dHJ1ZQ&amp;th=1</t>
  </si>
  <si>
    <t>https://www.amazon.co.uk/gp/product/B082XTFB7T/ref=ppx_yo_dt_b_asin_title_o00_s00?ie=UTF8&amp;psc=1</t>
  </si>
  <si>
    <t>https://www.ebay.co.uk/itm/GY-521-3-Axis-Gyroscope-Accelerometer-Module-MPU-6050-I2C-ADC-Pi-Arduino/362440016674?ssPageName=STRK%3AMEBIDX%3AIT&amp;_trksid=p2057872.m2749.l2649</t>
  </si>
  <si>
    <t>https://www.ebay.co.uk/itm/Pro-Micro-ATMEGA32U4-Arduino-Compatible-Board-5V-16MHz-Micro-USB/283887665236?ssPageName=STRK%3AMEBIDX%3AIT&amp;_trksid=p2057872.m2749.l2649</t>
  </si>
  <si>
    <t>Dummy Handbell cost (each)</t>
  </si>
  <si>
    <t>Shrink wrap (3mm)</t>
  </si>
  <si>
    <t>USB Cable</t>
  </si>
  <si>
    <t>8mm countersunk screws</t>
  </si>
  <si>
    <t>https://www.amazon.co.uk/gp/product/B07MGKYFFP/ref=ppx_yo_dt_b_asin_title_o05_s00?ie=UTF8&amp;psc=1</t>
  </si>
  <si>
    <t>https://www.ebay.co.uk/itm/Mild-Steel-Discs-Circles-Laser-Cut/301312965722?ssPageName=STRK%3AMEBIDX%3AIT&amp;var=600461416985&amp;_trksid=p2057872.m2749.l2649</t>
  </si>
  <si>
    <t>https://www.amazon.co.uk/gp/product/B07CBT33N5/ref=ppx_yo_dt_b_asin_title_o07_s01?ie=UTF8&amp;psc=1</t>
  </si>
  <si>
    <t>Jumper wires (4x 4cm, 4x 8cm)</t>
  </si>
  <si>
    <t>https://uk.farnell.com/multicomp/r13-24al-05-bb/switch-spst-3a-125v-tht/dp/1634693?CMP=i-ddd7-00001003</t>
  </si>
  <si>
    <t>Electronics</t>
  </si>
  <si>
    <t>Bell</t>
  </si>
  <si>
    <t>50mm dia, 3mm thick, steel weight</t>
  </si>
  <si>
    <t>Handle</t>
  </si>
  <si>
    <t>https://www.amazon.co.uk/gp/product/B00SN3KF06/ref=ppx_yo_dt_b_asin_title_o05_s00?ie=UTF8&amp;psc=1</t>
  </si>
  <si>
    <t>90mm bell, plug, electronics plug</t>
  </si>
  <si>
    <t>Plastic handle + cap + grommit + switch buttons</t>
  </si>
  <si>
    <t>or</t>
  </si>
  <si>
    <t>https://www.amazon.co.uk/gp/product/B07FQ75QG2/ref=ppx_yo_dt_b_search_asin_title?ie=UTF8&amp;psc=1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</si>
</sst>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2"/>
    <xf numFmtId="0" fontId="0" fillId="0" borderId="0" xfId="0" applyAlignment="1">
      <alignment horizontal="right"/>
    </xf>
    <xf numFmtId="44" fontId="4" fillId="2" borderId="0" xfId="0" applyNumberFormat="1" applyFont="1" applyFill="1"/>
    <xf numFmtId="0" fontId="5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44" fontId="2" fillId="2" borderId="0" xfId="1" applyFont="1" applyFill="1"/>
    <xf numFmtId="0" fontId="6" fillId="0" borderId="0" xfId="2" applyFont="1"/>
    <xf numFmtId="0" fontId="5" fillId="2" borderId="0" xfId="0" applyFont="1" applyFill="1" applyAlignment="1">
      <alignment horizontal="lef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4" fontId="2" fillId="0" borderId="3" xfId="0" applyNumberFormat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7CBT33N5/ref=ppx_yo_dt_b_asin_title_o07_s01?ie=UTF8&amp;psc=1" TargetMode="External"/><Relationship Id="rId3" Type="http://schemas.openxmlformats.org/officeDocument/2006/relationships/hyperlink" Target="https://www.ebay.co.uk/itm/GY-521-3-Axis-Gyroscope-Accelerometer-Module-MPU-6050-I2C-ADC-Pi-Arduino/362440016674?ssPageName=STRK%3AMEBIDX%3AIT&amp;_trksid=p2057872.m2749.l2649" TargetMode="External"/><Relationship Id="rId7" Type="http://schemas.openxmlformats.org/officeDocument/2006/relationships/hyperlink" Target="https://www.ebay.co.uk/itm/Mild-Steel-Discs-Circles-Laser-Cut/301312965722?ssPageName=STRK%3AMEBIDX%3AIT&amp;var=600461416985&amp;_trksid=p2057872.m2749.l264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.uk/TUOFENG-Electric-Flexible-Different-Electronic/dp/B07V5FVSYL/ref=sr_1_1_sspa?dchild=1&amp;keywords=22awg&amp;qid=1591683474&amp;sr=8-1-spons&amp;spLa=ZW5jcnlwdGVkUXVhbGlmaWVyPUFMSVVFS09JR1o2WjAmZW5jcnlwdGVkSWQ9QTA0NDI2MDgyUVlPSkg0Sk0xOTJHJmVuY3J5cHRlZEFkSWQ9QTAwMDI4MjAxMVVLVDBQNldFU1NJJndpZGdldE5hbWU9c3BfYXRmJmFjdGlvbj1jbGlja1JlZGlyZWN0JmRvTm90TG9nQ2xpY2s9dHJ1ZQ&amp;th=1" TargetMode="External"/><Relationship Id="rId1" Type="http://schemas.openxmlformats.org/officeDocument/2006/relationships/hyperlink" Target="https://www.amazon.co.uk/Gorilla-6144000-Heavy-Duty-Weld/dp/B077XSW24S/ref=sr_1_6?dchild=1&amp;keywords=gorilla+glue+epoxy&amp;qid=1591684123&amp;sr=8-6" TargetMode="External"/><Relationship Id="rId6" Type="http://schemas.openxmlformats.org/officeDocument/2006/relationships/hyperlink" Target="https://www.amazon.co.uk/gp/product/B07MGKYFFP/ref=ppx_yo_dt_b_asin_title_o05_s00?ie=UTF8&amp;psc=1" TargetMode="External"/><Relationship Id="rId11" Type="http://schemas.openxmlformats.org/officeDocument/2006/relationships/hyperlink" Target="https://www.amazon.co.uk/gp/product/B07FQ75QG2/ref=ppx_yo_dt_b_search_asin_title?ie=UTF8&amp;psc=1" TargetMode="External"/><Relationship Id="rId5" Type="http://schemas.openxmlformats.org/officeDocument/2006/relationships/hyperlink" Target="https://www.amazon.co.uk/gp/product/B082XTFB7T/ref=ppx_yo_dt_b_asin_title_o00_s00?ie=UTF8&amp;psc=1" TargetMode="External"/><Relationship Id="rId10" Type="http://schemas.openxmlformats.org/officeDocument/2006/relationships/hyperlink" Target="https://www.amazon.co.uk/gp/product/B00SN3KF06/ref=ppx_yo_dt_b_asin_title_o05_s00?ie=UTF8&amp;psc=1" TargetMode="External"/><Relationship Id="rId4" Type="http://schemas.openxmlformats.org/officeDocument/2006/relationships/hyperlink" Target="https://www.ebay.co.uk/itm/Pro-Micro-ATMEGA32U4-Arduino-Compatible-Board-5V-16MHz-Micro-USB/283887665236?ssPageName=STRK%3AMEBIDX%3AIT&amp;_trksid=p2057872.m2749.l2649" TargetMode="External"/><Relationship Id="rId9" Type="http://schemas.openxmlformats.org/officeDocument/2006/relationships/hyperlink" Target="https://uk.farnell.com/multicomp/r13-24al-05-bb/switch-spst-3a-125v-tht/dp/1634693?CMP=i-ddd7-00001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6588-70EE-49D9-A71C-B51652D8EC6B}">
  <dimension ref="A1:H20"/>
  <sheetViews>
    <sheetView tabSelected="1" workbookViewId="0">
      <selection activeCell="H24" sqref="H24"/>
    </sheetView>
  </sheetViews>
  <sheetFormatPr defaultRowHeight="14.5" x14ac:dyDescent="0.35"/>
  <cols>
    <col min="1" max="1" width="40.7265625" bestFit="1" customWidth="1"/>
    <col min="3" max="3" width="9.81640625" bestFit="1" customWidth="1"/>
    <col min="6" max="6" width="13.26953125" bestFit="1" customWidth="1"/>
  </cols>
  <sheetData>
    <row r="1" spans="1:8" x14ac:dyDescent="0.35">
      <c r="A1" s="4" t="s">
        <v>16</v>
      </c>
    </row>
    <row r="2" spans="1:8" x14ac:dyDescent="0.35">
      <c r="B2" s="4" t="s">
        <v>3</v>
      </c>
      <c r="C2" s="4" t="s">
        <v>8</v>
      </c>
      <c r="D2" s="4" t="s">
        <v>4</v>
      </c>
      <c r="E2" s="4" t="s">
        <v>5</v>
      </c>
      <c r="F2" s="4" t="s">
        <v>9</v>
      </c>
    </row>
    <row r="3" spans="1:8" s="4" customFormat="1" x14ac:dyDescent="0.35">
      <c r="A3" s="8" t="s">
        <v>25</v>
      </c>
      <c r="B3" s="9"/>
      <c r="C3" s="9"/>
      <c r="D3" s="9"/>
      <c r="E3" s="7"/>
      <c r="F3" s="9"/>
    </row>
    <row r="4" spans="1:8" x14ac:dyDescent="0.35">
      <c r="A4" s="6" t="s">
        <v>0</v>
      </c>
      <c r="B4" s="1">
        <v>4.28</v>
      </c>
      <c r="C4" s="3">
        <v>5</v>
      </c>
      <c r="D4" s="3">
        <v>1</v>
      </c>
      <c r="E4" s="2">
        <f t="shared" ref="E4:E10" si="0">D4*B4</f>
        <v>4.28</v>
      </c>
      <c r="F4" s="3">
        <f t="shared" ref="F4:F10" si="1">IF(D4="","-",C4*D4)</f>
        <v>5</v>
      </c>
      <c r="H4" s="5" t="s">
        <v>15</v>
      </c>
    </row>
    <row r="5" spans="1:8" x14ac:dyDescent="0.35">
      <c r="A5" s="6" t="s">
        <v>1</v>
      </c>
      <c r="B5" s="1">
        <v>2.79</v>
      </c>
      <c r="C5" s="3">
        <v>1</v>
      </c>
      <c r="D5" s="3">
        <v>1</v>
      </c>
      <c r="E5" s="2">
        <f t="shared" si="0"/>
        <v>2.79</v>
      </c>
      <c r="F5" s="3">
        <f t="shared" si="1"/>
        <v>1</v>
      </c>
      <c r="H5" s="5" t="s">
        <v>14</v>
      </c>
    </row>
    <row r="6" spans="1:8" x14ac:dyDescent="0.35">
      <c r="A6" s="6" t="s">
        <v>6</v>
      </c>
      <c r="B6" s="1">
        <f>1.45*1.2</f>
        <v>1.74</v>
      </c>
      <c r="C6" s="3">
        <v>1</v>
      </c>
      <c r="D6" s="3">
        <v>2</v>
      </c>
      <c r="E6" s="2">
        <f t="shared" si="0"/>
        <v>3.48</v>
      </c>
      <c r="F6" s="3">
        <f t="shared" si="1"/>
        <v>2</v>
      </c>
      <c r="H6" s="5" t="s">
        <v>24</v>
      </c>
    </row>
    <row r="7" spans="1:8" x14ac:dyDescent="0.35">
      <c r="A7" s="6" t="s">
        <v>23</v>
      </c>
      <c r="B7" s="1">
        <v>0.15</v>
      </c>
      <c r="C7" s="3">
        <v>1</v>
      </c>
      <c r="D7" s="3">
        <v>1</v>
      </c>
      <c r="E7" s="2">
        <f t="shared" si="0"/>
        <v>0.15</v>
      </c>
      <c r="F7" s="3">
        <f t="shared" si="1"/>
        <v>1</v>
      </c>
      <c r="H7" s="5" t="s">
        <v>12</v>
      </c>
    </row>
    <row r="8" spans="1:8" x14ac:dyDescent="0.35">
      <c r="A8" s="6" t="s">
        <v>17</v>
      </c>
      <c r="B8" s="1">
        <v>0.1</v>
      </c>
      <c r="C8" s="3">
        <v>0.5</v>
      </c>
      <c r="D8" s="3">
        <v>4</v>
      </c>
      <c r="E8" s="2">
        <f t="shared" si="0"/>
        <v>0.4</v>
      </c>
      <c r="F8" s="3">
        <f t="shared" si="1"/>
        <v>2</v>
      </c>
    </row>
    <row r="9" spans="1:8" x14ac:dyDescent="0.35">
      <c r="A9" s="6" t="s">
        <v>7</v>
      </c>
      <c r="B9" s="1">
        <v>0.1</v>
      </c>
      <c r="C9" s="3">
        <v>0.5</v>
      </c>
      <c r="D9" s="3">
        <v>1</v>
      </c>
      <c r="E9" s="2">
        <f t="shared" si="0"/>
        <v>0.1</v>
      </c>
      <c r="F9" s="3">
        <f t="shared" si="1"/>
        <v>0.5</v>
      </c>
    </row>
    <row r="10" spans="1:8" x14ac:dyDescent="0.35">
      <c r="A10" s="6" t="s">
        <v>2</v>
      </c>
      <c r="B10" s="1">
        <v>0.5</v>
      </c>
      <c r="C10" s="3">
        <v>0.5</v>
      </c>
      <c r="D10" s="3">
        <v>1</v>
      </c>
      <c r="E10" s="2">
        <f t="shared" si="0"/>
        <v>0.5</v>
      </c>
      <c r="F10" s="3">
        <f t="shared" si="1"/>
        <v>0.5</v>
      </c>
      <c r="H10" s="5" t="s">
        <v>11</v>
      </c>
    </row>
    <row r="11" spans="1:8" s="4" customFormat="1" x14ac:dyDescent="0.35">
      <c r="A11" s="8" t="s">
        <v>26</v>
      </c>
      <c r="B11" s="11"/>
      <c r="C11" s="10"/>
      <c r="D11" s="10"/>
      <c r="E11" s="7"/>
      <c r="F11" s="10"/>
    </row>
    <row r="12" spans="1:8" x14ac:dyDescent="0.35">
      <c r="A12" s="6" t="s">
        <v>30</v>
      </c>
      <c r="B12" s="1">
        <v>3.5</v>
      </c>
      <c r="C12" s="3">
        <v>102</v>
      </c>
      <c r="D12" s="3">
        <v>1</v>
      </c>
      <c r="E12" s="2">
        <f t="shared" ref="E12:E14" si="2">D12*B12</f>
        <v>3.5</v>
      </c>
      <c r="F12" s="3">
        <f t="shared" ref="F12:F14" si="3">IF(D12="","-",C12*D12)</f>
        <v>102</v>
      </c>
      <c r="H12" s="12" t="s">
        <v>13</v>
      </c>
    </row>
    <row r="13" spans="1:8" x14ac:dyDescent="0.35">
      <c r="A13" s="6" t="s">
        <v>27</v>
      </c>
      <c r="B13" s="1">
        <f>4.7/4</f>
        <v>1.175</v>
      </c>
      <c r="C13" s="3">
        <v>50</v>
      </c>
      <c r="D13" s="3">
        <v>1</v>
      </c>
      <c r="E13" s="2">
        <f t="shared" si="2"/>
        <v>1.175</v>
      </c>
      <c r="F13" s="3">
        <f t="shared" si="3"/>
        <v>50</v>
      </c>
      <c r="H13" s="5" t="s">
        <v>21</v>
      </c>
    </row>
    <row r="14" spans="1:8" x14ac:dyDescent="0.35">
      <c r="A14" s="6" t="s">
        <v>19</v>
      </c>
      <c r="B14" s="1">
        <f>2.85/50</f>
        <v>5.7000000000000002E-2</v>
      </c>
      <c r="C14" s="3">
        <v>1</v>
      </c>
      <c r="D14" s="3">
        <v>4</v>
      </c>
      <c r="E14" s="2">
        <f t="shared" si="2"/>
        <v>0.22800000000000001</v>
      </c>
      <c r="F14" s="3">
        <f t="shared" si="3"/>
        <v>4</v>
      </c>
      <c r="H14" s="5" t="s">
        <v>29</v>
      </c>
    </row>
    <row r="15" spans="1:8" s="4" customFormat="1" x14ac:dyDescent="0.35">
      <c r="A15" s="13" t="s">
        <v>28</v>
      </c>
      <c r="B15" s="11"/>
      <c r="C15" s="10"/>
      <c r="D15" s="10"/>
      <c r="E15" s="7"/>
      <c r="F15" s="10"/>
    </row>
    <row r="16" spans="1:8" x14ac:dyDescent="0.35">
      <c r="A16" s="6" t="s">
        <v>31</v>
      </c>
      <c r="B16" s="1">
        <v>1.78</v>
      </c>
      <c r="C16" s="3">
        <v>67</v>
      </c>
      <c r="D16" s="3">
        <v>1</v>
      </c>
      <c r="E16" s="2">
        <f>D16*B16</f>
        <v>1.78</v>
      </c>
      <c r="F16" s="3">
        <f>IF(D16="","-",C16*D16)</f>
        <v>67</v>
      </c>
      <c r="H16" s="5" t="s">
        <v>20</v>
      </c>
    </row>
    <row r="17" spans="1:8" x14ac:dyDescent="0.35">
      <c r="A17" s="6"/>
      <c r="B17" s="1"/>
      <c r="C17" s="3"/>
      <c r="D17" s="3"/>
      <c r="E17" s="2"/>
      <c r="F17" s="3"/>
      <c r="G17" t="s">
        <v>32</v>
      </c>
      <c r="H17" s="5" t="s">
        <v>33</v>
      </c>
    </row>
    <row r="18" spans="1:8" x14ac:dyDescent="0.35">
      <c r="A18" s="6" t="s">
        <v>18</v>
      </c>
      <c r="B18" s="1">
        <v>2.5</v>
      </c>
      <c r="C18" s="3">
        <v>35</v>
      </c>
      <c r="D18" s="3">
        <v>1</v>
      </c>
      <c r="E18" s="2">
        <f>D18*B18</f>
        <v>2.5</v>
      </c>
      <c r="F18" s="3">
        <f>IF(D18="","-",C18*D18)</f>
        <v>35</v>
      </c>
      <c r="H18" s="5" t="s">
        <v>22</v>
      </c>
    </row>
    <row r="19" spans="1:8" ht="13.5" customHeight="1" thickBot="1" x14ac:dyDescent="0.4">
      <c r="A19" s="6"/>
      <c r="B19" s="1"/>
      <c r="C19" s="3"/>
      <c r="D19" s="3"/>
      <c r="E19" s="2"/>
      <c r="F19" s="3"/>
    </row>
    <row r="20" spans="1:8" ht="15" thickBot="1" x14ac:dyDescent="0.4">
      <c r="B20" s="14" t="s">
        <v>10</v>
      </c>
      <c r="C20" s="15"/>
      <c r="D20" s="15"/>
      <c r="E20" s="16">
        <f>SUM(E4:E18)</f>
        <v>20.883000000000003</v>
      </c>
      <c r="F20" s="4"/>
    </row>
  </sheetData>
  <mergeCells count="1">
    <mergeCell ref="B20:D20"/>
  </mergeCells>
  <hyperlinks>
    <hyperlink ref="H10" r:id="rId1" xr:uid="{1766584B-6BA4-4056-8750-000F1D228545}"/>
    <hyperlink ref="H7" r:id="rId2" display="https://www.amazon.co.uk/TUOFENG-Electric-Flexible-Different-Electronic/dp/B07V5FVSYL/ref=sr_1_1_sspa?dchild=1&amp;keywords=22awg&amp;qid=1591683474&amp;sr=8-1-spons&amp;spLa=ZW5jcnlwdGVkUXVhbGlmaWVyPUFMSVVFS09JR1o2WjAmZW5jcnlwdGVkSWQ9QTA0NDI2MDgyUVlPSkg0Sk0xOTJHJmVuY3J5cHRlZEFkSWQ9QTAwMDI4MjAxMVVLVDBQNldFU1NJJndpZGdldE5hbWU9c3BfYXRmJmFjdGlvbj1jbGlja1JlZGlyZWN0JmRvTm90TG9nQ2xpY2s9dHJ1ZQ&amp;th=1" xr:uid="{603BF105-4CF7-437C-86B9-1849A3A8CB70}"/>
    <hyperlink ref="H5" r:id="rId3" xr:uid="{8D8E40A5-19FB-46CF-82C8-2C86CA5DB117}"/>
    <hyperlink ref="H4" r:id="rId4" xr:uid="{27D0E296-270E-4060-B2A5-A66D377CB395}"/>
    <hyperlink ref="H12" r:id="rId5" xr:uid="{9F71A0D0-51E2-4AAD-8C88-79BDB512D3B2}"/>
    <hyperlink ref="H16" r:id="rId6" xr:uid="{AEB2D63A-B1A2-4DED-9834-DCBEFC5724F2}"/>
    <hyperlink ref="H13" r:id="rId7" xr:uid="{0C0C0F30-DE0F-4584-BA8F-38DDC9AAF236}"/>
    <hyperlink ref="H18" r:id="rId8" xr:uid="{AA2DB486-DF61-4ABB-9DD6-19EF72F96280}"/>
    <hyperlink ref="H6" r:id="rId9" xr:uid="{9527EDC3-9FA0-47D4-B1BF-2524BF6C8E65}"/>
    <hyperlink ref="H14" r:id="rId10" xr:uid="{622B4955-FD33-48E1-9EDB-4C3D54B5F275}"/>
    <hyperlink ref="H17" r:id="rId11" xr:uid="{A459C979-5690-42D2-8905-CD16570205C7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Johnson</dc:creator>
  <cp:lastModifiedBy>Ben Johnson</cp:lastModifiedBy>
  <dcterms:created xsi:type="dcterms:W3CDTF">2020-06-09T05:47:53Z</dcterms:created>
  <dcterms:modified xsi:type="dcterms:W3CDTF">2020-08-01T17:04:51Z</dcterms:modified>
</cp:coreProperties>
</file>