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S:\pools\n\N-IUNR-Allgemein\Zentren\Umweltbildung\04_projekte_f&amp;e\01_laufend\97103165041001_NOVANIMAL_projektarbeit\07_daten_produkte\data\"/>
    </mc:Choice>
  </mc:AlternateContent>
  <bookViews>
    <workbookView xWindow="120" yWindow="465" windowWidth="17235" windowHeight="11175" activeTab="1"/>
  </bookViews>
  <sheets>
    <sheet name="Daten" sheetId="1" r:id="rId1"/>
    <sheet name="Konsum" sheetId="2" r:id="rId2"/>
    <sheet name="Konsumentenpreisindex" sheetId="3" r:id="rId3"/>
    <sheet name="dia_konsum_aggregiert" sheetId="5" r:id="rId4"/>
    <sheet name="data_konsum_aggr" sheetId="4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6" i="1" l="1"/>
  <c r="E36" i="1"/>
  <c r="D30" i="1"/>
  <c r="E30" i="1" s="1"/>
  <c r="C30" i="1"/>
  <c r="C39" i="1"/>
  <c r="D24" i="1"/>
  <c r="E24" i="1" s="1"/>
  <c r="D18" i="1"/>
  <c r="E18" i="1" s="1"/>
  <c r="D12" i="1"/>
  <c r="E12" i="1" s="1"/>
  <c r="D9" i="4" l="1"/>
  <c r="D8" i="4"/>
  <c r="D7" i="4"/>
  <c r="D6" i="4"/>
  <c r="D5" i="4"/>
  <c r="C42" i="1"/>
  <c r="D42" i="1"/>
  <c r="C41" i="1"/>
  <c r="D41" i="1"/>
  <c r="C40" i="1"/>
  <c r="D40" i="1"/>
  <c r="E39" i="1"/>
  <c r="D39" i="1"/>
  <c r="C43" i="1"/>
  <c r="D43" i="1"/>
  <c r="E35" i="1"/>
  <c r="E34" i="1"/>
  <c r="E33" i="1"/>
  <c r="E32" i="1"/>
  <c r="E31" i="1"/>
  <c r="E29" i="1"/>
  <c r="E28" i="1"/>
  <c r="E27" i="1"/>
  <c r="E26" i="1"/>
  <c r="E25" i="1"/>
  <c r="E23" i="1"/>
  <c r="E22" i="1"/>
  <c r="E21" i="1"/>
  <c r="E20" i="1"/>
  <c r="E19" i="1"/>
  <c r="E17" i="1"/>
  <c r="E16" i="1"/>
  <c r="E15" i="1"/>
  <c r="E14" i="1"/>
  <c r="E13" i="1"/>
  <c r="E11" i="1"/>
  <c r="E10" i="1"/>
  <c r="E9" i="1"/>
  <c r="E8" i="1"/>
  <c r="E7" i="1"/>
  <c r="E40" i="1" l="1"/>
  <c r="E42" i="1"/>
  <c r="E41" i="1"/>
  <c r="E43" i="1"/>
</calcChain>
</file>

<file path=xl/sharedStrings.xml><?xml version="1.0" encoding="utf-8"?>
<sst xmlns="http://schemas.openxmlformats.org/spreadsheetml/2006/main" count="53" uniqueCount="26">
  <si>
    <t>Schweinefleisch</t>
  </si>
  <si>
    <t>Geflügel</t>
  </si>
  <si>
    <t>Rindfleisch</t>
  </si>
  <si>
    <t>Kalbfleisch</t>
  </si>
  <si>
    <t>Schaffleisch</t>
  </si>
  <si>
    <t>Inlandproduktion</t>
  </si>
  <si>
    <t>Saldo Aussenhandel</t>
  </si>
  <si>
    <t>11</t>
  </si>
  <si>
    <t>12</t>
  </si>
  <si>
    <t>13</t>
  </si>
  <si>
    <t>14</t>
  </si>
  <si>
    <t>15</t>
  </si>
  <si>
    <t>Rind</t>
  </si>
  <si>
    <t>Kalb</t>
  </si>
  <si>
    <t>Schwein</t>
  </si>
  <si>
    <t>Schaf</t>
  </si>
  <si>
    <t>Wurstwaren</t>
  </si>
  <si>
    <t>[Tonnen Verkaufsgewicht]</t>
  </si>
  <si>
    <t>Entwicklung des Landesindex der Konsumentenpreise (Dezember 2010 = 100)</t>
  </si>
  <si>
    <t>[Indexpunkte]</t>
  </si>
  <si>
    <t>Entwicklung des Konsums</t>
  </si>
  <si>
    <t>Jahr</t>
  </si>
  <si>
    <t>Tierart</t>
  </si>
  <si>
    <t>total</t>
  </si>
  <si>
    <t>Total</t>
  </si>
  <si>
    <t>Quelle: https://www.proviande.ch/de/medien/page/2016/fleischkonsum-2015-5135-kilogramm-pro-person.html (abgerufen am 19.3.2017)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</si>
</sst>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 * #,##0_ ;_ * \-#,##0_ ;_ * &quot;-&quot;??_ ;_ @_ "/>
    <numFmt numFmtId="165" formatCode="#,##0_ ;\-#,##0\ "/>
    <numFmt numFmtId="166" formatCode="_ * #,##0.0_ ;_ * \-#,##0.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0" fontId="0" fillId="0" borderId="0" xfId="0" applyFill="1"/>
    <xf numFmtId="164" fontId="0" fillId="0" borderId="0" xfId="1" applyNumberFormat="1" applyFont="1"/>
    <xf numFmtId="166" fontId="1" fillId="0" borderId="0" xfId="1" applyNumberFormat="1" applyFont="1" applyFill="1"/>
    <xf numFmtId="165" fontId="0" fillId="0" borderId="0" xfId="1" applyNumberFormat="1" applyFont="1" applyFill="1"/>
    <xf numFmtId="0" fontId="3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 wrapText="1"/>
    </xf>
    <xf numFmtId="0" fontId="0" fillId="0" borderId="0" xfId="0" applyAlignment="1">
      <alignment horizontal="right" vertical="top" wrapText="1"/>
    </xf>
    <xf numFmtId="165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Border="1"/>
    <xf numFmtId="0" fontId="0" fillId="0" borderId="0" xfId="0" quotePrefix="1" applyBorder="1" applyAlignment="1">
      <alignment horizontal="center"/>
    </xf>
    <xf numFmtId="165" fontId="0" fillId="0" borderId="0" xfId="1" applyNumberFormat="1" applyFont="1" applyBorder="1"/>
    <xf numFmtId="165" fontId="0" fillId="0" borderId="0" xfId="0" applyNumberFormat="1" applyBorder="1"/>
  </cellXfs>
  <cellStyles count="4">
    <cellStyle name="Besuchter Hyperlink" xfId="3" builtinId="9" hidden="1"/>
    <cellStyle name="Komma" xfId="1" builtinId="3"/>
    <cellStyle name="Link" xfId="2" builtinId="8" hidde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Entwicklung des Konsums*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879588838994001"/>
          <c:y val="0.10844630637677501"/>
          <c:w val="0.83618403071880698"/>
          <c:h val="0.705074674616350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Daten!$C$6</c:f>
              <c:strCache>
                <c:ptCount val="1"/>
                <c:pt idx="0">
                  <c:v>Inlandproduktion</c:v>
                </c:pt>
              </c:strCache>
            </c:strRef>
          </c:tx>
          <c:invertIfNegative val="0"/>
          <c:cat>
            <c:multiLvlStrRef>
              <c:f>Daten!$A$7:$B$36</c:f>
              <c:multiLvlStrCache>
                <c:ptCount val="30"/>
                <c:lvl>
                  <c:pt idx="0">
                    <c:v>11</c:v>
                  </c:pt>
                  <c:pt idx="1">
                    <c:v>12</c:v>
                  </c:pt>
                  <c:pt idx="2">
                    <c:v>13</c:v>
                  </c:pt>
                  <c:pt idx="3">
                    <c:v>14</c:v>
                  </c:pt>
                  <c:pt idx="4">
                    <c:v>15</c:v>
                  </c:pt>
                  <c:pt idx="5">
                    <c:v>16</c:v>
                  </c:pt>
                  <c:pt idx="6">
                    <c:v>11</c:v>
                  </c:pt>
                  <c:pt idx="7">
                    <c:v>12</c:v>
                  </c:pt>
                  <c:pt idx="8">
                    <c:v>13</c:v>
                  </c:pt>
                  <c:pt idx="9">
                    <c:v>14</c:v>
                  </c:pt>
                  <c:pt idx="10">
                    <c:v>15</c:v>
                  </c:pt>
                  <c:pt idx="11">
                    <c:v>16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11</c:v>
                  </c:pt>
                  <c:pt idx="19">
                    <c:v>12</c:v>
                  </c:pt>
                  <c:pt idx="20">
                    <c:v>13</c:v>
                  </c:pt>
                  <c:pt idx="21">
                    <c:v>14</c:v>
                  </c:pt>
                  <c:pt idx="22">
                    <c:v>15</c:v>
                  </c:pt>
                  <c:pt idx="23">
                    <c:v>16</c:v>
                  </c:pt>
                  <c:pt idx="24">
                    <c:v>11</c:v>
                  </c:pt>
                  <c:pt idx="25">
                    <c:v>12</c:v>
                  </c:pt>
                  <c:pt idx="26">
                    <c:v>13</c:v>
                  </c:pt>
                  <c:pt idx="27">
                    <c:v>14</c:v>
                  </c:pt>
                  <c:pt idx="28">
                    <c:v>15</c:v>
                  </c:pt>
                  <c:pt idx="29">
                    <c:v>16</c:v>
                  </c:pt>
                </c:lvl>
                <c:lvl>
                  <c:pt idx="0">
                    <c:v>Schweinefleisch</c:v>
                  </c:pt>
                  <c:pt idx="6">
                    <c:v>Geflügel</c:v>
                  </c:pt>
                  <c:pt idx="12">
                    <c:v>Rindfleisch</c:v>
                  </c:pt>
                  <c:pt idx="18">
                    <c:v>Kalbfleisch</c:v>
                  </c:pt>
                  <c:pt idx="24">
                    <c:v>Schaffleisch</c:v>
                  </c:pt>
                </c:lvl>
              </c:multiLvlStrCache>
            </c:multiLvlStrRef>
          </c:cat>
          <c:val>
            <c:numRef>
              <c:f>Daten!$C$7:$C$36</c:f>
              <c:numCache>
                <c:formatCode>#,##0_ ;\-#,##0\ </c:formatCode>
                <c:ptCount val="30"/>
                <c:pt idx="0">
                  <c:v>190486.49</c:v>
                </c:pt>
                <c:pt idx="1">
                  <c:v>185671.76</c:v>
                </c:pt>
                <c:pt idx="2">
                  <c:v>180144.4</c:v>
                </c:pt>
                <c:pt idx="3">
                  <c:v>185148.11</c:v>
                </c:pt>
                <c:pt idx="4">
                  <c:v>184611.43</c:v>
                </c:pt>
                <c:pt idx="5">
                  <c:v>182540</c:v>
                </c:pt>
                <c:pt idx="6">
                  <c:v>46567</c:v>
                </c:pt>
                <c:pt idx="7">
                  <c:v>48627</c:v>
                </c:pt>
                <c:pt idx="8">
                  <c:v>51013</c:v>
                </c:pt>
                <c:pt idx="9">
                  <c:v>54021.33</c:v>
                </c:pt>
                <c:pt idx="10">
                  <c:v>55646.98</c:v>
                </c:pt>
                <c:pt idx="11">
                  <c:v>58125</c:v>
                </c:pt>
                <c:pt idx="12">
                  <c:v>75605.61</c:v>
                </c:pt>
                <c:pt idx="13">
                  <c:v>76018.2</c:v>
                </c:pt>
                <c:pt idx="14">
                  <c:v>75778.75</c:v>
                </c:pt>
                <c:pt idx="15">
                  <c:v>76625.440000000002</c:v>
                </c:pt>
                <c:pt idx="16">
                  <c:v>76184.27</c:v>
                </c:pt>
                <c:pt idx="17">
                  <c:v>78351</c:v>
                </c:pt>
                <c:pt idx="18">
                  <c:v>25165.5</c:v>
                </c:pt>
                <c:pt idx="19">
                  <c:v>24896.23</c:v>
                </c:pt>
                <c:pt idx="20">
                  <c:v>24200.43</c:v>
                </c:pt>
                <c:pt idx="21">
                  <c:v>23634.880000000001</c:v>
                </c:pt>
                <c:pt idx="22">
                  <c:v>22700.04</c:v>
                </c:pt>
                <c:pt idx="23">
                  <c:v>22291</c:v>
                </c:pt>
                <c:pt idx="24">
                  <c:v>4059.21</c:v>
                </c:pt>
                <c:pt idx="25">
                  <c:v>3795.25</c:v>
                </c:pt>
                <c:pt idx="26">
                  <c:v>3636.89</c:v>
                </c:pt>
                <c:pt idx="27">
                  <c:v>3744.62</c:v>
                </c:pt>
                <c:pt idx="28">
                  <c:v>3620.31</c:v>
                </c:pt>
                <c:pt idx="29">
                  <c:v>3847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2-412D-A92C-8D7943AEB9EA}"/>
            </c:ext>
          </c:extLst>
        </c:ser>
        <c:ser>
          <c:idx val="1"/>
          <c:order val="1"/>
          <c:tx>
            <c:strRef>
              <c:f>Daten!$D$6</c:f>
              <c:strCache>
                <c:ptCount val="1"/>
                <c:pt idx="0">
                  <c:v>Saldo Aussenhandel</c:v>
                </c:pt>
              </c:strCache>
            </c:strRef>
          </c:tx>
          <c:invertIfNegative val="0"/>
          <c:cat>
            <c:multiLvlStrRef>
              <c:f>Daten!$A$7:$B$36</c:f>
              <c:multiLvlStrCache>
                <c:ptCount val="30"/>
                <c:lvl>
                  <c:pt idx="0">
                    <c:v>11</c:v>
                  </c:pt>
                  <c:pt idx="1">
                    <c:v>12</c:v>
                  </c:pt>
                  <c:pt idx="2">
                    <c:v>13</c:v>
                  </c:pt>
                  <c:pt idx="3">
                    <c:v>14</c:v>
                  </c:pt>
                  <c:pt idx="4">
                    <c:v>15</c:v>
                  </c:pt>
                  <c:pt idx="5">
                    <c:v>16</c:v>
                  </c:pt>
                  <c:pt idx="6">
                    <c:v>11</c:v>
                  </c:pt>
                  <c:pt idx="7">
                    <c:v>12</c:v>
                  </c:pt>
                  <c:pt idx="8">
                    <c:v>13</c:v>
                  </c:pt>
                  <c:pt idx="9">
                    <c:v>14</c:v>
                  </c:pt>
                  <c:pt idx="10">
                    <c:v>15</c:v>
                  </c:pt>
                  <c:pt idx="11">
                    <c:v>16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11</c:v>
                  </c:pt>
                  <c:pt idx="19">
                    <c:v>12</c:v>
                  </c:pt>
                  <c:pt idx="20">
                    <c:v>13</c:v>
                  </c:pt>
                  <c:pt idx="21">
                    <c:v>14</c:v>
                  </c:pt>
                  <c:pt idx="22">
                    <c:v>15</c:v>
                  </c:pt>
                  <c:pt idx="23">
                    <c:v>16</c:v>
                  </c:pt>
                  <c:pt idx="24">
                    <c:v>11</c:v>
                  </c:pt>
                  <c:pt idx="25">
                    <c:v>12</c:v>
                  </c:pt>
                  <c:pt idx="26">
                    <c:v>13</c:v>
                  </c:pt>
                  <c:pt idx="27">
                    <c:v>14</c:v>
                  </c:pt>
                  <c:pt idx="28">
                    <c:v>15</c:v>
                  </c:pt>
                  <c:pt idx="29">
                    <c:v>16</c:v>
                  </c:pt>
                </c:lvl>
                <c:lvl>
                  <c:pt idx="0">
                    <c:v>Schweinefleisch</c:v>
                  </c:pt>
                  <c:pt idx="6">
                    <c:v>Geflügel</c:v>
                  </c:pt>
                  <c:pt idx="12">
                    <c:v>Rindfleisch</c:v>
                  </c:pt>
                  <c:pt idx="18">
                    <c:v>Kalbfleisch</c:v>
                  </c:pt>
                  <c:pt idx="24">
                    <c:v>Schaffleisch</c:v>
                  </c:pt>
                </c:lvl>
              </c:multiLvlStrCache>
            </c:multiLvlStrRef>
          </c:cat>
          <c:val>
            <c:numRef>
              <c:f>Daten!$D$7:$D$36</c:f>
              <c:numCache>
                <c:formatCode>#,##0_ ;\-#,##0\ </c:formatCode>
                <c:ptCount val="30"/>
                <c:pt idx="0">
                  <c:v>9333.3800000000047</c:v>
                </c:pt>
                <c:pt idx="1">
                  <c:v>5915.6699999999837</c:v>
                </c:pt>
                <c:pt idx="2">
                  <c:v>12467.190000000002</c:v>
                </c:pt>
                <c:pt idx="3">
                  <c:v>11225.770000000019</c:v>
                </c:pt>
                <c:pt idx="4">
                  <c:v>6848.0899999999965</c:v>
                </c:pt>
                <c:pt idx="5">
                  <c:v>7963</c:v>
                </c:pt>
                <c:pt idx="6">
                  <c:v>45129</c:v>
                </c:pt>
                <c:pt idx="7">
                  <c:v>43403</c:v>
                </c:pt>
                <c:pt idx="8">
                  <c:v>42779</c:v>
                </c:pt>
                <c:pt idx="9">
                  <c:v>44876.009999999995</c:v>
                </c:pt>
                <c:pt idx="10">
                  <c:v>45967.299999999996</c:v>
                </c:pt>
                <c:pt idx="11">
                  <c:v>43821</c:v>
                </c:pt>
                <c:pt idx="12">
                  <c:v>14950.350000000006</c:v>
                </c:pt>
                <c:pt idx="13">
                  <c:v>14009.699999999997</c:v>
                </c:pt>
                <c:pt idx="14">
                  <c:v>18668.119999999995</c:v>
                </c:pt>
                <c:pt idx="15">
                  <c:v>18561.830000000002</c:v>
                </c:pt>
                <c:pt idx="16">
                  <c:v>18317.479999999996</c:v>
                </c:pt>
                <c:pt idx="17">
                  <c:v>17202</c:v>
                </c:pt>
                <c:pt idx="18">
                  <c:v>686.79999999999927</c:v>
                </c:pt>
                <c:pt idx="19">
                  <c:v>578.04999999999927</c:v>
                </c:pt>
                <c:pt idx="20">
                  <c:v>605.65999999999985</c:v>
                </c:pt>
                <c:pt idx="21">
                  <c:v>595.66999999999825</c:v>
                </c:pt>
                <c:pt idx="22">
                  <c:v>604.75</c:v>
                </c:pt>
                <c:pt idx="23">
                  <c:v>668</c:v>
                </c:pt>
                <c:pt idx="24">
                  <c:v>5871.4100000000008</c:v>
                </c:pt>
                <c:pt idx="25">
                  <c:v>5859.2800000000007</c:v>
                </c:pt>
                <c:pt idx="26">
                  <c:v>5843.6200000000008</c:v>
                </c:pt>
                <c:pt idx="27">
                  <c:v>6160.04</c:v>
                </c:pt>
                <c:pt idx="28">
                  <c:v>6737.4</c:v>
                </c:pt>
                <c:pt idx="29">
                  <c:v>6610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2-412D-A92C-8D7943AEB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-1903006336"/>
        <c:axId val="-1902991200"/>
      </c:barChart>
      <c:catAx>
        <c:axId val="-190300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/>
                </a:pPr>
                <a:r>
                  <a:rPr lang="en-US" sz="1000" b="0"/>
                  <a:t>* Konsum = Inlandproduktion + Saldo Aussenhandel</a:t>
                </a:r>
              </a:p>
            </c:rich>
          </c:tx>
          <c:layout>
            <c:manualLayout>
              <c:xMode val="edge"/>
              <c:yMode val="edge"/>
              <c:x val="0.41865330621332503"/>
              <c:y val="0.9619875806142650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902991200"/>
        <c:crosses val="autoZero"/>
        <c:auto val="1"/>
        <c:lblAlgn val="ctr"/>
        <c:lblOffset val="100"/>
        <c:noMultiLvlLbl val="0"/>
      </c:catAx>
      <c:valAx>
        <c:axId val="-1902991200"/>
        <c:scaling>
          <c:orientation val="minMax"/>
          <c:max val="21000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Tonnen Verkaufsgewicht</a:t>
                </a:r>
              </a:p>
            </c:rich>
          </c:tx>
          <c:layout>
            <c:manualLayout>
              <c:xMode val="edge"/>
              <c:yMode val="edge"/>
              <c:x val="2.7309237984096601E-3"/>
              <c:y val="0.27790104931571002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-1903006336"/>
        <c:crosses val="autoZero"/>
        <c:crossBetween val="between"/>
        <c:majorUnit val="30000"/>
        <c:minorUnit val="10000"/>
      </c:valAx>
    </c:plotArea>
    <c:legend>
      <c:legendPos val="t"/>
      <c:layout>
        <c:manualLayout>
          <c:xMode val="edge"/>
          <c:yMode val="edge"/>
          <c:x val="0.41415867871455597"/>
          <c:y val="0.23035160323946999"/>
          <c:w val="0.51311168366051596"/>
          <c:h val="5.8654769678054497E-2"/>
        </c:manualLayout>
      </c:layout>
      <c:overlay val="1"/>
    </c:legend>
    <c:plotVisOnly val="1"/>
    <c:dispBlanksAs val="gap"/>
    <c:showDLblsOverMax val="0"/>
  </c:chart>
  <c:txPr>
    <a:bodyPr/>
    <a:lstStyle/>
    <a:p>
      <a:pPr>
        <a:defRPr sz="1800"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Entwicklung des Landesindex der Konsumentenpreise (Dezember 2010 = 100)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Daten!$A$52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Daten!$B$51:$G$51</c:f>
              <c:strCache>
                <c:ptCount val="6"/>
                <c:pt idx="0">
                  <c:v>Rind</c:v>
                </c:pt>
                <c:pt idx="1">
                  <c:v>Kalb</c:v>
                </c:pt>
                <c:pt idx="2">
                  <c:v>Schwein</c:v>
                </c:pt>
                <c:pt idx="3">
                  <c:v>Schaf</c:v>
                </c:pt>
                <c:pt idx="4">
                  <c:v>Geflügel</c:v>
                </c:pt>
                <c:pt idx="5">
                  <c:v>Wurstwaren</c:v>
                </c:pt>
              </c:strCache>
            </c:strRef>
          </c:cat>
          <c:val>
            <c:numRef>
              <c:f>Daten!$B$52:$G$52</c:f>
              <c:numCache>
                <c:formatCode>_ * #,##0.0_ ;_ * \-#,##0.0_ ;_ * "-"??_ ;_ @_ </c:formatCode>
                <c:ptCount val="6"/>
                <c:pt idx="0">
                  <c:v>98.5</c:v>
                </c:pt>
                <c:pt idx="1">
                  <c:v>96.3</c:v>
                </c:pt>
                <c:pt idx="2">
                  <c:v>101</c:v>
                </c:pt>
                <c:pt idx="3">
                  <c:v>100.5</c:v>
                </c:pt>
                <c:pt idx="4">
                  <c:v>99.7</c:v>
                </c:pt>
                <c:pt idx="5">
                  <c:v>95.1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D-4FA2-AF13-334EC6CFE3D9}"/>
            </c:ext>
          </c:extLst>
        </c:ser>
        <c:ser>
          <c:idx val="1"/>
          <c:order val="1"/>
          <c:tx>
            <c:strRef>
              <c:f>Daten!$A$53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Daten!$B$51:$G$51</c:f>
              <c:strCache>
                <c:ptCount val="6"/>
                <c:pt idx="0">
                  <c:v>Rind</c:v>
                </c:pt>
                <c:pt idx="1">
                  <c:v>Kalb</c:v>
                </c:pt>
                <c:pt idx="2">
                  <c:v>Schwein</c:v>
                </c:pt>
                <c:pt idx="3">
                  <c:v>Schaf</c:v>
                </c:pt>
                <c:pt idx="4">
                  <c:v>Geflügel</c:v>
                </c:pt>
                <c:pt idx="5">
                  <c:v>Wurstwaren</c:v>
                </c:pt>
              </c:strCache>
            </c:strRef>
          </c:cat>
          <c:val>
            <c:numRef>
              <c:f>Daten!$B$53:$G$53</c:f>
              <c:numCache>
                <c:formatCode>_ * #,##0.0_ ;_ * \-#,##0.0_ ;_ * "-"??_ ;_ @_ </c:formatCode>
                <c:ptCount val="6"/>
                <c:pt idx="0">
                  <c:v>99.7</c:v>
                </c:pt>
                <c:pt idx="1">
                  <c:v>97.4</c:v>
                </c:pt>
                <c:pt idx="2">
                  <c:v>100.5</c:v>
                </c:pt>
                <c:pt idx="3">
                  <c:v>101</c:v>
                </c:pt>
                <c:pt idx="4">
                  <c:v>98.5</c:v>
                </c:pt>
                <c:pt idx="5">
                  <c:v>92.4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D-4FA2-AF13-334EC6CFE3D9}"/>
            </c:ext>
          </c:extLst>
        </c:ser>
        <c:ser>
          <c:idx val="2"/>
          <c:order val="2"/>
          <c:tx>
            <c:strRef>
              <c:f>Daten!$A$54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Daten!$B$51:$G$51</c:f>
              <c:strCache>
                <c:ptCount val="6"/>
                <c:pt idx="0">
                  <c:v>Rind</c:v>
                </c:pt>
                <c:pt idx="1">
                  <c:v>Kalb</c:v>
                </c:pt>
                <c:pt idx="2">
                  <c:v>Schwein</c:v>
                </c:pt>
                <c:pt idx="3">
                  <c:v>Schaf</c:v>
                </c:pt>
                <c:pt idx="4">
                  <c:v>Geflügel</c:v>
                </c:pt>
                <c:pt idx="5">
                  <c:v>Wurstwaren</c:v>
                </c:pt>
              </c:strCache>
            </c:strRef>
          </c:cat>
          <c:val>
            <c:numRef>
              <c:f>Daten!$B$54:$G$54</c:f>
              <c:numCache>
                <c:formatCode>_ * #,##0.0_ ;_ * \-#,##0.0_ ;_ * "-"??_ ;_ @_ </c:formatCode>
                <c:ptCount val="6"/>
                <c:pt idx="0">
                  <c:v>102.7</c:v>
                </c:pt>
                <c:pt idx="1">
                  <c:v>100.6</c:v>
                </c:pt>
                <c:pt idx="2">
                  <c:v>106.4</c:v>
                </c:pt>
                <c:pt idx="3">
                  <c:v>102.8</c:v>
                </c:pt>
                <c:pt idx="4">
                  <c:v>98.3</c:v>
                </c:pt>
                <c:pt idx="5">
                  <c:v>93.6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7D-4FA2-AF13-334EC6CFE3D9}"/>
            </c:ext>
          </c:extLst>
        </c:ser>
        <c:ser>
          <c:idx val="3"/>
          <c:order val="3"/>
          <c:tx>
            <c:strRef>
              <c:f>Daten!$A$55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Daten!$B$51:$G$51</c:f>
              <c:strCache>
                <c:ptCount val="6"/>
                <c:pt idx="0">
                  <c:v>Rind</c:v>
                </c:pt>
                <c:pt idx="1">
                  <c:v>Kalb</c:v>
                </c:pt>
                <c:pt idx="2">
                  <c:v>Schwein</c:v>
                </c:pt>
                <c:pt idx="3">
                  <c:v>Schaf</c:v>
                </c:pt>
                <c:pt idx="4">
                  <c:v>Geflügel</c:v>
                </c:pt>
                <c:pt idx="5">
                  <c:v>Wurstwaren</c:v>
                </c:pt>
              </c:strCache>
            </c:strRef>
          </c:cat>
          <c:val>
            <c:numRef>
              <c:f>Daten!$B$55:$G$55</c:f>
              <c:numCache>
                <c:formatCode>_ * #,##0.0_ ;_ * \-#,##0.0_ ;_ * "-"??_ ;_ @_ </c:formatCode>
                <c:ptCount val="6"/>
                <c:pt idx="0">
                  <c:v>103.6</c:v>
                </c:pt>
                <c:pt idx="1">
                  <c:v>102.9</c:v>
                </c:pt>
                <c:pt idx="2">
                  <c:v>103.5</c:v>
                </c:pt>
                <c:pt idx="3">
                  <c:v>103.1</c:v>
                </c:pt>
                <c:pt idx="4">
                  <c:v>99.5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7D-4FA2-AF13-334EC6CFE3D9}"/>
            </c:ext>
          </c:extLst>
        </c:ser>
        <c:ser>
          <c:idx val="4"/>
          <c:order val="4"/>
          <c:tx>
            <c:strRef>
              <c:f>Daten!$A$56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Daten!$B$51:$G$51</c:f>
              <c:strCache>
                <c:ptCount val="6"/>
                <c:pt idx="0">
                  <c:v>Rind</c:v>
                </c:pt>
                <c:pt idx="1">
                  <c:v>Kalb</c:v>
                </c:pt>
                <c:pt idx="2">
                  <c:v>Schwein</c:v>
                </c:pt>
                <c:pt idx="3">
                  <c:v>Schaf</c:v>
                </c:pt>
                <c:pt idx="4">
                  <c:v>Geflügel</c:v>
                </c:pt>
                <c:pt idx="5">
                  <c:v>Wurstwaren</c:v>
                </c:pt>
              </c:strCache>
            </c:strRef>
          </c:cat>
          <c:val>
            <c:numRef>
              <c:f>Daten!$B$56:$G$56</c:f>
              <c:numCache>
                <c:formatCode>_ * #,##0.0_ ;_ * \-#,##0.0_ ;_ * "-"??_ ;_ @_ </c:formatCode>
                <c:ptCount val="6"/>
                <c:pt idx="0">
                  <c:v>105.9</c:v>
                </c:pt>
                <c:pt idx="1">
                  <c:v>105.1</c:v>
                </c:pt>
                <c:pt idx="2">
                  <c:v>100</c:v>
                </c:pt>
                <c:pt idx="3">
                  <c:v>102.4</c:v>
                </c:pt>
                <c:pt idx="4">
                  <c:v>98.2</c:v>
                </c:pt>
                <c:pt idx="5">
                  <c:v>97.6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7D-4FA2-AF13-334EC6CFE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74838752"/>
        <c:axId val="-1960761344"/>
      </c:barChart>
      <c:catAx>
        <c:axId val="-187483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60761344"/>
        <c:crosses val="autoZero"/>
        <c:auto val="1"/>
        <c:lblAlgn val="ctr"/>
        <c:lblOffset val="100"/>
        <c:noMultiLvlLbl val="0"/>
      </c:catAx>
      <c:valAx>
        <c:axId val="-196076134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Indexpunkte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-1874838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data_konsum_aggr!$B$4</c:f>
              <c:strCache>
                <c:ptCount val="1"/>
                <c:pt idx="0">
                  <c:v>Inlandproduktion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data_konsum_aggr!$A$5:$A$9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data_konsum_aggr!$B$5:$B$9</c:f>
              <c:numCache>
                <c:formatCode>General</c:formatCode>
                <c:ptCount val="5"/>
                <c:pt idx="0">
                  <c:v>341883.81</c:v>
                </c:pt>
                <c:pt idx="1">
                  <c:v>339008.44</c:v>
                </c:pt>
                <c:pt idx="2">
                  <c:v>334773.47000000003</c:v>
                </c:pt>
                <c:pt idx="3">
                  <c:v>343174.38</c:v>
                </c:pt>
                <c:pt idx="4">
                  <c:v>342763.02999999997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5-4D01-9474-81CBB8505868}"/>
            </c:ext>
          </c:extLst>
        </c:ser>
        <c:ser>
          <c:idx val="1"/>
          <c:order val="1"/>
          <c:tx>
            <c:strRef>
              <c:f>data_konsum_aggr!$C$4</c:f>
              <c:strCache>
                <c:ptCount val="1"/>
                <c:pt idx="0">
                  <c:v>Saldo Aussenhandel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data_konsum_aggr!$A$5:$A$9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data_konsum_aggr!$C$5:$C$9</c:f>
              <c:numCache>
                <c:formatCode>General</c:formatCode>
                <c:ptCount val="5"/>
                <c:pt idx="0">
                  <c:v>75970.940000000017</c:v>
                </c:pt>
                <c:pt idx="1">
                  <c:v>69765.699999999983</c:v>
                </c:pt>
                <c:pt idx="2">
                  <c:v>80363.59</c:v>
                </c:pt>
                <c:pt idx="3">
                  <c:v>81419.320000000007</c:v>
                </c:pt>
                <c:pt idx="4">
                  <c:v>78475.01999999999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65-4D01-9474-81CBB8505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1869499712"/>
        <c:axId val="-1878856144"/>
      </c:barChart>
      <c:catAx>
        <c:axId val="-186949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878856144"/>
        <c:crosses val="autoZero"/>
        <c:auto val="1"/>
        <c:lblAlgn val="ctr"/>
        <c:lblOffset val="100"/>
        <c:noMultiLvlLbl val="0"/>
      </c:catAx>
      <c:valAx>
        <c:axId val="-18788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86949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2" workbookViewId="0" zoomToFit="1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644" cy="6016849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2826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892" cy="6075405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topLeftCell="A4" workbookViewId="0">
      <selection activeCell="A38" sqref="A38:XFD38"/>
    </sheetView>
  </sheetViews>
  <sheetFormatPr baseColWidth="10" defaultRowHeight="15" x14ac:dyDescent="0.25"/>
  <cols>
    <col min="1" max="2" width="16.85546875" customWidth="1"/>
    <col min="3" max="4" width="16.7109375" customWidth="1"/>
    <col min="5" max="5" width="17.140625" customWidth="1"/>
    <col min="6" max="6" width="16.85546875" customWidth="1"/>
    <col min="7" max="7" width="16.42578125" customWidth="1"/>
  </cols>
  <sheetData>
    <row r="1" spans="1:10" x14ac:dyDescent="0.25">
      <c r="A1" s="2" t="s">
        <v>20</v>
      </c>
    </row>
    <row r="2" spans="1:10" x14ac:dyDescent="0.25">
      <c r="A2" s="8" t="s">
        <v>17</v>
      </c>
    </row>
    <row r="3" spans="1:10" x14ac:dyDescent="0.25">
      <c r="A3" s="17" t="s">
        <v>25</v>
      </c>
    </row>
    <row r="4" spans="1:10" x14ac:dyDescent="0.25">
      <c r="A4" s="17"/>
    </row>
    <row r="5" spans="1:10" x14ac:dyDescent="0.25">
      <c r="A5" s="17"/>
    </row>
    <row r="6" spans="1:10" s="10" customFormat="1" ht="29.25" customHeight="1" x14ac:dyDescent="0.25">
      <c r="A6" s="10" t="s">
        <v>22</v>
      </c>
      <c r="B6" s="11" t="s">
        <v>21</v>
      </c>
      <c r="C6" s="10" t="s">
        <v>5</v>
      </c>
      <c r="D6" s="14" t="s">
        <v>6</v>
      </c>
      <c r="E6" s="10" t="s">
        <v>24</v>
      </c>
    </row>
    <row r="7" spans="1:10" x14ac:dyDescent="0.25">
      <c r="A7" t="s">
        <v>0</v>
      </c>
      <c r="B7" s="9" t="s">
        <v>7</v>
      </c>
      <c r="C7" s="3">
        <v>190486.49</v>
      </c>
      <c r="D7" s="3">
        <v>9333.3800000000047</v>
      </c>
      <c r="E7" s="15">
        <f>C7+D7</f>
        <v>199819.87</v>
      </c>
      <c r="F7" s="5"/>
      <c r="G7" s="5"/>
      <c r="H7" s="5"/>
      <c r="J7" s="1"/>
    </row>
    <row r="8" spans="1:10" x14ac:dyDescent="0.25">
      <c r="B8" s="9" t="s">
        <v>8</v>
      </c>
      <c r="C8" s="3">
        <v>185671.76</v>
      </c>
      <c r="D8" s="3">
        <v>5915.6699999999837</v>
      </c>
      <c r="E8" s="15">
        <f t="shared" ref="E8:E42" si="0">C8+D8</f>
        <v>191587.43</v>
      </c>
      <c r="F8" s="5"/>
      <c r="G8" s="5"/>
      <c r="H8" s="5"/>
      <c r="J8" s="1"/>
    </row>
    <row r="9" spans="1:10" x14ac:dyDescent="0.25">
      <c r="B9" s="9" t="s">
        <v>9</v>
      </c>
      <c r="C9" s="3">
        <v>180144.4</v>
      </c>
      <c r="D9" s="3">
        <v>12467.190000000002</v>
      </c>
      <c r="E9" s="15">
        <f t="shared" si="0"/>
        <v>192611.59</v>
      </c>
      <c r="F9" s="5"/>
      <c r="G9" s="5"/>
      <c r="H9" s="5"/>
      <c r="J9" s="1"/>
    </row>
    <row r="10" spans="1:10" x14ac:dyDescent="0.25">
      <c r="B10" s="9" t="s">
        <v>10</v>
      </c>
      <c r="C10" s="3">
        <v>185148.11</v>
      </c>
      <c r="D10" s="3">
        <v>11225.770000000019</v>
      </c>
      <c r="E10" s="15">
        <f t="shared" si="0"/>
        <v>196373.88</v>
      </c>
      <c r="F10" s="5"/>
      <c r="G10" s="5"/>
      <c r="H10" s="5"/>
      <c r="J10" s="1"/>
    </row>
    <row r="11" spans="1:10" x14ac:dyDescent="0.25">
      <c r="B11" s="9" t="s">
        <v>11</v>
      </c>
      <c r="C11" s="3">
        <v>184611.43</v>
      </c>
      <c r="D11" s="3">
        <v>6848.0899999999965</v>
      </c>
      <c r="E11" s="15">
        <f t="shared" si="0"/>
        <v>191459.52</v>
      </c>
      <c r="F11" s="5"/>
      <c r="G11" s="5"/>
      <c r="H11" s="5"/>
      <c r="J11" s="1"/>
    </row>
    <row r="12" spans="1:10" x14ac:dyDescent="0.25">
      <c r="B12" s="9">
        <v>16</v>
      </c>
      <c r="C12" s="3">
        <v>182540</v>
      </c>
      <c r="D12" s="3">
        <f>10114-2151</f>
        <v>7963</v>
      </c>
      <c r="E12" s="15">
        <f>C12+D12</f>
        <v>190503</v>
      </c>
      <c r="F12" s="5"/>
      <c r="G12" s="5"/>
      <c r="H12" s="5"/>
      <c r="J12" s="1"/>
    </row>
    <row r="13" spans="1:10" x14ac:dyDescent="0.25">
      <c r="A13" s="4" t="s">
        <v>1</v>
      </c>
      <c r="B13" s="9" t="s">
        <v>7</v>
      </c>
      <c r="C13" s="3">
        <v>46567</v>
      </c>
      <c r="D13" s="3">
        <v>45129</v>
      </c>
      <c r="E13" s="15">
        <f t="shared" si="0"/>
        <v>91696</v>
      </c>
      <c r="F13" s="5"/>
      <c r="G13" s="5"/>
      <c r="H13" s="5"/>
      <c r="J13" s="1"/>
    </row>
    <row r="14" spans="1:10" x14ac:dyDescent="0.25">
      <c r="B14" s="9" t="s">
        <v>8</v>
      </c>
      <c r="C14" s="3">
        <v>48627</v>
      </c>
      <c r="D14" s="3">
        <v>43403</v>
      </c>
      <c r="E14" s="15">
        <f t="shared" si="0"/>
        <v>92030</v>
      </c>
      <c r="F14" s="5"/>
      <c r="G14" s="5"/>
      <c r="H14" s="5"/>
      <c r="J14" s="1"/>
    </row>
    <row r="15" spans="1:10" x14ac:dyDescent="0.25">
      <c r="B15" s="9" t="s">
        <v>9</v>
      </c>
      <c r="C15" s="3">
        <v>51013</v>
      </c>
      <c r="D15" s="3">
        <v>42779</v>
      </c>
      <c r="E15" s="15">
        <f t="shared" si="0"/>
        <v>93792</v>
      </c>
      <c r="F15" s="5"/>
      <c r="G15" s="5"/>
      <c r="H15" s="5"/>
      <c r="J15" s="1"/>
    </row>
    <row r="16" spans="1:10" x14ac:dyDescent="0.25">
      <c r="B16" s="9" t="s">
        <v>10</v>
      </c>
      <c r="C16" s="7">
        <v>54021.33</v>
      </c>
      <c r="D16" s="3">
        <v>44876.009999999995</v>
      </c>
      <c r="E16" s="15">
        <f t="shared" si="0"/>
        <v>98897.34</v>
      </c>
      <c r="F16" s="5"/>
      <c r="G16" s="5"/>
      <c r="H16" s="5"/>
      <c r="J16" s="1"/>
    </row>
    <row r="17" spans="1:10" x14ac:dyDescent="0.25">
      <c r="B17" s="9" t="s">
        <v>11</v>
      </c>
      <c r="C17" s="3">
        <v>55646.98</v>
      </c>
      <c r="D17" s="3">
        <v>45967.299999999996</v>
      </c>
      <c r="E17" s="15">
        <f t="shared" si="0"/>
        <v>101614.28</v>
      </c>
      <c r="F17" s="5"/>
      <c r="G17" s="5"/>
      <c r="H17" s="5"/>
      <c r="J17" s="1"/>
    </row>
    <row r="18" spans="1:10" x14ac:dyDescent="0.25">
      <c r="B18" s="9">
        <v>16</v>
      </c>
      <c r="C18" s="3">
        <v>58125</v>
      </c>
      <c r="D18" s="3">
        <f>45237-1416</f>
        <v>43821</v>
      </c>
      <c r="E18" s="15">
        <f>C18+D18</f>
        <v>101946</v>
      </c>
      <c r="F18" s="5"/>
      <c r="G18" s="5"/>
      <c r="H18" s="5"/>
      <c r="J18" s="1"/>
    </row>
    <row r="19" spans="1:10" x14ac:dyDescent="0.25">
      <c r="A19" s="4" t="s">
        <v>2</v>
      </c>
      <c r="B19" s="9" t="s">
        <v>7</v>
      </c>
      <c r="C19" s="3">
        <v>75605.61</v>
      </c>
      <c r="D19" s="3">
        <v>14950.350000000006</v>
      </c>
      <c r="E19" s="15">
        <f t="shared" si="0"/>
        <v>90555.96</v>
      </c>
      <c r="F19" s="5"/>
      <c r="G19" s="5"/>
      <c r="H19" s="5"/>
      <c r="J19" s="1"/>
    </row>
    <row r="20" spans="1:10" x14ac:dyDescent="0.25">
      <c r="B20" s="9" t="s">
        <v>8</v>
      </c>
      <c r="C20" s="3">
        <v>76018.2</v>
      </c>
      <c r="D20" s="3">
        <v>14009.699999999997</v>
      </c>
      <c r="E20" s="15">
        <f t="shared" si="0"/>
        <v>90027.9</v>
      </c>
      <c r="F20" s="5"/>
      <c r="G20" s="5"/>
      <c r="H20" s="5"/>
      <c r="J20" s="1"/>
    </row>
    <row r="21" spans="1:10" x14ac:dyDescent="0.25">
      <c r="B21" s="9" t="s">
        <v>9</v>
      </c>
      <c r="C21" s="3">
        <v>75778.75</v>
      </c>
      <c r="D21" s="3">
        <v>18668.119999999995</v>
      </c>
      <c r="E21" s="15">
        <f t="shared" si="0"/>
        <v>94446.87</v>
      </c>
      <c r="F21" s="5"/>
      <c r="G21" s="5"/>
      <c r="H21" s="5"/>
      <c r="J21" s="1"/>
    </row>
    <row r="22" spans="1:10" x14ac:dyDescent="0.25">
      <c r="B22" s="9" t="s">
        <v>10</v>
      </c>
      <c r="C22" s="3">
        <v>76625.440000000002</v>
      </c>
      <c r="D22" s="3">
        <v>18561.830000000002</v>
      </c>
      <c r="E22" s="15">
        <f t="shared" si="0"/>
        <v>95187.27</v>
      </c>
      <c r="F22" s="5"/>
      <c r="G22" s="5"/>
      <c r="H22" s="5"/>
      <c r="J22" s="1"/>
    </row>
    <row r="23" spans="1:10" x14ac:dyDescent="0.25">
      <c r="B23" s="9" t="s">
        <v>11</v>
      </c>
      <c r="C23" s="3">
        <v>76184.27</v>
      </c>
      <c r="D23" s="3">
        <v>18317.479999999996</v>
      </c>
      <c r="E23" s="15">
        <f t="shared" si="0"/>
        <v>94501.75</v>
      </c>
      <c r="F23" s="5"/>
      <c r="G23" s="5"/>
      <c r="H23" s="5"/>
      <c r="J23" s="1"/>
    </row>
    <row r="24" spans="1:10" x14ac:dyDescent="0.25">
      <c r="B24" s="9">
        <v>16</v>
      </c>
      <c r="C24" s="3">
        <v>78351</v>
      </c>
      <c r="D24" s="3">
        <f>21953-4751</f>
        <v>17202</v>
      </c>
      <c r="E24" s="15">
        <f>C24+D24</f>
        <v>95553</v>
      </c>
      <c r="F24" s="5"/>
      <c r="G24" s="5"/>
      <c r="H24" s="5"/>
      <c r="J24" s="1"/>
    </row>
    <row r="25" spans="1:10" x14ac:dyDescent="0.25">
      <c r="A25" t="s">
        <v>3</v>
      </c>
      <c r="B25" s="9" t="s">
        <v>7</v>
      </c>
      <c r="C25" s="3">
        <v>25165.5</v>
      </c>
      <c r="D25" s="3">
        <v>686.79999999999927</v>
      </c>
      <c r="E25" s="15">
        <f t="shared" si="0"/>
        <v>25852.3</v>
      </c>
      <c r="F25" s="5"/>
      <c r="G25" s="5"/>
      <c r="H25" s="5"/>
      <c r="J25" s="1"/>
    </row>
    <row r="26" spans="1:10" x14ac:dyDescent="0.25">
      <c r="B26" s="9" t="s">
        <v>8</v>
      </c>
      <c r="C26" s="3">
        <v>24896.23</v>
      </c>
      <c r="D26" s="3">
        <v>578.04999999999927</v>
      </c>
      <c r="E26" s="15">
        <f t="shared" si="0"/>
        <v>25474.28</v>
      </c>
      <c r="F26" s="5"/>
      <c r="G26" s="5"/>
      <c r="H26" s="5"/>
      <c r="J26" s="1"/>
    </row>
    <row r="27" spans="1:10" x14ac:dyDescent="0.25">
      <c r="B27" s="9" t="s">
        <v>9</v>
      </c>
      <c r="C27" s="3">
        <v>24200.43</v>
      </c>
      <c r="D27" s="3">
        <v>605.65999999999985</v>
      </c>
      <c r="E27" s="15">
        <f t="shared" si="0"/>
        <v>24806.09</v>
      </c>
      <c r="F27" s="5"/>
      <c r="G27" s="5"/>
      <c r="H27" s="5"/>
      <c r="J27" s="1"/>
    </row>
    <row r="28" spans="1:10" x14ac:dyDescent="0.25">
      <c r="B28" s="9" t="s">
        <v>10</v>
      </c>
      <c r="C28" s="3">
        <v>23634.880000000001</v>
      </c>
      <c r="D28" s="3">
        <v>595.66999999999825</v>
      </c>
      <c r="E28" s="15">
        <f t="shared" si="0"/>
        <v>24230.55</v>
      </c>
      <c r="F28" s="5"/>
      <c r="G28" s="5"/>
      <c r="H28" s="5"/>
      <c r="J28" s="1"/>
    </row>
    <row r="29" spans="1:10" x14ac:dyDescent="0.25">
      <c r="B29" s="9" t="s">
        <v>11</v>
      </c>
      <c r="C29" s="3">
        <v>22700.04</v>
      </c>
      <c r="D29" s="3">
        <v>604.75</v>
      </c>
      <c r="E29" s="15">
        <f t="shared" si="0"/>
        <v>23304.79</v>
      </c>
      <c r="F29" s="5"/>
      <c r="G29" s="5"/>
      <c r="H29" s="5"/>
      <c r="J29" s="1"/>
    </row>
    <row r="30" spans="1:10" x14ac:dyDescent="0.25">
      <c r="B30" s="9">
        <v>16</v>
      </c>
      <c r="C30" s="3">
        <f>22291</f>
        <v>22291</v>
      </c>
      <c r="D30" s="3">
        <f>685-17</f>
        <v>668</v>
      </c>
      <c r="E30" s="15">
        <f>C30+D30</f>
        <v>22959</v>
      </c>
      <c r="F30" s="5"/>
      <c r="G30" s="5"/>
      <c r="H30" s="5"/>
      <c r="J30" s="1"/>
    </row>
    <row r="31" spans="1:10" x14ac:dyDescent="0.25">
      <c r="A31" t="s">
        <v>4</v>
      </c>
      <c r="B31" s="9" t="s">
        <v>7</v>
      </c>
      <c r="C31" s="3">
        <v>4059.21</v>
      </c>
      <c r="D31" s="3">
        <v>5871.4100000000008</v>
      </c>
      <c r="E31" s="15">
        <f t="shared" si="0"/>
        <v>9930.6200000000008</v>
      </c>
      <c r="F31" s="5"/>
      <c r="G31" s="5"/>
      <c r="H31" s="5"/>
      <c r="J31" s="1"/>
    </row>
    <row r="32" spans="1:10" x14ac:dyDescent="0.25">
      <c r="B32" s="9" t="s">
        <v>8</v>
      </c>
      <c r="C32" s="3">
        <v>3795.25</v>
      </c>
      <c r="D32" s="3">
        <v>5859.2800000000007</v>
      </c>
      <c r="E32" s="15">
        <f t="shared" si="0"/>
        <v>9654.5300000000007</v>
      </c>
      <c r="F32" s="5"/>
      <c r="G32" s="5"/>
      <c r="H32" s="5"/>
      <c r="J32" s="1"/>
    </row>
    <row r="33" spans="1:10" x14ac:dyDescent="0.25">
      <c r="B33" s="9" t="s">
        <v>9</v>
      </c>
      <c r="C33" s="3">
        <v>3636.89</v>
      </c>
      <c r="D33" s="3">
        <v>5843.6200000000008</v>
      </c>
      <c r="E33" s="15">
        <f t="shared" si="0"/>
        <v>9480.51</v>
      </c>
      <c r="F33" s="5"/>
      <c r="G33" s="5"/>
      <c r="H33" s="5"/>
      <c r="J33" s="1"/>
    </row>
    <row r="34" spans="1:10" x14ac:dyDescent="0.25">
      <c r="B34" s="9" t="s">
        <v>10</v>
      </c>
      <c r="C34" s="3">
        <v>3744.62</v>
      </c>
      <c r="D34" s="3">
        <v>6160.04</v>
      </c>
      <c r="E34" s="15">
        <f t="shared" si="0"/>
        <v>9904.66</v>
      </c>
      <c r="F34" s="5"/>
      <c r="G34" s="5"/>
      <c r="H34" s="5"/>
      <c r="J34" s="1"/>
    </row>
    <row r="35" spans="1:10" x14ac:dyDescent="0.25">
      <c r="B35" s="19" t="s">
        <v>11</v>
      </c>
      <c r="C35" s="20">
        <v>3620.31</v>
      </c>
      <c r="D35" s="20">
        <v>6737.4</v>
      </c>
      <c r="E35" s="21">
        <f>C35+D35</f>
        <v>10357.709999999999</v>
      </c>
      <c r="F35" s="5"/>
      <c r="G35" s="5"/>
      <c r="H35" s="5"/>
      <c r="J35" s="1"/>
    </row>
    <row r="36" spans="1:10" x14ac:dyDescent="0.25">
      <c r="A36" s="18"/>
      <c r="B36" s="19">
        <v>16</v>
      </c>
      <c r="C36" s="20">
        <v>3847</v>
      </c>
      <c r="D36" s="20">
        <f>6612-2</f>
        <v>6610</v>
      </c>
      <c r="E36" s="21">
        <f>C36+D36</f>
        <v>10457</v>
      </c>
      <c r="F36" s="5"/>
      <c r="G36" s="5"/>
      <c r="H36" s="5"/>
      <c r="J36" s="1"/>
    </row>
    <row r="37" spans="1:10" x14ac:dyDescent="0.25">
      <c r="A37" s="18"/>
      <c r="F37" s="5"/>
      <c r="G37" s="5"/>
      <c r="H37" s="5"/>
      <c r="J37" s="1"/>
    </row>
    <row r="38" spans="1:10" ht="30" x14ac:dyDescent="0.25">
      <c r="A38" t="s">
        <v>23</v>
      </c>
      <c r="B38" s="11"/>
      <c r="C38" s="10" t="s">
        <v>5</v>
      </c>
      <c r="D38" s="14" t="s">
        <v>6</v>
      </c>
      <c r="E38" s="10" t="s">
        <v>24</v>
      </c>
      <c r="F38" s="5"/>
      <c r="G38" s="5"/>
      <c r="H38" s="5"/>
      <c r="J38" s="1"/>
    </row>
    <row r="39" spans="1:10" x14ac:dyDescent="0.25">
      <c r="B39" s="16">
        <v>11</v>
      </c>
      <c r="C39" s="15">
        <f>C7+C13+C19+C25+C31</f>
        <v>341883.81</v>
      </c>
      <c r="D39" s="15">
        <f>D7+D13+D19+D25+D31</f>
        <v>75970.940000000017</v>
      </c>
      <c r="E39" s="15">
        <f t="shared" si="0"/>
        <v>417854.75</v>
      </c>
    </row>
    <row r="40" spans="1:10" x14ac:dyDescent="0.25">
      <c r="B40" s="16">
        <v>12</v>
      </c>
      <c r="C40" s="15">
        <f>C8+C14+C20+C26+C32</f>
        <v>339008.44</v>
      </c>
      <c r="D40" s="15">
        <f>D8+D14+D20+D26+D32</f>
        <v>69765.699999999983</v>
      </c>
      <c r="E40" s="15">
        <f t="shared" si="0"/>
        <v>408774.14</v>
      </c>
    </row>
    <row r="41" spans="1:10" x14ac:dyDescent="0.25">
      <c r="B41" s="16">
        <v>13</v>
      </c>
      <c r="C41" s="15">
        <f>C9+C15+C21+C27+C33</f>
        <v>334773.47000000003</v>
      </c>
      <c r="D41" s="15">
        <f>D9+D15+D21+D27+D33</f>
        <v>80363.59</v>
      </c>
      <c r="E41" s="15">
        <f t="shared" si="0"/>
        <v>415137.06000000006</v>
      </c>
    </row>
    <row r="42" spans="1:10" x14ac:dyDescent="0.25">
      <c r="B42" s="16">
        <v>14</v>
      </c>
      <c r="C42" s="15">
        <f>C10+C16+C22+C28+C34</f>
        <v>343174.38</v>
      </c>
      <c r="D42" s="15">
        <f>D10+D16+D22+D28+D34</f>
        <v>81419.320000000007</v>
      </c>
      <c r="E42" s="15">
        <f t="shared" si="0"/>
        <v>424593.7</v>
      </c>
    </row>
    <row r="43" spans="1:10" x14ac:dyDescent="0.25">
      <c r="B43" s="16">
        <v>15</v>
      </c>
      <c r="C43" s="15">
        <f>C11+C17+C23+C29+C35</f>
        <v>342763.02999999997</v>
      </c>
      <c r="D43" s="15">
        <f>D11+D17+D23+D29+D35</f>
        <v>78475.01999999999</v>
      </c>
      <c r="E43" s="15">
        <f>C43+D43</f>
        <v>421238.04999999993</v>
      </c>
    </row>
    <row r="44" spans="1:10" x14ac:dyDescent="0.25">
      <c r="C44" s="15"/>
      <c r="D44" s="15"/>
      <c r="E44" s="15"/>
    </row>
    <row r="45" spans="1:10" x14ac:dyDescent="0.25">
      <c r="C45" s="15"/>
      <c r="D45" s="15"/>
      <c r="E45" s="15"/>
    </row>
    <row r="46" spans="1:10" x14ac:dyDescent="0.25">
      <c r="C46" s="15"/>
      <c r="D46" s="15"/>
      <c r="E46" s="15"/>
    </row>
    <row r="48" spans="1:10" x14ac:dyDescent="0.25">
      <c r="A48" s="2" t="s">
        <v>18</v>
      </c>
    </row>
    <row r="49" spans="1:7" x14ac:dyDescent="0.25">
      <c r="A49" s="8" t="s">
        <v>19</v>
      </c>
    </row>
    <row r="50" spans="1:7" x14ac:dyDescent="0.25">
      <c r="A50" s="8"/>
    </row>
    <row r="51" spans="1:7" x14ac:dyDescent="0.25">
      <c r="A51" s="4" t="s">
        <v>21</v>
      </c>
      <c r="B51" s="13" t="s">
        <v>12</v>
      </c>
      <c r="C51" s="13" t="s">
        <v>13</v>
      </c>
      <c r="D51" s="13" t="s">
        <v>14</v>
      </c>
      <c r="E51" s="13" t="s">
        <v>15</v>
      </c>
      <c r="F51" s="13" t="s">
        <v>1</v>
      </c>
      <c r="G51" s="13" t="s">
        <v>16</v>
      </c>
    </row>
    <row r="52" spans="1:7" x14ac:dyDescent="0.25">
      <c r="A52" s="12">
        <v>2011</v>
      </c>
      <c r="B52" s="6">
        <v>98.5</v>
      </c>
      <c r="C52" s="6">
        <v>96.3</v>
      </c>
      <c r="D52" s="6">
        <v>101</v>
      </c>
      <c r="E52" s="6">
        <v>100.5</v>
      </c>
      <c r="F52" s="6">
        <v>99.7</v>
      </c>
      <c r="G52" s="6">
        <v>95.1</v>
      </c>
    </row>
    <row r="53" spans="1:7" x14ac:dyDescent="0.25">
      <c r="A53" s="12">
        <v>2012</v>
      </c>
      <c r="B53" s="6">
        <v>99.7</v>
      </c>
      <c r="C53" s="6">
        <v>97.4</v>
      </c>
      <c r="D53" s="6">
        <v>100.5</v>
      </c>
      <c r="E53" s="6">
        <v>101</v>
      </c>
      <c r="F53" s="6">
        <v>98.5</v>
      </c>
      <c r="G53" s="6">
        <v>92.4</v>
      </c>
    </row>
    <row r="54" spans="1:7" x14ac:dyDescent="0.25">
      <c r="A54" s="12">
        <v>2013</v>
      </c>
      <c r="B54" s="6">
        <v>102.7</v>
      </c>
      <c r="C54" s="6">
        <v>100.6</v>
      </c>
      <c r="D54" s="6">
        <v>106.4</v>
      </c>
      <c r="E54" s="6">
        <v>102.8</v>
      </c>
      <c r="F54" s="6">
        <v>98.3</v>
      </c>
      <c r="G54" s="6">
        <v>93.6</v>
      </c>
    </row>
    <row r="55" spans="1:7" x14ac:dyDescent="0.25">
      <c r="A55" s="12">
        <v>2014</v>
      </c>
      <c r="B55" s="6">
        <v>103.6</v>
      </c>
      <c r="C55" s="6">
        <v>102.9</v>
      </c>
      <c r="D55" s="6">
        <v>103.5</v>
      </c>
      <c r="E55" s="6">
        <v>103.1</v>
      </c>
      <c r="F55" s="6">
        <v>99.5</v>
      </c>
      <c r="G55" s="6">
        <v>100</v>
      </c>
    </row>
    <row r="56" spans="1:7" x14ac:dyDescent="0.25">
      <c r="A56" s="12">
        <v>2015</v>
      </c>
      <c r="B56" s="6">
        <v>105.9</v>
      </c>
      <c r="C56" s="6">
        <v>105.1</v>
      </c>
      <c r="D56" s="6">
        <v>100</v>
      </c>
      <c r="E56" s="6">
        <v>102.4</v>
      </c>
      <c r="F56" s="6">
        <v>98.2</v>
      </c>
      <c r="G56" s="6">
        <v>97.6</v>
      </c>
    </row>
  </sheetData>
  <pageMargins left="0.7" right="0.7" top="0.78740157499999996" bottom="0.78740157499999996" header="0.3" footer="0.3"/>
  <pageSetup paperSize="9" scale="80" orientation="landscape" r:id="rId1"/>
  <headerFooter>
    <oddFooter>&amp;C&amp;8&amp;F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9"/>
  <sheetViews>
    <sheetView workbookViewId="0">
      <selection activeCell="F23" sqref="F23"/>
    </sheetView>
  </sheetViews>
  <sheetFormatPr baseColWidth="10" defaultRowHeight="15" x14ac:dyDescent="0.25"/>
  <sheetData>
    <row r="4" spans="1:4" x14ac:dyDescent="0.25">
      <c r="B4" t="s">
        <v>5</v>
      </c>
      <c r="C4" t="s">
        <v>6</v>
      </c>
    </row>
    <row r="5" spans="1:4" x14ac:dyDescent="0.25">
      <c r="A5">
        <v>2011</v>
      </c>
      <c r="B5">
        <v>341883.81</v>
      </c>
      <c r="C5">
        <v>75970.940000000017</v>
      </c>
      <c r="D5">
        <f>B5+C5</f>
        <v>417854.75</v>
      </c>
    </row>
    <row r="6" spans="1:4" x14ac:dyDescent="0.25">
      <c r="A6">
        <v>2012</v>
      </c>
      <c r="B6">
        <v>339008.44</v>
      </c>
      <c r="C6">
        <v>69765.699999999983</v>
      </c>
      <c r="D6">
        <f t="shared" ref="D6:D9" si="0">B6+C6</f>
        <v>408774.14</v>
      </c>
    </row>
    <row r="7" spans="1:4" x14ac:dyDescent="0.25">
      <c r="A7">
        <v>2013</v>
      </c>
      <c r="B7">
        <v>334773.47000000003</v>
      </c>
      <c r="C7">
        <v>80363.59</v>
      </c>
      <c r="D7">
        <f t="shared" si="0"/>
        <v>415137.06000000006</v>
      </c>
    </row>
    <row r="8" spans="1:4" x14ac:dyDescent="0.25">
      <c r="A8">
        <v>2014</v>
      </c>
      <c r="B8">
        <v>343174.38</v>
      </c>
      <c r="C8">
        <v>81419.320000000007</v>
      </c>
      <c r="D8">
        <f t="shared" si="0"/>
        <v>424593.7</v>
      </c>
    </row>
    <row r="9" spans="1:4" x14ac:dyDescent="0.25">
      <c r="A9">
        <v>2015</v>
      </c>
      <c r="B9">
        <v>342763.02999999997</v>
      </c>
      <c r="C9">
        <v>78475.01999999999</v>
      </c>
      <c r="D9">
        <f t="shared" si="0"/>
        <v>421238.04999999993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3</vt:i4>
      </vt:variant>
    </vt:vector>
  </HeadingPairs>
  <TitlesOfParts>
    <vt:vector size="5" baseType="lpstr">
      <vt:lpstr>Daten</vt:lpstr>
      <vt:lpstr>data_konsum_aggr</vt:lpstr>
      <vt:lpstr>Konsum</vt:lpstr>
      <vt:lpstr>Konsumentenpreisindex</vt:lpstr>
      <vt:lpstr>dia_konsum_aggregiert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von Rickenbach Flavio (vori)</cp:lastModifiedBy>
  <cp:lastPrinted>2016-03-17T10:57:35Z</cp:lastPrinted>
  <dcterms:created xsi:type="dcterms:W3CDTF">2008-12-23T18:34:44Z</dcterms:created>
  <dcterms:modified xsi:type="dcterms:W3CDTF">2017-11-21T15:39:02Z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edsREVERT">
    <vt:lpwstr>FALSE</vt:lpwstr>
  </property>
  <property fmtid="{D5CDD505-2E9C-101B-9397-08002B2CF9AE}" pid="3" name="Jet Reports Drill Button Active">
    <vt:bool>true</vt:bool>
  </property>
</Properties>
</file>