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glewis/Desktop/ML Mismatch LENS/Mismatch Validation Survey/"/>
    </mc:Choice>
  </mc:AlternateContent>
  <xr:revisionPtr revIDLastSave="0" documentId="13_ncr:1_{B2D5496F-C895-1148-80C9-C4B3C733B157}" xr6:coauthVersionLast="45" xr6:coauthVersionMax="45" xr10:uidLastSave="{00000000-0000-0000-0000-000000000000}"/>
  <bookViews>
    <workbookView xWindow="0" yWindow="460" windowWidth="34640" windowHeight="22020" xr2:uid="{D1059061-59DF-45ED-B337-E7C7AE87412A}"/>
  </bookViews>
  <sheets>
    <sheet name="Raw Survey Data" sheetId="81" r:id="rId1"/>
    <sheet name="Question Mapping" sheetId="82" r:id="rId2"/>
    <sheet name="Chart - All Responses" sheetId="75" r:id="rId3"/>
    <sheet name="Table - Questions by Role" sheetId="67" r:id="rId4"/>
    <sheet name="Pie Chart - Affiliation" sheetId="60" r:id="rId5"/>
    <sheet name="Pie Chart - Primary Role" sheetId="65" r:id="rId6"/>
    <sheet name="Pie Chart - Tot Yrs of Exp" sheetId="62" r:id="rId7"/>
    <sheet name="Pie Chart - Yrs Exp in Role" sheetId="64" r:id="rId8"/>
    <sheet name="Chart - Responses by Role" sheetId="79" r:id="rId9"/>
    <sheet name="Open Quest- Q7_1-Q20" sheetId="83" r:id="rId10"/>
    <sheet name="Open Quest - Q21 Gen Feedback" sheetId="84" r:id="rId11"/>
    <sheet name="Open Quest  - Q22" sheetId="85" r:id="rId12"/>
    <sheet name="Formatted for Pivot" sheetId="42" r:id="rId13"/>
    <sheet name="Data minus Partial Responses" sheetId="3" r:id="rId14"/>
  </sheets>
  <definedNames>
    <definedName name="_xlnm._FilterDatabase" localSheetId="8" hidden="1">'Chart - Responses by Role'!$C$38:$G$38</definedName>
    <definedName name="_xlnm._FilterDatabase" localSheetId="13" hidden="1">'Data minus Partial Responses'!$A$3:$BD$41</definedName>
    <definedName name="_xlnm._FilterDatabase" localSheetId="12" hidden="1">'Formatted for Pivot'!$B$1:$M$1055</definedName>
    <definedName name="_xlnm._FilterDatabase" localSheetId="9" hidden="1">'Open Quest- Q7_1-Q20'!$A$2:$Q$7</definedName>
    <definedName name="_xlnm._FilterDatabase" localSheetId="1" hidden="1">'Question Mapping'!$B$3:$F$37</definedName>
    <definedName name="_xlnm._FilterDatabase" localSheetId="0" hidden="1">'Raw Survey Data'!$A$2:$BC$33</definedName>
  </definedNames>
  <calcPr calcId="191029"/>
  <pivotCaches>
    <pivotCache cacheId="107" r:id="rId15"/>
    <pivotCache cacheId="108" r:id="rId16"/>
    <pivotCache cacheId="109" r:id="rId17"/>
    <pivotCache cacheId="110" r:id="rId18"/>
    <pivotCache cacheId="111" r:id="rId19"/>
    <pivotCache cacheId="112" r:id="rId20"/>
  </pivotCaches>
</workbook>
</file>

<file path=xl/calcChain.xml><?xml version="1.0" encoding="utf-8"?>
<calcChain xmlns="http://schemas.openxmlformats.org/spreadsheetml/2006/main">
  <c r="D144" i="79" l="1"/>
  <c r="C144" i="79"/>
  <c r="D143" i="79"/>
  <c r="C143" i="79"/>
  <c r="D142" i="79"/>
  <c r="C142" i="79"/>
  <c r="D141" i="79"/>
  <c r="C141" i="79"/>
  <c r="D140" i="79"/>
  <c r="C140" i="79"/>
  <c r="D139" i="79"/>
  <c r="C139" i="79"/>
  <c r="D138" i="79"/>
  <c r="C138" i="79"/>
  <c r="D137" i="79"/>
  <c r="C137" i="79"/>
  <c r="D136" i="79"/>
  <c r="C136" i="79"/>
  <c r="D135" i="79"/>
  <c r="C135" i="79"/>
  <c r="D134" i="79"/>
  <c r="C134" i="79"/>
  <c r="D133" i="79"/>
  <c r="C133" i="79"/>
  <c r="D132" i="79"/>
  <c r="C132" i="79"/>
  <c r="D131" i="79"/>
  <c r="C131" i="79"/>
  <c r="D130" i="79"/>
  <c r="C130" i="79"/>
  <c r="D129" i="79"/>
  <c r="C129" i="79"/>
  <c r="D128" i="79"/>
  <c r="C128" i="79"/>
  <c r="D127" i="79"/>
  <c r="C127" i="79"/>
  <c r="D126" i="79"/>
  <c r="C126" i="79"/>
  <c r="D125" i="79"/>
  <c r="C125" i="79"/>
  <c r="D124" i="79"/>
  <c r="C124" i="79"/>
  <c r="D123" i="79"/>
  <c r="C123" i="79"/>
  <c r="D122" i="79"/>
  <c r="C122" i="79"/>
  <c r="D121" i="79"/>
  <c r="C121" i="79"/>
  <c r="D120" i="79"/>
  <c r="C120" i="79"/>
  <c r="D119" i="79"/>
  <c r="C119" i="79"/>
  <c r="D118" i="79"/>
  <c r="C118" i="79"/>
  <c r="D117" i="79"/>
  <c r="C117" i="79"/>
  <c r="D116" i="79"/>
  <c r="C116" i="79"/>
  <c r="D115" i="79"/>
  <c r="C115" i="79"/>
  <c r="D114" i="79"/>
  <c r="C114" i="79"/>
  <c r="D113" i="79"/>
  <c r="C113" i="79"/>
  <c r="D112" i="79"/>
  <c r="C112" i="79"/>
  <c r="D111" i="79"/>
  <c r="C111" i="79"/>
  <c r="D108" i="79"/>
  <c r="C108" i="79"/>
  <c r="D107" i="79"/>
  <c r="C107" i="79"/>
  <c r="D106" i="79"/>
  <c r="C106" i="79"/>
  <c r="D105" i="79"/>
  <c r="C105" i="79"/>
  <c r="D104" i="79"/>
  <c r="C104" i="79"/>
  <c r="D103" i="79"/>
  <c r="C103" i="79"/>
  <c r="D102" i="79"/>
  <c r="C102" i="79"/>
  <c r="D101" i="79"/>
  <c r="C101" i="79"/>
  <c r="D100" i="79"/>
  <c r="C100" i="79"/>
  <c r="D99" i="79"/>
  <c r="C99" i="79"/>
  <c r="D98" i="79"/>
  <c r="C98" i="79"/>
  <c r="D97" i="79"/>
  <c r="C97" i="79"/>
  <c r="D96" i="79"/>
  <c r="C96" i="79"/>
  <c r="D95" i="79"/>
  <c r="C95" i="79"/>
  <c r="D94" i="79"/>
  <c r="C94" i="79"/>
  <c r="D93" i="79"/>
  <c r="C93" i="79"/>
  <c r="D92" i="79"/>
  <c r="C92" i="79"/>
  <c r="D91" i="79"/>
  <c r="C91" i="79"/>
  <c r="D90" i="79"/>
  <c r="C90" i="79"/>
  <c r="D89" i="79"/>
  <c r="C89" i="79"/>
  <c r="D88" i="79"/>
  <c r="C88" i="79"/>
  <c r="D87" i="79"/>
  <c r="C87" i="79"/>
  <c r="D86" i="79"/>
  <c r="C86" i="79"/>
  <c r="D85" i="79"/>
  <c r="C85" i="79"/>
  <c r="D84" i="79"/>
  <c r="C84" i="79"/>
  <c r="D83" i="79"/>
  <c r="C83" i="79"/>
  <c r="D82" i="79"/>
  <c r="C82" i="79"/>
  <c r="D81" i="79"/>
  <c r="C81" i="79"/>
  <c r="D80" i="79"/>
  <c r="C80" i="79"/>
  <c r="D79" i="79"/>
  <c r="C79" i="79"/>
  <c r="D78" i="79"/>
  <c r="C78" i="79"/>
  <c r="D77" i="79"/>
  <c r="C77" i="79"/>
  <c r="D76" i="79"/>
  <c r="C76" i="79"/>
  <c r="D75" i="79"/>
  <c r="C75" i="79"/>
  <c r="D72" i="79"/>
  <c r="C72" i="79"/>
  <c r="D71" i="79"/>
  <c r="C71" i="79"/>
  <c r="D70" i="79"/>
  <c r="C70" i="79"/>
  <c r="D69" i="79"/>
  <c r="C69" i="79"/>
  <c r="D68" i="79"/>
  <c r="C68" i="79"/>
  <c r="D67" i="79"/>
  <c r="C67" i="79"/>
  <c r="D66" i="79"/>
  <c r="C66" i="79"/>
  <c r="D65" i="79"/>
  <c r="C65" i="79"/>
  <c r="D64" i="79"/>
  <c r="C64" i="79"/>
  <c r="D63" i="79"/>
  <c r="C63" i="79"/>
  <c r="D62" i="79"/>
  <c r="C62" i="79"/>
  <c r="D61" i="79"/>
  <c r="C61" i="79"/>
  <c r="D60" i="79"/>
  <c r="C60" i="79"/>
  <c r="D59" i="79"/>
  <c r="C59" i="79"/>
  <c r="D58" i="79"/>
  <c r="C58" i="79"/>
  <c r="D57" i="79"/>
  <c r="C57" i="79"/>
  <c r="D56" i="79"/>
  <c r="C56" i="79"/>
  <c r="D55" i="79"/>
  <c r="C55" i="79"/>
  <c r="D54" i="79"/>
  <c r="C54" i="79"/>
  <c r="D53" i="79"/>
  <c r="C53" i="79"/>
  <c r="D52" i="79"/>
  <c r="C52" i="79"/>
  <c r="D51" i="79"/>
  <c r="C51" i="79"/>
  <c r="D50" i="79"/>
  <c r="C50" i="79"/>
  <c r="D49" i="79"/>
  <c r="C49" i="79"/>
  <c r="D48" i="79"/>
  <c r="C48" i="79"/>
  <c r="D47" i="79"/>
  <c r="C47" i="79"/>
  <c r="D46" i="79"/>
  <c r="C46" i="79"/>
  <c r="D45" i="79"/>
  <c r="C45" i="79"/>
  <c r="D44" i="79"/>
  <c r="C44" i="79"/>
  <c r="D43" i="79"/>
  <c r="C43" i="79"/>
  <c r="D42" i="79"/>
  <c r="C42" i="79"/>
  <c r="D41" i="79"/>
  <c r="C41" i="79"/>
  <c r="D40" i="79"/>
  <c r="C40" i="79"/>
  <c r="D39" i="79"/>
  <c r="C39" i="79"/>
  <c r="C147" i="79" l="1"/>
  <c r="D147" i="79"/>
  <c r="C148" i="79"/>
  <c r="D148" i="79"/>
  <c r="C149" i="79"/>
  <c r="D149" i="79"/>
  <c r="C150" i="79"/>
  <c r="D150" i="79"/>
  <c r="C151" i="79"/>
  <c r="D151" i="79"/>
  <c r="C152" i="79"/>
  <c r="D152" i="79"/>
  <c r="C153" i="79"/>
  <c r="D153" i="79"/>
  <c r="C154" i="79"/>
  <c r="D154" i="79"/>
  <c r="C155" i="79"/>
  <c r="D155" i="79"/>
  <c r="C156" i="79"/>
  <c r="D156" i="79"/>
  <c r="C157" i="79"/>
  <c r="D157" i="79"/>
  <c r="C158" i="79"/>
  <c r="D158" i="79"/>
  <c r="C159" i="79"/>
  <c r="D159" i="79"/>
  <c r="C160" i="79"/>
  <c r="D160" i="79"/>
  <c r="C161" i="79"/>
  <c r="D161" i="79"/>
  <c r="C162" i="79"/>
  <c r="D162" i="79"/>
  <c r="C163" i="79"/>
  <c r="D163" i="79"/>
  <c r="C164" i="79"/>
  <c r="D164" i="79"/>
  <c r="C165" i="79"/>
  <c r="D165" i="79"/>
  <c r="C166" i="79"/>
  <c r="D166" i="79"/>
  <c r="C167" i="79"/>
  <c r="D167" i="79"/>
  <c r="C168" i="79"/>
  <c r="D168" i="79"/>
  <c r="C169" i="79"/>
  <c r="D169" i="79"/>
  <c r="C170" i="79"/>
  <c r="D170" i="79"/>
  <c r="C171" i="79"/>
  <c r="D171" i="79"/>
  <c r="C172" i="79"/>
  <c r="D172" i="79"/>
  <c r="C173" i="79"/>
  <c r="D173" i="79"/>
  <c r="C174" i="79"/>
  <c r="D174" i="79"/>
  <c r="C175" i="79"/>
  <c r="D175" i="79"/>
  <c r="C176" i="79"/>
  <c r="D176" i="79"/>
  <c r="C177" i="79"/>
  <c r="D177" i="79"/>
  <c r="C178" i="79"/>
  <c r="D178" i="79"/>
  <c r="C179" i="79"/>
  <c r="D179" i="79"/>
  <c r="C180" i="79"/>
  <c r="D180" i="79"/>
  <c r="A50" i="75" l="1"/>
  <c r="A49" i="75"/>
  <c r="A48" i="75"/>
  <c r="A47" i="75"/>
  <c r="AI42" i="75"/>
  <c r="AI50" i="75" s="1"/>
  <c r="AH42" i="75"/>
  <c r="AH50" i="75" s="1"/>
  <c r="AG42" i="75"/>
  <c r="AG50" i="75" s="1"/>
  <c r="AF42" i="75"/>
  <c r="AF50" i="75" s="1"/>
  <c r="AE42" i="75"/>
  <c r="AE50" i="75" s="1"/>
  <c r="AD42" i="75"/>
  <c r="AD50" i="75" s="1"/>
  <c r="AC42" i="75"/>
  <c r="AC50" i="75" s="1"/>
  <c r="AB42" i="75"/>
  <c r="AB50" i="75" s="1"/>
  <c r="AA42" i="75"/>
  <c r="AA50" i="75" s="1"/>
  <c r="Z42" i="75"/>
  <c r="Z50" i="75" s="1"/>
  <c r="Y42" i="75"/>
  <c r="Y50" i="75" s="1"/>
  <c r="X42" i="75"/>
  <c r="X50" i="75" s="1"/>
  <c r="W42" i="75"/>
  <c r="W50" i="75" s="1"/>
  <c r="V42" i="75"/>
  <c r="V50" i="75" s="1"/>
  <c r="U42" i="75"/>
  <c r="U50" i="75" s="1"/>
  <c r="T42" i="75"/>
  <c r="T50" i="75" s="1"/>
  <c r="S42" i="75"/>
  <c r="S50" i="75" s="1"/>
  <c r="R42" i="75"/>
  <c r="R50" i="75" s="1"/>
  <c r="Q42" i="75"/>
  <c r="Q50" i="75" s="1"/>
  <c r="P42" i="75"/>
  <c r="P50" i="75" s="1"/>
  <c r="O42" i="75"/>
  <c r="O50" i="75" s="1"/>
  <c r="N42" i="75"/>
  <c r="N50" i="75" s="1"/>
  <c r="M42" i="75"/>
  <c r="M50" i="75" s="1"/>
  <c r="L42" i="75"/>
  <c r="L50" i="75" s="1"/>
  <c r="K42" i="75"/>
  <c r="K50" i="75" s="1"/>
  <c r="J42" i="75"/>
  <c r="J50" i="75" s="1"/>
  <c r="I42" i="75"/>
  <c r="I50" i="75" s="1"/>
  <c r="H42" i="75"/>
  <c r="H50" i="75" s="1"/>
  <c r="G42" i="75"/>
  <c r="G50" i="75" s="1"/>
  <c r="F42" i="75"/>
  <c r="F50" i="75" s="1"/>
  <c r="E42" i="75"/>
  <c r="E50" i="75" s="1"/>
  <c r="D42" i="75"/>
  <c r="C42" i="75"/>
  <c r="C50" i="75" s="1"/>
  <c r="B42" i="75"/>
  <c r="B50" i="75" s="1"/>
  <c r="AI41" i="75"/>
  <c r="AI49" i="75" s="1"/>
  <c r="AH41" i="75"/>
  <c r="AH49" i="75" s="1"/>
  <c r="AG41" i="75"/>
  <c r="AG49" i="75" s="1"/>
  <c r="AF41" i="75"/>
  <c r="AF49" i="75" s="1"/>
  <c r="AE41" i="75"/>
  <c r="AE49" i="75" s="1"/>
  <c r="AD41" i="75"/>
  <c r="AD49" i="75" s="1"/>
  <c r="AC41" i="75"/>
  <c r="AC49" i="75" s="1"/>
  <c r="AB41" i="75"/>
  <c r="AB49" i="75" s="1"/>
  <c r="AA41" i="75"/>
  <c r="AA49" i="75" s="1"/>
  <c r="Z41" i="75"/>
  <c r="Z49" i="75" s="1"/>
  <c r="Y41" i="75"/>
  <c r="Y49" i="75" s="1"/>
  <c r="X41" i="75"/>
  <c r="X49" i="75" s="1"/>
  <c r="W41" i="75"/>
  <c r="W49" i="75" s="1"/>
  <c r="V41" i="75"/>
  <c r="V49" i="75" s="1"/>
  <c r="U41" i="75"/>
  <c r="U49" i="75" s="1"/>
  <c r="T41" i="75"/>
  <c r="T49" i="75" s="1"/>
  <c r="S41" i="75"/>
  <c r="S49" i="75" s="1"/>
  <c r="R41" i="75"/>
  <c r="R49" i="75" s="1"/>
  <c r="Q41" i="75"/>
  <c r="Q49" i="75" s="1"/>
  <c r="P41" i="75"/>
  <c r="P49" i="75" s="1"/>
  <c r="O41" i="75"/>
  <c r="O49" i="75" s="1"/>
  <c r="N41" i="75"/>
  <c r="N49" i="75" s="1"/>
  <c r="M41" i="75"/>
  <c r="M49" i="75" s="1"/>
  <c r="L41" i="75"/>
  <c r="L49" i="75" s="1"/>
  <c r="K41" i="75"/>
  <c r="K49" i="75" s="1"/>
  <c r="J41" i="75"/>
  <c r="J49" i="75" s="1"/>
  <c r="I41" i="75"/>
  <c r="I49" i="75" s="1"/>
  <c r="H41" i="75"/>
  <c r="H49" i="75" s="1"/>
  <c r="G41" i="75"/>
  <c r="G49" i="75" s="1"/>
  <c r="F41" i="75"/>
  <c r="F49" i="75" s="1"/>
  <c r="E41" i="75"/>
  <c r="E49" i="75" s="1"/>
  <c r="D41" i="75"/>
  <c r="D49" i="75" s="1"/>
  <c r="C41" i="75"/>
  <c r="B41" i="75"/>
  <c r="B49" i="75" s="1"/>
  <c r="AI40" i="75"/>
  <c r="AI48" i="75" s="1"/>
  <c r="AH40" i="75"/>
  <c r="AH48" i="75" s="1"/>
  <c r="AG40" i="75"/>
  <c r="AG48" i="75" s="1"/>
  <c r="AF40" i="75"/>
  <c r="AF48" i="75" s="1"/>
  <c r="AE40" i="75"/>
  <c r="AE48" i="75" s="1"/>
  <c r="AD40" i="75"/>
  <c r="AD48" i="75" s="1"/>
  <c r="AC40" i="75"/>
  <c r="AC48" i="75" s="1"/>
  <c r="AB40" i="75"/>
  <c r="AB48" i="75" s="1"/>
  <c r="AA40" i="75"/>
  <c r="AA48" i="75" s="1"/>
  <c r="Z40" i="75"/>
  <c r="Z48" i="75" s="1"/>
  <c r="Y40" i="75"/>
  <c r="Y48" i="75" s="1"/>
  <c r="X40" i="75"/>
  <c r="X48" i="75" s="1"/>
  <c r="W40" i="75"/>
  <c r="W48" i="75" s="1"/>
  <c r="V40" i="75"/>
  <c r="V48" i="75" s="1"/>
  <c r="U40" i="75"/>
  <c r="U48" i="75" s="1"/>
  <c r="T40" i="75"/>
  <c r="T48" i="75" s="1"/>
  <c r="S40" i="75"/>
  <c r="S48" i="75" s="1"/>
  <c r="R40" i="75"/>
  <c r="R48" i="75" s="1"/>
  <c r="Q40" i="75"/>
  <c r="Q48" i="75" s="1"/>
  <c r="P40" i="75"/>
  <c r="P48" i="75" s="1"/>
  <c r="O40" i="75"/>
  <c r="O48" i="75" s="1"/>
  <c r="N40" i="75"/>
  <c r="N48" i="75" s="1"/>
  <c r="M40" i="75"/>
  <c r="M48" i="75" s="1"/>
  <c r="L40" i="75"/>
  <c r="L48" i="75" s="1"/>
  <c r="K40" i="75"/>
  <c r="K48" i="75" s="1"/>
  <c r="J40" i="75"/>
  <c r="J48" i="75" s="1"/>
  <c r="I40" i="75"/>
  <c r="I48" i="75" s="1"/>
  <c r="H40" i="75"/>
  <c r="H48" i="75" s="1"/>
  <c r="G40" i="75"/>
  <c r="G48" i="75" s="1"/>
  <c r="F40" i="75"/>
  <c r="F48" i="75" s="1"/>
  <c r="E40" i="75"/>
  <c r="E48" i="75" s="1"/>
  <c r="D40" i="75"/>
  <c r="D48" i="75" s="1"/>
  <c r="C40" i="75"/>
  <c r="C48" i="75" s="1"/>
  <c r="B40" i="75"/>
  <c r="B48" i="75" s="1"/>
  <c r="AI39" i="75"/>
  <c r="AI47" i="75" s="1"/>
  <c r="AH39" i="75"/>
  <c r="AH47" i="75" s="1"/>
  <c r="AG39" i="75"/>
  <c r="AF39" i="75"/>
  <c r="AF47" i="75" s="1"/>
  <c r="AE39" i="75"/>
  <c r="AE47" i="75" s="1"/>
  <c r="AE51" i="75" s="1"/>
  <c r="AD39" i="75"/>
  <c r="AD47" i="75" s="1"/>
  <c r="AD51" i="75" s="1"/>
  <c r="AC39" i="75"/>
  <c r="AC47" i="75" s="1"/>
  <c r="AB39" i="75"/>
  <c r="AB47" i="75" s="1"/>
  <c r="AA39" i="75"/>
  <c r="AA47" i="75" s="1"/>
  <c r="Z39" i="75"/>
  <c r="Z47" i="75" s="1"/>
  <c r="Y39" i="75"/>
  <c r="X39" i="75"/>
  <c r="X47" i="75" s="1"/>
  <c r="W39" i="75"/>
  <c r="W47" i="75" s="1"/>
  <c r="W51" i="75" s="1"/>
  <c r="V39" i="75"/>
  <c r="V47" i="75" s="1"/>
  <c r="U39" i="75"/>
  <c r="U47" i="75" s="1"/>
  <c r="T39" i="75"/>
  <c r="T47" i="75" s="1"/>
  <c r="S39" i="75"/>
  <c r="S47" i="75" s="1"/>
  <c r="R39" i="75"/>
  <c r="R47" i="75" s="1"/>
  <c r="Q39" i="75"/>
  <c r="Q47" i="75" s="1"/>
  <c r="P39" i="75"/>
  <c r="P47" i="75" s="1"/>
  <c r="O39" i="75"/>
  <c r="O47" i="75" s="1"/>
  <c r="O51" i="75" s="1"/>
  <c r="N39" i="75"/>
  <c r="N47" i="75" s="1"/>
  <c r="M39" i="75"/>
  <c r="L39" i="75"/>
  <c r="L47" i="75" s="1"/>
  <c r="K39" i="75"/>
  <c r="K47" i="75" s="1"/>
  <c r="J39" i="75"/>
  <c r="J47" i="75" s="1"/>
  <c r="I39" i="75"/>
  <c r="I47" i="75" s="1"/>
  <c r="H39" i="75"/>
  <c r="H47" i="75" s="1"/>
  <c r="G39" i="75"/>
  <c r="G47" i="75" s="1"/>
  <c r="F39" i="75"/>
  <c r="F47" i="75" s="1"/>
  <c r="F51" i="75" s="1"/>
  <c r="E39" i="75"/>
  <c r="D39" i="75"/>
  <c r="D47" i="75" s="1"/>
  <c r="C39" i="75"/>
  <c r="C47" i="75" s="1"/>
  <c r="B39" i="75"/>
  <c r="B47" i="75" s="1"/>
  <c r="AI38" i="75"/>
  <c r="AH38" i="75"/>
  <c r="AG38" i="75"/>
  <c r="AF38" i="75"/>
  <c r="AE38" i="75"/>
  <c r="AD38" i="75"/>
  <c r="AC38" i="75"/>
  <c r="AB38" i="75"/>
  <c r="AA38" i="75"/>
  <c r="Z38" i="75"/>
  <c r="Y38" i="75"/>
  <c r="X38" i="75"/>
  <c r="W38" i="75"/>
  <c r="V38" i="75"/>
  <c r="U38" i="75"/>
  <c r="T38" i="75"/>
  <c r="S38" i="75"/>
  <c r="R38" i="75"/>
  <c r="Q38" i="75"/>
  <c r="P38" i="75"/>
  <c r="O38" i="75"/>
  <c r="N38" i="75"/>
  <c r="M38" i="75"/>
  <c r="L38" i="75"/>
  <c r="K38" i="75"/>
  <c r="J38" i="75"/>
  <c r="I38" i="75"/>
  <c r="H38" i="75"/>
  <c r="G38" i="75"/>
  <c r="F38" i="75"/>
  <c r="E38" i="75"/>
  <c r="D38" i="75"/>
  <c r="C38" i="75"/>
  <c r="B38" i="75"/>
  <c r="B51" i="75" l="1"/>
  <c r="J51" i="75"/>
  <c r="R51" i="75"/>
  <c r="Z51" i="75"/>
  <c r="AH51" i="75"/>
  <c r="S51" i="75"/>
  <c r="AA51" i="75"/>
  <c r="AI51" i="75"/>
  <c r="N51" i="75"/>
  <c r="V51" i="75"/>
  <c r="G51" i="75"/>
  <c r="K51" i="75"/>
  <c r="AJ42" i="75"/>
  <c r="H51" i="75"/>
  <c r="L51" i="75"/>
  <c r="P51" i="75"/>
  <c r="T51" i="75"/>
  <c r="X51" i="75"/>
  <c r="AB51" i="75"/>
  <c r="AJ41" i="75"/>
  <c r="E43" i="75"/>
  <c r="I51" i="75"/>
  <c r="M43" i="75"/>
  <c r="Q51" i="75"/>
  <c r="U51" i="75"/>
  <c r="Y43" i="75"/>
  <c r="AC51" i="75"/>
  <c r="AG43" i="75"/>
  <c r="AF51" i="75"/>
  <c r="I43" i="75"/>
  <c r="U43" i="75"/>
  <c r="AC43" i="75"/>
  <c r="E47" i="75"/>
  <c r="E51" i="75" s="1"/>
  <c r="M47" i="75"/>
  <c r="M51" i="75" s="1"/>
  <c r="Y47" i="75"/>
  <c r="Y51" i="75" s="1"/>
  <c r="AG47" i="75"/>
  <c r="AG51" i="75" s="1"/>
  <c r="AJ40" i="75"/>
  <c r="C43" i="75"/>
  <c r="G43" i="75"/>
  <c r="K43" i="75"/>
  <c r="O43" i="75"/>
  <c r="S43" i="75"/>
  <c r="W43" i="75"/>
  <c r="AA43" i="75"/>
  <c r="AE43" i="75"/>
  <c r="AI43" i="75"/>
  <c r="Q43" i="75"/>
  <c r="C49" i="75"/>
  <c r="C51" i="75" s="1"/>
  <c r="D50" i="75"/>
  <c r="D51" i="75" s="1"/>
  <c r="AJ39" i="75"/>
  <c r="D43" i="75"/>
  <c r="H43" i="75"/>
  <c r="L43" i="75"/>
  <c r="P43" i="75"/>
  <c r="T43" i="75"/>
  <c r="X43" i="75"/>
  <c r="AB43" i="75"/>
  <c r="AF43" i="75"/>
  <c r="B43" i="75"/>
  <c r="F43" i="75"/>
  <c r="J43" i="75"/>
  <c r="N43" i="75"/>
  <c r="R43" i="75"/>
  <c r="V43" i="75"/>
  <c r="Z43" i="75"/>
  <c r="AD43" i="75"/>
  <c r="AH43" i="75"/>
  <c r="H24" i="67"/>
  <c r="H30" i="67"/>
  <c r="H25" i="67"/>
  <c r="H29" i="67"/>
  <c r="H22" i="67"/>
  <c r="H23" i="67"/>
  <c r="H18" i="67"/>
  <c r="H9" i="67"/>
  <c r="H15" i="67"/>
  <c r="H32" i="67"/>
  <c r="H20" i="67"/>
  <c r="H16" i="67"/>
  <c r="H26" i="67"/>
  <c r="H8" i="67"/>
  <c r="H27" i="67"/>
  <c r="H6" i="67"/>
  <c r="H11" i="67"/>
  <c r="H36" i="67"/>
  <c r="H21" i="67"/>
  <c r="H10" i="67"/>
  <c r="H28" i="67"/>
  <c r="H19" i="67"/>
  <c r="H35" i="67"/>
  <c r="H33" i="67"/>
  <c r="H17" i="67"/>
  <c r="H13" i="67"/>
  <c r="H14" i="67"/>
  <c r="H37" i="67"/>
  <c r="H7" i="67"/>
  <c r="H5" i="67"/>
  <c r="H34" i="67"/>
  <c r="H31" i="67"/>
  <c r="H38" i="67"/>
  <c r="H12" i="67"/>
  <c r="F24" i="67"/>
  <c r="F30" i="67"/>
  <c r="F25" i="67"/>
  <c r="F29" i="67"/>
  <c r="F22" i="67"/>
  <c r="F23" i="67"/>
  <c r="F18" i="67"/>
  <c r="F9" i="67"/>
  <c r="F15" i="67"/>
  <c r="F32" i="67"/>
  <c r="F20" i="67"/>
  <c r="F16" i="67"/>
  <c r="F26" i="67"/>
  <c r="F8" i="67"/>
  <c r="F27" i="67"/>
  <c r="F6" i="67"/>
  <c r="F11" i="67"/>
  <c r="F36" i="67"/>
  <c r="F21" i="67"/>
  <c r="F10" i="67"/>
  <c r="F28" i="67"/>
  <c r="F19" i="67"/>
  <c r="F35" i="67"/>
  <c r="F33" i="67"/>
  <c r="F17" i="67"/>
  <c r="F13" i="67"/>
  <c r="F14" i="67"/>
  <c r="F37" i="67"/>
  <c r="F7" i="67"/>
  <c r="F5" i="67"/>
  <c r="F34" i="67"/>
  <c r="F31" i="67"/>
  <c r="F38" i="67"/>
  <c r="F12" i="67"/>
  <c r="D24" i="67"/>
  <c r="D30" i="67"/>
  <c r="D25" i="67"/>
  <c r="D29" i="67"/>
  <c r="D22" i="67"/>
  <c r="D23" i="67"/>
  <c r="D18" i="67"/>
  <c r="D9" i="67"/>
  <c r="D15" i="67"/>
  <c r="D32" i="67"/>
  <c r="D20" i="67"/>
  <c r="D16" i="67"/>
  <c r="D26" i="67"/>
  <c r="D8" i="67"/>
  <c r="D27" i="67"/>
  <c r="D6" i="67"/>
  <c r="D11" i="67"/>
  <c r="D36" i="67"/>
  <c r="D21" i="67"/>
  <c r="D10" i="67"/>
  <c r="D28" i="67"/>
  <c r="D19" i="67"/>
  <c r="D35" i="67"/>
  <c r="D33" i="67"/>
  <c r="D17" i="67"/>
  <c r="D13" i="67"/>
  <c r="D14" i="67"/>
  <c r="D37" i="67"/>
  <c r="D7" i="67"/>
  <c r="D5" i="67"/>
  <c r="D34" i="67"/>
  <c r="D31" i="67"/>
  <c r="D38" i="67"/>
  <c r="D12" i="67"/>
  <c r="D36" i="65"/>
  <c r="D35" i="65"/>
  <c r="D34" i="65"/>
  <c r="D32" i="65"/>
  <c r="AJ43" i="75" l="1"/>
  <c r="M1050" i="42"/>
  <c r="M1047" i="42"/>
  <c r="M1042" i="42"/>
  <c r="M1038" i="42"/>
  <c r="M1033" i="42"/>
  <c r="M1019" i="42"/>
  <c r="M1016" i="42"/>
  <c r="M1011" i="42"/>
  <c r="M1007" i="42"/>
  <c r="M1002" i="42"/>
  <c r="M988" i="42"/>
  <c r="M985" i="42"/>
  <c r="M980" i="42"/>
  <c r="M976" i="42"/>
  <c r="M971" i="42"/>
  <c r="M957" i="42"/>
  <c r="M954" i="42"/>
  <c r="M949" i="42"/>
  <c r="M945" i="42"/>
  <c r="M940" i="42"/>
  <c r="M926" i="42"/>
  <c r="M923" i="42"/>
  <c r="M918" i="42"/>
  <c r="M914" i="42"/>
  <c r="M909" i="42"/>
  <c r="M895" i="42"/>
  <c r="M892" i="42"/>
  <c r="M887" i="42"/>
  <c r="M883" i="42"/>
  <c r="M878" i="42"/>
  <c r="M864" i="42"/>
  <c r="M861" i="42"/>
  <c r="M856" i="42"/>
  <c r="M852" i="42"/>
  <c r="M847" i="42"/>
  <c r="M833" i="42"/>
  <c r="M830" i="42"/>
  <c r="M825" i="42"/>
  <c r="M821" i="42"/>
  <c r="M816" i="42"/>
  <c r="M802" i="42"/>
  <c r="M799" i="42"/>
  <c r="M794" i="42"/>
  <c r="M790" i="42"/>
  <c r="M785" i="42"/>
  <c r="M771" i="42"/>
  <c r="M768" i="42"/>
  <c r="M763" i="42"/>
  <c r="M759" i="42"/>
  <c r="M754" i="42"/>
  <c r="M740" i="42"/>
  <c r="M737" i="42"/>
  <c r="M732" i="42"/>
  <c r="M728" i="42"/>
  <c r="M723" i="42"/>
  <c r="M709" i="42"/>
  <c r="M706" i="42"/>
  <c r="M701" i="42"/>
  <c r="M697" i="42"/>
  <c r="M692" i="42"/>
  <c r="M678" i="42"/>
  <c r="M675" i="42"/>
  <c r="M670" i="42"/>
  <c r="M666" i="42"/>
  <c r="M661" i="42"/>
  <c r="M647" i="42"/>
  <c r="M644" i="42"/>
  <c r="M639" i="42"/>
  <c r="M635" i="42"/>
  <c r="M630" i="42"/>
  <c r="M616" i="42"/>
  <c r="M613" i="42"/>
  <c r="M608" i="42"/>
  <c r="M604" i="42"/>
  <c r="M599" i="42"/>
  <c r="M585" i="42"/>
  <c r="M582" i="42"/>
  <c r="M577" i="42"/>
  <c r="M573" i="42"/>
  <c r="M568" i="42"/>
  <c r="M554" i="42"/>
  <c r="M551" i="42"/>
  <c r="M546" i="42"/>
  <c r="M542" i="42"/>
  <c r="M537" i="42"/>
  <c r="M523" i="42"/>
  <c r="M520" i="42"/>
  <c r="M515" i="42"/>
  <c r="M511" i="42"/>
  <c r="M506" i="42"/>
  <c r="M492" i="42"/>
  <c r="M489" i="42"/>
  <c r="M484" i="42"/>
  <c r="M480" i="42"/>
  <c r="M475" i="42"/>
  <c r="M461" i="42"/>
  <c r="M458" i="42"/>
  <c r="M453" i="42"/>
  <c r="M449" i="42"/>
  <c r="M444" i="42"/>
  <c r="M430" i="42"/>
  <c r="M427" i="42"/>
  <c r="M422" i="42"/>
  <c r="M418" i="42"/>
  <c r="M413" i="42"/>
  <c r="M399" i="42"/>
  <c r="M396" i="42"/>
  <c r="M391" i="42"/>
  <c r="M387" i="42"/>
  <c r="M382" i="42"/>
  <c r="M368" i="42"/>
  <c r="M365" i="42"/>
  <c r="M360" i="42"/>
  <c r="M356" i="42"/>
  <c r="M351" i="42"/>
  <c r="M337" i="42"/>
  <c r="M334" i="42"/>
  <c r="M329" i="42"/>
  <c r="M325" i="42"/>
  <c r="M320" i="42"/>
  <c r="M306" i="42"/>
  <c r="M303" i="42"/>
  <c r="M298" i="42"/>
  <c r="M294" i="42"/>
  <c r="M289" i="42"/>
  <c r="M275" i="42"/>
  <c r="M272" i="42"/>
  <c r="M267" i="42"/>
  <c r="M263" i="42"/>
  <c r="M258" i="42"/>
  <c r="M244" i="42"/>
  <c r="M241" i="42"/>
  <c r="M236" i="42"/>
  <c r="M232" i="42"/>
  <c r="M227" i="42"/>
  <c r="M213" i="42"/>
  <c r="M210" i="42"/>
  <c r="M205" i="42"/>
  <c r="M201" i="42"/>
  <c r="M196" i="42"/>
  <c r="M182" i="42"/>
  <c r="M179" i="42"/>
  <c r="M174" i="42"/>
  <c r="M170" i="42"/>
  <c r="M165" i="42"/>
  <c r="M151" i="42"/>
  <c r="M148" i="42"/>
  <c r="M143" i="42"/>
  <c r="M139" i="42"/>
  <c r="M134" i="42"/>
  <c r="M120" i="42"/>
  <c r="M117" i="42"/>
  <c r="M112" i="42"/>
  <c r="M108" i="42"/>
  <c r="M103" i="42"/>
  <c r="M89" i="42"/>
  <c r="M86" i="42"/>
  <c r="M81" i="42"/>
  <c r="M77" i="42"/>
  <c r="M72" i="42"/>
  <c r="M58" i="42"/>
  <c r="M55" i="42"/>
  <c r="M50" i="42"/>
  <c r="M46" i="42"/>
  <c r="M41" i="42"/>
  <c r="M27" i="42"/>
  <c r="M24" i="42"/>
  <c r="M19" i="42"/>
  <c r="M15" i="42"/>
  <c r="M10" i="42"/>
  <c r="M1055" i="42"/>
  <c r="M1054" i="42"/>
  <c r="M1053" i="42"/>
  <c r="M1052" i="42"/>
  <c r="M1051" i="42"/>
  <c r="M1049" i="42"/>
  <c r="M1048" i="42"/>
  <c r="M1046" i="42"/>
  <c r="M1045" i="42"/>
  <c r="M1044" i="42"/>
  <c r="M1043" i="42"/>
  <c r="M1041" i="42"/>
  <c r="M1040" i="42"/>
  <c r="M1039" i="42"/>
  <c r="M1037" i="42"/>
  <c r="M1036" i="42"/>
  <c r="M1035" i="42"/>
  <c r="M1034" i="42"/>
  <c r="M1032" i="42"/>
  <c r="M1031" i="42"/>
  <c r="M1030" i="42"/>
  <c r="M1029" i="42"/>
  <c r="M1028" i="42"/>
  <c r="M1027" i="42"/>
  <c r="M1026" i="42"/>
  <c r="M1025" i="42"/>
  <c r="M1024" i="42"/>
  <c r="M1023" i="42"/>
  <c r="M1022" i="42"/>
  <c r="M1021" i="42"/>
  <c r="M1020" i="42"/>
  <c r="M1018" i="42"/>
  <c r="M1017" i="42"/>
  <c r="M1015" i="42"/>
  <c r="M1014" i="42"/>
  <c r="M1013" i="42"/>
  <c r="M1012" i="42"/>
  <c r="M1010" i="42"/>
  <c r="M1009" i="42"/>
  <c r="M1008" i="42"/>
  <c r="M1006" i="42"/>
  <c r="M1005" i="42"/>
  <c r="M1004" i="42"/>
  <c r="M1003" i="42"/>
  <c r="M1001" i="42"/>
  <c r="M1000" i="42"/>
  <c r="M999" i="42"/>
  <c r="M998" i="42"/>
  <c r="M997" i="42"/>
  <c r="M996" i="42"/>
  <c r="M995" i="42"/>
  <c r="M994" i="42"/>
  <c r="M993" i="42"/>
  <c r="M992" i="42"/>
  <c r="M991" i="42"/>
  <c r="M990" i="42"/>
  <c r="M989" i="42"/>
  <c r="M987" i="42"/>
  <c r="M986" i="42"/>
  <c r="M984" i="42"/>
  <c r="M983" i="42"/>
  <c r="M982" i="42"/>
  <c r="M981" i="42"/>
  <c r="M979" i="42"/>
  <c r="M978" i="42"/>
  <c r="M977" i="42"/>
  <c r="M975" i="42"/>
  <c r="M974" i="42"/>
  <c r="M973" i="42"/>
  <c r="M972" i="42"/>
  <c r="M970" i="42"/>
  <c r="M969" i="42"/>
  <c r="M968" i="42"/>
  <c r="M967" i="42"/>
  <c r="M966" i="42"/>
  <c r="M965" i="42"/>
  <c r="M964" i="42"/>
  <c r="M963" i="42"/>
  <c r="M962" i="42"/>
  <c r="M961" i="42"/>
  <c r="M960" i="42"/>
  <c r="M959" i="42"/>
  <c r="M958" i="42"/>
  <c r="M956" i="42"/>
  <c r="M955" i="42"/>
  <c r="M953" i="42"/>
  <c r="M952" i="42"/>
  <c r="M951" i="42"/>
  <c r="M950" i="42"/>
  <c r="M948" i="42"/>
  <c r="M947" i="42"/>
  <c r="M946" i="42"/>
  <c r="M944" i="42"/>
  <c r="M943" i="42"/>
  <c r="M942" i="42"/>
  <c r="M941" i="42"/>
  <c r="M939" i="42"/>
  <c r="M938" i="42"/>
  <c r="M937" i="42"/>
  <c r="M936" i="42"/>
  <c r="M935" i="42"/>
  <c r="M934" i="42"/>
  <c r="M933" i="42"/>
  <c r="M932" i="42"/>
  <c r="M931" i="42"/>
  <c r="M930" i="42"/>
  <c r="M929" i="42"/>
  <c r="M928" i="42"/>
  <c r="M927" i="42"/>
  <c r="M925" i="42"/>
  <c r="M924" i="42"/>
  <c r="M922" i="42"/>
  <c r="M921" i="42"/>
  <c r="M920" i="42"/>
  <c r="M919" i="42"/>
  <c r="M917" i="42"/>
  <c r="M916" i="42"/>
  <c r="M915" i="42"/>
  <c r="M913" i="42"/>
  <c r="M912" i="42"/>
  <c r="M911" i="42"/>
  <c r="M910" i="42"/>
  <c r="M908" i="42"/>
  <c r="M907" i="42"/>
  <c r="M906" i="42"/>
  <c r="M905" i="42"/>
  <c r="M904" i="42"/>
  <c r="M903" i="42"/>
  <c r="M902" i="42"/>
  <c r="M901" i="42"/>
  <c r="M900" i="42"/>
  <c r="M899" i="42"/>
  <c r="M898" i="42"/>
  <c r="M897" i="42"/>
  <c r="M896" i="42"/>
  <c r="M894" i="42"/>
  <c r="M893" i="42"/>
  <c r="M891" i="42"/>
  <c r="M890" i="42"/>
  <c r="M889" i="42"/>
  <c r="M888" i="42"/>
  <c r="M886" i="42"/>
  <c r="M885" i="42"/>
  <c r="M884" i="42"/>
  <c r="M882" i="42"/>
  <c r="M881" i="42"/>
  <c r="M880" i="42"/>
  <c r="M879" i="42"/>
  <c r="M877" i="42"/>
  <c r="M876" i="42"/>
  <c r="M875" i="42"/>
  <c r="M874" i="42"/>
  <c r="M873" i="42"/>
  <c r="M872" i="42"/>
  <c r="M871" i="42"/>
  <c r="M870" i="42"/>
  <c r="M869" i="42"/>
  <c r="M868" i="42"/>
  <c r="M867" i="42"/>
  <c r="M866" i="42"/>
  <c r="M865" i="42"/>
  <c r="M863" i="42"/>
  <c r="M862" i="42"/>
  <c r="M860" i="42"/>
  <c r="M859" i="42"/>
  <c r="M858" i="42"/>
  <c r="M857" i="42"/>
  <c r="M855" i="42"/>
  <c r="M854" i="42"/>
  <c r="M853" i="42"/>
  <c r="M851" i="42"/>
  <c r="M850" i="42"/>
  <c r="M849" i="42"/>
  <c r="M848" i="42"/>
  <c r="M846" i="42"/>
  <c r="M845" i="42"/>
  <c r="M844" i="42"/>
  <c r="M843" i="42"/>
  <c r="M842" i="42"/>
  <c r="M841" i="42"/>
  <c r="M840" i="42"/>
  <c r="M839" i="42"/>
  <c r="M838" i="42"/>
  <c r="M837" i="42"/>
  <c r="M836" i="42"/>
  <c r="M835" i="42"/>
  <c r="M834" i="42"/>
  <c r="M832" i="42"/>
  <c r="M831" i="42"/>
  <c r="M829" i="42"/>
  <c r="M828" i="42"/>
  <c r="M827" i="42"/>
  <c r="M826" i="42"/>
  <c r="M824" i="42"/>
  <c r="M823" i="42"/>
  <c r="M822" i="42"/>
  <c r="M820" i="42"/>
  <c r="M819" i="42"/>
  <c r="M818" i="42"/>
  <c r="M817" i="42"/>
  <c r="M815" i="42"/>
  <c r="M814" i="42"/>
  <c r="M813" i="42"/>
  <c r="M812" i="42"/>
  <c r="M811" i="42"/>
  <c r="M810" i="42"/>
  <c r="M809" i="42"/>
  <c r="M808" i="42"/>
  <c r="M807" i="42"/>
  <c r="M806" i="42"/>
  <c r="M805" i="42"/>
  <c r="M804" i="42"/>
  <c r="M803" i="42"/>
  <c r="M801" i="42"/>
  <c r="M800" i="42"/>
  <c r="M798" i="42"/>
  <c r="M797" i="42"/>
  <c r="M796" i="42"/>
  <c r="M795" i="42"/>
  <c r="M793" i="42"/>
  <c r="M792" i="42"/>
  <c r="M791" i="42"/>
  <c r="M789" i="42"/>
  <c r="M788" i="42"/>
  <c r="M787" i="42"/>
  <c r="M786" i="42"/>
  <c r="M784" i="42"/>
  <c r="M783" i="42"/>
  <c r="M782" i="42"/>
  <c r="M781" i="42"/>
  <c r="M780" i="42"/>
  <c r="M779" i="42"/>
  <c r="M778" i="42"/>
  <c r="M777" i="42"/>
  <c r="M776" i="42"/>
  <c r="M775" i="42"/>
  <c r="M774" i="42"/>
  <c r="M773" i="42"/>
  <c r="M772" i="42"/>
  <c r="M770" i="42"/>
  <c r="M769" i="42"/>
  <c r="M767" i="42"/>
  <c r="M766" i="42"/>
  <c r="M765" i="42"/>
  <c r="M764" i="42"/>
  <c r="M762" i="42"/>
  <c r="M761" i="42"/>
  <c r="M760" i="42"/>
  <c r="M758" i="42"/>
  <c r="M757" i="42"/>
  <c r="M756" i="42"/>
  <c r="M755" i="42"/>
  <c r="M753" i="42"/>
  <c r="M752" i="42"/>
  <c r="M751" i="42"/>
  <c r="M750" i="42"/>
  <c r="M749" i="42"/>
  <c r="M748" i="42"/>
  <c r="M747" i="42"/>
  <c r="M746" i="42"/>
  <c r="M745" i="42"/>
  <c r="M744" i="42"/>
  <c r="M743" i="42"/>
  <c r="M742" i="42"/>
  <c r="M741" i="42"/>
  <c r="M739" i="42"/>
  <c r="M738" i="42"/>
  <c r="M736" i="42"/>
  <c r="M735" i="42"/>
  <c r="M734" i="42"/>
  <c r="M733" i="42"/>
  <c r="M731" i="42"/>
  <c r="M730" i="42"/>
  <c r="M729" i="42"/>
  <c r="M727" i="42"/>
  <c r="M726" i="42"/>
  <c r="M725" i="42"/>
  <c r="M724" i="42"/>
  <c r="M722" i="42"/>
  <c r="M721" i="42"/>
  <c r="M720" i="42"/>
  <c r="M719" i="42"/>
  <c r="M718" i="42"/>
  <c r="M717" i="42"/>
  <c r="M716" i="42"/>
  <c r="M715" i="42"/>
  <c r="M714" i="42"/>
  <c r="M713" i="42"/>
  <c r="M712" i="42"/>
  <c r="M711" i="42"/>
  <c r="M710" i="42"/>
  <c r="M708" i="42"/>
  <c r="M707" i="42"/>
  <c r="M705" i="42"/>
  <c r="M704" i="42"/>
  <c r="M703" i="42"/>
  <c r="M702" i="42"/>
  <c r="M700" i="42"/>
  <c r="M699" i="42"/>
  <c r="M698" i="42"/>
  <c r="M696" i="42"/>
  <c r="M695" i="42"/>
  <c r="M694" i="42"/>
  <c r="M693" i="42"/>
  <c r="M691" i="42"/>
  <c r="M690" i="42"/>
  <c r="M689" i="42"/>
  <c r="M688" i="42"/>
  <c r="M687" i="42"/>
  <c r="M686" i="42"/>
  <c r="M685" i="42"/>
  <c r="M684" i="42"/>
  <c r="M683" i="42"/>
  <c r="M682" i="42"/>
  <c r="M681" i="42"/>
  <c r="M680" i="42"/>
  <c r="M679" i="42"/>
  <c r="M677" i="42"/>
  <c r="M676" i="42"/>
  <c r="M674" i="42"/>
  <c r="M673" i="42"/>
  <c r="M672" i="42"/>
  <c r="M671" i="42"/>
  <c r="M669" i="42"/>
  <c r="M668" i="42"/>
  <c r="M667" i="42"/>
  <c r="M665" i="42"/>
  <c r="M664" i="42"/>
  <c r="M663" i="42"/>
  <c r="M662" i="42"/>
  <c r="M660" i="42"/>
  <c r="M659" i="42"/>
  <c r="M658" i="42"/>
  <c r="M657" i="42"/>
  <c r="M656" i="42"/>
  <c r="M655" i="42"/>
  <c r="M654" i="42"/>
  <c r="M653" i="42"/>
  <c r="M652" i="42"/>
  <c r="M651" i="42"/>
  <c r="M650" i="42"/>
  <c r="M649" i="42"/>
  <c r="M648" i="42"/>
  <c r="M646" i="42"/>
  <c r="M645" i="42"/>
  <c r="M643" i="42"/>
  <c r="M642" i="42"/>
  <c r="M641" i="42"/>
  <c r="M640" i="42"/>
  <c r="M638" i="42"/>
  <c r="M637" i="42"/>
  <c r="M636" i="42"/>
  <c r="M634" i="42"/>
  <c r="M633" i="42"/>
  <c r="M632" i="42"/>
  <c r="M631" i="42"/>
  <c r="M629" i="42"/>
  <c r="M628" i="42"/>
  <c r="M627" i="42"/>
  <c r="M626" i="42"/>
  <c r="M625" i="42"/>
  <c r="M624" i="42"/>
  <c r="M623" i="42"/>
  <c r="M622" i="42"/>
  <c r="M621" i="42"/>
  <c r="M620" i="42"/>
  <c r="M619" i="42"/>
  <c r="M618" i="42"/>
  <c r="M617" i="42"/>
  <c r="M615" i="42"/>
  <c r="M614" i="42"/>
  <c r="M612" i="42"/>
  <c r="M611" i="42"/>
  <c r="M610" i="42"/>
  <c r="M609" i="42"/>
  <c r="M607" i="42"/>
  <c r="M606" i="42"/>
  <c r="M605" i="42"/>
  <c r="M603" i="42"/>
  <c r="M602" i="42"/>
  <c r="M601" i="42"/>
  <c r="M600" i="42"/>
  <c r="M598" i="42"/>
  <c r="M597" i="42"/>
  <c r="M596" i="42"/>
  <c r="M595" i="42"/>
  <c r="M594" i="42"/>
  <c r="M593" i="42"/>
  <c r="M592" i="42"/>
  <c r="M591" i="42"/>
  <c r="M590" i="42"/>
  <c r="M589" i="42"/>
  <c r="M588" i="42"/>
  <c r="M587" i="42"/>
  <c r="M586" i="42"/>
  <c r="M584" i="42"/>
  <c r="M583" i="42"/>
  <c r="M581" i="42"/>
  <c r="M580" i="42"/>
  <c r="M579" i="42"/>
  <c r="M578" i="42"/>
  <c r="M576" i="42"/>
  <c r="M575" i="42"/>
  <c r="M574" i="42"/>
  <c r="M572" i="42"/>
  <c r="M571" i="42"/>
  <c r="M570" i="42"/>
  <c r="M569" i="42"/>
  <c r="M567" i="42"/>
  <c r="M566" i="42"/>
  <c r="M565" i="42"/>
  <c r="M564" i="42"/>
  <c r="M563" i="42"/>
  <c r="M562" i="42"/>
  <c r="M561" i="42"/>
  <c r="M560" i="42"/>
  <c r="M559" i="42"/>
  <c r="M558" i="42"/>
  <c r="M557" i="42"/>
  <c r="M556" i="42"/>
  <c r="M555" i="42"/>
  <c r="M553" i="42"/>
  <c r="M552" i="42"/>
  <c r="M550" i="42"/>
  <c r="M549" i="42"/>
  <c r="M548" i="42"/>
  <c r="M547" i="42"/>
  <c r="M545" i="42"/>
  <c r="M544" i="42"/>
  <c r="M543" i="42"/>
  <c r="M541" i="42"/>
  <c r="M540" i="42"/>
  <c r="M539" i="42"/>
  <c r="M538" i="42"/>
  <c r="M536" i="42"/>
  <c r="M535" i="42"/>
  <c r="M534" i="42"/>
  <c r="M533" i="42"/>
  <c r="M532" i="42"/>
  <c r="M531" i="42"/>
  <c r="M530" i="42"/>
  <c r="M529" i="42"/>
  <c r="M528" i="42"/>
  <c r="M527" i="42"/>
  <c r="M526" i="42"/>
  <c r="M525" i="42"/>
  <c r="M524" i="42"/>
  <c r="M522" i="42"/>
  <c r="M521" i="42"/>
  <c r="M519" i="42"/>
  <c r="M518" i="42"/>
  <c r="M517" i="42"/>
  <c r="M516" i="42"/>
  <c r="M514" i="42"/>
  <c r="M513" i="42"/>
  <c r="M512" i="42"/>
  <c r="M510" i="42"/>
  <c r="M509" i="42"/>
  <c r="M508" i="42"/>
  <c r="M507" i="42"/>
  <c r="M505" i="42"/>
  <c r="M504" i="42"/>
  <c r="M503" i="42"/>
  <c r="M502" i="42"/>
  <c r="M501" i="42"/>
  <c r="M500" i="42"/>
  <c r="M499" i="42"/>
  <c r="M498" i="42"/>
  <c r="M497" i="42"/>
  <c r="M496" i="42"/>
  <c r="M495" i="42"/>
  <c r="M494" i="42"/>
  <c r="M493" i="42"/>
  <c r="M491" i="42"/>
  <c r="M490" i="42"/>
  <c r="M488" i="42"/>
  <c r="M487" i="42"/>
  <c r="M486" i="42"/>
  <c r="M485" i="42"/>
  <c r="M483" i="42"/>
  <c r="M482" i="42"/>
  <c r="M481" i="42"/>
  <c r="M479" i="42"/>
  <c r="M478" i="42"/>
  <c r="M477" i="42"/>
  <c r="M476" i="42"/>
  <c r="M474" i="42"/>
  <c r="M473" i="42"/>
  <c r="M472" i="42"/>
  <c r="M471" i="42"/>
  <c r="M470" i="42"/>
  <c r="M469" i="42"/>
  <c r="M468" i="42"/>
  <c r="M467" i="42"/>
  <c r="M466" i="42"/>
  <c r="M465" i="42"/>
  <c r="M464" i="42"/>
  <c r="M463" i="42"/>
  <c r="M462" i="42"/>
  <c r="M460" i="42"/>
  <c r="M459" i="42"/>
  <c r="M457" i="42"/>
  <c r="M456" i="42"/>
  <c r="M455" i="42"/>
  <c r="M454" i="42"/>
  <c r="M452" i="42"/>
  <c r="M451" i="42"/>
  <c r="M450" i="42"/>
  <c r="M448" i="42"/>
  <c r="M447" i="42"/>
  <c r="M446" i="42"/>
  <c r="M445" i="42"/>
  <c r="M443" i="42"/>
  <c r="M442" i="42"/>
  <c r="M441" i="42"/>
  <c r="M440" i="42"/>
  <c r="M439" i="42"/>
  <c r="M438" i="42"/>
  <c r="M437" i="42"/>
  <c r="M436" i="42"/>
  <c r="M435" i="42"/>
  <c r="M434" i="42"/>
  <c r="M433" i="42"/>
  <c r="M432" i="42"/>
  <c r="M431" i="42"/>
  <c r="M429" i="42"/>
  <c r="M428" i="42"/>
  <c r="M426" i="42"/>
  <c r="M425" i="42"/>
  <c r="M424" i="42"/>
  <c r="M423" i="42"/>
  <c r="M421" i="42"/>
  <c r="M420" i="42"/>
  <c r="M419" i="42"/>
  <c r="M417" i="42"/>
  <c r="M416" i="42"/>
  <c r="M415" i="42"/>
  <c r="M414" i="42"/>
  <c r="M412" i="42"/>
  <c r="M411" i="42"/>
  <c r="M410" i="42"/>
  <c r="M409" i="42"/>
  <c r="M408" i="42"/>
  <c r="M407" i="42"/>
  <c r="M406" i="42"/>
  <c r="M405" i="42"/>
  <c r="M404" i="42"/>
  <c r="M403" i="42"/>
  <c r="M402" i="42"/>
  <c r="M401" i="42"/>
  <c r="M400" i="42"/>
  <c r="M398" i="42"/>
  <c r="M397" i="42"/>
  <c r="M395" i="42"/>
  <c r="M394" i="42"/>
  <c r="M393" i="42"/>
  <c r="M392" i="42"/>
  <c r="M390" i="42"/>
  <c r="M389" i="42"/>
  <c r="M388" i="42"/>
  <c r="M386" i="42"/>
  <c r="M385" i="42"/>
  <c r="M384" i="42"/>
  <c r="M383" i="42"/>
  <c r="M381" i="42"/>
  <c r="M380" i="42"/>
  <c r="M379" i="42"/>
  <c r="M378" i="42"/>
  <c r="M377" i="42"/>
  <c r="M376" i="42"/>
  <c r="M375" i="42"/>
  <c r="M374" i="42"/>
  <c r="M373" i="42"/>
  <c r="M372" i="42"/>
  <c r="M371" i="42"/>
  <c r="M370" i="42"/>
  <c r="M369" i="42"/>
  <c r="M367" i="42"/>
  <c r="M366" i="42"/>
  <c r="M364" i="42"/>
  <c r="M363" i="42"/>
  <c r="M362" i="42"/>
  <c r="M361" i="42"/>
  <c r="M359" i="42"/>
  <c r="M358" i="42"/>
  <c r="M357" i="42"/>
  <c r="M355" i="42"/>
  <c r="M354" i="42"/>
  <c r="M353" i="42"/>
  <c r="M352" i="42"/>
  <c r="M350" i="42"/>
  <c r="M349" i="42"/>
  <c r="M348" i="42"/>
  <c r="M347" i="42"/>
  <c r="M346" i="42"/>
  <c r="M345" i="42"/>
  <c r="M344" i="42"/>
  <c r="M343" i="42"/>
  <c r="M342" i="42"/>
  <c r="M341" i="42"/>
  <c r="M340" i="42"/>
  <c r="M339" i="42"/>
  <c r="M338" i="42"/>
  <c r="M336" i="42"/>
  <c r="M335" i="42"/>
  <c r="M333" i="42"/>
  <c r="M332" i="42"/>
  <c r="M331" i="42"/>
  <c r="M330" i="42"/>
  <c r="M328" i="42"/>
  <c r="M327" i="42"/>
  <c r="M326" i="42"/>
  <c r="M324" i="42"/>
  <c r="M323" i="42"/>
  <c r="M322" i="42"/>
  <c r="M321" i="42"/>
  <c r="M319" i="42"/>
  <c r="M318" i="42"/>
  <c r="M317" i="42"/>
  <c r="M316" i="42"/>
  <c r="M315" i="42"/>
  <c r="M314" i="42"/>
  <c r="M313" i="42"/>
  <c r="M312" i="42"/>
  <c r="M311" i="42"/>
  <c r="M310" i="42"/>
  <c r="M309" i="42"/>
  <c r="M308" i="42"/>
  <c r="M307" i="42"/>
  <c r="M305" i="42"/>
  <c r="M304" i="42"/>
  <c r="M302" i="42"/>
  <c r="M301" i="42"/>
  <c r="M300" i="42"/>
  <c r="M299" i="42"/>
  <c r="M297" i="42"/>
  <c r="M296" i="42"/>
  <c r="M295" i="42"/>
  <c r="M293" i="42"/>
  <c r="M292" i="42"/>
  <c r="M291" i="42"/>
  <c r="M290" i="42"/>
  <c r="M288" i="42"/>
  <c r="M287" i="42"/>
  <c r="M286" i="42"/>
  <c r="M285" i="42"/>
  <c r="M284" i="42"/>
  <c r="M283" i="42"/>
  <c r="M282" i="42"/>
  <c r="M281" i="42"/>
  <c r="M280" i="42"/>
  <c r="M279" i="42"/>
  <c r="M278" i="42"/>
  <c r="M277" i="42"/>
  <c r="M276" i="42"/>
  <c r="M274" i="42"/>
  <c r="M273" i="42"/>
  <c r="M271" i="42"/>
  <c r="M270" i="42"/>
  <c r="M269" i="42"/>
  <c r="M268" i="42"/>
  <c r="M266" i="42"/>
  <c r="M265" i="42"/>
  <c r="M264" i="42"/>
  <c r="M262" i="42"/>
  <c r="M261" i="42"/>
  <c r="M260" i="42"/>
  <c r="M259" i="42"/>
  <c r="M257" i="42"/>
  <c r="M256" i="42"/>
  <c r="M255" i="42"/>
  <c r="M254" i="42"/>
  <c r="M253" i="42"/>
  <c r="M252" i="42"/>
  <c r="M251" i="42"/>
  <c r="M250" i="42"/>
  <c r="M249" i="42"/>
  <c r="M248" i="42"/>
  <c r="M247" i="42"/>
  <c r="M246" i="42"/>
  <c r="M245" i="42"/>
  <c r="M243" i="42"/>
  <c r="M242" i="42"/>
  <c r="M240" i="42"/>
  <c r="M239" i="42"/>
  <c r="M238" i="42"/>
  <c r="M237" i="42"/>
  <c r="M235" i="42"/>
  <c r="M234" i="42"/>
  <c r="M233" i="42"/>
  <c r="M231" i="42"/>
  <c r="M230" i="42"/>
  <c r="M229" i="42"/>
  <c r="M228" i="42"/>
  <c r="M226" i="42"/>
  <c r="M225" i="42"/>
  <c r="M224" i="42"/>
  <c r="M223" i="42"/>
  <c r="M222" i="42"/>
  <c r="M221" i="42"/>
  <c r="M220" i="42"/>
  <c r="M219" i="42"/>
  <c r="M218" i="42"/>
  <c r="M217" i="42"/>
  <c r="M216" i="42"/>
  <c r="M215" i="42"/>
  <c r="M214" i="42"/>
  <c r="M212" i="42"/>
  <c r="M211" i="42"/>
  <c r="M209" i="42"/>
  <c r="M208" i="42"/>
  <c r="M207" i="42"/>
  <c r="M206" i="42"/>
  <c r="M204" i="42"/>
  <c r="M203" i="42"/>
  <c r="M202" i="42"/>
  <c r="M200" i="42"/>
  <c r="M199" i="42"/>
  <c r="M198" i="42"/>
  <c r="M197" i="42"/>
  <c r="M195" i="42"/>
  <c r="M194" i="42"/>
  <c r="M193" i="42"/>
  <c r="M192" i="42"/>
  <c r="M191" i="42"/>
  <c r="M190" i="42"/>
  <c r="M189" i="42"/>
  <c r="M188" i="42"/>
  <c r="M187" i="42"/>
  <c r="M186" i="42"/>
  <c r="M185" i="42"/>
  <c r="M184" i="42"/>
  <c r="M183" i="42"/>
  <c r="M181" i="42"/>
  <c r="M180" i="42"/>
  <c r="M178" i="42"/>
  <c r="M177" i="42"/>
  <c r="M176" i="42"/>
  <c r="M175" i="42"/>
  <c r="M173" i="42"/>
  <c r="M172" i="42"/>
  <c r="M171" i="42"/>
  <c r="M169" i="42"/>
  <c r="M168" i="42"/>
  <c r="M167" i="42"/>
  <c r="M166" i="42"/>
  <c r="M164" i="42"/>
  <c r="M163" i="42"/>
  <c r="M162" i="42"/>
  <c r="M161" i="42"/>
  <c r="M160" i="42"/>
  <c r="M159" i="42"/>
  <c r="M158" i="42"/>
  <c r="M157" i="42"/>
  <c r="M156" i="42"/>
  <c r="M155" i="42"/>
  <c r="M154" i="42"/>
  <c r="M153" i="42"/>
  <c r="M152" i="42"/>
  <c r="M150" i="42"/>
  <c r="M149" i="42"/>
  <c r="M147" i="42"/>
  <c r="M146" i="42"/>
  <c r="M145" i="42"/>
  <c r="M144" i="42"/>
  <c r="M142" i="42"/>
  <c r="M141" i="42"/>
  <c r="M140" i="42"/>
  <c r="M138" i="42"/>
  <c r="M137" i="42"/>
  <c r="M136" i="42"/>
  <c r="M135" i="42"/>
  <c r="M133" i="42"/>
  <c r="M132" i="42"/>
  <c r="M131" i="42"/>
  <c r="M130" i="42"/>
  <c r="M129" i="42"/>
  <c r="M128" i="42"/>
  <c r="M127" i="42"/>
  <c r="M126" i="42"/>
  <c r="M125" i="42"/>
  <c r="M124" i="42"/>
  <c r="M123" i="42"/>
  <c r="M122" i="42"/>
  <c r="M121" i="42"/>
  <c r="M119" i="42"/>
  <c r="M118" i="42"/>
  <c r="M116" i="42"/>
  <c r="M115" i="42"/>
  <c r="M114" i="42"/>
  <c r="M113" i="42"/>
  <c r="M111" i="42"/>
  <c r="M110" i="42"/>
  <c r="M109" i="42"/>
  <c r="M107" i="42"/>
  <c r="M106" i="42"/>
  <c r="M105" i="42"/>
  <c r="M104" i="42"/>
  <c r="M102" i="42"/>
  <c r="M101" i="42"/>
  <c r="M100" i="42"/>
  <c r="M99" i="42"/>
  <c r="M98" i="42"/>
  <c r="M97" i="42"/>
  <c r="M96" i="42"/>
  <c r="M95" i="42"/>
  <c r="M94" i="42"/>
  <c r="M93" i="42"/>
  <c r="M92" i="42"/>
  <c r="M91" i="42"/>
  <c r="M90" i="42"/>
  <c r="M88" i="42"/>
  <c r="M87" i="42"/>
  <c r="M85" i="42"/>
  <c r="M84" i="42"/>
  <c r="M83" i="42"/>
  <c r="M82" i="42"/>
  <c r="M80" i="42"/>
  <c r="M79" i="42"/>
  <c r="M78" i="42"/>
  <c r="M76" i="42"/>
  <c r="M75" i="42"/>
  <c r="M74" i="42"/>
  <c r="M73" i="42"/>
  <c r="M71" i="42"/>
  <c r="M70" i="42"/>
  <c r="M69" i="42"/>
  <c r="M68" i="42"/>
  <c r="M67" i="42"/>
  <c r="M66" i="42"/>
  <c r="M65" i="42"/>
  <c r="M64" i="42"/>
  <c r="M63" i="42"/>
  <c r="M62" i="42"/>
  <c r="M61" i="42"/>
  <c r="M60" i="42"/>
  <c r="M59" i="42"/>
  <c r="M57" i="42"/>
  <c r="M56" i="42"/>
  <c r="M54" i="42"/>
  <c r="M53" i="42"/>
  <c r="M52" i="42"/>
  <c r="M51" i="42"/>
  <c r="M49" i="42"/>
  <c r="M48" i="42"/>
  <c r="M47" i="42"/>
  <c r="M45" i="42"/>
  <c r="M44" i="42"/>
  <c r="M43" i="42"/>
  <c r="M42" i="42"/>
  <c r="M40" i="42"/>
  <c r="M39" i="42"/>
  <c r="M38" i="42"/>
  <c r="M37" i="42"/>
  <c r="M36" i="42"/>
  <c r="M35" i="42"/>
  <c r="M34" i="42"/>
  <c r="M33" i="42"/>
  <c r="M32" i="42"/>
  <c r="M31" i="42"/>
  <c r="M30" i="42"/>
  <c r="M29" i="42"/>
  <c r="M28" i="42"/>
  <c r="M26" i="42"/>
  <c r="M25" i="42"/>
  <c r="M23" i="42"/>
  <c r="M22" i="42"/>
  <c r="M21" i="42"/>
  <c r="M20" i="42"/>
  <c r="M18" i="42"/>
  <c r="M17" i="42"/>
  <c r="M16" i="42"/>
  <c r="M14" i="42"/>
  <c r="M13" i="42"/>
  <c r="M12" i="42"/>
  <c r="M11" i="42"/>
  <c r="M9" i="42"/>
  <c r="M8" i="42"/>
  <c r="M7" i="42"/>
  <c r="M6" i="42"/>
  <c r="M5" i="42"/>
  <c r="M4" i="42"/>
  <c r="M3" i="42"/>
  <c r="M2" i="42"/>
  <c r="L2" i="42"/>
  <c r="L1055" i="42"/>
  <c r="L1054" i="42"/>
  <c r="L1053" i="42"/>
  <c r="L1052" i="42"/>
  <c r="L1051" i="42"/>
  <c r="L1050" i="42"/>
  <c r="L1049" i="42"/>
  <c r="L1048" i="42"/>
  <c r="L1047" i="42"/>
  <c r="L1046" i="42"/>
  <c r="L1045" i="42"/>
  <c r="L1044" i="42"/>
  <c r="L1043" i="42"/>
  <c r="L1042" i="42"/>
  <c r="L1041" i="42"/>
  <c r="L1040" i="42"/>
  <c r="L1039" i="42"/>
  <c r="L1038" i="42"/>
  <c r="L1037" i="42"/>
  <c r="L1036" i="42"/>
  <c r="L1035" i="42"/>
  <c r="L1034" i="42"/>
  <c r="L1033" i="42"/>
  <c r="L1032" i="42"/>
  <c r="L1031" i="42"/>
  <c r="L1030" i="42"/>
  <c r="L1029" i="42"/>
  <c r="L1028" i="42"/>
  <c r="L1027" i="42"/>
  <c r="L1026" i="42"/>
  <c r="L1025" i="42"/>
  <c r="L1024" i="42"/>
  <c r="L1023" i="42"/>
  <c r="L1022" i="42"/>
  <c r="L1021" i="42"/>
  <c r="L1020" i="42"/>
  <c r="L1019" i="42"/>
  <c r="L1018" i="42"/>
  <c r="L1017" i="42"/>
  <c r="L1016" i="42"/>
  <c r="L1015" i="42"/>
  <c r="L1014" i="42"/>
  <c r="L1013" i="42"/>
  <c r="L1012" i="42"/>
  <c r="L1011" i="42"/>
  <c r="L1010" i="42"/>
  <c r="L1009" i="42"/>
  <c r="L1008" i="42"/>
  <c r="L1007" i="42"/>
  <c r="L1006" i="42"/>
  <c r="L1005" i="42"/>
  <c r="L1004" i="42"/>
  <c r="L1003" i="42"/>
  <c r="L1002" i="42"/>
  <c r="L1001" i="42"/>
  <c r="L1000" i="42"/>
  <c r="L999" i="42"/>
  <c r="L998" i="42"/>
  <c r="L997" i="42"/>
  <c r="L996" i="42"/>
  <c r="L995" i="42"/>
  <c r="L994" i="42"/>
  <c r="L993" i="42"/>
  <c r="L992" i="42"/>
  <c r="L991" i="42"/>
  <c r="L990" i="42"/>
  <c r="L989" i="42"/>
  <c r="L988" i="42"/>
  <c r="L987" i="42"/>
  <c r="L986" i="42"/>
  <c r="L985" i="42"/>
  <c r="L984" i="42"/>
  <c r="L983" i="42"/>
  <c r="L982" i="42"/>
  <c r="L981" i="42"/>
  <c r="L980" i="42"/>
  <c r="L979" i="42"/>
  <c r="L978" i="42"/>
  <c r="L977" i="42"/>
  <c r="L976" i="42"/>
  <c r="L975" i="42"/>
  <c r="L974" i="42"/>
  <c r="L973" i="42"/>
  <c r="L972" i="42"/>
  <c r="L971" i="42"/>
  <c r="L970" i="42"/>
  <c r="L969" i="42"/>
  <c r="L968" i="42"/>
  <c r="L967" i="42"/>
  <c r="L966" i="42"/>
  <c r="L965" i="42"/>
  <c r="L964" i="42"/>
  <c r="L963" i="42"/>
  <c r="L962" i="42"/>
  <c r="L961" i="42"/>
  <c r="L960" i="42"/>
  <c r="L959" i="42"/>
  <c r="L958" i="42"/>
  <c r="L957" i="42"/>
  <c r="L956" i="42"/>
  <c r="L955" i="42"/>
  <c r="L954" i="42"/>
  <c r="L953" i="42"/>
  <c r="L952" i="42"/>
  <c r="L951" i="42"/>
  <c r="L950" i="42"/>
  <c r="L949" i="42"/>
  <c r="L948" i="42"/>
  <c r="L947" i="42"/>
  <c r="L946" i="42"/>
  <c r="L945" i="42"/>
  <c r="L944" i="42"/>
  <c r="L943" i="42"/>
  <c r="L942" i="42"/>
  <c r="L941" i="42"/>
  <c r="L940" i="42"/>
  <c r="L939" i="42"/>
  <c r="L938" i="42"/>
  <c r="L937" i="42"/>
  <c r="L936" i="42"/>
  <c r="L935" i="42"/>
  <c r="L934" i="42"/>
  <c r="L933" i="42"/>
  <c r="L932" i="42"/>
  <c r="L931" i="42"/>
  <c r="L930" i="42"/>
  <c r="L929" i="42"/>
  <c r="L928" i="42"/>
  <c r="L927" i="42"/>
  <c r="L926" i="42"/>
  <c r="L925" i="42"/>
  <c r="L924" i="42"/>
  <c r="L923" i="42"/>
  <c r="L922" i="42"/>
  <c r="L921" i="42"/>
  <c r="L920" i="42"/>
  <c r="L919" i="42"/>
  <c r="L918" i="42"/>
  <c r="L917" i="42"/>
  <c r="L916" i="42"/>
  <c r="L915" i="42"/>
  <c r="L914" i="42"/>
  <c r="L913" i="42"/>
  <c r="L912" i="42"/>
  <c r="L911" i="42"/>
  <c r="L910" i="42"/>
  <c r="L909" i="42"/>
  <c r="L908" i="42"/>
  <c r="L907" i="42"/>
  <c r="L906" i="42"/>
  <c r="L905" i="42"/>
  <c r="L904" i="42"/>
  <c r="L903" i="42"/>
  <c r="L902" i="42"/>
  <c r="L901" i="42"/>
  <c r="L900" i="42"/>
  <c r="L899" i="42"/>
  <c r="L898" i="42"/>
  <c r="L897" i="42"/>
  <c r="L896" i="42"/>
  <c r="L895" i="42"/>
  <c r="L894" i="42"/>
  <c r="L893" i="42"/>
  <c r="L892" i="42"/>
  <c r="L891" i="42"/>
  <c r="L890" i="42"/>
  <c r="L889" i="42"/>
  <c r="L888" i="42"/>
  <c r="L887" i="42"/>
  <c r="L886" i="42"/>
  <c r="L885" i="42"/>
  <c r="L884" i="42"/>
  <c r="L883" i="42"/>
  <c r="L882" i="42"/>
  <c r="L881" i="42"/>
  <c r="L880" i="42"/>
  <c r="L879" i="42"/>
  <c r="L878" i="42"/>
  <c r="L877" i="42"/>
  <c r="L876" i="42"/>
  <c r="L875" i="42"/>
  <c r="L874" i="42"/>
  <c r="L873" i="42"/>
  <c r="L872" i="42"/>
  <c r="L871" i="42"/>
  <c r="L870" i="42"/>
  <c r="L869" i="42"/>
  <c r="L868" i="42"/>
  <c r="L867" i="42"/>
  <c r="L866" i="42"/>
  <c r="L865" i="42"/>
  <c r="L864" i="42"/>
  <c r="L863" i="42"/>
  <c r="L862" i="42"/>
  <c r="L861" i="42"/>
  <c r="L860" i="42"/>
  <c r="L859" i="42"/>
  <c r="L858" i="42"/>
  <c r="L857" i="42"/>
  <c r="L856" i="42"/>
  <c r="L855" i="42"/>
  <c r="L854" i="42"/>
  <c r="L853" i="42"/>
  <c r="L852" i="42"/>
  <c r="L851" i="42"/>
  <c r="L850" i="42"/>
  <c r="L849" i="42"/>
  <c r="L848" i="42"/>
  <c r="L847" i="42"/>
  <c r="L846" i="42"/>
  <c r="L845" i="42"/>
  <c r="L844" i="42"/>
  <c r="L843" i="42"/>
  <c r="L842" i="42"/>
  <c r="L841" i="42"/>
  <c r="L840" i="42"/>
  <c r="L839" i="42"/>
  <c r="L838" i="42"/>
  <c r="L837" i="42"/>
  <c r="L836" i="42"/>
  <c r="L835" i="42"/>
  <c r="L834" i="42"/>
  <c r="L833" i="42"/>
  <c r="L832" i="42"/>
  <c r="L831" i="42"/>
  <c r="L830" i="42"/>
  <c r="L829" i="42"/>
  <c r="L828" i="42"/>
  <c r="L827" i="42"/>
  <c r="L826" i="42"/>
  <c r="L825" i="42"/>
  <c r="L824" i="42"/>
  <c r="L823" i="42"/>
  <c r="L822" i="42"/>
  <c r="L821" i="42"/>
  <c r="L820" i="42"/>
  <c r="L819" i="42"/>
  <c r="L818" i="42"/>
  <c r="L817" i="42"/>
  <c r="L816" i="42"/>
  <c r="L815" i="42"/>
  <c r="L814" i="42"/>
  <c r="L813" i="42"/>
  <c r="L812" i="42"/>
  <c r="L811" i="42"/>
  <c r="L810" i="42"/>
  <c r="L809" i="42"/>
  <c r="L808" i="42"/>
  <c r="L807" i="42"/>
  <c r="L806" i="42"/>
  <c r="L805" i="42"/>
  <c r="L804" i="42"/>
  <c r="L803" i="42"/>
  <c r="L802" i="42"/>
  <c r="L801" i="42"/>
  <c r="L800" i="42"/>
  <c r="L799" i="42"/>
  <c r="L798" i="42"/>
  <c r="L797" i="42"/>
  <c r="L796" i="42"/>
  <c r="L795" i="42"/>
  <c r="L794" i="42"/>
  <c r="L793" i="42"/>
  <c r="L792" i="42"/>
  <c r="L791" i="42"/>
  <c r="L790" i="42"/>
  <c r="L789" i="42"/>
  <c r="L788" i="42"/>
  <c r="L787" i="42"/>
  <c r="L786" i="42"/>
  <c r="L785" i="42"/>
  <c r="L784" i="42"/>
  <c r="L783" i="42"/>
  <c r="L782" i="42"/>
  <c r="L781" i="42"/>
  <c r="L780" i="42"/>
  <c r="L779" i="42"/>
  <c r="L778" i="42"/>
  <c r="L777" i="42"/>
  <c r="L776" i="42"/>
  <c r="L775" i="42"/>
  <c r="L774" i="42"/>
  <c r="L773" i="42"/>
  <c r="L772" i="42"/>
  <c r="L771" i="42"/>
  <c r="L770" i="42"/>
  <c r="L769" i="42"/>
  <c r="L768" i="42"/>
  <c r="L767" i="42"/>
  <c r="L766" i="42"/>
  <c r="L765" i="42"/>
  <c r="L764" i="42"/>
  <c r="L763" i="42"/>
  <c r="L762" i="42"/>
  <c r="L761" i="42"/>
  <c r="L760" i="42"/>
  <c r="L759" i="42"/>
  <c r="L758" i="42"/>
  <c r="L757" i="42"/>
  <c r="L756" i="42"/>
  <c r="L755" i="42"/>
  <c r="L754" i="42"/>
  <c r="L753" i="42"/>
  <c r="L752" i="42"/>
  <c r="L751" i="42"/>
  <c r="L750" i="42"/>
  <c r="L749" i="42"/>
  <c r="L748" i="42"/>
  <c r="L747" i="42"/>
  <c r="L746" i="42"/>
  <c r="L745" i="42"/>
  <c r="L744" i="42"/>
  <c r="L743" i="42"/>
  <c r="L742" i="42"/>
  <c r="L741" i="42"/>
  <c r="L740" i="42"/>
  <c r="L739" i="42"/>
  <c r="L738" i="42"/>
  <c r="L737" i="42"/>
  <c r="L736" i="42"/>
  <c r="L735" i="42"/>
  <c r="L734" i="42"/>
  <c r="L733" i="42"/>
  <c r="L732" i="42"/>
  <c r="L731" i="42"/>
  <c r="L730" i="42"/>
  <c r="L729" i="42"/>
  <c r="L728" i="42"/>
  <c r="L727" i="42"/>
  <c r="L726" i="42"/>
  <c r="L725" i="42"/>
  <c r="L724" i="42"/>
  <c r="L723" i="42"/>
  <c r="L722" i="42"/>
  <c r="L721" i="42"/>
  <c r="L720" i="42"/>
  <c r="L719" i="42"/>
  <c r="L718" i="42"/>
  <c r="L717" i="42"/>
  <c r="L716" i="42"/>
  <c r="L715" i="42"/>
  <c r="L714" i="42"/>
  <c r="L713" i="42"/>
  <c r="L712" i="42"/>
  <c r="L711" i="42"/>
  <c r="L710" i="42"/>
  <c r="L709" i="42"/>
  <c r="L708" i="42"/>
  <c r="L707" i="42"/>
  <c r="L706" i="42"/>
  <c r="L705" i="42"/>
  <c r="L704" i="42"/>
  <c r="L703" i="42"/>
  <c r="L702" i="42"/>
  <c r="L701" i="42"/>
  <c r="L700" i="42"/>
  <c r="L699" i="42"/>
  <c r="L698" i="42"/>
  <c r="L697" i="42"/>
  <c r="L696" i="42"/>
  <c r="L695" i="42"/>
  <c r="L694" i="42"/>
  <c r="L693" i="42"/>
  <c r="L692" i="42"/>
  <c r="L691" i="42"/>
  <c r="L690" i="42"/>
  <c r="L689" i="42"/>
  <c r="L688" i="42"/>
  <c r="L687" i="42"/>
  <c r="L686" i="42"/>
  <c r="L685" i="42"/>
  <c r="L684" i="42"/>
  <c r="L683" i="42"/>
  <c r="L682" i="42"/>
  <c r="L681" i="42"/>
  <c r="L680" i="42"/>
  <c r="L679" i="42"/>
  <c r="L678" i="42"/>
  <c r="L677" i="42"/>
  <c r="L676" i="42"/>
  <c r="L675" i="42"/>
  <c r="L674" i="42"/>
  <c r="L673" i="42"/>
  <c r="L672" i="42"/>
  <c r="L671" i="42"/>
  <c r="L670" i="42"/>
  <c r="L669" i="42"/>
  <c r="L668" i="42"/>
  <c r="L667" i="42"/>
  <c r="L666" i="42"/>
  <c r="L665" i="42"/>
  <c r="L664" i="42"/>
  <c r="L663" i="42"/>
  <c r="L662" i="42"/>
  <c r="L661" i="42"/>
  <c r="L660" i="42"/>
  <c r="L659" i="42"/>
  <c r="L658" i="42"/>
  <c r="L657" i="42"/>
  <c r="L656" i="42"/>
  <c r="L655" i="42"/>
  <c r="L654" i="42"/>
  <c r="L653" i="42"/>
  <c r="L652" i="42"/>
  <c r="L651" i="42"/>
  <c r="L650" i="42"/>
  <c r="L649" i="42"/>
  <c r="L648" i="42"/>
  <c r="L647" i="42"/>
  <c r="L646" i="42"/>
  <c r="L645" i="42"/>
  <c r="L644" i="42"/>
  <c r="L643" i="42"/>
  <c r="L642" i="42"/>
  <c r="L641" i="42"/>
  <c r="L640" i="42"/>
  <c r="L639" i="42"/>
  <c r="L638" i="42"/>
  <c r="L637" i="42"/>
  <c r="L636" i="42"/>
  <c r="L635" i="42"/>
  <c r="L634" i="42"/>
  <c r="L633" i="42"/>
  <c r="L632" i="42"/>
  <c r="L631" i="42"/>
  <c r="L630" i="42"/>
  <c r="L629" i="42"/>
  <c r="L628" i="42"/>
  <c r="L627" i="42"/>
  <c r="L626" i="42"/>
  <c r="L625" i="42"/>
  <c r="L624" i="42"/>
  <c r="L623" i="42"/>
  <c r="L622" i="42"/>
  <c r="L621" i="42"/>
  <c r="L620" i="42"/>
  <c r="L619" i="42"/>
  <c r="L618" i="42"/>
  <c r="L617" i="42"/>
  <c r="L616" i="42"/>
  <c r="L615" i="42"/>
  <c r="L614" i="42"/>
  <c r="L613" i="42"/>
  <c r="L612" i="42"/>
  <c r="L611" i="42"/>
  <c r="L610" i="42"/>
  <c r="L609" i="42"/>
  <c r="L608" i="42"/>
  <c r="L607" i="42"/>
  <c r="L606" i="42"/>
  <c r="L605" i="42"/>
  <c r="L604" i="42"/>
  <c r="L603" i="42"/>
  <c r="L602" i="42"/>
  <c r="L601" i="42"/>
  <c r="L600" i="42"/>
  <c r="L599" i="42"/>
  <c r="L598" i="42"/>
  <c r="L597" i="42"/>
  <c r="L596" i="42"/>
  <c r="L595" i="42"/>
  <c r="L594" i="42"/>
  <c r="L593" i="42"/>
  <c r="L592" i="42"/>
  <c r="L591" i="42"/>
  <c r="L590" i="42"/>
  <c r="L589" i="42"/>
  <c r="L588" i="42"/>
  <c r="L587" i="42"/>
  <c r="L586" i="42"/>
  <c r="L585" i="42"/>
  <c r="L584" i="42"/>
  <c r="L583" i="42"/>
  <c r="L582" i="42"/>
  <c r="L581" i="42"/>
  <c r="L580" i="42"/>
  <c r="L579" i="42"/>
  <c r="L578" i="42"/>
  <c r="L577" i="42"/>
  <c r="L576" i="42"/>
  <c r="L575" i="42"/>
  <c r="L574" i="42"/>
  <c r="L573" i="42"/>
  <c r="L572" i="42"/>
  <c r="L571" i="42"/>
  <c r="L570" i="42"/>
  <c r="L569" i="42"/>
  <c r="L568" i="42"/>
  <c r="L567" i="42"/>
  <c r="L566" i="42"/>
  <c r="L565" i="42"/>
  <c r="L564" i="42"/>
  <c r="L563" i="42"/>
  <c r="L562" i="42"/>
  <c r="L561" i="42"/>
  <c r="L560" i="42"/>
  <c r="L559" i="42"/>
  <c r="L558" i="42"/>
  <c r="L557" i="42"/>
  <c r="L556" i="42"/>
  <c r="L555" i="42"/>
  <c r="L554" i="42"/>
  <c r="L553" i="42"/>
  <c r="L552" i="42"/>
  <c r="L551" i="42"/>
  <c r="L550" i="42"/>
  <c r="L549" i="42"/>
  <c r="L548" i="42"/>
  <c r="L547" i="42"/>
  <c r="L546" i="42"/>
  <c r="L545" i="42"/>
  <c r="L544" i="42"/>
  <c r="L543" i="42"/>
  <c r="L542" i="42"/>
  <c r="L541" i="42"/>
  <c r="L540" i="42"/>
  <c r="L539" i="42"/>
  <c r="L538" i="42"/>
  <c r="L537" i="42"/>
  <c r="L536" i="42"/>
  <c r="L535" i="42"/>
  <c r="L534" i="42"/>
  <c r="L533" i="42"/>
  <c r="L532" i="42"/>
  <c r="L531" i="42"/>
  <c r="L530" i="42"/>
  <c r="L529" i="42"/>
  <c r="L528" i="42"/>
  <c r="L527" i="42"/>
  <c r="L526" i="42"/>
  <c r="L525" i="42"/>
  <c r="L524" i="42"/>
  <c r="L523" i="42"/>
  <c r="L522" i="42"/>
  <c r="L521" i="42"/>
  <c r="L520" i="42"/>
  <c r="L519" i="42"/>
  <c r="L518" i="42"/>
  <c r="L517" i="42"/>
  <c r="L516" i="42"/>
  <c r="L515" i="42"/>
  <c r="L514" i="42"/>
  <c r="L513" i="42"/>
  <c r="L512" i="42"/>
  <c r="L511" i="42"/>
  <c r="L510" i="42"/>
  <c r="L509" i="42"/>
  <c r="L508" i="42"/>
  <c r="L507" i="42"/>
  <c r="L506" i="42"/>
  <c r="L505" i="42"/>
  <c r="L504" i="42"/>
  <c r="L503" i="42"/>
  <c r="L502" i="42"/>
  <c r="L501" i="42"/>
  <c r="L500" i="42"/>
  <c r="L499" i="42"/>
  <c r="L498" i="42"/>
  <c r="L497" i="42"/>
  <c r="L496" i="42"/>
  <c r="L495" i="42"/>
  <c r="L494" i="42"/>
  <c r="L493" i="42"/>
  <c r="L492" i="42"/>
  <c r="L491" i="42"/>
  <c r="L490" i="42"/>
  <c r="L489" i="42"/>
  <c r="L488" i="42"/>
  <c r="L487" i="42"/>
  <c r="L486" i="42"/>
  <c r="L485" i="42"/>
  <c r="L484" i="42"/>
  <c r="L483" i="42"/>
  <c r="L482" i="42"/>
  <c r="L481" i="42"/>
  <c r="L480" i="42"/>
  <c r="L479" i="42"/>
  <c r="L478" i="42"/>
  <c r="L477" i="42"/>
  <c r="L476" i="42"/>
  <c r="L475" i="42"/>
  <c r="L474" i="42"/>
  <c r="L473" i="42"/>
  <c r="L472" i="42"/>
  <c r="L471" i="42"/>
  <c r="L470" i="42"/>
  <c r="L469" i="42"/>
  <c r="L468" i="42"/>
  <c r="L467" i="42"/>
  <c r="L466" i="42"/>
  <c r="L465" i="42"/>
  <c r="L464" i="42"/>
  <c r="L463" i="42"/>
  <c r="L462" i="42"/>
  <c r="L461" i="42"/>
  <c r="L460" i="42"/>
  <c r="L459" i="42"/>
  <c r="L458" i="42"/>
  <c r="L457" i="42"/>
  <c r="L456" i="42"/>
  <c r="L455" i="42"/>
  <c r="L454" i="42"/>
  <c r="L453" i="42"/>
  <c r="L452" i="42"/>
  <c r="L451" i="42"/>
  <c r="L450" i="42"/>
  <c r="L449" i="42"/>
  <c r="L448" i="42"/>
  <c r="L447" i="42"/>
  <c r="L446" i="42"/>
  <c r="L445" i="42"/>
  <c r="L444" i="42"/>
  <c r="L443" i="42"/>
  <c r="L442" i="42"/>
  <c r="L441" i="42"/>
  <c r="L440" i="42"/>
  <c r="L439" i="42"/>
  <c r="L438" i="42"/>
  <c r="L437" i="42"/>
  <c r="L436" i="42"/>
  <c r="L435" i="42"/>
  <c r="L434" i="42"/>
  <c r="L433" i="42"/>
  <c r="L432" i="42"/>
  <c r="L431" i="42"/>
  <c r="L430" i="42"/>
  <c r="L429" i="42"/>
  <c r="L428" i="42"/>
  <c r="L427" i="42"/>
  <c r="L426" i="42"/>
  <c r="L425" i="42"/>
  <c r="L424" i="42"/>
  <c r="L423" i="42"/>
  <c r="L422" i="42"/>
  <c r="L421" i="42"/>
  <c r="L420" i="42"/>
  <c r="L419" i="42"/>
  <c r="L418" i="42"/>
  <c r="L417" i="42"/>
  <c r="L416" i="42"/>
  <c r="L415" i="42"/>
  <c r="L414" i="42"/>
  <c r="L413" i="42"/>
  <c r="L412" i="42"/>
  <c r="L411" i="42"/>
  <c r="L410" i="42"/>
  <c r="L409" i="42"/>
  <c r="L408" i="42"/>
  <c r="L407" i="42"/>
  <c r="L406" i="42"/>
  <c r="L405" i="42"/>
  <c r="L404" i="42"/>
  <c r="L403" i="42"/>
  <c r="L402" i="42"/>
  <c r="L401" i="42"/>
  <c r="L400" i="42"/>
  <c r="L399" i="42"/>
  <c r="L398" i="42"/>
  <c r="L397" i="42"/>
  <c r="L396" i="42"/>
  <c r="L395" i="42"/>
  <c r="L394" i="42"/>
  <c r="L393" i="42"/>
  <c r="L392" i="42"/>
  <c r="L391" i="42"/>
  <c r="L390" i="42"/>
  <c r="L389" i="42"/>
  <c r="L388" i="42"/>
  <c r="L387" i="42"/>
  <c r="L386" i="42"/>
  <c r="L385" i="42"/>
  <c r="L384" i="42"/>
  <c r="L383" i="42"/>
  <c r="L382" i="42"/>
  <c r="L381" i="42"/>
  <c r="L380" i="42"/>
  <c r="L379" i="42"/>
  <c r="L378" i="42"/>
  <c r="L377" i="42"/>
  <c r="L376" i="42"/>
  <c r="L375" i="42"/>
  <c r="L374" i="42"/>
  <c r="L373" i="42"/>
  <c r="L372" i="42"/>
  <c r="L371" i="42"/>
  <c r="L370" i="42"/>
  <c r="L369" i="42"/>
  <c r="L368" i="42"/>
  <c r="L367" i="42"/>
  <c r="L366" i="42"/>
  <c r="L365" i="42"/>
  <c r="L364" i="42"/>
  <c r="L363" i="42"/>
  <c r="L362" i="42"/>
  <c r="L361" i="42"/>
  <c r="L360" i="42"/>
  <c r="L359" i="42"/>
  <c r="L358" i="42"/>
  <c r="L357" i="42"/>
  <c r="L356" i="42"/>
  <c r="L355" i="42"/>
  <c r="L354" i="42"/>
  <c r="L353" i="42"/>
  <c r="L352" i="42"/>
  <c r="L351" i="42"/>
  <c r="L350" i="42"/>
  <c r="L349" i="42"/>
  <c r="L348" i="42"/>
  <c r="L347" i="42"/>
  <c r="L346" i="42"/>
  <c r="L345" i="42"/>
  <c r="L344" i="42"/>
  <c r="L343" i="42"/>
  <c r="L342" i="42"/>
  <c r="L341" i="42"/>
  <c r="L340" i="42"/>
  <c r="L339" i="42"/>
  <c r="L338" i="42"/>
  <c r="L337" i="42"/>
  <c r="L336" i="42"/>
  <c r="L335" i="42"/>
  <c r="L334" i="42"/>
  <c r="L333" i="42"/>
  <c r="L332" i="42"/>
  <c r="L331" i="42"/>
  <c r="L330" i="42"/>
  <c r="L329" i="42"/>
  <c r="L328" i="42"/>
  <c r="L327" i="42"/>
  <c r="L326" i="42"/>
  <c r="L325" i="42"/>
  <c r="L324" i="42"/>
  <c r="L323" i="42"/>
  <c r="L322" i="42"/>
  <c r="L321" i="42"/>
  <c r="L320" i="42"/>
  <c r="L319" i="42"/>
  <c r="L318" i="42"/>
  <c r="L317" i="42"/>
  <c r="L316" i="42"/>
  <c r="L315" i="42"/>
  <c r="L314" i="42"/>
  <c r="L313" i="42"/>
  <c r="L312" i="42"/>
  <c r="L311" i="42"/>
  <c r="L310" i="42"/>
  <c r="L309" i="42"/>
  <c r="L308" i="42"/>
  <c r="L307" i="42"/>
  <c r="L306" i="42"/>
  <c r="L305" i="42"/>
  <c r="L304" i="42"/>
  <c r="L303" i="42"/>
  <c r="L302" i="42"/>
  <c r="L301" i="42"/>
  <c r="L300" i="42"/>
  <c r="L299" i="42"/>
  <c r="L298" i="42"/>
  <c r="L297" i="42"/>
  <c r="L296" i="42"/>
  <c r="L295" i="42"/>
  <c r="L294" i="42"/>
  <c r="L293" i="42"/>
  <c r="L292" i="42"/>
  <c r="L291" i="42"/>
  <c r="L290" i="42"/>
  <c r="L289" i="42"/>
  <c r="L288" i="42"/>
  <c r="L287" i="42"/>
  <c r="L286" i="42"/>
  <c r="L285" i="42"/>
  <c r="L284" i="42"/>
  <c r="L283" i="42"/>
  <c r="L282" i="42"/>
  <c r="L281" i="42"/>
  <c r="L280" i="42"/>
  <c r="L279" i="42"/>
  <c r="L278" i="42"/>
  <c r="L277" i="42"/>
  <c r="L276" i="42"/>
  <c r="L275" i="42"/>
  <c r="L274" i="42"/>
  <c r="L273" i="42"/>
  <c r="L272" i="42"/>
  <c r="L271" i="42"/>
  <c r="L270" i="42"/>
  <c r="L269" i="42"/>
  <c r="L268" i="42"/>
  <c r="L267" i="42"/>
  <c r="L266" i="42"/>
  <c r="L265" i="42"/>
  <c r="L264" i="42"/>
  <c r="L263" i="42"/>
  <c r="L262" i="42"/>
  <c r="L261" i="42"/>
  <c r="L260" i="42"/>
  <c r="L259" i="42"/>
  <c r="L258" i="42"/>
  <c r="L257" i="42"/>
  <c r="L256" i="42"/>
  <c r="L255" i="42"/>
  <c r="L254" i="42"/>
  <c r="L253" i="42"/>
  <c r="L252" i="42"/>
  <c r="L251" i="42"/>
  <c r="L250" i="42"/>
  <c r="L249" i="42"/>
  <c r="L248" i="42"/>
  <c r="L247" i="42"/>
  <c r="L246" i="42"/>
  <c r="L245" i="42"/>
  <c r="L244" i="42"/>
  <c r="L243" i="42"/>
  <c r="L242" i="42"/>
  <c r="L241" i="42"/>
  <c r="L240" i="42"/>
  <c r="L239" i="42"/>
  <c r="L238" i="42"/>
  <c r="L237" i="42"/>
  <c r="L236" i="42"/>
  <c r="L235" i="42"/>
  <c r="L234" i="42"/>
  <c r="L233" i="42"/>
  <c r="L232" i="42"/>
  <c r="L231" i="42"/>
  <c r="L230" i="42"/>
  <c r="L229" i="42"/>
  <c r="L228" i="42"/>
  <c r="L227" i="42"/>
  <c r="L226" i="42"/>
  <c r="L225" i="42"/>
  <c r="L224" i="42"/>
  <c r="L223" i="42"/>
  <c r="L222" i="42"/>
  <c r="L221" i="42"/>
  <c r="L220" i="42"/>
  <c r="L219" i="42"/>
  <c r="L218" i="42"/>
  <c r="L217" i="42"/>
  <c r="L216" i="42"/>
  <c r="L215" i="42"/>
  <c r="L214" i="42"/>
  <c r="L213" i="42"/>
  <c r="L212" i="42"/>
  <c r="L211" i="42"/>
  <c r="L210" i="42"/>
  <c r="L209" i="42"/>
  <c r="L208" i="42"/>
  <c r="L207" i="42"/>
  <c r="L206" i="42"/>
  <c r="L205" i="42"/>
  <c r="L204" i="42"/>
  <c r="L203" i="42"/>
  <c r="L202" i="42"/>
  <c r="L201" i="42"/>
  <c r="L200" i="42"/>
  <c r="L199" i="42"/>
  <c r="L198" i="42"/>
  <c r="L197" i="42"/>
  <c r="L196" i="42"/>
  <c r="L195" i="42"/>
  <c r="L194" i="42"/>
  <c r="L193" i="42"/>
  <c r="L192" i="42"/>
  <c r="L191" i="42"/>
  <c r="L190" i="42"/>
  <c r="L189" i="42"/>
  <c r="L188" i="42"/>
  <c r="L187" i="42"/>
  <c r="L186" i="42"/>
  <c r="L185" i="42"/>
  <c r="L184" i="42"/>
  <c r="L183" i="42"/>
  <c r="L182" i="42"/>
  <c r="L181" i="42"/>
  <c r="L180" i="42"/>
  <c r="L179" i="42"/>
  <c r="L178" i="42"/>
  <c r="L177" i="42"/>
  <c r="L176" i="42"/>
  <c r="L175" i="42"/>
  <c r="L174" i="42"/>
  <c r="L173" i="42"/>
  <c r="L172" i="42"/>
  <c r="L171" i="42"/>
  <c r="L170" i="42"/>
  <c r="L169" i="42"/>
  <c r="L168" i="42"/>
  <c r="L167" i="42"/>
  <c r="L166" i="42"/>
  <c r="L165" i="42"/>
  <c r="L164" i="42"/>
  <c r="L163" i="42"/>
  <c r="L162" i="42"/>
  <c r="L161" i="42"/>
  <c r="L160" i="42"/>
  <c r="L159" i="42"/>
  <c r="L158" i="42"/>
  <c r="L157" i="42"/>
  <c r="L156" i="42"/>
  <c r="L155" i="42"/>
  <c r="L154" i="42"/>
  <c r="L153" i="42"/>
  <c r="L152" i="42"/>
  <c r="L151" i="42"/>
  <c r="L150" i="42"/>
  <c r="L149" i="42"/>
  <c r="L148" i="42"/>
  <c r="L147" i="42"/>
  <c r="L146" i="42"/>
  <c r="L145" i="42"/>
  <c r="L144" i="42"/>
  <c r="L143" i="42"/>
  <c r="L142" i="42"/>
  <c r="L141" i="42"/>
  <c r="L140" i="42"/>
  <c r="L139" i="42"/>
  <c r="L138" i="42"/>
  <c r="L137" i="42"/>
  <c r="L136" i="42"/>
  <c r="L135" i="42"/>
  <c r="L134" i="42"/>
  <c r="L133" i="42"/>
  <c r="L132" i="42"/>
  <c r="L131" i="42"/>
  <c r="L130" i="42"/>
  <c r="L129" i="42"/>
  <c r="L128" i="42"/>
  <c r="L127" i="42"/>
  <c r="L126" i="42"/>
  <c r="L125" i="42"/>
  <c r="L124" i="42"/>
  <c r="L123" i="42"/>
  <c r="L122" i="42"/>
  <c r="L121" i="42"/>
  <c r="L120" i="42"/>
  <c r="L119" i="42"/>
  <c r="L118" i="42"/>
  <c r="L117" i="42"/>
  <c r="L116" i="42"/>
  <c r="L115" i="42"/>
  <c r="L114" i="42"/>
  <c r="L113" i="42"/>
  <c r="L112" i="42"/>
  <c r="L111" i="42"/>
  <c r="L110" i="42"/>
  <c r="L109" i="42"/>
  <c r="L108" i="42"/>
  <c r="L107" i="42"/>
  <c r="L106" i="42"/>
  <c r="L105" i="42"/>
  <c r="L104" i="42"/>
  <c r="L103" i="42"/>
  <c r="L102" i="42"/>
  <c r="L101" i="42"/>
  <c r="L100" i="42"/>
  <c r="L99" i="42"/>
  <c r="L98" i="42"/>
  <c r="L97" i="42"/>
  <c r="L96" i="42"/>
  <c r="L95" i="42"/>
  <c r="L94" i="42"/>
  <c r="L93" i="42"/>
  <c r="L92" i="42"/>
  <c r="L91" i="42"/>
  <c r="L90" i="42"/>
  <c r="L89" i="42"/>
  <c r="L88" i="42"/>
  <c r="L87" i="42"/>
  <c r="L86" i="42"/>
  <c r="L85" i="42"/>
  <c r="L84" i="42"/>
  <c r="L83" i="42"/>
  <c r="L82" i="42"/>
  <c r="L81" i="42"/>
  <c r="L80" i="42"/>
  <c r="L79" i="42"/>
  <c r="L78" i="42"/>
  <c r="L77" i="42"/>
  <c r="L76" i="42"/>
  <c r="L75" i="42"/>
  <c r="L74" i="42"/>
  <c r="L73" i="42"/>
  <c r="L72" i="42"/>
  <c r="L71" i="42"/>
  <c r="L70" i="42"/>
  <c r="L69" i="42"/>
  <c r="L68" i="42"/>
  <c r="L67" i="42"/>
  <c r="L66" i="42"/>
  <c r="L65" i="42"/>
  <c r="L64" i="42"/>
  <c r="L63" i="42"/>
  <c r="L62" i="42"/>
  <c r="L61" i="42"/>
  <c r="L60" i="42"/>
  <c r="L59" i="42"/>
  <c r="L58" i="42"/>
  <c r="L57" i="42"/>
  <c r="L56" i="42"/>
  <c r="L55" i="42"/>
  <c r="L54" i="42"/>
  <c r="L53" i="42"/>
  <c r="L52" i="42"/>
  <c r="L51" i="42"/>
  <c r="L50" i="42"/>
  <c r="L49" i="42"/>
  <c r="L48" i="42"/>
  <c r="L47" i="42"/>
  <c r="L46" i="42"/>
  <c r="L45" i="42"/>
  <c r="L44" i="42"/>
  <c r="L43" i="42"/>
  <c r="L42" i="42"/>
  <c r="L41" i="42"/>
  <c r="L40" i="42"/>
  <c r="L39" i="42"/>
  <c r="L38" i="42"/>
  <c r="L37" i="42"/>
  <c r="L36" i="42"/>
  <c r="L35" i="42"/>
  <c r="L34" i="42"/>
  <c r="L33" i="42"/>
  <c r="L32" i="42"/>
  <c r="L31" i="42"/>
  <c r="L30" i="42"/>
  <c r="L29" i="42"/>
  <c r="L28" i="42"/>
  <c r="L27" i="42"/>
  <c r="L26" i="42"/>
  <c r="L25" i="42"/>
  <c r="L24" i="42"/>
  <c r="L23" i="42"/>
  <c r="L22" i="42"/>
  <c r="L21" i="42"/>
  <c r="L20" i="42"/>
  <c r="L19" i="42"/>
  <c r="L18" i="42"/>
  <c r="L17" i="42"/>
  <c r="L16" i="42"/>
  <c r="L15" i="42"/>
  <c r="L14" i="42"/>
  <c r="L13" i="42"/>
  <c r="L12" i="42"/>
  <c r="L11" i="42"/>
  <c r="L10" i="42"/>
  <c r="L9" i="42"/>
  <c r="L8" i="42"/>
  <c r="L7" i="42"/>
  <c r="L6" i="42"/>
  <c r="L5" i="42"/>
  <c r="L4" i="42"/>
  <c r="L3" i="42"/>
  <c r="N39" i="3" l="1"/>
  <c r="N38" i="3"/>
  <c r="N37" i="3" l="1"/>
  <c r="N40" i="3"/>
  <c r="N36" i="3"/>
  <c r="N41" i="3" l="1"/>
</calcChain>
</file>

<file path=xl/sharedStrings.xml><?xml version="1.0" encoding="utf-8"?>
<sst xmlns="http://schemas.openxmlformats.org/spreadsheetml/2006/main" count="15141" uniqueCount="524">
  <si>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</si>
  <si>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</si>
  <si>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</si>
  <si>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</si>
  <si>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</si>
  <si>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</si>
  <si>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</si>
  <si>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</si>
  <si>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</si>
  <si>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</si>
  <si>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</si>
  <si>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</si>
  <si>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</si>
  <si>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</si>
  <si>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</si>
  <si>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</si>
  <si>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</si>
  <si>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Q1</t>
  </si>
  <si>
    <t>Q2</t>
  </si>
  <si>
    <t>Q2_4_TEXT</t>
  </si>
  <si>
    <t>Q3</t>
  </si>
  <si>
    <t>Q3_4_TEXT</t>
  </si>
  <si>
    <t>Q4</t>
  </si>
  <si>
    <t>Q4_4_TEXT</t>
  </si>
  <si>
    <t>Q5</t>
  </si>
  <si>
    <t>Q6</t>
  </si>
  <si>
    <t>Q7_1</t>
  </si>
  <si>
    <t>Q7_2</t>
  </si>
  <si>
    <t>Q7_3</t>
  </si>
  <si>
    <t>Q7_4</t>
  </si>
  <si>
    <t>Q8</t>
  </si>
  <si>
    <t>Q9_1</t>
  </si>
  <si>
    <t>Q9_2</t>
  </si>
  <si>
    <t>Q9_3</t>
  </si>
  <si>
    <t>Q9_4</t>
  </si>
  <si>
    <t>Q9_5</t>
  </si>
  <si>
    <t>Q10</t>
  </si>
  <si>
    <t>Q11_1</t>
  </si>
  <si>
    <t>Q11_2</t>
  </si>
  <si>
    <t>Q11_3</t>
  </si>
  <si>
    <t>Q12</t>
  </si>
  <si>
    <t>Q13_1</t>
  </si>
  <si>
    <t>Q13_2</t>
  </si>
  <si>
    <t>Q13_3</t>
  </si>
  <si>
    <t>Q13_4</t>
  </si>
  <si>
    <t>Q13_5</t>
  </si>
  <si>
    <t>Q14</t>
  </si>
  <si>
    <t>Q15_1</t>
  </si>
  <si>
    <t>Q15_2</t>
  </si>
  <si>
    <t>Q15_3</t>
  </si>
  <si>
    <t>Q15_4</t>
  </si>
  <si>
    <t>Q15_5</t>
  </si>
  <si>
    <t>Q16</t>
  </si>
  <si>
    <t>Q17_1</t>
  </si>
  <si>
    <t>Q17_2</t>
  </si>
  <si>
    <t>Q17_3</t>
  </si>
  <si>
    <t>Q17_4</t>
  </si>
  <si>
    <t>Q17_5</t>
  </si>
  <si>
    <t>Q17_6</t>
  </si>
  <si>
    <t>Q17_7</t>
  </si>
  <si>
    <t>Q17_8</t>
  </si>
  <si>
    <t>Q17_9</t>
  </si>
  <si>
    <t>Q18</t>
  </si>
  <si>
    <t>Q19_1</t>
  </si>
  <si>
    <t>Q19_2</t>
  </si>
  <si>
    <t>Q19_3</t>
  </si>
  <si>
    <t>Q20</t>
  </si>
  <si>
    <t>Q21</t>
  </si>
  <si>
    <t>Q22</t>
  </si>
  <si>
    <t>Start Date</t>
  </si>
  <si>
    <t>End Date</t>
  </si>
  <si>
    <t>Response Type</t>
  </si>
  <si>
    <t>IP Address</t>
  </si>
  <si>
    <t>Recorded Date</t>
  </si>
  <si>
    <t>Response ID</t>
  </si>
  <si>
    <t>If you have read the information above and consent to taking this survey, please answer "Yes" below. If not, please answer "No" (this will exit the survey).</t>
  </si>
  <si>
    <t>Please select the type of organization you currently work in - Selected Choice</t>
  </si>
  <si>
    <t>Please select the type of organization you currently work in - Other - Text</t>
  </si>
  <si>
    <t>Please select your
primary role/perspective on machine learning projects - Selected Choice</t>
  </si>
  <si>
    <t>Please select your
primary role/perspective on machine learning projects - Other - Text</t>
  </si>
  <si>
    <t>[Optional] Please
select your secondary role/perspective on machine learning projects - Selected Choice</t>
  </si>
  <si>
    <t>[Optional] Please
select your secondary role/perspective on machine learning projects - Other - Text</t>
  </si>
  <si>
    <t>Please select your
total years of professional work experience</t>
  </si>
  <si>
    <t>Please select your
total years of machine learning-related experience</t>
  </si>
  <si>
    <t>Development Environment
Computing environment for model integration and testing.
Please indicate how important it is to share (i.e., provide/receive) information about the Development Environment in order to avoid mismatches during ML system development, deployment and operations. - Programming Language: Programming Language/ML Framework/Tools used in the development environment</t>
  </si>
  <si>
    <t>Development Environment
Computing environment for model integration and testing.
Please indicate how important it is to share (i.e., provide/receive) information about the Development Environment in order to avoid mismatches during ML system development, deployment and operations. - Upstream and Downstream System Components: Specifications/APIs for how data comes in from upstream components and is fed to downstream components</t>
  </si>
  <si>
    <t>Development Environment
Computing environment for model integration and testing.
Please indicate how important it is to share (i.e., provide/receive) information about the Development Environment in order to avoid mismatches during ML system development, deployment and operations. - Computing Resources: Computing resources available in the development environment, such as CPU, GPU, memory, and storage</t>
  </si>
  <si>
    <t>Development Environment
Computing environment for model integration and testing.
Please indicate how important it is to share (i.e., provide/receive) information about the Development Environment in order to avoid mismatches during ML system development, deployment and operations. - Development and Integration Timelines: Development and integration timelines for integration of trained models into the larger system</t>
  </si>
  <si>
    <t>If we missed any topics that you consider important related to Development Environment above, please add them below.</t>
  </si>
  <si>
    <t>Operational Data
This category refers to data that is input to the trained model at serving time. 
Please indicate how important it is to share (i.e., provide/receive) information about Operational Data in order to avoid mismatches during ML system development, deployment and operations. - Data Statistics: Operational data statistics, such as distribution and other metrics</t>
  </si>
  <si>
    <t>Operational Data
This category refers to data that is input to the trained model at serving time. 
Please indicate how important it is to share (i.e., provide/receive) information about Operational Data in order to avoid mismatches during ML system development, deployment and operations. - Data Pipelines: Details on the implementation of data pipelines for the operational model</t>
  </si>
  <si>
    <t>Operational Data
This category refers to data that is input to the trained model at serving time. 
Please indicate how important it is to share (i.e., provide/receive) information about Operational Data in order to avoid mismatches during ML system development, deployment and operations. - Data Sources: Sources for operational data for the operational model</t>
  </si>
  <si>
    <t>Operational Data
This category refers to data that is input to the trained model at serving time. 
Please indicate how important it is to share (i.e., provide/receive) information about Operational Data in order to avoid mismatches during ML system development, deployment and operations. - Data Syntax and Semantics: Syntax and semantics of the data that constitutes the input for the operational model</t>
  </si>
  <si>
    <t>Operational Data
This category refers to data that is input to the trained model at serving time. 
Please indicate how important it is to share (i.e., provide/receive) information about Operational Data in order to avoid mismatches during ML system development, deployment and operations. - Data Rates: Rates at which operational data feeds into the operational model</t>
  </si>
  <si>
    <t>If we missed any topics that you consider important related to Operational Data above, please add them below.</t>
  </si>
  <si>
    <t>Operational Environment
This category refers to the computing environment in which the model will be served. 
Please indicate how important it is to share (i.e., provide/receive) information about the Operational Environment in order to avoid mismatches during ML system development, deployment and operations. - Runtime Metrics and Data: Runtime metrics, logs, model version, data, user feedback, etc. collected for troubleshooting, debugging, or retraining</t>
  </si>
  <si>
    <t>Operational Environment
This category refers to the computing environment in which the model will be served. 
Please indicate how important it is to share (i.e., provide/receive) information about the Operational Environment in order to avoid mismatches during ML system development, deployment and operations. - Computing Resources: Computing resources available in the operational environment (e.g., GPU, memory, storage)</t>
  </si>
  <si>
    <t>Operational Environment
This category refers to the computing environment in which the model will be served. 
Please indicate how important it is to share (i.e., provide/receive) information about the Operational Environment in order to avoid mismatches during ML system development, deployment and operations. - Required Model Inference Time: Required model inference time (e.g., time for the model to produce a result)</t>
  </si>
  <si>
    <t>If we missed any topics that you consider important related to Operational Environment above, please add them below.</t>
  </si>
  <si>
    <t>Raw Data
This category refers to data available for model training that has not been cleansed or pre-processed. 
Please indicate how important it is to share (i.e., provide/receive) information about Raw Data in order to avoid mismatches during ML system development, deployment and operations. - Metadata: Metadata about raw data (e.g., collection details, distribution, geographic location, timeframes)</t>
  </si>
  <si>
    <t>Raw Data
This category refers to data available for model training that has not been cleansed or pre-processed. 
Please indicate how important it is to share (i.e., provide/receive) information about Raw Data in order to avoid mismatches during ML system development, deployment and operations. - Data Dictionary: Description of data elements (e.g., field names, description, values, meaning of missing values)</t>
  </si>
  <si>
    <t>Raw Data
This category refers to data available for model training that has not been cleansed or pre-processed. 
Please indicate how important it is to share (i.e., provide/receive) information about Raw Data in order to avoid mismatches during ML system development, deployment and operations. - Proxy Data: Process used to generate or acquire proxy data due to sensitivities, legal, or policy reasons</t>
  </si>
  <si>
    <t>Raw Data
This category refers to data available for model training that has not been cleansed or pre-processed. 
Please indicate how important it is to share (i.e., provide/receive) information about Raw Data in order to avoid mismatches during ML system development, deployment and operations. - Restrictions: Data sensitivities that would result in prohibiting certain actions (e.g. upload to public cloud environments)</t>
  </si>
  <si>
    <t>Raw Data
This category refers to data available for model training that has not been cleansed or pre-processed. 
Please indicate how important it is to share (i.e., provide/receive) information about Raw Data in order to avoid mismatches during ML system development, deployment and operations. - Anonymization: Process used to anonymize data due to PII or other constraints</t>
  </si>
  <si>
    <t>If we missed any topics that you consider important related to Raw Data above, please add them below.</t>
  </si>
  <si>
    <t>Task and Purpose
This category refers to high-level requirements and constraints for the model. 
Please indicate how important it is to share (i.e., provide/receive) information about Task and Purpose in order to avoid mismatches during ML system development, deployment and operations. - Business Goals: Business goals or objectives that the model is going to help satisfy</t>
  </si>
  <si>
    <t>Task and Purpose
This category refers to high-level requirements and constraints for the model. 
Please indicate how important it is to share (i.e., provide/receive) information about Task and Purpose in order to avoid mismatches during ML system development, deployment and operations. - Success criteria: Information used to determine if the model is performing correctly (e.g. success criteria, client expectations, validation scenarios, acceptance criteria)</t>
  </si>
  <si>
    <t>Task and Purpose
This category refers to high-level requirements and constraints for the model. 
Please indicate how important it is to share (i.e., provide/receive) information about Task and Purpose in order to avoid mismatches during ML system development, deployment and operations. - Task: Task that model is expected to perform</t>
  </si>
  <si>
    <t>Task and Purpose
This category refers to high-level requirements and constraints for the model. 
Please indicate how important it is to share (i.e., provide/receive) information about Task and Purpose in order to avoid mismatches during ML system development, deployment and operations. - Usage Context: How results of the model will be used by end users or in the context of a larger system</t>
  </si>
  <si>
    <t>Task and Purpose
This category refers to high-level requirements and constraints for the model. 
Please indicate how important it is to share (i.e., provide/receive) information about Task and Purpose in order to avoid mismatches during ML system development, deployment and operations. - Data Rights and Policies: Known data rights, legal, privacy, and other policies that need to be met by model and data</t>
  </si>
  <si>
    <t>If we missed any topics that you consider important related to Task and Purpose above, please add them below.</t>
  </si>
  <si>
    <t>Trained Models
This category refers to models trained and ready for integration into a larger system. 
Please indicate how important it is to share (i.e., provide/receive) information about Trained Models in order to avoid mismatches during ML system development, deployment and operations. - Test Cases and Data: Test Cases plus Test Data that can be used for integration testing</t>
  </si>
  <si>
    <t>Trained Models
This category refers to models trained and ready for integration into a larger system. 
Please indicate how important it is to share (i.e., provide/receive) information about Trained Models in order to avoid mismatches during ML system development, deployment and operations. - API/Specifications: Model APIs and specifications that provide greater detail into inputs, outputs, and internals</t>
  </si>
  <si>
    <t>Trained Models
This category refers to models trained and ready for integration into a larger system. 
Please indicate how important it is to share (i.e., provide/receive) information about Trained Models in order to avoid mismatches during ML system development, deployment and operations. - Decisions: Decisions, assumptions, limitations and constraints that have an effect on model integration and deployment</t>
  </si>
  <si>
    <t>Trained Models
This category refers to models trained and ready for integration into a larger system. 
Please indicate how important it is to share (i.e., provide/receive) information about Trained Models in order to avoid mismatches during ML system development, deployment and operations. - Model Output Interpretation: Information necessary to interpret model output, results or inferences</t>
  </si>
  <si>
    <t>Trained Models
This category refers to models trained and ready for integration into a larger system. 
Please indicate how important it is to share (i.e., provide/receive) information about Trained Models in order to avoid mismatches during ML system development, deployment and operations. - Programming Language: Programming Language, ML Framework, Tools and/or Libraries used to develop and train the model</t>
  </si>
  <si>
    <t>Trained Models
This category refers to models trained and ready for integration into a larger system. 
Please indicate how important it is to share (i.e., provide/receive) information about Trained Models in order to avoid mismatches during ML system development, deployment and operations. - Evaluation Metrics: Evaluation metrics and results of trained model evaluation (e.g., false positive rate, accuracy)</t>
  </si>
  <si>
    <t>Trained Models
This category refers to models trained and ready for integration into a larger system. 
Please indicate how important it is to share (i.e., provide/receive) information about Trained Models in order to avoid mismatches during ML system development, deployment and operations. - Versioning: Version information for trained model</t>
  </si>
  <si>
    <t>Trained Models
This category refers to models trained and ready for integration into a larger system. 
Please indicate how important it is to share (i.e., provide/receive) information about Trained Models in order to avoid mismatches during ML system development, deployment and operations. - System Configuration Requirements: System configuration requirements for trained model to execute (e.g., number of GPUs, libraries, tools, and dependencies)</t>
  </si>
  <si>
    <t>Trained Models
This category refers to models trained and ready for integration into a larger system. 
Please indicate how important it is to share (i.e., provide/receive) information about Trained Models in order to avoid mismatches during ML system development, deployment and operations. - Data Buffering/Window Requirements: Data buffering or time window requirements that would indicate that data has to be delivered in "chunks" instead of streamed</t>
  </si>
  <si>
    <t>If we missed any topics that you consider important related to Trained Models above, please add them below.</t>
  </si>
  <si>
    <t>Training Data
This category refers to data that is pre-processed and ready for input into a model for training purposes. 
Please indicate how important it is to share (i.e., provide/receive) information about Training Data in order to avoid mismatches during ML system development, deployment and operations. - Data Preparation Pipelines: Details of data preparation pipelines to derive training data from raw data</t>
  </si>
  <si>
    <t>Training Data
This category refers to data that is pre-processed and ready for input into a model for training purposes. 
Please indicate how important it is to share (i.e., provide/receive) information about Training Data in order to avoid mismatches during ML system development, deployment and operations. - Data Statistics: Training data statistics, such as distribution and other metrics</t>
  </si>
  <si>
    <t>Training Data
This category refers to data that is pre-processed and ready for input into a model for training purposes. 
Please indicate how important it is to share (i.e., provide/receive) information about Training Data in order to avoid mismatches during ML system development, deployment and operations. - Versioning: Version information for training data</t>
  </si>
  <si>
    <t>If we missed any topics that you consider important related to Trained Data above, please add them below.</t>
  </si>
  <si>
    <t>General Feedback:Please share an example of an issue you faced due to one of these ML-mismatch categories:</t>
  </si>
  <si>
    <t>If you have any other comments please let us know:</t>
  </si>
  <si>
    <t>True</t>
  </si>
  <si>
    <t>R_z1EzhhZgFhcevTP</t>
  </si>
  <si>
    <t/>
  </si>
  <si>
    <t>email</t>
  </si>
  <si>
    <t>EN</t>
  </si>
  <si>
    <t>Yes</t>
  </si>
  <si>
    <t>Industry</t>
  </si>
  <si>
    <t>Software Engineer</t>
  </si>
  <si>
    <t>Data Scientist</t>
  </si>
  <si>
    <t>12 or more</t>
  </si>
  <si>
    <t>4-7</t>
  </si>
  <si>
    <t>Very Important</t>
  </si>
  <si>
    <t>Important</t>
  </si>
  <si>
    <t>Extremely Important</t>
  </si>
  <si>
    <t>Somewhat Important</t>
  </si>
  <si>
    <t>It is key to understand the problem being solved and collected (e.g., human judgements) representative data. It is easy to get trapped tuning a model that doesn't actually solve the problem.</t>
  </si>
  <si>
    <t>R_2v5O4iklUi5f1lO</t>
  </si>
  <si>
    <t>1-3</t>
  </si>
  <si>
    <t>R_3L5MDeuI3s8ggCk</t>
  </si>
  <si>
    <t>Government</t>
  </si>
  <si>
    <t>In prior experience, mismatches in versions of data processing pipelines and models used caused a lot of anomaly alerts to be triggered by normal data due mainly to changing processing methods.</t>
  </si>
  <si>
    <t>150.148.14.148</t>
  </si>
  <si>
    <t>R_3EMwckwiKcqg96N</t>
  </si>
  <si>
    <t>The method for cleaning data, feature engineering and feature selection</t>
  </si>
  <si>
    <t>In my previous project, there was no data dictionary and that caused some issues. for example two different features mean the same with different values. Using both of them as different features cause problem (fake accuracy)</t>
  </si>
  <si>
    <t>R_1eRZJGtk3EJoUwK</t>
  </si>
  <si>
    <t>Other</t>
  </si>
  <si>
    <t>Strategy and roadmapping</t>
  </si>
  <si>
    <t>8-11</t>
  </si>
  <si>
    <t>Not Important</t>
  </si>
  <si>
    <t>100.16.221.126</t>
  </si>
  <si>
    <t>R_1Ck0rIP5lvRDSeo</t>
  </si>
  <si>
    <t>Cardinal-Stakenas</t>
  </si>
  <si>
    <t>Adam</t>
  </si>
  <si>
    <t>cardinal.stakenas@gmail.com</t>
  </si>
  <si>
    <t xml:space="preserve">Not getting information about how the model was trained, or constraints on the training data can mean that an operational model is useless. Even if the operating data environment is very similar to the the training data environment, there might be concept drift or other variables that the operational scientists need to be aware of. </t>
  </si>
  <si>
    <t>71.56.223.85</t>
  </si>
  <si>
    <t>R_3KoTAueFmbUSe4n</t>
  </si>
  <si>
    <t>Morgenthaler</t>
  </si>
  <si>
    <t>David</t>
  </si>
  <si>
    <t>David.G.Morgenthaler@leidos.com</t>
  </si>
  <si>
    <t>165.225.48.94</t>
  </si>
  <si>
    <t>R_1IHtXrUiB7O9yi6</t>
  </si>
  <si>
    <t>Brower-Sinning</t>
  </si>
  <si>
    <t>Rachel</t>
  </si>
  <si>
    <t>rbrowersinning@sei.cmu.edu</t>
  </si>
  <si>
    <t>Academia/Research</t>
  </si>
  <si>
    <t>70.168.108.166</t>
  </si>
  <si>
    <t>R_3iJWWVlKUuDRLM9</t>
  </si>
  <si>
    <t>Leadership</t>
  </si>
  <si>
    <t>Neural Network Engineer</t>
  </si>
  <si>
    <t>Scale is the biggest missing category. Mismatch in understanding what it means to run successful under real-world conditions is the #1 mismatch.</t>
  </si>
  <si>
    <t>I don't like this category. The problem isn't with sharing specification, it's about having time to do the archeology and engineering necessary. Most often nobody has the answers that are needed, they must be discovered in-flight.</t>
  </si>
  <si>
    <t>Again, it's not about sharing information - it's about making these decisions to satisfy the constraints and solve the problem. Some of the biggest mismatches in operational environment have to do with how a production system handles failure and overload.</t>
  </si>
  <si>
    <t>You missed a BIG one. By far the biggest data deficiency is a dearth of real-world variability in training and testing data. It's not that data isn't realistic, it's that there is insufficient variation that leads to overfitting models.</t>
  </si>
  <si>
    <t>This section is confusing. Is it important to do all of these things? YES. But if we are talking about communication, who is the audience? Model validation is very important, but to whom? Programming language matters, but to whom (but who is the sender vs receiver of such information)? I don't think teams have any problems with the exchange information. The better a team is, the more of this stuff they do. The worse a team is, the less of it they do.</t>
  </si>
  <si>
    <t>Again, maybe I'm getting hung up on the framing of the question (about sharing information). Are these things critically important? YES. Is there sharing concern? Not so much. Usually a pretty tight team does this stuff, the sharing is not a problem.</t>
  </si>
  <si>
    <t>An ML project quickly achieves a model that tests at 75% accuracy, a result that is considered 'proof' the concept works. They do this with 1-2 people and some data. Of course, to be considered for real-world production the model must be 95%+ accurate. Nobody explained to the boss that 7,500% of the cost (literally) is consumed achieving the last 15%-20% of performance. The team of 1-2 really needs to become a team 8. The available data needs to be expanded ten-thousand fold. What was a $50K project is now a $3.7M project. Operationalizing data science is a much bigger effort than simply getting a model to 'work '. This happens to me every week.</t>
  </si>
  <si>
    <t>This survey seems to focus on sharing, as if sharing is the big problem. It's not been my experience that exchanging information (particularly between functional/technical teams) is a big problem. Communication and technical interchange are generally effective in most organizations. Where communication breaks down, it's usually obvious. I'm not sure what 'mismatch' CMU is seeking to identify. To me, the big mismatch in ML is between stakeholder expectations and the cost/capabilities of the ML team to deliver business value. However, if we are talking specifically about the impedance mismatch between implementation teams and modeling teams, I think that distinction is the problem. If the objective is to design &amp; implement production systems, there shouldn't be two teams. The approach that works best (in my experience) is an integrated ML Engineering team. You can't separate software engineers from neural network engineers and expect things to work out. No amount of 'sharing' will overcome that. The various arts must work together, not isolated. Once you do that, most of the questions in this survey don't make a lot of sense. Moreover, anyone who doesn't do that is unlikely to be successful anyway. Where communication becomes critical is with stakeholders. They simply do not understand most of what is sent to them and they make poor decisions as a result. Learning to explain how non-reductionist systems perform (in terms of cost, schedule, and business value) is critical.</t>
  </si>
  <si>
    <t>108.18.113.64</t>
  </si>
  <si>
    <t>R_2DM6sEoE0kZByfH</t>
  </si>
  <si>
    <t>Greene</t>
  </si>
  <si>
    <t>Stephen</t>
  </si>
  <si>
    <t>sgreene@converseon.com</t>
  </si>
  <si>
    <t>R_r9nDMErIrSD9yMx</t>
  </si>
  <si>
    <t>I found the relative importance ratings a little tough to fill out meaningfully because all of these are clearly important; how much each is under-resourced is extremely context-specific.</t>
  </si>
  <si>
    <t>R_1j7b8FGOdtpaBpJ</t>
  </si>
  <si>
    <t>anonymous</t>
  </si>
  <si>
    <t>71.246.232.108</t>
  </si>
  <si>
    <t>R_3qEHzXqxpMJ2t11</t>
  </si>
  <si>
    <t>A client neglected to tell us how they captured video recordings that were used to train an earlier version of a ANN model that led to failure. Later inspection revealed that they captured the training data in a way inconsistent with real-world use. This made it difficult for us to improve upon their failed models. We spent a great deal of time and money developing techniques to create sufficient, enhanced/artificial data in order to create a working, successful model.</t>
  </si>
  <si>
    <t>128.229.4.2</t>
  </si>
  <si>
    <t>R_AAIjPZ7eHoTOyhH</t>
  </si>
  <si>
    <t>Manager</t>
  </si>
  <si>
    <t>108.18.30.175</t>
  </si>
  <si>
    <t>R_2wiVO1c4vLutDs7</t>
  </si>
  <si>
    <t>Harrison</t>
  </si>
  <si>
    <t>Benjamin</t>
  </si>
  <si>
    <t>bharrison@converseon.com</t>
  </si>
  <si>
    <t>150.148.14.134</t>
  </si>
  <si>
    <t>R_3lMsPbIKs2BtE2F</t>
  </si>
  <si>
    <t>Kang</t>
  </si>
  <si>
    <t>Kun</t>
  </si>
  <si>
    <t>Kun.Kang@fda.hhs.gov</t>
  </si>
  <si>
    <t xml:space="preserve">Operating System Info, Environment Info Clustered vs Single, </t>
  </si>
  <si>
    <t>Down Time (SLA)</t>
  </si>
  <si>
    <t xml:space="preserve">Missing Date/Time/zone information created duplicated data rows and mis-join the data.
Standardized  format is assumed but often time it was not. Especially, this was important information for short interval time based prediction model. </t>
  </si>
  <si>
    <t>98.236.206.187</t>
  </si>
  <si>
    <t>R_9EtYVc5NRJwiW89</t>
  </si>
  <si>
    <t>Faber</t>
  </si>
  <si>
    <t>Isaac</t>
  </si>
  <si>
    <t>isaac.j.faber.mil@mail.mil</t>
  </si>
  <si>
    <t>Operations</t>
  </si>
  <si>
    <t>R_2TGB6rRbpKl2cVL</t>
  </si>
  <si>
    <t>In general, our data scientists and our software engineers work side by side with weekly demonstrations for the client to ensure the entire team is fully informed of all important aspects of the project.</t>
  </si>
  <si>
    <t>165.225.48.87</t>
  </si>
  <si>
    <t>R_3EhhIuoxzKj53wp</t>
  </si>
  <si>
    <t>FFRDC</t>
  </si>
  <si>
    <t>199.46.251.140</t>
  </si>
  <si>
    <t>R_1oGDcCSrexhG6xq</t>
  </si>
  <si>
    <t>165.225.3.37</t>
  </si>
  <si>
    <t>R_31Tu8PfeG4XPwpp</t>
  </si>
  <si>
    <t>Similar to the Development Environment, the Operational Environment has its own set of Programming Languages, ML Frameworks (Inference), and Tools. They may or may not overlap with the Development Environment. If these are not planned in tandem, you could run into a mismatch where, for example, the model produced by the development environment's ML framework is not usable by the operational environment's inference engine.</t>
  </si>
  <si>
    <t>I've run into lots of scenarios where the development environment's computing resources does not match up with the operational environment's computing resources. If this data is not shared, the wrong model can be made. Also, I've run into scenarios where the development environment training framework is not the same as the operational environment inference engine, which can lead to a variety of potential mismatches: model format, data ingestion format, pre- and post-processing mismatches (getting the input data into the right format and getting the outputs in the right format)</t>
  </si>
  <si>
    <t>- "Extremely Important" wasn't an option for the last section.
- One thought is that whether different pieces of information are important to share/receive depends a lot on what role the person plays. For example, many of the "Raw Data" pieces of information are extremely important for the data scientists to share among themselves, but if they don't share all those details with the operational people, it should be fine. Other aspects though, like computing resources available for the operational environment, will likely be very important regardless of your role.</t>
  </si>
  <si>
    <t>165.225.48.85</t>
  </si>
  <si>
    <t>R_2f2qhUYLFQgdnaM</t>
  </si>
  <si>
    <t>199.46.249.141</t>
  </si>
  <si>
    <t>R_2Qf8Fmso32UqWP3</t>
  </si>
  <si>
    <t>Logistics</t>
  </si>
  <si>
    <t>Tracking hardware configurations deployed, initial configuration, hardware compatibility upgrades, storage locations, hardware repair rates, shipping times, test equipment configuration, software configuration, test equipment hardware and software configurations.</t>
  </si>
  <si>
    <t>199.46.250.140</t>
  </si>
  <si>
    <t>R_10GWF2MUChxTg9C</t>
  </si>
  <si>
    <t>199.46.249.140</t>
  </si>
  <si>
    <t>R_xb9Z7vClI4BI0Lv</t>
  </si>
  <si>
    <t>R_yxYFNRq1POGdZSN</t>
  </si>
  <si>
    <t>Classified vs unclassified environments</t>
  </si>
  <si>
    <t>Example code doesn't run due to mismatched versions of certain library packages.</t>
  </si>
  <si>
    <t>The survey question regarding the participants has only a few limited categories:  Data Scientist, Software Engineering, Operations, and Other.  Is this simplicity weighed towards software in general?</t>
  </si>
  <si>
    <t>R_2rBKYvKPy0FYpOs</t>
  </si>
  <si>
    <t>R_55A9NGrp8cmOeml</t>
  </si>
  <si>
    <t>173.75.1.88</t>
  </si>
  <si>
    <t>R_2RaluTZGx9oAgBT</t>
  </si>
  <si>
    <t>Chrabaszcz</t>
  </si>
  <si>
    <t>Jeff</t>
  </si>
  <si>
    <t>jchrabaszcz@gmail.com</t>
  </si>
  <si>
    <t>Source data API changed, which was dealt with by a software engineer but not communicated to the data science team. The result was substantial model drift because the model was no longer getting the expected data.</t>
  </si>
  <si>
    <t>R_12QCFCcPuDsj1CP</t>
  </si>
  <si>
    <t>Pons</t>
  </si>
  <si>
    <t>Lena</t>
  </si>
  <si>
    <t>lepons@sei.cmu.edu</t>
  </si>
  <si>
    <t>68.14.189.140</t>
  </si>
  <si>
    <t>R_1LdltJpvysOKMYX</t>
  </si>
  <si>
    <t>Mink</t>
  </si>
  <si>
    <t>Dustin</t>
  </si>
  <si>
    <t>dustinmink@gmail.com</t>
  </si>
  <si>
    <t>Response</t>
  </si>
  <si>
    <t>TOTAL</t>
  </si>
  <si>
    <t>Role</t>
  </si>
  <si>
    <t>Row Labels</t>
  </si>
  <si>
    <t>Grand Total</t>
  </si>
  <si>
    <t>Column Labels</t>
  </si>
  <si>
    <t xml:space="preserve"> </t>
  </si>
  <si>
    <t>Raw Data: Metadata</t>
  </si>
  <si>
    <t>Raw Data: Data Dictionary</t>
  </si>
  <si>
    <t>Raw Data: Anonymization</t>
  </si>
  <si>
    <t>Raw Data: Data Restrictions</t>
  </si>
  <si>
    <t>Task &amp; Purpose: Business Goals</t>
  </si>
  <si>
    <t>Task &amp; Purpose: Success Criteria</t>
  </si>
  <si>
    <t>Task &amp; Purpose: Task expectation</t>
  </si>
  <si>
    <t>Task &amp; Purpose: Usage Context</t>
  </si>
  <si>
    <t>Task &amp; Purpose: Data Rights &amp; Policies</t>
  </si>
  <si>
    <t>Trained Models: API/Specifications</t>
  </si>
  <si>
    <t>Trained Models: Data Buffering</t>
  </si>
  <si>
    <t>Raw Data: Proxy Data</t>
  </si>
  <si>
    <t>Trained Models: Model Interpretation</t>
  </si>
  <si>
    <t>Trained Models: Test Cases &amp; Data</t>
  </si>
  <si>
    <t>Trained Models: Decisions/Constraints</t>
  </si>
  <si>
    <t>Answer</t>
  </si>
  <si>
    <t>Question</t>
  </si>
  <si>
    <t>ID</t>
  </si>
  <si>
    <t>total years</t>
  </si>
  <si>
    <t>experience in role</t>
  </si>
  <si>
    <t>Org Type</t>
  </si>
  <si>
    <t>Count of Answer</t>
  </si>
  <si>
    <t>1_Somewhat Important</t>
  </si>
  <si>
    <t>0_Not Important</t>
  </si>
  <si>
    <t>DevEnv: Program Lang</t>
  </si>
  <si>
    <t>DevEnv: Downstream Components</t>
  </si>
  <si>
    <t>DevEnv: Computing Resources</t>
  </si>
  <si>
    <t>DevEnv: Development Timelines</t>
  </si>
  <si>
    <t>Oper Data: Data Statistics</t>
  </si>
  <si>
    <t>Oper Data: Data Pipelines</t>
  </si>
  <si>
    <t>Oper Data: Data Sources</t>
  </si>
  <si>
    <t>Oper Data: Data Syntax</t>
  </si>
  <si>
    <t>Oper Data: Data Rates</t>
  </si>
  <si>
    <t>OperEnv: Runtime Metrics</t>
  </si>
  <si>
    <t>OperEnv: Compute Resources</t>
  </si>
  <si>
    <t>OperEnv: Inference Time</t>
  </si>
  <si>
    <t>2_Important</t>
  </si>
  <si>
    <t>3_Very Important</t>
  </si>
  <si>
    <t>Training Data: Data Preparation Pipelines</t>
  </si>
  <si>
    <t>Training Data: Data Statistics</t>
  </si>
  <si>
    <t>Training Data: Versioning</t>
  </si>
  <si>
    <t>Trained Models: Evaluation metrics</t>
  </si>
  <si>
    <t>Trained Models: Versioning</t>
  </si>
  <si>
    <t>Trained Models: Programming language</t>
  </si>
  <si>
    <t>Trained Models: System Configurati</t>
  </si>
  <si>
    <t>Question #</t>
  </si>
  <si>
    <t>7.3</t>
  </si>
  <si>
    <t>7.4</t>
  </si>
  <si>
    <t>9.1</t>
  </si>
  <si>
    <t>9.3</t>
  </si>
  <si>
    <t>9.2</t>
  </si>
  <si>
    <t>9.4</t>
  </si>
  <si>
    <t>9.5</t>
  </si>
  <si>
    <t>11.1</t>
  </si>
  <si>
    <t>11.2</t>
  </si>
  <si>
    <t>11.3</t>
  </si>
  <si>
    <t>13.1</t>
  </si>
  <si>
    <t>13.4</t>
  </si>
  <si>
    <t>13.2</t>
  </si>
  <si>
    <t>13.3</t>
  </si>
  <si>
    <t>13.5</t>
  </si>
  <si>
    <t>15.2</t>
  </si>
  <si>
    <t>15.3</t>
  </si>
  <si>
    <t>15.4</t>
  </si>
  <si>
    <t>15.5</t>
  </si>
  <si>
    <t>17.1</t>
  </si>
  <si>
    <t>17.2</t>
  </si>
  <si>
    <t>17.3</t>
  </si>
  <si>
    <t>17.5</t>
  </si>
  <si>
    <t>17.6</t>
  </si>
  <si>
    <t>17.7</t>
  </si>
  <si>
    <t>Letter order</t>
  </si>
  <si>
    <t>a</t>
  </si>
  <si>
    <t>b</t>
  </si>
  <si>
    <t>c</t>
  </si>
  <si>
    <t>q</t>
  </si>
  <si>
    <t>d</t>
  </si>
  <si>
    <t>v</t>
  </si>
  <si>
    <t>f</t>
  </si>
  <si>
    <t>t</t>
  </si>
  <si>
    <t>h</t>
  </si>
  <si>
    <t>e</t>
  </si>
  <si>
    <t>g</t>
  </si>
  <si>
    <t>o</t>
  </si>
  <si>
    <t>i</t>
  </si>
  <si>
    <t>r</t>
  </si>
  <si>
    <t>s</t>
  </si>
  <si>
    <t>j</t>
  </si>
  <si>
    <t>k</t>
  </si>
  <si>
    <t>l</t>
  </si>
  <si>
    <t>m</t>
  </si>
  <si>
    <t>n</t>
  </si>
  <si>
    <t>p</t>
  </si>
  <si>
    <t>u</t>
  </si>
  <si>
    <t>w</t>
  </si>
  <si>
    <t>x</t>
  </si>
  <si>
    <t>y</t>
  </si>
  <si>
    <t>z</t>
  </si>
  <si>
    <t>za</t>
  </si>
  <si>
    <t>zb</t>
  </si>
  <si>
    <t>zc</t>
  </si>
  <si>
    <t>zd</t>
  </si>
  <si>
    <t>ze</t>
  </si>
  <si>
    <t>zf</t>
  </si>
  <si>
    <t>zg</t>
  </si>
  <si>
    <t>zh</t>
  </si>
  <si>
    <t xml:space="preserve"> "Extremely Important" wasn't an option for the last section.
- One thought is that whether different pieces of information are important to share/receive depends a lot on what role the person plays. For example, many of the "Raw Data" pieces of information are extremely important for the data scientists to share among themselves, but if they don't share all those details with the operational people, it should be fine. Other aspects though, like computing resources available for the operational environment, will likely be very important regardless of your role.</t>
  </si>
  <si>
    <t>Total</t>
  </si>
  <si>
    <t>Count</t>
  </si>
  <si>
    <t>%</t>
  </si>
  <si>
    <t>DE: Downstream Components</t>
  </si>
  <si>
    <t>DE: Computing Resources</t>
  </si>
  <si>
    <t>DE: Development Timelines</t>
  </si>
  <si>
    <t>OD: Data Statistics</t>
  </si>
  <si>
    <t>OD: Data Pipelines</t>
  </si>
  <si>
    <t>OD: Data Sources</t>
  </si>
  <si>
    <t>OD: Data Syntax</t>
  </si>
  <si>
    <t>OD: Data Rates</t>
  </si>
  <si>
    <t>OE: Runtime Metrics</t>
  </si>
  <si>
    <t>OE: Compute Resources</t>
  </si>
  <si>
    <t>OE: Inference Time</t>
  </si>
  <si>
    <t>RD: Metadata</t>
  </si>
  <si>
    <t>RD: Data Dictionary</t>
  </si>
  <si>
    <t>RD: Proxy Data</t>
  </si>
  <si>
    <t>RD: Data Restrictions</t>
  </si>
  <si>
    <t>RD: Anonymization</t>
  </si>
  <si>
    <t>TP: Business Goals</t>
  </si>
  <si>
    <t>TP: Success Criteria</t>
  </si>
  <si>
    <t>TP: Task expectation</t>
  </si>
  <si>
    <t>TP: Usage Context</t>
  </si>
  <si>
    <t>TP: Data Rights &amp; Policies</t>
  </si>
  <si>
    <t>TM: Test Cases &amp; Data</t>
  </si>
  <si>
    <t>TM: API/Specifications</t>
  </si>
  <si>
    <t>TM: Decisions/Constraints</t>
  </si>
  <si>
    <t>TM: Model Interpretation</t>
  </si>
  <si>
    <t>TM: Programming Language</t>
  </si>
  <si>
    <t>TM: Evaluation metrics</t>
  </si>
  <si>
    <t>TM: Versioning</t>
  </si>
  <si>
    <t>TM: System Configuration</t>
  </si>
  <si>
    <t>TM: Data Buffering</t>
  </si>
  <si>
    <t>TD: Data Preparation Pipelines</t>
  </si>
  <si>
    <t>TD: Data Statistics</t>
  </si>
  <si>
    <t>TD: Versioning</t>
  </si>
  <si>
    <t>Combo VI+I</t>
  </si>
  <si>
    <t>Count of Combo VI+I</t>
  </si>
  <si>
    <t>VI+I</t>
  </si>
  <si>
    <t>Combo Othr+Ops</t>
  </si>
  <si>
    <t>Operations + Other</t>
  </si>
  <si>
    <t>TM: Programming language</t>
  </si>
  <si>
    <t>DE: Program Language</t>
  </si>
  <si>
    <t>Total Years</t>
  </si>
  <si>
    <t>1 to 3 years</t>
  </si>
  <si>
    <t>4 to 7 years</t>
  </si>
  <si>
    <t>8 to 11 years</t>
  </si>
  <si>
    <t>12 or more years</t>
  </si>
  <si>
    <t>Count of Total Years</t>
  </si>
  <si>
    <t>Primary Role</t>
  </si>
  <si>
    <t>Count of Primary Role</t>
  </si>
  <si>
    <t>Role with Operations + Other</t>
  </si>
  <si>
    <t>TM: Evaluation Metrics</t>
  </si>
  <si>
    <t>Question Reformated</t>
  </si>
  <si>
    <t>DE: Program Lang</t>
  </si>
  <si>
    <t>TM: System Configurati</t>
  </si>
  <si>
    <t>The information below gives raw counts of responses with original question labels</t>
  </si>
  <si>
    <t>The information below gives counts of responses with Not Important and Somewhat important multiplied by -1 and original questions relabeled for paper figure</t>
  </si>
  <si>
    <t>Note: Affiliation Other combined with Adademia/Research/Other below</t>
  </si>
  <si>
    <t>Affiliation Data for Pie Chart</t>
  </si>
  <si>
    <t>The chart below displays affiliation data by percentage</t>
  </si>
  <si>
    <t>Supporting Pivot table…</t>
  </si>
  <si>
    <t>The charts below compare question responses by primary role</t>
  </si>
  <si>
    <t>An ML project quickly achieves a model that tests at 75% accuracy, a result that is considered 'proof' the concept works. They do this with 1-2 people and some data. Of course, to be considered for real-world production the model must be 95%+ accurate. Nobody explained to the boss that 7,500% of the cost (literally) is consumed achieving the last 15%-20% of performance.... Operationalizing data science is a much bigger effort than simply getting a model to 'work '.</t>
  </si>
  <si>
    <t>This survey seems to focus on sharing, as if sharing is the big problem. It's not been my experience that exchanging information (particularly between functional/technical teams) is a big problem. ... To me, the big mismatch in ML is between stakeholder expectations and the cost/capabilities of the ML team to deliver business value. ...</t>
  </si>
  <si>
    <t>One thought is that whether different pieces of information are important to share/receive depends a lot on what role the person plays. For example, many of the "Raw Data" pieces of information are extremely important for the data scientists to share among themselves, but if they don't share all those details with the operational people, it should be fine. Other aspects though, like computing resources available for the operational environment, will likely be very important regardless of your role.</t>
  </si>
  <si>
    <t>The chart below displays primary role data by percentage</t>
  </si>
  <si>
    <t>The chart below displays total years of experience by percentage</t>
  </si>
  <si>
    <t xml:space="preserve">Total Years in Role Data </t>
  </si>
  <si>
    <t>DE: Up &amp; Down Components</t>
  </si>
  <si>
    <t>OD: Data Syntax &amp; Seman.</t>
  </si>
  <si>
    <t>OE: Computing Resources</t>
  </si>
  <si>
    <t>OE: Model Inference Time</t>
  </si>
  <si>
    <t>RD: Restrictions</t>
  </si>
  <si>
    <t>TP: Task</t>
  </si>
  <si>
    <t>TM: Output Interpretation</t>
  </si>
  <si>
    <t>DE: Programming Language</t>
  </si>
  <si>
    <t>DE: Dev. &amp; Integ. Timelines</t>
  </si>
  <si>
    <t>Data Science</t>
  </si>
  <si>
    <t>Software Engineering</t>
  </si>
  <si>
    <t>DE</t>
  </si>
  <si>
    <t>Computing environment for model integration and testing.</t>
  </si>
  <si>
    <t>OD</t>
  </si>
  <si>
    <t>Survey Category Subtitle</t>
  </si>
  <si>
    <t>Development Environment</t>
  </si>
  <si>
    <t>Operational Data</t>
  </si>
  <si>
    <t xml:space="preserve">This category refers to data that is input to the trained model at serving time. </t>
  </si>
  <si>
    <t xml:space="preserve">This category refers to the computing environment in which the model will be served. </t>
  </si>
  <si>
    <t>Operational Environment</t>
  </si>
  <si>
    <t>Raw Data</t>
  </si>
  <si>
    <t xml:space="preserve">This category refers to data available for model training that has not been cleansed or pre-processed. </t>
  </si>
  <si>
    <t xml:space="preserve">This category refers to high-level requirements and constraints for the model. </t>
  </si>
  <si>
    <t>Task and Purpose</t>
  </si>
  <si>
    <t xml:space="preserve">This category refers to models trained and ready for integration into a larger system. </t>
  </si>
  <si>
    <t xml:space="preserve">This category refers to data that is pre-processed and ready for input into a model for training purposes. </t>
  </si>
  <si>
    <t>Trained Models</t>
  </si>
  <si>
    <t>OE</t>
  </si>
  <si>
    <t>RD</t>
  </si>
  <si>
    <t>TP</t>
  </si>
  <si>
    <t>TM</t>
  </si>
  <si>
    <t xml:space="preserve"> Programming Language: Programming Language/ML Framework/Tools used in the development environment</t>
  </si>
  <si>
    <t>Upstream and Downstream System Components: Specifications/APIs for how data comes in from upstream components and is fed to downstream components</t>
  </si>
  <si>
    <t xml:space="preserve"> Computing Resources: Computing resources available in the development environment, such as CPU, GPU, memory, and storage</t>
  </si>
  <si>
    <t>Development and Integration Timelines: Development and integration timelines for integration of trained models into the larger system</t>
  </si>
  <si>
    <t>Data Statistics: Operational data statistics, such as distribution and other metrics</t>
  </si>
  <si>
    <t>Data Pipelines: Details on the implementation of data pipelines for the operational model</t>
  </si>
  <si>
    <t>Data Sources: Sources for operational data for the operational model</t>
  </si>
  <si>
    <t>Data Syntax and Semantics: Syntax and semantics of the data that constitutes the input for the operational model</t>
  </si>
  <si>
    <t>Data Rates: Rates at which operational data feeds into the operational model</t>
  </si>
  <si>
    <t>Runtime Metrics and Data: Runtime metrics, logs, model version, data, user feedback, etc. collected for troubleshooting, debugging, or retraining</t>
  </si>
  <si>
    <t>Computing Resources: Computing resources available in the operational environment (e.g., GPU, memory, storage)</t>
  </si>
  <si>
    <t>Required Model Inference Time: Required model inference time (e.g., time for the model to produce a result)</t>
  </si>
  <si>
    <t>Metadata: Metadata about raw data (e.g., collection details, distribution, geographic location, timeframes)</t>
  </si>
  <si>
    <t>Data Dictionary: Description of data elements (e.g., field names, description, values, meaning of missing values)</t>
  </si>
  <si>
    <t>Proxy Data: Process used to generate or acquire proxy data due to sensitivities, legal, or policy reasons</t>
  </si>
  <si>
    <t>Restrictions: Data sensitivities that would result in prohibiting certain actions (e.g. upload to public cloud environments)</t>
  </si>
  <si>
    <t xml:space="preserve"> Anonymization: Process used to anonymize data due to PII or other constraints</t>
  </si>
  <si>
    <t>Business Goals: Business goals or objectives that the model is going to help satisfy</t>
  </si>
  <si>
    <t>Success criteria: Information used to determine if the model is performing correctly (e.g. success criteria, client expectations, validation scenarios, acceptance criteria)</t>
  </si>
  <si>
    <t>Task: Task that model is expected to perform</t>
  </si>
  <si>
    <t>Usage Context: How results of the model will be used by end users or in the context of a larger system</t>
  </si>
  <si>
    <t>Data Rights and Policies: Known data rights, legal, privacy, and other policies that need to be met by model and data</t>
  </si>
  <si>
    <t>Test Cases and Data: Test Cases plus Test Data that can be used for integration testing</t>
  </si>
  <si>
    <t>API/Specifications: Model APIs and specifications that provide greater detail into inputs, outputs, and internals</t>
  </si>
  <si>
    <t>Decisions: Decisions, assumptions, limitations and constraints that have an effect on model integration and deployment</t>
  </si>
  <si>
    <t>Model Output Interpretation: Information necessary to interpret model output, results or inferences</t>
  </si>
  <si>
    <t>Programming Language: Programming Language, ML Framework, Tools and/or Libraries used to develop and train the model</t>
  </si>
  <si>
    <t>Evaluation Metrics: Evaluation metrics and results of trained model evaluation (e.g., false positive rate, accuracy)</t>
  </si>
  <si>
    <t>Versioning: Version information for trained model</t>
  </si>
  <si>
    <t>System Configuration Requirements: System configuration requirements for trained model to execute (e.g., number of GPUs, libraries, tools, and dependencies)</t>
  </si>
  <si>
    <t>Data Buffering/Window Requirements: Data buffering or time window requirements that would indicate that data has to be delivered in "chunks" instead of streamed</t>
  </si>
  <si>
    <t>Data Preparation Pipelines: Details of data preparation pipelines to derive training data from raw data</t>
  </si>
  <si>
    <t>Trained Data</t>
  </si>
  <si>
    <t>TD</t>
  </si>
  <si>
    <t>Versioning: Version information for training data</t>
  </si>
  <si>
    <t>Data Statistics: Training data statistics, such as distribution and other metrics</t>
  </si>
  <si>
    <t>Survey Question #</t>
  </si>
  <si>
    <t>Long Category Name</t>
  </si>
  <si>
    <t>Academia/Research Lab</t>
  </si>
  <si>
    <t>Count of Affiliation Data for Pie Chart</t>
  </si>
  <si>
    <t xml:space="preserve">Count of Total Years in Role Data </t>
  </si>
  <si>
    <t>The chart below displays years of experience by Role by percentage</t>
  </si>
  <si>
    <r>
      <t xml:space="preserve">The chart below displays all responses (maps to Figure 5 in paper). </t>
    </r>
    <r>
      <rPr>
        <i/>
        <sz val="12"/>
        <color rgb="FF000000"/>
        <rFont val="Calibri"/>
        <family val="2"/>
        <scheme val="minor"/>
      </rPr>
      <t>Data to create chart shown below chart.</t>
    </r>
  </si>
  <si>
    <t xml:space="preserve">The table below lists Important + Very Important questions by role </t>
  </si>
  <si>
    <t>The table below is provided for replication purposes to help  understand the question mappings. It maps survey question numbers to question text. It also maps questions to categories.</t>
  </si>
  <si>
    <t xml:space="preserve"> Short Category Label</t>
  </si>
  <si>
    <r>
      <t xml:space="preserve">Survey Question Text </t>
    </r>
    <r>
      <rPr>
        <b/>
        <i/>
        <sz val="12"/>
        <color rgb="FF000000"/>
        <rFont val="Calibri"/>
        <family val="2"/>
        <scheme val="minor"/>
      </rPr>
      <t>as shown in survey</t>
    </r>
    <r>
      <rPr>
        <b/>
        <sz val="12"/>
        <color indexed="8"/>
        <rFont val="Calibri"/>
        <family val="2"/>
        <scheme val="minor"/>
      </rPr>
      <t xml:space="preserve">  (format = Likert scale)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</si>
</sst>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indexed="8"/>
      <name val="Calibri"/>
      <family val="2"/>
      <scheme val="minor"/>
    </font>
    <font>
      <sz val="9"/>
      <color indexed="8"/>
      <name val="Calibri"/>
      <family val="2"/>
      <scheme val="minor"/>
    </font>
    <font>
      <i/>
      <sz val="9"/>
      <color indexed="8"/>
      <name val="Calibri"/>
      <family val="2"/>
      <scheme val="minor"/>
    </font>
    <font>
      <sz val="8"/>
      <color indexed="8"/>
      <name val="Calibri"/>
      <family val="2"/>
      <scheme val="minor"/>
    </font>
    <font>
      <sz val="8"/>
      <name val="Calibri"/>
      <family val="2"/>
      <scheme val="minor"/>
    </font>
    <font>
      <b/>
      <sz val="8"/>
      <color indexed="8"/>
      <name val="Calibri"/>
      <family val="2"/>
      <scheme val="minor"/>
    </font>
    <font>
      <b/>
      <sz val="11"/>
      <color indexed="8"/>
      <name val="Calibri"/>
      <family val="2"/>
      <scheme val="minor"/>
    </font>
    <font>
      <sz val="7"/>
      <color indexed="8"/>
      <name val="Calibri"/>
      <family val="2"/>
      <scheme val="minor"/>
    </font>
    <font>
      <sz val="10"/>
      <color indexed="8"/>
      <name val="Calibri"/>
      <family val="2"/>
      <scheme val="minor"/>
    </font>
    <font>
      <b/>
      <sz val="10"/>
      <color indexed="8"/>
      <name val="Calibri"/>
      <family val="2"/>
      <scheme val="minor"/>
    </font>
    <font>
      <b/>
      <sz val="12"/>
      <color rgb="FF000000"/>
      <name val="Calibri"/>
      <family val="2"/>
      <scheme val="minor"/>
    </font>
    <font>
      <i/>
      <sz val="11"/>
      <color rgb="FF000000"/>
      <name val="Calibri"/>
      <family val="2"/>
      <scheme val="minor"/>
    </font>
    <font>
      <b/>
      <sz val="11"/>
      <color rgb="FF000000"/>
      <name val="Calibri"/>
      <family val="2"/>
      <scheme val="minor"/>
    </font>
    <font>
      <sz val="7"/>
      <name val="Calibri"/>
      <family val="2"/>
      <scheme val="minor"/>
    </font>
    <font>
      <i/>
      <sz val="9"/>
      <color rgb="FF000000"/>
      <name val="Calibri"/>
      <family val="2"/>
      <scheme val="minor"/>
    </font>
    <font>
      <i/>
      <sz val="12"/>
      <color rgb="FF000000"/>
      <name val="Calibri"/>
      <family val="2"/>
      <scheme val="minor"/>
    </font>
    <font>
      <sz val="12"/>
      <color indexed="8"/>
      <name val="Calibri"/>
      <family val="2"/>
      <scheme val="minor"/>
    </font>
    <font>
      <b/>
      <sz val="12"/>
      <color indexed="8"/>
      <name val="Calibri"/>
      <family val="2"/>
      <scheme val="minor"/>
    </font>
    <font>
      <b/>
      <i/>
      <sz val="12"/>
      <color rgb="FF000000"/>
      <name val="Calibri"/>
      <family val="2"/>
      <scheme val="minor"/>
    </font>
    <font>
      <sz val="12"/>
      <name val="Calibri"/>
      <family val="2"/>
      <scheme val="minor"/>
    </font>
  </fonts>
  <fills count="6">
    <fill>
      <patternFill patternType="none"/>
    </fill>
    <fill>
      <patternFill patternType="gray125"/>
    </fill>
    <fill>
      <patternFill patternType="solid">
        <fgColor indexed="22"/>
      </patternFill>
    </fill>
    <fill>
      <patternFill patternType="solid">
        <fgColor rgb="FFFFFF00"/>
        <bgColor indexed="64"/>
      </patternFill>
    </fill>
    <fill>
      <patternFill patternType="solid">
        <fgColor theme="4" tint="0.59999389629810485"/>
        <bgColor indexed="64"/>
      </patternFill>
    </fill>
    <fill>
      <patternFill patternType="solid">
        <fgColor theme="2" tint="-0.24997711111789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style="thin">
        <color auto="1"/>
      </right>
      <top/>
      <bottom style="thin">
        <color auto="1"/>
      </bottom>
      <diagonal/>
    </border>
  </borders>
  <cellStyleXfs count="1">
    <xf numFmtId="0" fontId="0" fillId="0" borderId="0"/>
  </cellStyleXfs>
  <cellXfs count="114">
    <xf numFmtId="0" fontId="0" fillId="0" borderId="0" xfId="0"/>
    <xf numFmtId="0" fontId="1" fillId="0" borderId="0" xfId="0" applyFont="1"/>
    <xf numFmtId="0" fontId="1" fillId="0" borderId="0" xfId="0" applyFont="1" applyFill="1"/>
    <xf numFmtId="0" fontId="2" fillId="0" borderId="0" xfId="0" applyFont="1"/>
    <xf numFmtId="0" fontId="1" fillId="0" borderId="0" xfId="0" applyFont="1" applyAlignment="1">
      <alignment horizontal="center"/>
    </xf>
    <xf numFmtId="0" fontId="1" fillId="0" borderId="0" xfId="0" applyFont="1" applyAlignment="1">
      <alignment horizontal="right"/>
    </xf>
    <xf numFmtId="0" fontId="2" fillId="0" borderId="0" xfId="0" applyFont="1" applyAlignment="1">
      <alignment wrapText="1"/>
    </xf>
    <xf numFmtId="0" fontId="1" fillId="0" borderId="0" xfId="0" applyFont="1" applyAlignment="1">
      <alignment horizontal="center" wrapText="1"/>
    </xf>
    <xf numFmtId="0" fontId="1" fillId="0" borderId="0" xfId="0" applyFont="1" applyAlignment="1">
      <alignment wrapText="1"/>
    </xf>
    <xf numFmtId="0" fontId="3" fillId="0" borderId="0" xfId="0" pivotButton="1" applyFont="1"/>
    <xf numFmtId="0" fontId="3" fillId="0" borderId="0" xfId="0" applyFont="1"/>
    <xf numFmtId="0" fontId="3" fillId="0" borderId="0" xfId="0" applyFont="1" applyAlignment="1">
      <alignment horizontal="left"/>
    </xf>
    <xf numFmtId="0" fontId="3" fillId="0" borderId="0" xfId="0" applyNumberFormat="1" applyFont="1"/>
    <xf numFmtId="49" fontId="3" fillId="0" borderId="0" xfId="0" applyNumberFormat="1" applyFont="1" applyAlignment="1">
      <alignment wrapText="1"/>
    </xf>
    <xf numFmtId="49" fontId="3" fillId="3" borderId="0" xfId="0" applyNumberFormat="1" applyFont="1" applyFill="1" applyAlignment="1">
      <alignment wrapText="1"/>
    </xf>
    <xf numFmtId="0" fontId="3" fillId="0" borderId="0" xfId="0" applyFont="1" applyFill="1"/>
    <xf numFmtId="0" fontId="0" fillId="0" borderId="0" xfId="0" pivotButton="1"/>
    <xf numFmtId="0" fontId="0" fillId="0" borderId="0" xfId="0" applyAlignment="1">
      <alignment horizontal="left"/>
    </xf>
    <xf numFmtId="0" fontId="0" fillId="0" borderId="0" xfId="0" applyNumberFormat="1"/>
    <xf numFmtId="0" fontId="3" fillId="0" borderId="0" xfId="0" applyFont="1" applyAlignment="1">
      <alignment horizontal="center"/>
    </xf>
    <xf numFmtId="0" fontId="3" fillId="0" borderId="0" xfId="0" applyFont="1" applyFill="1" applyAlignment="1">
      <alignment wrapText="1"/>
    </xf>
    <xf numFmtId="49" fontId="3" fillId="0" borderId="0" xfId="0" applyNumberFormat="1" applyFont="1" applyFill="1" applyAlignment="1">
      <alignment wrapText="1"/>
    </xf>
    <xf numFmtId="0" fontId="1" fillId="0" borderId="0" xfId="0" applyFont="1" applyFill="1" applyAlignment="1">
      <alignment horizontal="center"/>
    </xf>
    <xf numFmtId="22" fontId="3" fillId="0" borderId="0" xfId="0" applyNumberFormat="1" applyFont="1" applyFill="1"/>
    <xf numFmtId="10" fontId="0" fillId="0" borderId="0" xfId="0" applyNumberFormat="1"/>
    <xf numFmtId="0" fontId="3" fillId="0" borderId="1" xfId="0" applyNumberFormat="1" applyFont="1" applyBorder="1" applyAlignment="1">
      <alignment horizontal="center" vertical="center"/>
    </xf>
    <xf numFmtId="0" fontId="6" fillId="0" borderId="0" xfId="0" applyFont="1" applyAlignment="1">
      <alignment horizontal="left"/>
    </xf>
    <xf numFmtId="0" fontId="0" fillId="0" borderId="0" xfId="0" applyFill="1"/>
    <xf numFmtId="0" fontId="3" fillId="0" borderId="1" xfId="0" applyFont="1" applyBorder="1" applyAlignment="1">
      <alignment horizontal="center"/>
    </xf>
    <xf numFmtId="0" fontId="4" fillId="0" borderId="1" xfId="0" applyFont="1" applyBorder="1" applyAlignment="1">
      <alignment vertical="top"/>
    </xf>
    <xf numFmtId="0" fontId="4" fillId="0" borderId="1" xfId="0" applyFont="1" applyBorder="1" applyAlignment="1"/>
    <xf numFmtId="0" fontId="4" fillId="0" borderId="1" xfId="0" applyFont="1" applyBorder="1" applyAlignment="1">
      <alignment horizontal="left"/>
    </xf>
    <xf numFmtId="9" fontId="3" fillId="0" borderId="1" xfId="0" applyNumberFormat="1" applyFont="1" applyBorder="1" applyAlignment="1">
      <alignment horizontal="center" vertical="center"/>
    </xf>
    <xf numFmtId="9" fontId="3" fillId="0" borderId="1" xfId="0" applyNumberFormat="1" applyFont="1" applyBorder="1" applyAlignment="1">
      <alignment horizontal="center"/>
    </xf>
    <xf numFmtId="0" fontId="4" fillId="0" borderId="1" xfId="0" applyFont="1" applyBorder="1"/>
    <xf numFmtId="0" fontId="6" fillId="0" borderId="0" xfId="0" applyFont="1" applyBorder="1" applyAlignment="1">
      <alignment horizontal="center"/>
    </xf>
    <xf numFmtId="0" fontId="3" fillId="0" borderId="0" xfId="0" applyFont="1" applyBorder="1"/>
    <xf numFmtId="9" fontId="3" fillId="0" borderId="0" xfId="0" applyNumberFormat="1" applyFont="1" applyBorder="1"/>
    <xf numFmtId="0" fontId="5" fillId="0" borderId="1" xfId="0" applyNumberFormat="1" applyFont="1" applyBorder="1" applyAlignment="1">
      <alignment horizontal="center" vertical="center"/>
    </xf>
    <xf numFmtId="9" fontId="5" fillId="0" borderId="1" xfId="0" applyNumberFormat="1" applyFont="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center"/>
    </xf>
    <xf numFmtId="9" fontId="5" fillId="0" borderId="1" xfId="0" applyNumberFormat="1" applyFont="1" applyBorder="1" applyAlignment="1">
      <alignment horizontal="center"/>
    </xf>
    <xf numFmtId="0" fontId="7" fillId="4" borderId="0" xfId="0" applyFont="1" applyFill="1"/>
    <xf numFmtId="0" fontId="7" fillId="4" borderId="0" xfId="0" applyNumberFormat="1" applyFont="1" applyFill="1"/>
    <xf numFmtId="0" fontId="7" fillId="0" borderId="0" xfId="0" applyFont="1" applyFill="1"/>
    <xf numFmtId="0" fontId="7" fillId="0" borderId="0" xfId="0" applyFont="1"/>
    <xf numFmtId="49" fontId="7" fillId="0" borderId="0" xfId="0" applyNumberFormat="1" applyFont="1" applyAlignment="1">
      <alignment wrapText="1"/>
    </xf>
    <xf numFmtId="0" fontId="7" fillId="0" borderId="0" xfId="0" quotePrefix="1" applyFont="1" applyFill="1"/>
    <xf numFmtId="0" fontId="7" fillId="0" borderId="0" xfId="0" applyFont="1" applyAlignment="1">
      <alignment horizontal="center"/>
    </xf>
    <xf numFmtId="49" fontId="7" fillId="0" borderId="0" xfId="0" applyNumberFormat="1" applyFont="1" applyFill="1" applyAlignment="1">
      <alignment wrapText="1"/>
    </xf>
    <xf numFmtId="0" fontId="7" fillId="0" borderId="0" xfId="0" applyNumberFormat="1" applyFont="1" applyFill="1"/>
    <xf numFmtId="0" fontId="7" fillId="0" borderId="0" xfId="0" applyNumberFormat="1" applyFont="1" applyAlignment="1">
      <alignment wrapText="1"/>
    </xf>
    <xf numFmtId="0" fontId="7" fillId="0" borderId="0" xfId="0" applyNumberFormat="1" applyFont="1"/>
    <xf numFmtId="0" fontId="8" fillId="0" borderId="0" xfId="0" applyFont="1"/>
    <xf numFmtId="0" fontId="8" fillId="0" borderId="0" xfId="0" pivotButton="1" applyFont="1"/>
    <xf numFmtId="0" fontId="9" fillId="0" borderId="0" xfId="0" applyFont="1"/>
    <xf numFmtId="0" fontId="8" fillId="0" borderId="0" xfId="0" applyFont="1" applyAlignment="1">
      <alignment horizontal="left"/>
    </xf>
    <xf numFmtId="0" fontId="8" fillId="0" borderId="0" xfId="0" applyNumberFormat="1" applyFont="1"/>
    <xf numFmtId="0" fontId="8" fillId="0" borderId="0" xfId="0" applyFont="1" applyAlignment="1">
      <alignment horizontal="left" indent="1"/>
    </xf>
    <xf numFmtId="0" fontId="8" fillId="0" borderId="1" xfId="0" applyFont="1" applyBorder="1"/>
    <xf numFmtId="0" fontId="8" fillId="0" borderId="0" xfId="0" applyFont="1" applyBorder="1"/>
    <xf numFmtId="0" fontId="9" fillId="0" borderId="0" xfId="0" applyFont="1" applyBorder="1"/>
    <xf numFmtId="0" fontId="8" fillId="0" borderId="0" xfId="0" applyFont="1" applyAlignment="1">
      <alignment horizontal="center"/>
    </xf>
    <xf numFmtId="0" fontId="9" fillId="0" borderId="1" xfId="0" applyFont="1" applyBorder="1" applyAlignment="1">
      <alignment horizontal="center" wrapText="1"/>
    </xf>
    <xf numFmtId="0" fontId="8" fillId="0" borderId="1" xfId="0" applyFont="1" applyBorder="1" applyAlignment="1">
      <alignment horizontal="center"/>
    </xf>
    <xf numFmtId="0" fontId="8" fillId="0" borderId="0" xfId="0" applyFont="1" applyBorder="1" applyAlignment="1">
      <alignment horizontal="center"/>
    </xf>
    <xf numFmtId="0" fontId="8" fillId="0" borderId="4" xfId="0" applyFont="1" applyBorder="1" applyAlignment="1">
      <alignment horizontal="center"/>
    </xf>
    <xf numFmtId="0" fontId="8" fillId="0" borderId="5" xfId="0" applyFont="1" applyBorder="1"/>
    <xf numFmtId="0" fontId="10" fillId="0" borderId="0" xfId="0" applyFont="1"/>
    <xf numFmtId="0" fontId="6" fillId="0" borderId="0" xfId="0" applyFont="1"/>
    <xf numFmtId="0" fontId="11" fillId="0" borderId="0" xfId="0" applyFont="1" applyAlignment="1">
      <alignment horizontal="left"/>
    </xf>
    <xf numFmtId="0" fontId="12" fillId="0" borderId="0" xfId="0" applyFont="1"/>
    <xf numFmtId="0" fontId="13" fillId="4" borderId="0" xfId="0" applyFont="1" applyFill="1"/>
    <xf numFmtId="0" fontId="13" fillId="0" borderId="0" xfId="0" applyFont="1"/>
    <xf numFmtId="49" fontId="13" fillId="0" borderId="0" xfId="0" applyNumberFormat="1" applyFont="1" applyAlignment="1">
      <alignment wrapText="1"/>
    </xf>
    <xf numFmtId="0" fontId="13" fillId="0" borderId="0" xfId="0" applyFont="1" applyFill="1"/>
    <xf numFmtId="0" fontId="13" fillId="0" borderId="0" xfId="0" applyNumberFormat="1" applyFont="1" applyFill="1"/>
    <xf numFmtId="0" fontId="13" fillId="0" borderId="0" xfId="0" applyNumberFormat="1" applyFont="1" applyAlignment="1">
      <alignment wrapText="1"/>
    </xf>
    <xf numFmtId="0" fontId="8" fillId="0" borderId="3" xfId="0" applyFont="1" applyBorder="1"/>
    <xf numFmtId="0" fontId="14" fillId="0" borderId="0" xfId="0" applyFont="1"/>
    <xf numFmtId="0" fontId="10" fillId="0" borderId="0" xfId="0" applyFont="1" applyAlignment="1"/>
    <xf numFmtId="0" fontId="0" fillId="0" borderId="0" xfId="0" applyAlignment="1"/>
    <xf numFmtId="0" fontId="5" fillId="0" borderId="2" xfId="0" applyFont="1" applyBorder="1" applyAlignment="1">
      <alignment horizontal="center" wrapText="1"/>
    </xf>
    <xf numFmtId="0" fontId="6" fillId="0" borderId="3" xfId="0" applyFont="1" applyBorder="1" applyAlignment="1">
      <alignment horizontal="center" wrapText="1"/>
    </xf>
    <xf numFmtId="0" fontId="5" fillId="0" borderId="1" xfId="0" applyFont="1" applyBorder="1" applyAlignment="1">
      <alignment horizontal="center" wrapText="1"/>
    </xf>
    <xf numFmtId="0" fontId="16" fillId="2" borderId="1" xfId="0" applyFont="1" applyFill="1" applyBorder="1" applyAlignment="1">
      <alignment horizontal="center" vertical="top"/>
    </xf>
    <xf numFmtId="0" fontId="16" fillId="0" borderId="0" xfId="0" applyFont="1" applyAlignment="1">
      <alignment horizontal="center" vertical="top"/>
    </xf>
    <xf numFmtId="0" fontId="16" fillId="2" borderId="1" xfId="0" applyFont="1" applyFill="1" applyBorder="1" applyAlignment="1">
      <alignment vertical="top" wrapText="1"/>
    </xf>
    <xf numFmtId="0" fontId="16" fillId="0" borderId="0" xfId="0" applyFont="1" applyAlignment="1">
      <alignment vertical="top" wrapText="1"/>
    </xf>
    <xf numFmtId="22" fontId="16" fillId="0" borderId="1" xfId="0" applyNumberFormat="1" applyFont="1" applyBorder="1" applyAlignment="1">
      <alignment vertical="top"/>
    </xf>
    <xf numFmtId="49" fontId="16" fillId="0" borderId="1" xfId="0" applyNumberFormat="1" applyFont="1" applyBorder="1" applyAlignment="1">
      <alignment vertical="top" wrapText="1"/>
    </xf>
    <xf numFmtId="0" fontId="16" fillId="0" borderId="0" xfId="0" applyFont="1" applyAlignment="1">
      <alignment vertical="top"/>
    </xf>
    <xf numFmtId="0" fontId="10" fillId="0" borderId="1" xfId="0" applyFont="1" applyBorder="1" applyAlignment="1">
      <alignment horizontal="left" vertical="top" wrapText="1"/>
    </xf>
    <xf numFmtId="0" fontId="17" fillId="0" borderId="1" xfId="0" applyFont="1" applyBorder="1" applyAlignment="1">
      <alignment horizontal="center" vertical="top" wrapText="1"/>
    </xf>
    <xf numFmtId="0" fontId="17" fillId="0" borderId="1" xfId="0" applyFont="1" applyBorder="1" applyAlignment="1">
      <alignment vertical="top" wrapText="1"/>
    </xf>
    <xf numFmtId="0" fontId="16" fillId="0" borderId="1" xfId="0" applyFont="1" applyBorder="1" applyAlignment="1">
      <alignment horizontal="center" vertical="top" wrapText="1"/>
    </xf>
    <xf numFmtId="0" fontId="16" fillId="0" borderId="1" xfId="0" applyFont="1" applyBorder="1" applyAlignment="1">
      <alignment vertical="top" wrapText="1"/>
    </xf>
    <xf numFmtId="0" fontId="16" fillId="0" borderId="1" xfId="0" applyFont="1" applyBorder="1" applyAlignment="1">
      <alignment horizontal="center" vertical="top" wrapText="1"/>
    </xf>
    <xf numFmtId="0" fontId="16" fillId="0" borderId="1" xfId="0" applyFont="1" applyBorder="1" applyAlignment="1">
      <alignment vertical="top" wrapText="1"/>
    </xf>
    <xf numFmtId="0" fontId="16" fillId="0" borderId="0" xfId="0" applyFont="1" applyAlignment="1">
      <alignment horizontal="center" vertical="top" wrapText="1"/>
    </xf>
    <xf numFmtId="0" fontId="19" fillId="2" borderId="0" xfId="0" applyFont="1" applyFill="1" applyAlignment="1">
      <alignment horizontal="center" vertical="top"/>
    </xf>
    <xf numFmtId="0" fontId="19" fillId="0" borderId="0" xfId="0" applyFont="1" applyAlignment="1">
      <alignment horizontal="center" vertical="top"/>
    </xf>
    <xf numFmtId="0" fontId="19" fillId="2" borderId="0" xfId="0" applyFont="1" applyFill="1" applyAlignment="1">
      <alignment vertical="top" wrapText="1"/>
    </xf>
    <xf numFmtId="0" fontId="19" fillId="2" borderId="1" xfId="0" applyFont="1" applyFill="1" applyBorder="1" applyAlignment="1">
      <alignment vertical="top" wrapText="1"/>
    </xf>
    <xf numFmtId="0" fontId="19" fillId="0" borderId="0" xfId="0" applyFont="1" applyAlignment="1">
      <alignment vertical="top" wrapText="1"/>
    </xf>
    <xf numFmtId="22" fontId="19" fillId="0" borderId="0" xfId="0" applyNumberFormat="1" applyFont="1" applyAlignment="1">
      <alignment vertical="top"/>
    </xf>
    <xf numFmtId="49" fontId="19" fillId="0" borderId="0" xfId="0" applyNumberFormat="1" applyFont="1" applyAlignment="1">
      <alignment vertical="top" wrapText="1"/>
    </xf>
    <xf numFmtId="0" fontId="19" fillId="0" borderId="0" xfId="0" applyFont="1" applyAlignment="1">
      <alignment vertical="top"/>
    </xf>
    <xf numFmtId="49" fontId="19" fillId="0" borderId="1" xfId="0" applyNumberFormat="1" applyFont="1" applyBorder="1" applyAlignment="1">
      <alignment vertical="top" wrapText="1"/>
    </xf>
    <xf numFmtId="0" fontId="19" fillId="5" borderId="1" xfId="0" applyFont="1" applyFill="1" applyBorder="1" applyAlignment="1">
      <alignment horizontal="center" vertical="top" wrapText="1"/>
    </xf>
    <xf numFmtId="0" fontId="19" fillId="0" borderId="1" xfId="0" applyFont="1" applyBorder="1" applyAlignment="1">
      <alignment vertical="top" wrapText="1"/>
    </xf>
    <xf numFmtId="0" fontId="19" fillId="2" borderId="0" xfId="0" applyFont="1" applyFill="1" applyAlignment="1">
      <alignment vertical="top"/>
    </xf>
    <xf numFmtId="0" fontId="19" fillId="2" borderId="1" xfId="0" applyFont="1" applyFill="1" applyBorder="1" applyAlignment="1">
      <alignment horizontal="center" vertical="top" wrapText="1"/>
    </xf>
  </cellXfs>
  <cellStyles count="1">
    <cellStyle name="Normal" xfId="0" builtinId="0"/>
  </cellStyles>
  <dxfs count="54">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s>
  <tableStyles count="0" defaultTableStyle="TableStyleMedium2" defaultPivotStyle="PivotStyleLight16"/>
  <colors>
    <mruColors>
      <color rgb="FFFF9900"/>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pivotCacheDefinition" Target="pivotCache/pivotCacheDefinition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2"/>
          <c:order val="0"/>
          <c:tx>
            <c:strRef>
              <c:f>'Chart - All Responses'!$A$49</c:f>
              <c:strCache>
                <c:ptCount val="1"/>
                <c:pt idx="0">
                  <c:v>Important</c:v>
                </c:pt>
              </c:strCache>
            </c:strRef>
          </c:tx>
          <c:spPr>
            <a:solidFill>
              <a:srgbClr val="00B0F0"/>
            </a:solidFill>
            <a:ln>
              <a:noFill/>
            </a:ln>
            <a:effectLst/>
          </c:spPr>
          <c:invertIfNegative val="0"/>
          <c:cat>
            <c:strRef>
              <c:f>'Chart - All Responses'!$B$46:$AI$46</c:f>
              <c:strCache>
                <c:ptCount val="34"/>
                <c:pt idx="0">
                  <c:v>DE: Programming Language</c:v>
                </c:pt>
                <c:pt idx="1">
                  <c:v>DE: Up &amp; Down Components</c:v>
                </c:pt>
                <c:pt idx="2">
                  <c:v>DE: Computing Resources</c:v>
                </c:pt>
                <c:pt idx="3">
                  <c:v>DE: Dev. &amp; Integ. Timelines</c:v>
                </c:pt>
                <c:pt idx="4">
                  <c:v>OD: Data Statistics</c:v>
                </c:pt>
                <c:pt idx="5">
                  <c:v>OD: Data Pipelines</c:v>
                </c:pt>
                <c:pt idx="6">
                  <c:v>OD: Data Sources</c:v>
                </c:pt>
                <c:pt idx="7">
                  <c:v>OD: Data Syntax &amp; Seman.</c:v>
                </c:pt>
                <c:pt idx="8">
                  <c:v>OD: Data Rates</c:v>
                </c:pt>
                <c:pt idx="9">
                  <c:v>OE: Runtime Metrics</c:v>
                </c:pt>
                <c:pt idx="10">
                  <c:v>OE: Computing Resources</c:v>
                </c:pt>
                <c:pt idx="11">
                  <c:v>OE: Model Inference Time</c:v>
                </c:pt>
                <c:pt idx="12">
                  <c:v>RD: Metadata</c:v>
                </c:pt>
                <c:pt idx="13">
                  <c:v>RD: Data Dictionary</c:v>
                </c:pt>
                <c:pt idx="14">
                  <c:v>RD: Proxy Data</c:v>
                </c:pt>
                <c:pt idx="15">
                  <c:v>RD: Restrictions</c:v>
                </c:pt>
                <c:pt idx="16">
                  <c:v>RD: Anonymization</c:v>
                </c:pt>
                <c:pt idx="17">
                  <c:v>TP: Business Goals</c:v>
                </c:pt>
                <c:pt idx="18">
                  <c:v>TP: Success Criteria</c:v>
                </c:pt>
                <c:pt idx="19">
                  <c:v>TP: Task</c:v>
                </c:pt>
                <c:pt idx="20">
                  <c:v>TP: Usage Context</c:v>
                </c:pt>
                <c:pt idx="21">
                  <c:v>TP: Data Rights &amp; Policies</c:v>
                </c:pt>
                <c:pt idx="22">
                  <c:v>TM: Test Cases &amp; Data</c:v>
                </c:pt>
                <c:pt idx="23">
                  <c:v>TM: API/Specifications</c:v>
                </c:pt>
                <c:pt idx="24">
                  <c:v>TM: Decisions/Constraints</c:v>
                </c:pt>
                <c:pt idx="25">
                  <c:v>TM: Output Interpretation</c:v>
                </c:pt>
                <c:pt idx="26">
                  <c:v>TM: Programming Language</c:v>
                </c:pt>
                <c:pt idx="27">
                  <c:v>TM: Evaluation Metrics</c:v>
                </c:pt>
                <c:pt idx="28">
                  <c:v>TM: Versioning</c:v>
                </c:pt>
                <c:pt idx="29">
                  <c:v>TM: System Configuration</c:v>
                </c:pt>
                <c:pt idx="30">
                  <c:v>TM: Data Buffering</c:v>
                </c:pt>
                <c:pt idx="31">
                  <c:v>TD: Data Preparation Pipelines</c:v>
                </c:pt>
                <c:pt idx="32">
                  <c:v>TD: Data Statistics</c:v>
                </c:pt>
                <c:pt idx="33">
                  <c:v>TD: Versioning</c:v>
                </c:pt>
              </c:strCache>
            </c:strRef>
          </c:cat>
          <c:val>
            <c:numRef>
              <c:f>'Chart - All Responses'!$B$49:$AI$49</c:f>
              <c:numCache>
                <c:formatCode>General</c:formatCode>
                <c:ptCount val="34"/>
                <c:pt idx="0">
                  <c:v>6</c:v>
                </c:pt>
                <c:pt idx="1">
                  <c:v>5</c:v>
                </c:pt>
                <c:pt idx="2">
                  <c:v>8</c:v>
                </c:pt>
                <c:pt idx="3">
                  <c:v>10</c:v>
                </c:pt>
                <c:pt idx="4">
                  <c:v>5</c:v>
                </c:pt>
                <c:pt idx="5">
                  <c:v>11</c:v>
                </c:pt>
                <c:pt idx="6">
                  <c:v>8</c:v>
                </c:pt>
                <c:pt idx="7">
                  <c:v>7</c:v>
                </c:pt>
                <c:pt idx="8">
                  <c:v>4</c:v>
                </c:pt>
                <c:pt idx="9">
                  <c:v>5</c:v>
                </c:pt>
                <c:pt idx="10">
                  <c:v>11</c:v>
                </c:pt>
                <c:pt idx="11">
                  <c:v>8</c:v>
                </c:pt>
                <c:pt idx="12">
                  <c:v>5</c:v>
                </c:pt>
                <c:pt idx="13">
                  <c:v>4</c:v>
                </c:pt>
                <c:pt idx="14">
                  <c:v>13</c:v>
                </c:pt>
                <c:pt idx="15">
                  <c:v>6</c:v>
                </c:pt>
                <c:pt idx="16">
                  <c:v>9</c:v>
                </c:pt>
                <c:pt idx="17">
                  <c:v>10</c:v>
                </c:pt>
                <c:pt idx="18">
                  <c:v>5</c:v>
                </c:pt>
                <c:pt idx="19">
                  <c:v>4</c:v>
                </c:pt>
                <c:pt idx="20">
                  <c:v>5</c:v>
                </c:pt>
                <c:pt idx="21">
                  <c:v>13</c:v>
                </c:pt>
                <c:pt idx="22">
                  <c:v>5</c:v>
                </c:pt>
                <c:pt idx="23">
                  <c:v>8</c:v>
                </c:pt>
                <c:pt idx="24">
                  <c:v>7</c:v>
                </c:pt>
                <c:pt idx="25">
                  <c:v>7</c:v>
                </c:pt>
                <c:pt idx="26">
                  <c:v>12</c:v>
                </c:pt>
                <c:pt idx="27">
                  <c:v>6</c:v>
                </c:pt>
                <c:pt idx="28">
                  <c:v>12</c:v>
                </c:pt>
                <c:pt idx="29">
                  <c:v>8</c:v>
                </c:pt>
                <c:pt idx="30">
                  <c:v>12</c:v>
                </c:pt>
                <c:pt idx="31">
                  <c:v>9</c:v>
                </c:pt>
                <c:pt idx="32">
                  <c:v>9</c:v>
                </c:pt>
                <c:pt idx="33">
                  <c:v>11</c:v>
                </c:pt>
              </c:numCache>
            </c:numRef>
          </c:val>
          <c:extLst>
            <c:ext xmlns:c16="http://schemas.microsoft.com/office/drawing/2014/chart" uri="{C3380CC4-5D6E-409C-BE32-E72D297353CC}">
              <c16:uniqueId val="{00000002-42C6-4F18-956A-0ECF477C66B1}"/>
            </c:ext>
          </c:extLst>
        </c:ser>
        <c:ser>
          <c:idx val="3"/>
          <c:order val="1"/>
          <c:tx>
            <c:strRef>
              <c:f>'Chart - All Responses'!$A$50</c:f>
              <c:strCache>
                <c:ptCount val="1"/>
                <c:pt idx="0">
                  <c:v>Very Important</c:v>
                </c:pt>
              </c:strCache>
            </c:strRef>
          </c:tx>
          <c:spPr>
            <a:solidFill>
              <a:schemeClr val="accent1">
                <a:lumMod val="75000"/>
              </a:schemeClr>
            </a:solidFill>
            <a:ln>
              <a:noFill/>
            </a:ln>
            <a:effectLst/>
          </c:spPr>
          <c:invertIfNegative val="0"/>
          <c:cat>
            <c:strRef>
              <c:f>'Chart - All Responses'!$B$46:$AI$46</c:f>
              <c:strCache>
                <c:ptCount val="34"/>
                <c:pt idx="0">
                  <c:v>DE: Programming Language</c:v>
                </c:pt>
                <c:pt idx="1">
                  <c:v>DE: Up &amp; Down Components</c:v>
                </c:pt>
                <c:pt idx="2">
                  <c:v>DE: Computing Resources</c:v>
                </c:pt>
                <c:pt idx="3">
                  <c:v>DE: Dev. &amp; Integ. Timelines</c:v>
                </c:pt>
                <c:pt idx="4">
                  <c:v>OD: Data Statistics</c:v>
                </c:pt>
                <c:pt idx="5">
                  <c:v>OD: Data Pipelines</c:v>
                </c:pt>
                <c:pt idx="6">
                  <c:v>OD: Data Sources</c:v>
                </c:pt>
                <c:pt idx="7">
                  <c:v>OD: Data Syntax &amp; Seman.</c:v>
                </c:pt>
                <c:pt idx="8">
                  <c:v>OD: Data Rates</c:v>
                </c:pt>
                <c:pt idx="9">
                  <c:v>OE: Runtime Metrics</c:v>
                </c:pt>
                <c:pt idx="10">
                  <c:v>OE: Computing Resources</c:v>
                </c:pt>
                <c:pt idx="11">
                  <c:v>OE: Model Inference Time</c:v>
                </c:pt>
                <c:pt idx="12">
                  <c:v>RD: Metadata</c:v>
                </c:pt>
                <c:pt idx="13">
                  <c:v>RD: Data Dictionary</c:v>
                </c:pt>
                <c:pt idx="14">
                  <c:v>RD: Proxy Data</c:v>
                </c:pt>
                <c:pt idx="15">
                  <c:v>RD: Restrictions</c:v>
                </c:pt>
                <c:pt idx="16">
                  <c:v>RD: Anonymization</c:v>
                </c:pt>
                <c:pt idx="17">
                  <c:v>TP: Business Goals</c:v>
                </c:pt>
                <c:pt idx="18">
                  <c:v>TP: Success Criteria</c:v>
                </c:pt>
                <c:pt idx="19">
                  <c:v>TP: Task</c:v>
                </c:pt>
                <c:pt idx="20">
                  <c:v>TP: Usage Context</c:v>
                </c:pt>
                <c:pt idx="21">
                  <c:v>TP: Data Rights &amp; Policies</c:v>
                </c:pt>
                <c:pt idx="22">
                  <c:v>TM: Test Cases &amp; Data</c:v>
                </c:pt>
                <c:pt idx="23">
                  <c:v>TM: API/Specifications</c:v>
                </c:pt>
                <c:pt idx="24">
                  <c:v>TM: Decisions/Constraints</c:v>
                </c:pt>
                <c:pt idx="25">
                  <c:v>TM: Output Interpretation</c:v>
                </c:pt>
                <c:pt idx="26">
                  <c:v>TM: Programming Language</c:v>
                </c:pt>
                <c:pt idx="27">
                  <c:v>TM: Evaluation Metrics</c:v>
                </c:pt>
                <c:pt idx="28">
                  <c:v>TM: Versioning</c:v>
                </c:pt>
                <c:pt idx="29">
                  <c:v>TM: System Configuration</c:v>
                </c:pt>
                <c:pt idx="30">
                  <c:v>TM: Data Buffering</c:v>
                </c:pt>
                <c:pt idx="31">
                  <c:v>TD: Data Preparation Pipelines</c:v>
                </c:pt>
                <c:pt idx="32">
                  <c:v>TD: Data Statistics</c:v>
                </c:pt>
                <c:pt idx="33">
                  <c:v>TD: Versioning</c:v>
                </c:pt>
              </c:strCache>
            </c:strRef>
          </c:cat>
          <c:val>
            <c:numRef>
              <c:f>'Chart - All Responses'!$B$50:$AI$50</c:f>
              <c:numCache>
                <c:formatCode>General</c:formatCode>
                <c:ptCount val="34"/>
                <c:pt idx="0">
                  <c:v>18</c:v>
                </c:pt>
                <c:pt idx="1">
                  <c:v>23</c:v>
                </c:pt>
                <c:pt idx="2">
                  <c:v>17</c:v>
                </c:pt>
                <c:pt idx="3">
                  <c:v>18</c:v>
                </c:pt>
                <c:pt idx="4">
                  <c:v>24</c:v>
                </c:pt>
                <c:pt idx="5">
                  <c:v>17</c:v>
                </c:pt>
                <c:pt idx="6">
                  <c:v>20</c:v>
                </c:pt>
                <c:pt idx="7">
                  <c:v>24</c:v>
                </c:pt>
                <c:pt idx="8">
                  <c:v>21</c:v>
                </c:pt>
                <c:pt idx="9">
                  <c:v>20</c:v>
                </c:pt>
                <c:pt idx="10">
                  <c:v>18</c:v>
                </c:pt>
                <c:pt idx="11">
                  <c:v>21</c:v>
                </c:pt>
                <c:pt idx="12">
                  <c:v>21</c:v>
                </c:pt>
                <c:pt idx="13">
                  <c:v>26</c:v>
                </c:pt>
                <c:pt idx="14">
                  <c:v>14</c:v>
                </c:pt>
                <c:pt idx="15">
                  <c:v>23</c:v>
                </c:pt>
                <c:pt idx="16">
                  <c:v>19</c:v>
                </c:pt>
                <c:pt idx="17">
                  <c:v>20</c:v>
                </c:pt>
                <c:pt idx="18">
                  <c:v>25</c:v>
                </c:pt>
                <c:pt idx="19">
                  <c:v>26</c:v>
                </c:pt>
                <c:pt idx="20">
                  <c:v>25</c:v>
                </c:pt>
                <c:pt idx="21">
                  <c:v>16</c:v>
                </c:pt>
                <c:pt idx="22">
                  <c:v>23</c:v>
                </c:pt>
                <c:pt idx="23">
                  <c:v>19</c:v>
                </c:pt>
                <c:pt idx="24">
                  <c:v>23</c:v>
                </c:pt>
                <c:pt idx="25">
                  <c:v>23</c:v>
                </c:pt>
                <c:pt idx="26">
                  <c:v>10</c:v>
                </c:pt>
                <c:pt idx="27">
                  <c:v>23</c:v>
                </c:pt>
                <c:pt idx="28">
                  <c:v>14</c:v>
                </c:pt>
                <c:pt idx="29">
                  <c:v>16</c:v>
                </c:pt>
                <c:pt idx="30">
                  <c:v>14</c:v>
                </c:pt>
                <c:pt idx="31">
                  <c:v>19</c:v>
                </c:pt>
                <c:pt idx="32">
                  <c:v>16</c:v>
                </c:pt>
                <c:pt idx="33">
                  <c:v>8</c:v>
                </c:pt>
              </c:numCache>
            </c:numRef>
          </c:val>
          <c:extLst>
            <c:ext xmlns:c16="http://schemas.microsoft.com/office/drawing/2014/chart" uri="{C3380CC4-5D6E-409C-BE32-E72D297353CC}">
              <c16:uniqueId val="{00000003-42C6-4F18-956A-0ECF477C66B1}"/>
            </c:ext>
          </c:extLst>
        </c:ser>
        <c:ser>
          <c:idx val="1"/>
          <c:order val="2"/>
          <c:tx>
            <c:strRef>
              <c:f>'Chart - All Responses'!$A$48</c:f>
              <c:strCache>
                <c:ptCount val="1"/>
                <c:pt idx="0">
                  <c:v>Somewhat Important</c:v>
                </c:pt>
              </c:strCache>
            </c:strRef>
          </c:tx>
          <c:spPr>
            <a:solidFill>
              <a:schemeClr val="bg1">
                <a:lumMod val="75000"/>
              </a:schemeClr>
            </a:solidFill>
            <a:ln>
              <a:noFill/>
            </a:ln>
            <a:effectLst/>
          </c:spPr>
          <c:invertIfNegative val="0"/>
          <c:cat>
            <c:strRef>
              <c:f>'Chart - All Responses'!$B$46:$AI$46</c:f>
              <c:strCache>
                <c:ptCount val="34"/>
                <c:pt idx="0">
                  <c:v>DE: Programming Language</c:v>
                </c:pt>
                <c:pt idx="1">
                  <c:v>DE: Up &amp; Down Components</c:v>
                </c:pt>
                <c:pt idx="2">
                  <c:v>DE: Computing Resources</c:v>
                </c:pt>
                <c:pt idx="3">
                  <c:v>DE: Dev. &amp; Integ. Timelines</c:v>
                </c:pt>
                <c:pt idx="4">
                  <c:v>OD: Data Statistics</c:v>
                </c:pt>
                <c:pt idx="5">
                  <c:v>OD: Data Pipelines</c:v>
                </c:pt>
                <c:pt idx="6">
                  <c:v>OD: Data Sources</c:v>
                </c:pt>
                <c:pt idx="7">
                  <c:v>OD: Data Syntax &amp; Seman.</c:v>
                </c:pt>
                <c:pt idx="8">
                  <c:v>OD: Data Rates</c:v>
                </c:pt>
                <c:pt idx="9">
                  <c:v>OE: Runtime Metrics</c:v>
                </c:pt>
                <c:pt idx="10">
                  <c:v>OE: Computing Resources</c:v>
                </c:pt>
                <c:pt idx="11">
                  <c:v>OE: Model Inference Time</c:v>
                </c:pt>
                <c:pt idx="12">
                  <c:v>RD: Metadata</c:v>
                </c:pt>
                <c:pt idx="13">
                  <c:v>RD: Data Dictionary</c:v>
                </c:pt>
                <c:pt idx="14">
                  <c:v>RD: Proxy Data</c:v>
                </c:pt>
                <c:pt idx="15">
                  <c:v>RD: Restrictions</c:v>
                </c:pt>
                <c:pt idx="16">
                  <c:v>RD: Anonymization</c:v>
                </c:pt>
                <c:pt idx="17">
                  <c:v>TP: Business Goals</c:v>
                </c:pt>
                <c:pt idx="18">
                  <c:v>TP: Success Criteria</c:v>
                </c:pt>
                <c:pt idx="19">
                  <c:v>TP: Task</c:v>
                </c:pt>
                <c:pt idx="20">
                  <c:v>TP: Usage Context</c:v>
                </c:pt>
                <c:pt idx="21">
                  <c:v>TP: Data Rights &amp; Policies</c:v>
                </c:pt>
                <c:pt idx="22">
                  <c:v>TM: Test Cases &amp; Data</c:v>
                </c:pt>
                <c:pt idx="23">
                  <c:v>TM: API/Specifications</c:v>
                </c:pt>
                <c:pt idx="24">
                  <c:v>TM: Decisions/Constraints</c:v>
                </c:pt>
                <c:pt idx="25">
                  <c:v>TM: Output Interpretation</c:v>
                </c:pt>
                <c:pt idx="26">
                  <c:v>TM: Programming Language</c:v>
                </c:pt>
                <c:pt idx="27">
                  <c:v>TM: Evaluation Metrics</c:v>
                </c:pt>
                <c:pt idx="28">
                  <c:v>TM: Versioning</c:v>
                </c:pt>
                <c:pt idx="29">
                  <c:v>TM: System Configuration</c:v>
                </c:pt>
                <c:pt idx="30">
                  <c:v>TM: Data Buffering</c:v>
                </c:pt>
                <c:pt idx="31">
                  <c:v>TD: Data Preparation Pipelines</c:v>
                </c:pt>
                <c:pt idx="32">
                  <c:v>TD: Data Statistics</c:v>
                </c:pt>
                <c:pt idx="33">
                  <c:v>TD: Versioning</c:v>
                </c:pt>
              </c:strCache>
            </c:strRef>
          </c:cat>
          <c:val>
            <c:numRef>
              <c:f>'Chart - All Responses'!$B$48:$AI$48</c:f>
              <c:numCache>
                <c:formatCode>General</c:formatCode>
                <c:ptCount val="34"/>
                <c:pt idx="0">
                  <c:v>-6</c:v>
                </c:pt>
                <c:pt idx="1">
                  <c:v>-2</c:v>
                </c:pt>
                <c:pt idx="2">
                  <c:v>-5</c:v>
                </c:pt>
                <c:pt idx="3">
                  <c:v>-2</c:v>
                </c:pt>
                <c:pt idx="4">
                  <c:v>-1</c:v>
                </c:pt>
                <c:pt idx="5">
                  <c:v>-3</c:v>
                </c:pt>
                <c:pt idx="6">
                  <c:v>-3</c:v>
                </c:pt>
                <c:pt idx="7">
                  <c:v>0</c:v>
                </c:pt>
                <c:pt idx="8">
                  <c:v>-5</c:v>
                </c:pt>
                <c:pt idx="9">
                  <c:v>-4</c:v>
                </c:pt>
                <c:pt idx="10">
                  <c:v>-1</c:v>
                </c:pt>
                <c:pt idx="11">
                  <c:v>-1</c:v>
                </c:pt>
                <c:pt idx="12">
                  <c:v>-5</c:v>
                </c:pt>
                <c:pt idx="13">
                  <c:v>-1</c:v>
                </c:pt>
                <c:pt idx="14">
                  <c:v>-3</c:v>
                </c:pt>
                <c:pt idx="15">
                  <c:v>-1</c:v>
                </c:pt>
                <c:pt idx="16">
                  <c:v>-2</c:v>
                </c:pt>
                <c:pt idx="17">
                  <c:v>-1</c:v>
                </c:pt>
                <c:pt idx="18">
                  <c:v>-1</c:v>
                </c:pt>
                <c:pt idx="19">
                  <c:v>0</c:v>
                </c:pt>
                <c:pt idx="20">
                  <c:v>-1</c:v>
                </c:pt>
                <c:pt idx="21">
                  <c:v>-1</c:v>
                </c:pt>
                <c:pt idx="22">
                  <c:v>-3</c:v>
                </c:pt>
                <c:pt idx="23">
                  <c:v>-3</c:v>
                </c:pt>
                <c:pt idx="24">
                  <c:v>-1</c:v>
                </c:pt>
                <c:pt idx="25">
                  <c:v>0</c:v>
                </c:pt>
                <c:pt idx="26">
                  <c:v>-8</c:v>
                </c:pt>
                <c:pt idx="27">
                  <c:v>-2</c:v>
                </c:pt>
                <c:pt idx="28">
                  <c:v>-4</c:v>
                </c:pt>
                <c:pt idx="29">
                  <c:v>-6</c:v>
                </c:pt>
                <c:pt idx="30">
                  <c:v>-4</c:v>
                </c:pt>
                <c:pt idx="31">
                  <c:v>-2</c:v>
                </c:pt>
                <c:pt idx="32">
                  <c:v>-6</c:v>
                </c:pt>
                <c:pt idx="33">
                  <c:v>-12</c:v>
                </c:pt>
              </c:numCache>
            </c:numRef>
          </c:val>
          <c:extLst>
            <c:ext xmlns:c16="http://schemas.microsoft.com/office/drawing/2014/chart" uri="{C3380CC4-5D6E-409C-BE32-E72D297353CC}">
              <c16:uniqueId val="{00000001-42C6-4F18-956A-0ECF477C66B1}"/>
            </c:ext>
          </c:extLst>
        </c:ser>
        <c:ser>
          <c:idx val="0"/>
          <c:order val="3"/>
          <c:tx>
            <c:strRef>
              <c:f>'Chart - All Responses'!$A$47</c:f>
              <c:strCache>
                <c:ptCount val="1"/>
                <c:pt idx="0">
                  <c:v>Not Important</c:v>
                </c:pt>
              </c:strCache>
            </c:strRef>
          </c:tx>
          <c:spPr>
            <a:solidFill>
              <a:schemeClr val="tx1">
                <a:lumMod val="75000"/>
                <a:lumOff val="25000"/>
              </a:schemeClr>
            </a:solidFill>
            <a:ln>
              <a:noFill/>
            </a:ln>
            <a:effectLst/>
          </c:spPr>
          <c:invertIfNegative val="0"/>
          <c:cat>
            <c:strRef>
              <c:f>'Chart - All Responses'!$B$46:$AI$46</c:f>
              <c:strCache>
                <c:ptCount val="34"/>
                <c:pt idx="0">
                  <c:v>DE: Programming Language</c:v>
                </c:pt>
                <c:pt idx="1">
                  <c:v>DE: Up &amp; Down Components</c:v>
                </c:pt>
                <c:pt idx="2">
                  <c:v>DE: Computing Resources</c:v>
                </c:pt>
                <c:pt idx="3">
                  <c:v>DE: Dev. &amp; Integ. Timelines</c:v>
                </c:pt>
                <c:pt idx="4">
                  <c:v>OD: Data Statistics</c:v>
                </c:pt>
                <c:pt idx="5">
                  <c:v>OD: Data Pipelines</c:v>
                </c:pt>
                <c:pt idx="6">
                  <c:v>OD: Data Sources</c:v>
                </c:pt>
                <c:pt idx="7">
                  <c:v>OD: Data Syntax &amp; Seman.</c:v>
                </c:pt>
                <c:pt idx="8">
                  <c:v>OD: Data Rates</c:v>
                </c:pt>
                <c:pt idx="9">
                  <c:v>OE: Runtime Metrics</c:v>
                </c:pt>
                <c:pt idx="10">
                  <c:v>OE: Computing Resources</c:v>
                </c:pt>
                <c:pt idx="11">
                  <c:v>OE: Model Inference Time</c:v>
                </c:pt>
                <c:pt idx="12">
                  <c:v>RD: Metadata</c:v>
                </c:pt>
                <c:pt idx="13">
                  <c:v>RD: Data Dictionary</c:v>
                </c:pt>
                <c:pt idx="14">
                  <c:v>RD: Proxy Data</c:v>
                </c:pt>
                <c:pt idx="15">
                  <c:v>RD: Restrictions</c:v>
                </c:pt>
                <c:pt idx="16">
                  <c:v>RD: Anonymization</c:v>
                </c:pt>
                <c:pt idx="17">
                  <c:v>TP: Business Goals</c:v>
                </c:pt>
                <c:pt idx="18">
                  <c:v>TP: Success Criteria</c:v>
                </c:pt>
                <c:pt idx="19">
                  <c:v>TP: Task</c:v>
                </c:pt>
                <c:pt idx="20">
                  <c:v>TP: Usage Context</c:v>
                </c:pt>
                <c:pt idx="21">
                  <c:v>TP: Data Rights &amp; Policies</c:v>
                </c:pt>
                <c:pt idx="22">
                  <c:v>TM: Test Cases &amp; Data</c:v>
                </c:pt>
                <c:pt idx="23">
                  <c:v>TM: API/Specifications</c:v>
                </c:pt>
                <c:pt idx="24">
                  <c:v>TM: Decisions/Constraints</c:v>
                </c:pt>
                <c:pt idx="25">
                  <c:v>TM: Output Interpretation</c:v>
                </c:pt>
                <c:pt idx="26">
                  <c:v>TM: Programming Language</c:v>
                </c:pt>
                <c:pt idx="27">
                  <c:v>TM: Evaluation Metrics</c:v>
                </c:pt>
                <c:pt idx="28">
                  <c:v>TM: Versioning</c:v>
                </c:pt>
                <c:pt idx="29">
                  <c:v>TM: System Configuration</c:v>
                </c:pt>
                <c:pt idx="30">
                  <c:v>TM: Data Buffering</c:v>
                </c:pt>
                <c:pt idx="31">
                  <c:v>TD: Data Preparation Pipelines</c:v>
                </c:pt>
                <c:pt idx="32">
                  <c:v>TD: Data Statistics</c:v>
                </c:pt>
                <c:pt idx="33">
                  <c:v>TD: Versioning</c:v>
                </c:pt>
              </c:strCache>
            </c:strRef>
          </c:cat>
          <c:val>
            <c:numRef>
              <c:f>'Chart - All Responses'!$B$47:$AI$47</c:f>
              <c:numCache>
                <c:formatCode>General</c:formatCode>
                <c:ptCount val="34"/>
                <c:pt idx="0">
                  <c:v>-1</c:v>
                </c:pt>
                <c:pt idx="1">
                  <c:v>-1</c:v>
                </c:pt>
                <c:pt idx="2">
                  <c:v>-1</c:v>
                </c:pt>
                <c:pt idx="3">
                  <c:v>-1</c:v>
                </c:pt>
                <c:pt idx="4">
                  <c:v>-1</c:v>
                </c:pt>
                <c:pt idx="5">
                  <c:v>0</c:v>
                </c:pt>
                <c:pt idx="6">
                  <c:v>0</c:v>
                </c:pt>
                <c:pt idx="7">
                  <c:v>0</c:v>
                </c:pt>
                <c:pt idx="8">
                  <c:v>-1</c:v>
                </c:pt>
                <c:pt idx="9">
                  <c:v>-2</c:v>
                </c:pt>
                <c:pt idx="10">
                  <c:v>-1</c:v>
                </c:pt>
                <c:pt idx="11">
                  <c:v>-1</c:v>
                </c:pt>
                <c:pt idx="12">
                  <c:v>0</c:v>
                </c:pt>
                <c:pt idx="13">
                  <c:v>0</c:v>
                </c:pt>
                <c:pt idx="14">
                  <c:v>-1</c:v>
                </c:pt>
                <c:pt idx="15">
                  <c:v>-1</c:v>
                </c:pt>
                <c:pt idx="16">
                  <c:v>-1</c:v>
                </c:pt>
                <c:pt idx="17">
                  <c:v>0</c:v>
                </c:pt>
                <c:pt idx="18">
                  <c:v>0</c:v>
                </c:pt>
                <c:pt idx="19">
                  <c:v>-1</c:v>
                </c:pt>
                <c:pt idx="20">
                  <c:v>0</c:v>
                </c:pt>
                <c:pt idx="21">
                  <c:v>-1</c:v>
                </c:pt>
                <c:pt idx="22">
                  <c:v>0</c:v>
                </c:pt>
                <c:pt idx="23">
                  <c:v>-1</c:v>
                </c:pt>
                <c:pt idx="24">
                  <c:v>0</c:v>
                </c:pt>
                <c:pt idx="25">
                  <c:v>-1</c:v>
                </c:pt>
                <c:pt idx="26">
                  <c:v>-1</c:v>
                </c:pt>
                <c:pt idx="27">
                  <c:v>0</c:v>
                </c:pt>
                <c:pt idx="28">
                  <c:v>-1</c:v>
                </c:pt>
                <c:pt idx="29">
                  <c:v>-1</c:v>
                </c:pt>
                <c:pt idx="30">
                  <c:v>-1</c:v>
                </c:pt>
                <c:pt idx="31">
                  <c:v>-1</c:v>
                </c:pt>
                <c:pt idx="32">
                  <c:v>0</c:v>
                </c:pt>
                <c:pt idx="33">
                  <c:v>0</c:v>
                </c:pt>
              </c:numCache>
            </c:numRef>
          </c:val>
          <c:extLst>
            <c:ext xmlns:c16="http://schemas.microsoft.com/office/drawing/2014/chart" uri="{C3380CC4-5D6E-409C-BE32-E72D297353CC}">
              <c16:uniqueId val="{00000000-42C6-4F18-956A-0ECF477C66B1}"/>
            </c:ext>
          </c:extLst>
        </c:ser>
        <c:dLbls>
          <c:showLegendKey val="0"/>
          <c:showVal val="0"/>
          <c:showCatName val="0"/>
          <c:showSerName val="0"/>
          <c:showPercent val="0"/>
          <c:showBubbleSize val="0"/>
        </c:dLbls>
        <c:gapWidth val="150"/>
        <c:overlap val="100"/>
        <c:axId val="1041263824"/>
        <c:axId val="1102233856"/>
      </c:barChart>
      <c:catAx>
        <c:axId val="1041263824"/>
        <c:scaling>
          <c:orientation val="maxMin"/>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102233856"/>
        <c:crosses val="autoZero"/>
        <c:auto val="1"/>
        <c:lblAlgn val="ctr"/>
        <c:lblOffset val="100"/>
        <c:noMultiLvlLbl val="0"/>
      </c:catAx>
      <c:valAx>
        <c:axId val="1102233856"/>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263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[Survey-Data-Final.xlsx]Pie Chart - Affiliation!PivotTable1</c:name>
    <c:fmtId val="3"/>
  </c:pivotSource>
  <c:chart>
    <c:autoTitleDeleted val="1"/>
    <c:pivotFmts>
      <c:pivotFmt>
        <c:idx val="0"/>
        <c:spPr>
          <a:ln>
            <a:solidFill>
              <a:schemeClr val="bg1"/>
            </a:solidFill>
          </a:ln>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bg1">
              <a:lumMod val="65000"/>
            </a:schemeClr>
          </a:solidFill>
          <a:ln>
            <a:solidFill>
              <a:schemeClr val="bg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manualLayout>
                  <c:w val="0.37100046276944398"/>
                  <c:h val="0.18340296004666085"/>
                </c:manualLayout>
              </c15:layout>
            </c:ext>
          </c:extLst>
        </c:dLbl>
      </c:pivotFmt>
      <c:pivotFmt>
        <c:idx val="2"/>
        <c:spPr>
          <a:solidFill>
            <a:srgbClr val="0070C0"/>
          </a:solidFill>
          <a:ln>
            <a:solidFill>
              <a:schemeClr val="bg1"/>
            </a:solidFill>
          </a:ln>
          <a:effectLst>
            <a:outerShdw blurRad="63500" sx="102000" sy="102000" algn="ctr" rotWithShape="0">
              <a:prstClr val="black">
                <a:alpha val="20000"/>
              </a:prstClr>
            </a:outerShdw>
          </a:effectLst>
        </c:spPr>
      </c:pivotFmt>
      <c:pivotFmt>
        <c:idx val="3"/>
        <c:spPr>
          <a:solidFill>
            <a:schemeClr val="accent2"/>
          </a:solidFill>
          <a:ln>
            <a:solidFill>
              <a:schemeClr val="bg1"/>
            </a:solidFill>
          </a:ln>
          <a:effectLst>
            <a:outerShdw blurRad="63500" sx="102000" sy="102000" algn="ctr" rotWithShape="0">
              <a:prstClr val="black">
                <a:alpha val="20000"/>
              </a:prstClr>
            </a:outerShdw>
          </a:effectLst>
        </c:spPr>
      </c:pivotFmt>
    </c:pivotFmts>
    <c:plotArea>
      <c:layout/>
      <c:pieChart>
        <c:varyColors val="1"/>
        <c:ser>
          <c:idx val="0"/>
          <c:order val="0"/>
          <c:tx>
            <c:strRef>
              <c:f>'Pie Chart - Affiliation'!$D$22</c:f>
              <c:strCache>
                <c:ptCount val="1"/>
                <c:pt idx="0">
                  <c:v>Total</c:v>
                </c:pt>
              </c:strCache>
            </c:strRef>
          </c:tx>
          <c:spPr>
            <a:ln>
              <a:solidFill>
                <a:schemeClr val="bg1"/>
              </a:solidFill>
            </a:ln>
          </c:spPr>
          <c:dPt>
            <c:idx val="0"/>
            <c:bubble3D val="0"/>
            <c:spPr>
              <a:solidFill>
                <a:schemeClr val="bg1">
                  <a:lumMod val="65000"/>
                </a:schemeClr>
              </a:solidFill>
              <a:ln>
                <a:solidFill>
                  <a:schemeClr val="bg1"/>
                </a:solid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702C-4CFE-8C75-173187A5F5D3}"/>
              </c:ext>
            </c:extLst>
          </c:dPt>
          <c:dPt>
            <c:idx val="1"/>
            <c:bubble3D val="0"/>
            <c:spPr>
              <a:solidFill>
                <a:schemeClr val="accent2"/>
              </a:solidFill>
              <a:ln>
                <a:solidFill>
                  <a:schemeClr val="bg1"/>
                </a:solid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702C-4CFE-8C75-173187A5F5D3}"/>
              </c:ext>
            </c:extLst>
          </c:dPt>
          <c:dPt>
            <c:idx val="2"/>
            <c:bubble3D val="0"/>
            <c:spPr>
              <a:solidFill>
                <a:srgbClr val="0070C0"/>
              </a:solidFill>
              <a:ln>
                <a:solidFill>
                  <a:schemeClr val="bg1"/>
                </a:solid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702C-4CFE-8C75-173187A5F5D3}"/>
              </c:ext>
            </c:extLst>
          </c:dPt>
          <c:dLbls>
            <c:dLbl>
              <c:idx val="0"/>
              <c:dLblPos val="outEnd"/>
              <c:showLegendKey val="0"/>
              <c:showVal val="0"/>
              <c:showCatName val="1"/>
              <c:showSerName val="0"/>
              <c:showPercent val="1"/>
              <c:showBubbleSize val="0"/>
              <c:extLst>
                <c:ext xmlns:c15="http://schemas.microsoft.com/office/drawing/2012/chart" uri="{CE6537A1-D6FC-4f65-9D91-7224C49458BB}">
                  <c15:layout>
                    <c:manualLayout>
                      <c:w val="0.37100046276944398"/>
                      <c:h val="0.18340296004666085"/>
                    </c:manualLayout>
                  </c15:layout>
                </c:ext>
                <c:ext xmlns:c16="http://schemas.microsoft.com/office/drawing/2014/chart" uri="{C3380CC4-5D6E-409C-BE32-E72D297353CC}">
                  <c16:uniqueId val="{00000001-702C-4CFE-8C75-173187A5F5D3}"/>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Chart - Affiliation'!$C$23:$C$26</c:f>
              <c:strCache>
                <c:ptCount val="3"/>
                <c:pt idx="0">
                  <c:v>Academia/Research Lab</c:v>
                </c:pt>
                <c:pt idx="1">
                  <c:v>Government</c:v>
                </c:pt>
                <c:pt idx="2">
                  <c:v>Industry</c:v>
                </c:pt>
              </c:strCache>
            </c:strRef>
          </c:cat>
          <c:val>
            <c:numRef>
              <c:f>'Pie Chart - Affiliation'!$D$23:$D$26</c:f>
              <c:numCache>
                <c:formatCode>0.00%</c:formatCode>
                <c:ptCount val="3"/>
                <c:pt idx="0">
                  <c:v>9.6774193548387094E-2</c:v>
                </c:pt>
                <c:pt idx="1">
                  <c:v>0.25806451612903225</c:v>
                </c:pt>
                <c:pt idx="2">
                  <c:v>0.64516129032258063</c:v>
                </c:pt>
              </c:numCache>
            </c:numRef>
          </c:val>
          <c:extLst>
            <c:ext xmlns:c16="http://schemas.microsoft.com/office/drawing/2014/chart" uri="{C3380CC4-5D6E-409C-BE32-E72D297353CC}">
              <c16:uniqueId val="{00000000-702C-4CFE-8C75-173187A5F5D3}"/>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ln>
              <a:solidFill>
                <a:schemeClr val="bg1"/>
              </a:solidFill>
            </a:ln>
          </c:spPr>
          <c:dPt>
            <c:idx val="0"/>
            <c:bubble3D val="0"/>
            <c:spPr>
              <a:solidFill>
                <a:schemeClr val="accent1"/>
              </a:solidFill>
              <a:ln>
                <a:solidFill>
                  <a:schemeClr val="bg1"/>
                </a:solid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E779-4538-B829-C41DD7A96B7B}"/>
              </c:ext>
            </c:extLst>
          </c:dPt>
          <c:dPt>
            <c:idx val="1"/>
            <c:bubble3D val="0"/>
            <c:spPr>
              <a:solidFill>
                <a:schemeClr val="accent2"/>
              </a:solidFill>
              <a:ln>
                <a:solidFill>
                  <a:schemeClr val="bg1"/>
                </a:solid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E779-4538-B829-C41DD7A96B7B}"/>
              </c:ext>
            </c:extLst>
          </c:dPt>
          <c:dPt>
            <c:idx val="2"/>
            <c:bubble3D val="0"/>
            <c:spPr>
              <a:solidFill>
                <a:schemeClr val="accent3"/>
              </a:solidFill>
              <a:ln>
                <a:solidFill>
                  <a:schemeClr val="bg1"/>
                </a:solid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779-4538-B829-C41DD7A96B7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E779-4538-B829-C41DD7A96B7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2-E779-4538-B829-C41DD7A96B7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E779-4538-B829-C41DD7A96B7B}"/>
                </c:ext>
              </c:extLst>
            </c:dLbl>
            <c:spPr>
              <a:ln>
                <a:noFill/>
              </a:ln>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Chart - Primary Role'!$C$34:$C$36</c:f>
              <c:strCache>
                <c:ptCount val="3"/>
                <c:pt idx="0">
                  <c:v>Data Scientist</c:v>
                </c:pt>
                <c:pt idx="1">
                  <c:v>Operations + Other</c:v>
                </c:pt>
                <c:pt idx="2">
                  <c:v>Software Engineer</c:v>
                </c:pt>
              </c:strCache>
            </c:strRef>
          </c:cat>
          <c:val>
            <c:numRef>
              <c:f>'Pie Chart - Primary Role'!$D$34:$D$36</c:f>
              <c:numCache>
                <c:formatCode>0.00%</c:formatCode>
                <c:ptCount val="3"/>
                <c:pt idx="0">
                  <c:v>0.59259259259259256</c:v>
                </c:pt>
                <c:pt idx="1">
                  <c:v>3.7037037037037035E-2</c:v>
                </c:pt>
                <c:pt idx="2">
                  <c:v>0.37037037037037035</c:v>
                </c:pt>
              </c:numCache>
            </c:numRef>
          </c:val>
          <c:extLst>
            <c:ext xmlns:c16="http://schemas.microsoft.com/office/drawing/2014/chart" uri="{C3380CC4-5D6E-409C-BE32-E72D297353CC}">
              <c16:uniqueId val="{00000000-E779-4538-B829-C41DD7A96B7B}"/>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[Survey-Data-Final.xlsx]Pie Chart - Tot Yrs of Exp!PivotTable9</c:name>
    <c:fmtId val="6"/>
  </c:pivotSource>
  <c:chart>
    <c:autoTitleDeleted val="1"/>
    <c:pivotFmts>
      <c:pivotFmt>
        <c:idx val="0"/>
        <c:spPr>
          <a:solidFill>
            <a:schemeClr val="accent1"/>
          </a:solidFill>
          <a:ln>
            <a:solidFill>
              <a:schemeClr val="bg1"/>
            </a:solid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solidFill>
              <a:schemeClr val="bg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solidFill>
              <a:schemeClr val="bg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solidFill>
              <a:schemeClr val="bg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solidFill>
              <a:schemeClr val="bg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'Pie Chart - Tot Yrs of Exp'!$E$21</c:f>
              <c:strCache>
                <c:ptCount val="1"/>
                <c:pt idx="0">
                  <c:v>Total</c:v>
                </c:pt>
              </c:strCache>
            </c:strRef>
          </c:tx>
          <c:spPr>
            <a:ln>
              <a:solidFill>
                <a:schemeClr val="bg1"/>
              </a:solidFill>
            </a:ln>
          </c:spPr>
          <c:dPt>
            <c:idx val="0"/>
            <c:bubble3D val="0"/>
            <c:spPr>
              <a:solidFill>
                <a:schemeClr val="accent1"/>
              </a:solidFill>
              <a:ln>
                <a:solidFill>
                  <a:schemeClr val="bg1"/>
                </a:solid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295A-4BF9-8D05-C0B67BD7D69D}"/>
              </c:ext>
            </c:extLst>
          </c:dPt>
          <c:dPt>
            <c:idx val="1"/>
            <c:bubble3D val="0"/>
            <c:spPr>
              <a:solidFill>
                <a:schemeClr val="accent2"/>
              </a:solidFill>
              <a:ln>
                <a:solidFill>
                  <a:schemeClr val="bg1"/>
                </a:solid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295A-4BF9-8D05-C0B67BD7D69D}"/>
              </c:ext>
            </c:extLst>
          </c:dPt>
          <c:dPt>
            <c:idx val="2"/>
            <c:bubble3D val="0"/>
            <c:spPr>
              <a:solidFill>
                <a:schemeClr val="accent3"/>
              </a:solidFill>
              <a:ln>
                <a:solidFill>
                  <a:schemeClr val="bg1"/>
                </a:solid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295A-4BF9-8D05-C0B67BD7D69D}"/>
              </c:ext>
            </c:extLst>
          </c:dPt>
          <c:dPt>
            <c:idx val="3"/>
            <c:bubble3D val="0"/>
            <c:spPr>
              <a:solidFill>
                <a:schemeClr val="accent4"/>
              </a:solidFill>
              <a:ln>
                <a:solidFill>
                  <a:schemeClr val="bg1"/>
                </a:solid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295A-4BF9-8D05-C0B67BD7D69D}"/>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295A-4BF9-8D05-C0B67BD7D69D}"/>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2-295A-4BF9-8D05-C0B67BD7D69D}"/>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295A-4BF9-8D05-C0B67BD7D69D}"/>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4-295A-4BF9-8D05-C0B67BD7D69D}"/>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Chart - Tot Yrs of Exp'!$D$22:$D$26</c:f>
              <c:strCache>
                <c:ptCount val="4"/>
                <c:pt idx="0">
                  <c:v>1 to 3 years</c:v>
                </c:pt>
                <c:pt idx="1">
                  <c:v>4 to 7 years</c:v>
                </c:pt>
                <c:pt idx="2">
                  <c:v>8 to 11 years</c:v>
                </c:pt>
                <c:pt idx="3">
                  <c:v>12 or more years</c:v>
                </c:pt>
              </c:strCache>
            </c:strRef>
          </c:cat>
          <c:val>
            <c:numRef>
              <c:f>'Pie Chart - Tot Yrs of Exp'!$E$22:$E$26</c:f>
              <c:numCache>
                <c:formatCode>0.00%</c:formatCode>
                <c:ptCount val="4"/>
                <c:pt idx="0">
                  <c:v>6.4516129032258063E-2</c:v>
                </c:pt>
                <c:pt idx="1">
                  <c:v>0.22580645161290322</c:v>
                </c:pt>
                <c:pt idx="2">
                  <c:v>0.22580645161290322</c:v>
                </c:pt>
                <c:pt idx="3">
                  <c:v>0.4838709677419355</c:v>
                </c:pt>
              </c:numCache>
            </c:numRef>
          </c:val>
          <c:extLst>
            <c:ext xmlns:c16="http://schemas.microsoft.com/office/drawing/2014/chart" uri="{C3380CC4-5D6E-409C-BE32-E72D297353CC}">
              <c16:uniqueId val="{00000000-295A-4BF9-8D05-C0B67BD7D69D}"/>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[Survey-Data-Final.xlsx]Pie Chart - Yrs Exp in Role!PivotTable10</c:name>
    <c:fmtId val="3"/>
  </c:pivotSource>
  <c:chart>
    <c:autoTitleDeleted val="1"/>
    <c:pivotFmts>
      <c:pivotFmt>
        <c:idx val="0"/>
        <c:spPr>
          <a:solidFill>
            <a:schemeClr val="accent1"/>
          </a:solidFill>
          <a:ln>
            <a:solidFill>
              <a:schemeClr val="bg1"/>
            </a:solid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solidFill>
              <a:schemeClr val="bg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solidFill>
              <a:schemeClr val="bg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solidFill>
              <a:schemeClr val="bg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solidFill>
              <a:schemeClr val="bg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63500" sx="102000" sy="102000" algn="ctr" rotWithShape="0">
              <a:prstClr val="black">
                <a:alpha val="20000"/>
              </a:prstClr>
            </a:outerShdw>
          </a:effectLst>
        </c:spPr>
      </c:pivotFmt>
      <c:pivotFmt>
        <c:idx val="8"/>
        <c:spPr>
          <a:solidFill>
            <a:schemeClr val="accent2"/>
          </a:solidFill>
          <a:ln>
            <a:noFill/>
          </a:ln>
          <a:effectLst>
            <a:outerShdw blurRad="63500" sx="102000" sy="102000" algn="ctr" rotWithShape="0">
              <a:prstClr val="black">
                <a:alpha val="20000"/>
              </a:prstClr>
            </a:outerShdw>
          </a:effectLst>
        </c:spPr>
      </c:pivotFmt>
      <c:pivotFmt>
        <c:idx val="9"/>
        <c:spPr>
          <a:solidFill>
            <a:schemeClr val="accent3"/>
          </a:solidFill>
          <a:ln>
            <a:noFill/>
          </a:ln>
          <a:effectLst>
            <a:outerShdw blurRad="63500" sx="102000" sy="102000" algn="ctr" rotWithShape="0">
              <a:prstClr val="black">
                <a:alpha val="20000"/>
              </a:prstClr>
            </a:outerShdw>
          </a:effectLst>
        </c:spPr>
      </c:pivotFmt>
      <c:pivotFmt>
        <c:idx val="10"/>
        <c:spPr>
          <a:solidFill>
            <a:schemeClr val="accent4"/>
          </a:solidFill>
          <a:ln>
            <a:noFill/>
          </a:ln>
          <a:effectLst>
            <a:outerShdw blurRad="63500" sx="102000" sy="102000" algn="ctr" rotWithShape="0">
              <a:prstClr val="black">
                <a:alpha val="20000"/>
              </a:prstClr>
            </a:outerShdw>
          </a:effectLst>
        </c:spPr>
      </c:pivotFmt>
    </c:pivotFmts>
    <c:plotArea>
      <c:layout>
        <c:manualLayout>
          <c:layoutTarget val="inner"/>
          <c:xMode val="edge"/>
          <c:yMode val="edge"/>
          <c:x val="0.26250000000000001"/>
          <c:y val="0.11342592592592593"/>
          <c:w val="0.46388888888888891"/>
          <c:h val="0.77314814814814814"/>
        </c:manualLayout>
      </c:layout>
      <c:pieChart>
        <c:varyColors val="1"/>
        <c:ser>
          <c:idx val="0"/>
          <c:order val="0"/>
          <c:tx>
            <c:strRef>
              <c:f>'Pie Chart - Yrs Exp in Role'!$D$17</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28B9-4B30-815B-18371D2E2B82}"/>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28B9-4B30-815B-18371D2E2B82}"/>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28B9-4B30-815B-18371D2E2B82}"/>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28B9-4B30-815B-18371D2E2B82}"/>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Chart - Yrs Exp in Role'!$C$18:$C$22</c:f>
              <c:strCache>
                <c:ptCount val="4"/>
                <c:pt idx="0">
                  <c:v>1 to 3 years</c:v>
                </c:pt>
                <c:pt idx="1">
                  <c:v>12 or more years</c:v>
                </c:pt>
                <c:pt idx="2">
                  <c:v>4 to 7 years</c:v>
                </c:pt>
                <c:pt idx="3">
                  <c:v>8 to 11 years</c:v>
                </c:pt>
              </c:strCache>
            </c:strRef>
          </c:cat>
          <c:val>
            <c:numRef>
              <c:f>'Pie Chart - Yrs Exp in Role'!$D$18:$D$22</c:f>
              <c:numCache>
                <c:formatCode>General</c:formatCode>
                <c:ptCount val="4"/>
                <c:pt idx="0">
                  <c:v>8</c:v>
                </c:pt>
                <c:pt idx="1">
                  <c:v>6</c:v>
                </c:pt>
                <c:pt idx="2">
                  <c:v>12</c:v>
                </c:pt>
                <c:pt idx="3">
                  <c:v>5</c:v>
                </c:pt>
              </c:numCache>
            </c:numRef>
          </c:val>
          <c:extLst>
            <c:ext xmlns:c16="http://schemas.microsoft.com/office/drawing/2014/chart" uri="{C3380CC4-5D6E-409C-BE32-E72D297353CC}">
              <c16:uniqueId val="{00000001-28B9-4B30-815B-18371D2E2B82}"/>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Data Scientist</a:t>
            </a:r>
          </a:p>
        </c:rich>
      </c:tx>
      <c:layout>
        <c:manualLayout>
          <c:xMode val="edge"/>
          <c:yMode val="edge"/>
          <c:x val="0.2851424987805728"/>
          <c:y val="1.32538132368650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571171171171171"/>
          <c:y val="9.0906862745098044E-2"/>
          <c:w val="0.64609762820743299"/>
          <c:h val="0.79616817199320677"/>
        </c:manualLayout>
      </c:layout>
      <c:barChart>
        <c:barDir val="bar"/>
        <c:grouping val="stacked"/>
        <c:varyColors val="0"/>
        <c:ser>
          <c:idx val="2"/>
          <c:order val="0"/>
          <c:tx>
            <c:strRef>
              <c:f>'Chart - Responses by Role'!$E$38</c:f>
              <c:strCache>
                <c:ptCount val="1"/>
                <c:pt idx="0">
                  <c:v>Important</c:v>
                </c:pt>
              </c:strCache>
            </c:strRef>
          </c:tx>
          <c:spPr>
            <a:solidFill>
              <a:srgbClr val="00B0F0"/>
            </a:solidFill>
            <a:ln>
              <a:noFill/>
            </a:ln>
            <a:effectLst/>
          </c:spPr>
          <c:invertIfNegative val="0"/>
          <c:cat>
            <c:strRef>
              <c:f>'Chart - Responses by Role'!$B$39:$B$72</c:f>
              <c:strCache>
                <c:ptCount val="34"/>
                <c:pt idx="0">
                  <c:v>DE: Computing Resources</c:v>
                </c:pt>
                <c:pt idx="1">
                  <c:v>DE: Development Timelines</c:v>
                </c:pt>
                <c:pt idx="2">
                  <c:v>DE: Downstream Components</c:v>
                </c:pt>
                <c:pt idx="3">
                  <c:v>DE: Program Lang</c:v>
                </c:pt>
                <c:pt idx="4">
                  <c:v>OD: Data Pipelines</c:v>
                </c:pt>
                <c:pt idx="5">
                  <c:v>OD: Data Rates</c:v>
                </c:pt>
                <c:pt idx="6">
                  <c:v>OD: Data Sources</c:v>
                </c:pt>
                <c:pt idx="7">
                  <c:v>OD: Data Statistics</c:v>
                </c:pt>
                <c:pt idx="8">
                  <c:v>OD: Data Syntax</c:v>
                </c:pt>
                <c:pt idx="9">
                  <c:v>OE: Compute Resources</c:v>
                </c:pt>
                <c:pt idx="10">
                  <c:v>OE: Inference Time</c:v>
                </c:pt>
                <c:pt idx="11">
                  <c:v>OE: Runtime Metrics</c:v>
                </c:pt>
                <c:pt idx="12">
                  <c:v>RD: Anonymization</c:v>
                </c:pt>
                <c:pt idx="13">
                  <c:v>RD: Data Dictionary</c:v>
                </c:pt>
                <c:pt idx="14">
                  <c:v>RD: Data Restrictions</c:v>
                </c:pt>
                <c:pt idx="15">
                  <c:v>RD: Metadata</c:v>
                </c:pt>
                <c:pt idx="16">
                  <c:v>RD: Proxy Data</c:v>
                </c:pt>
                <c:pt idx="17">
                  <c:v>TD: Data Preparation Pipelines</c:v>
                </c:pt>
                <c:pt idx="18">
                  <c:v>TD: Data Statistics</c:v>
                </c:pt>
                <c:pt idx="19">
                  <c:v>TD: Versioning</c:v>
                </c:pt>
                <c:pt idx="20">
                  <c:v>TM: API/Specifications</c:v>
                </c:pt>
                <c:pt idx="21">
                  <c:v>TM: Data Buffering</c:v>
                </c:pt>
                <c:pt idx="22">
                  <c:v>TM: Decisions/Constraints</c:v>
                </c:pt>
                <c:pt idx="23">
                  <c:v>TM: Evaluation metrics</c:v>
                </c:pt>
                <c:pt idx="24">
                  <c:v>TM: Model Interpretation</c:v>
                </c:pt>
                <c:pt idx="25">
                  <c:v>TM: Programming language</c:v>
                </c:pt>
                <c:pt idx="26">
                  <c:v>TM: System Configurati</c:v>
                </c:pt>
                <c:pt idx="27">
                  <c:v>TM: Test Cases &amp; Data</c:v>
                </c:pt>
                <c:pt idx="28">
                  <c:v>TM: Versioning</c:v>
                </c:pt>
                <c:pt idx="29">
                  <c:v>TP: Business Goals</c:v>
                </c:pt>
                <c:pt idx="30">
                  <c:v>TP: Data Rights &amp; Policies</c:v>
                </c:pt>
                <c:pt idx="31">
                  <c:v>TP: Success Criteria</c:v>
                </c:pt>
                <c:pt idx="32">
                  <c:v>TP: Task expectation</c:v>
                </c:pt>
                <c:pt idx="33">
                  <c:v>TP: Usage Context</c:v>
                </c:pt>
              </c:strCache>
            </c:strRef>
          </c:cat>
          <c:val>
            <c:numRef>
              <c:f>'Chart - Responses by Role'!$E$39:$E$72</c:f>
              <c:numCache>
                <c:formatCode>General</c:formatCode>
                <c:ptCount val="34"/>
                <c:pt idx="0">
                  <c:v>3</c:v>
                </c:pt>
                <c:pt idx="1">
                  <c:v>3</c:v>
                </c:pt>
                <c:pt idx="2">
                  <c:v>3</c:v>
                </c:pt>
                <c:pt idx="3">
                  <c:v>3</c:v>
                </c:pt>
                <c:pt idx="4">
                  <c:v>4</c:v>
                </c:pt>
                <c:pt idx="5">
                  <c:v>2</c:v>
                </c:pt>
                <c:pt idx="6">
                  <c:v>4</c:v>
                </c:pt>
                <c:pt idx="7">
                  <c:v>2</c:v>
                </c:pt>
                <c:pt idx="8">
                  <c:v>5</c:v>
                </c:pt>
                <c:pt idx="9">
                  <c:v>6</c:v>
                </c:pt>
                <c:pt idx="10">
                  <c:v>5</c:v>
                </c:pt>
                <c:pt idx="11">
                  <c:v>3</c:v>
                </c:pt>
                <c:pt idx="12">
                  <c:v>4</c:v>
                </c:pt>
                <c:pt idx="13">
                  <c:v>3</c:v>
                </c:pt>
                <c:pt idx="14">
                  <c:v>3</c:v>
                </c:pt>
                <c:pt idx="15">
                  <c:v>4</c:v>
                </c:pt>
                <c:pt idx="16">
                  <c:v>9</c:v>
                </c:pt>
                <c:pt idx="17">
                  <c:v>6</c:v>
                </c:pt>
                <c:pt idx="18">
                  <c:v>7</c:v>
                </c:pt>
                <c:pt idx="19">
                  <c:v>7</c:v>
                </c:pt>
                <c:pt idx="20">
                  <c:v>4</c:v>
                </c:pt>
                <c:pt idx="21">
                  <c:v>9</c:v>
                </c:pt>
                <c:pt idx="22">
                  <c:v>3</c:v>
                </c:pt>
                <c:pt idx="23">
                  <c:v>2</c:v>
                </c:pt>
                <c:pt idx="24">
                  <c:v>4</c:v>
                </c:pt>
                <c:pt idx="25">
                  <c:v>4</c:v>
                </c:pt>
                <c:pt idx="26">
                  <c:v>6</c:v>
                </c:pt>
                <c:pt idx="27">
                  <c:v>2</c:v>
                </c:pt>
                <c:pt idx="28">
                  <c:v>7</c:v>
                </c:pt>
                <c:pt idx="29">
                  <c:v>6</c:v>
                </c:pt>
                <c:pt idx="30">
                  <c:v>7</c:v>
                </c:pt>
                <c:pt idx="31">
                  <c:v>3</c:v>
                </c:pt>
                <c:pt idx="32">
                  <c:v>2</c:v>
                </c:pt>
                <c:pt idx="33">
                  <c:v>3</c:v>
                </c:pt>
              </c:numCache>
            </c:numRef>
          </c:val>
          <c:extLst>
            <c:ext xmlns:c16="http://schemas.microsoft.com/office/drawing/2014/chart" uri="{C3380CC4-5D6E-409C-BE32-E72D297353CC}">
              <c16:uniqueId val="{00000002-C94F-412B-9E7B-BD5E60246E7B}"/>
            </c:ext>
          </c:extLst>
        </c:ser>
        <c:ser>
          <c:idx val="3"/>
          <c:order val="1"/>
          <c:tx>
            <c:strRef>
              <c:f>'Chart - Responses by Role'!$F$38</c:f>
              <c:strCache>
                <c:ptCount val="1"/>
                <c:pt idx="0">
                  <c:v>Very Important</c:v>
                </c:pt>
              </c:strCache>
            </c:strRef>
          </c:tx>
          <c:spPr>
            <a:solidFill>
              <a:schemeClr val="accent1">
                <a:lumMod val="75000"/>
              </a:schemeClr>
            </a:solidFill>
            <a:ln>
              <a:noFill/>
            </a:ln>
            <a:effectLst/>
          </c:spPr>
          <c:invertIfNegative val="0"/>
          <c:cat>
            <c:strRef>
              <c:f>'Chart - Responses by Role'!$B$39:$B$72</c:f>
              <c:strCache>
                <c:ptCount val="34"/>
                <c:pt idx="0">
                  <c:v>DE: Computing Resources</c:v>
                </c:pt>
                <c:pt idx="1">
                  <c:v>DE: Development Timelines</c:v>
                </c:pt>
                <c:pt idx="2">
                  <c:v>DE: Downstream Components</c:v>
                </c:pt>
                <c:pt idx="3">
                  <c:v>DE: Program Lang</c:v>
                </c:pt>
                <c:pt idx="4">
                  <c:v>OD: Data Pipelines</c:v>
                </c:pt>
                <c:pt idx="5">
                  <c:v>OD: Data Rates</c:v>
                </c:pt>
                <c:pt idx="6">
                  <c:v>OD: Data Sources</c:v>
                </c:pt>
                <c:pt idx="7">
                  <c:v>OD: Data Statistics</c:v>
                </c:pt>
                <c:pt idx="8">
                  <c:v>OD: Data Syntax</c:v>
                </c:pt>
                <c:pt idx="9">
                  <c:v>OE: Compute Resources</c:v>
                </c:pt>
                <c:pt idx="10">
                  <c:v>OE: Inference Time</c:v>
                </c:pt>
                <c:pt idx="11">
                  <c:v>OE: Runtime Metrics</c:v>
                </c:pt>
                <c:pt idx="12">
                  <c:v>RD: Anonymization</c:v>
                </c:pt>
                <c:pt idx="13">
                  <c:v>RD: Data Dictionary</c:v>
                </c:pt>
                <c:pt idx="14">
                  <c:v>RD: Data Restrictions</c:v>
                </c:pt>
                <c:pt idx="15">
                  <c:v>RD: Metadata</c:v>
                </c:pt>
                <c:pt idx="16">
                  <c:v>RD: Proxy Data</c:v>
                </c:pt>
                <c:pt idx="17">
                  <c:v>TD: Data Preparation Pipelines</c:v>
                </c:pt>
                <c:pt idx="18">
                  <c:v>TD: Data Statistics</c:v>
                </c:pt>
                <c:pt idx="19">
                  <c:v>TD: Versioning</c:v>
                </c:pt>
                <c:pt idx="20">
                  <c:v>TM: API/Specifications</c:v>
                </c:pt>
                <c:pt idx="21">
                  <c:v>TM: Data Buffering</c:v>
                </c:pt>
                <c:pt idx="22">
                  <c:v>TM: Decisions/Constraints</c:v>
                </c:pt>
                <c:pt idx="23">
                  <c:v>TM: Evaluation metrics</c:v>
                </c:pt>
                <c:pt idx="24">
                  <c:v>TM: Model Interpretation</c:v>
                </c:pt>
                <c:pt idx="25">
                  <c:v>TM: Programming language</c:v>
                </c:pt>
                <c:pt idx="26">
                  <c:v>TM: System Configurati</c:v>
                </c:pt>
                <c:pt idx="27">
                  <c:v>TM: Test Cases &amp; Data</c:v>
                </c:pt>
                <c:pt idx="28">
                  <c:v>TM: Versioning</c:v>
                </c:pt>
                <c:pt idx="29">
                  <c:v>TP: Business Goals</c:v>
                </c:pt>
                <c:pt idx="30">
                  <c:v>TP: Data Rights &amp; Policies</c:v>
                </c:pt>
                <c:pt idx="31">
                  <c:v>TP: Success Criteria</c:v>
                </c:pt>
                <c:pt idx="32">
                  <c:v>TP: Task expectation</c:v>
                </c:pt>
                <c:pt idx="33">
                  <c:v>TP: Usage Context</c:v>
                </c:pt>
              </c:strCache>
            </c:strRef>
          </c:cat>
          <c:val>
            <c:numRef>
              <c:f>'Chart - Responses by Role'!$F$39:$F$72</c:f>
              <c:numCache>
                <c:formatCode>General</c:formatCode>
                <c:ptCount val="34"/>
                <c:pt idx="0">
                  <c:v>8</c:v>
                </c:pt>
                <c:pt idx="1">
                  <c:v>11</c:v>
                </c:pt>
                <c:pt idx="2">
                  <c:v>11</c:v>
                </c:pt>
                <c:pt idx="3">
                  <c:v>8</c:v>
                </c:pt>
                <c:pt idx="4">
                  <c:v>11</c:v>
                </c:pt>
                <c:pt idx="5">
                  <c:v>9</c:v>
                </c:pt>
                <c:pt idx="6">
                  <c:v>10</c:v>
                </c:pt>
                <c:pt idx="7">
                  <c:v>13</c:v>
                </c:pt>
                <c:pt idx="8">
                  <c:v>11</c:v>
                </c:pt>
                <c:pt idx="9">
                  <c:v>8</c:v>
                </c:pt>
                <c:pt idx="10">
                  <c:v>9</c:v>
                </c:pt>
                <c:pt idx="11">
                  <c:v>10</c:v>
                </c:pt>
                <c:pt idx="12">
                  <c:v>10</c:v>
                </c:pt>
                <c:pt idx="13">
                  <c:v>13</c:v>
                </c:pt>
                <c:pt idx="14">
                  <c:v>12</c:v>
                </c:pt>
                <c:pt idx="15">
                  <c:v>10</c:v>
                </c:pt>
                <c:pt idx="16">
                  <c:v>5</c:v>
                </c:pt>
                <c:pt idx="17">
                  <c:v>9</c:v>
                </c:pt>
                <c:pt idx="18">
                  <c:v>6</c:v>
                </c:pt>
                <c:pt idx="19">
                  <c:v>5</c:v>
                </c:pt>
                <c:pt idx="20">
                  <c:v>10</c:v>
                </c:pt>
                <c:pt idx="21">
                  <c:v>5</c:v>
                </c:pt>
                <c:pt idx="22">
                  <c:v>12</c:v>
                </c:pt>
                <c:pt idx="23">
                  <c:v>14</c:v>
                </c:pt>
                <c:pt idx="24">
                  <c:v>11</c:v>
                </c:pt>
                <c:pt idx="25">
                  <c:v>7</c:v>
                </c:pt>
                <c:pt idx="26">
                  <c:v>6</c:v>
                </c:pt>
                <c:pt idx="27">
                  <c:v>12</c:v>
                </c:pt>
                <c:pt idx="28">
                  <c:v>7</c:v>
                </c:pt>
                <c:pt idx="29">
                  <c:v>10</c:v>
                </c:pt>
                <c:pt idx="30">
                  <c:v>8</c:v>
                </c:pt>
                <c:pt idx="31">
                  <c:v>12</c:v>
                </c:pt>
                <c:pt idx="32">
                  <c:v>13</c:v>
                </c:pt>
                <c:pt idx="33">
                  <c:v>12</c:v>
                </c:pt>
              </c:numCache>
            </c:numRef>
          </c:val>
          <c:extLst>
            <c:ext xmlns:c16="http://schemas.microsoft.com/office/drawing/2014/chart" uri="{C3380CC4-5D6E-409C-BE32-E72D297353CC}">
              <c16:uniqueId val="{00000003-C94F-412B-9E7B-BD5E60246E7B}"/>
            </c:ext>
          </c:extLst>
        </c:ser>
        <c:ser>
          <c:idx val="1"/>
          <c:order val="2"/>
          <c:tx>
            <c:strRef>
              <c:f>'Chart - Responses by Role'!$D$38</c:f>
              <c:strCache>
                <c:ptCount val="1"/>
                <c:pt idx="0">
                  <c:v>Somewhat Important</c:v>
                </c:pt>
              </c:strCache>
            </c:strRef>
          </c:tx>
          <c:spPr>
            <a:solidFill>
              <a:schemeClr val="bg1">
                <a:lumMod val="75000"/>
              </a:schemeClr>
            </a:solidFill>
            <a:ln>
              <a:noFill/>
            </a:ln>
            <a:effectLst/>
          </c:spPr>
          <c:invertIfNegative val="0"/>
          <c:cat>
            <c:strRef>
              <c:f>'Chart - Responses by Role'!$B$39:$B$72</c:f>
              <c:strCache>
                <c:ptCount val="34"/>
                <c:pt idx="0">
                  <c:v>DE: Computing Resources</c:v>
                </c:pt>
                <c:pt idx="1">
                  <c:v>DE: Development Timelines</c:v>
                </c:pt>
                <c:pt idx="2">
                  <c:v>DE: Downstream Components</c:v>
                </c:pt>
                <c:pt idx="3">
                  <c:v>DE: Program Lang</c:v>
                </c:pt>
                <c:pt idx="4">
                  <c:v>OD: Data Pipelines</c:v>
                </c:pt>
                <c:pt idx="5">
                  <c:v>OD: Data Rates</c:v>
                </c:pt>
                <c:pt idx="6">
                  <c:v>OD: Data Sources</c:v>
                </c:pt>
                <c:pt idx="7">
                  <c:v>OD: Data Statistics</c:v>
                </c:pt>
                <c:pt idx="8">
                  <c:v>OD: Data Syntax</c:v>
                </c:pt>
                <c:pt idx="9">
                  <c:v>OE: Compute Resources</c:v>
                </c:pt>
                <c:pt idx="10">
                  <c:v>OE: Inference Time</c:v>
                </c:pt>
                <c:pt idx="11">
                  <c:v>OE: Runtime Metrics</c:v>
                </c:pt>
                <c:pt idx="12">
                  <c:v>RD: Anonymization</c:v>
                </c:pt>
                <c:pt idx="13">
                  <c:v>RD: Data Dictionary</c:v>
                </c:pt>
                <c:pt idx="14">
                  <c:v>RD: Data Restrictions</c:v>
                </c:pt>
                <c:pt idx="15">
                  <c:v>RD: Metadata</c:v>
                </c:pt>
                <c:pt idx="16">
                  <c:v>RD: Proxy Data</c:v>
                </c:pt>
                <c:pt idx="17">
                  <c:v>TD: Data Preparation Pipelines</c:v>
                </c:pt>
                <c:pt idx="18">
                  <c:v>TD: Data Statistics</c:v>
                </c:pt>
                <c:pt idx="19">
                  <c:v>TD: Versioning</c:v>
                </c:pt>
                <c:pt idx="20">
                  <c:v>TM: API/Specifications</c:v>
                </c:pt>
                <c:pt idx="21">
                  <c:v>TM: Data Buffering</c:v>
                </c:pt>
                <c:pt idx="22">
                  <c:v>TM: Decisions/Constraints</c:v>
                </c:pt>
                <c:pt idx="23">
                  <c:v>TM: Evaluation metrics</c:v>
                </c:pt>
                <c:pt idx="24">
                  <c:v>TM: Model Interpretation</c:v>
                </c:pt>
                <c:pt idx="25">
                  <c:v>TM: Programming language</c:v>
                </c:pt>
                <c:pt idx="26">
                  <c:v>TM: System Configurati</c:v>
                </c:pt>
                <c:pt idx="27">
                  <c:v>TM: Test Cases &amp; Data</c:v>
                </c:pt>
                <c:pt idx="28">
                  <c:v>TM: Versioning</c:v>
                </c:pt>
                <c:pt idx="29">
                  <c:v>TP: Business Goals</c:v>
                </c:pt>
                <c:pt idx="30">
                  <c:v>TP: Data Rights &amp; Policies</c:v>
                </c:pt>
                <c:pt idx="31">
                  <c:v>TP: Success Criteria</c:v>
                </c:pt>
                <c:pt idx="32">
                  <c:v>TP: Task expectation</c:v>
                </c:pt>
                <c:pt idx="33">
                  <c:v>TP: Usage Context</c:v>
                </c:pt>
              </c:strCache>
            </c:strRef>
          </c:cat>
          <c:val>
            <c:numRef>
              <c:f>'Chart - Responses by Role'!$D$39:$D$72</c:f>
              <c:numCache>
                <c:formatCode>General</c:formatCode>
                <c:ptCount val="34"/>
                <c:pt idx="0">
                  <c:v>-4</c:v>
                </c:pt>
                <c:pt idx="1">
                  <c:v>-1</c:v>
                </c:pt>
                <c:pt idx="2">
                  <c:v>-4</c:v>
                </c:pt>
                <c:pt idx="3">
                  <c:v>-1</c:v>
                </c:pt>
                <c:pt idx="4">
                  <c:v>-1</c:v>
                </c:pt>
                <c:pt idx="5">
                  <c:v>-1</c:v>
                </c:pt>
                <c:pt idx="6">
                  <c:v>-2</c:v>
                </c:pt>
                <c:pt idx="7">
                  <c:v>0</c:v>
                </c:pt>
                <c:pt idx="8">
                  <c:v>-4</c:v>
                </c:pt>
                <c:pt idx="9">
                  <c:v>-2</c:v>
                </c:pt>
                <c:pt idx="10">
                  <c:v>-1</c:v>
                </c:pt>
                <c:pt idx="11">
                  <c:v>-1</c:v>
                </c:pt>
                <c:pt idx="12">
                  <c:v>-2</c:v>
                </c:pt>
                <c:pt idx="13">
                  <c:v>0</c:v>
                </c:pt>
                <c:pt idx="14">
                  <c:v>-1</c:v>
                </c:pt>
                <c:pt idx="15">
                  <c:v>0</c:v>
                </c:pt>
                <c:pt idx="16">
                  <c:v>-1</c:v>
                </c:pt>
                <c:pt idx="17">
                  <c:v>0</c:v>
                </c:pt>
                <c:pt idx="18">
                  <c:v>-1</c:v>
                </c:pt>
                <c:pt idx="19">
                  <c:v>0</c:v>
                </c:pt>
                <c:pt idx="20">
                  <c:v>-1</c:v>
                </c:pt>
                <c:pt idx="21">
                  <c:v>0</c:v>
                </c:pt>
                <c:pt idx="22">
                  <c:v>-2</c:v>
                </c:pt>
                <c:pt idx="23">
                  <c:v>-1</c:v>
                </c:pt>
                <c:pt idx="24">
                  <c:v>-1</c:v>
                </c:pt>
                <c:pt idx="25">
                  <c:v>0</c:v>
                </c:pt>
                <c:pt idx="26">
                  <c:v>-4</c:v>
                </c:pt>
                <c:pt idx="27">
                  <c:v>0</c:v>
                </c:pt>
                <c:pt idx="28">
                  <c:v>-1</c:v>
                </c:pt>
                <c:pt idx="29">
                  <c:v>-3</c:v>
                </c:pt>
                <c:pt idx="30">
                  <c:v>-1</c:v>
                </c:pt>
                <c:pt idx="31">
                  <c:v>0</c:v>
                </c:pt>
                <c:pt idx="32">
                  <c:v>-3</c:v>
                </c:pt>
                <c:pt idx="33">
                  <c:v>-4</c:v>
                </c:pt>
              </c:numCache>
            </c:numRef>
          </c:val>
          <c:extLst>
            <c:ext xmlns:c16="http://schemas.microsoft.com/office/drawing/2014/chart" uri="{C3380CC4-5D6E-409C-BE32-E72D297353CC}">
              <c16:uniqueId val="{00000001-C94F-412B-9E7B-BD5E60246E7B}"/>
            </c:ext>
          </c:extLst>
        </c:ser>
        <c:ser>
          <c:idx val="0"/>
          <c:order val="3"/>
          <c:tx>
            <c:strRef>
              <c:f>'Chart - Responses by Role'!$C$38</c:f>
              <c:strCache>
                <c:ptCount val="1"/>
                <c:pt idx="0">
                  <c:v>Not Important</c:v>
                </c:pt>
              </c:strCache>
            </c:strRef>
          </c:tx>
          <c:spPr>
            <a:solidFill>
              <a:schemeClr val="tx1">
                <a:lumMod val="65000"/>
                <a:lumOff val="35000"/>
              </a:schemeClr>
            </a:solidFill>
            <a:ln>
              <a:noFill/>
            </a:ln>
            <a:effectLst/>
          </c:spPr>
          <c:invertIfNegative val="0"/>
          <c:cat>
            <c:strRef>
              <c:f>'Chart - Responses by Role'!$B$39:$B$72</c:f>
              <c:strCache>
                <c:ptCount val="34"/>
                <c:pt idx="0">
                  <c:v>DE: Computing Resources</c:v>
                </c:pt>
                <c:pt idx="1">
                  <c:v>DE: Development Timelines</c:v>
                </c:pt>
                <c:pt idx="2">
                  <c:v>DE: Downstream Components</c:v>
                </c:pt>
                <c:pt idx="3">
                  <c:v>DE: Program Lang</c:v>
                </c:pt>
                <c:pt idx="4">
                  <c:v>OD: Data Pipelines</c:v>
                </c:pt>
                <c:pt idx="5">
                  <c:v>OD: Data Rates</c:v>
                </c:pt>
                <c:pt idx="6">
                  <c:v>OD: Data Sources</c:v>
                </c:pt>
                <c:pt idx="7">
                  <c:v>OD: Data Statistics</c:v>
                </c:pt>
                <c:pt idx="8">
                  <c:v>OD: Data Syntax</c:v>
                </c:pt>
                <c:pt idx="9">
                  <c:v>OE: Compute Resources</c:v>
                </c:pt>
                <c:pt idx="10">
                  <c:v>OE: Inference Time</c:v>
                </c:pt>
                <c:pt idx="11">
                  <c:v>OE: Runtime Metrics</c:v>
                </c:pt>
                <c:pt idx="12">
                  <c:v>RD: Anonymization</c:v>
                </c:pt>
                <c:pt idx="13">
                  <c:v>RD: Data Dictionary</c:v>
                </c:pt>
                <c:pt idx="14">
                  <c:v>RD: Data Restrictions</c:v>
                </c:pt>
                <c:pt idx="15">
                  <c:v>RD: Metadata</c:v>
                </c:pt>
                <c:pt idx="16">
                  <c:v>RD: Proxy Data</c:v>
                </c:pt>
                <c:pt idx="17">
                  <c:v>TD: Data Preparation Pipelines</c:v>
                </c:pt>
                <c:pt idx="18">
                  <c:v>TD: Data Statistics</c:v>
                </c:pt>
                <c:pt idx="19">
                  <c:v>TD: Versioning</c:v>
                </c:pt>
                <c:pt idx="20">
                  <c:v>TM: API/Specifications</c:v>
                </c:pt>
                <c:pt idx="21">
                  <c:v>TM: Data Buffering</c:v>
                </c:pt>
                <c:pt idx="22">
                  <c:v>TM: Decisions/Constraints</c:v>
                </c:pt>
                <c:pt idx="23">
                  <c:v>TM: Evaluation metrics</c:v>
                </c:pt>
                <c:pt idx="24">
                  <c:v>TM: Model Interpretation</c:v>
                </c:pt>
                <c:pt idx="25">
                  <c:v>TM: Programming language</c:v>
                </c:pt>
                <c:pt idx="26">
                  <c:v>TM: System Configurati</c:v>
                </c:pt>
                <c:pt idx="27">
                  <c:v>TM: Test Cases &amp; Data</c:v>
                </c:pt>
                <c:pt idx="28">
                  <c:v>TM: Versioning</c:v>
                </c:pt>
                <c:pt idx="29">
                  <c:v>TP: Business Goals</c:v>
                </c:pt>
                <c:pt idx="30">
                  <c:v>TP: Data Rights &amp; Policies</c:v>
                </c:pt>
                <c:pt idx="31">
                  <c:v>TP: Success Criteria</c:v>
                </c:pt>
                <c:pt idx="32">
                  <c:v>TP: Task expectation</c:v>
                </c:pt>
                <c:pt idx="33">
                  <c:v>TP: Usage Context</c:v>
                </c:pt>
              </c:strCache>
            </c:strRef>
          </c:cat>
          <c:val>
            <c:numRef>
              <c:f>'Chart - Responses by Role'!$C$39:$C$72</c:f>
              <c:numCache>
                <c:formatCode>General</c:formatCode>
                <c:ptCount val="34"/>
                <c:pt idx="0">
                  <c:v>-1</c:v>
                </c:pt>
                <c:pt idx="1">
                  <c:v>-1</c:v>
                </c:pt>
                <c:pt idx="2">
                  <c:v>-1</c:v>
                </c:pt>
                <c:pt idx="3">
                  <c:v>-1</c:v>
                </c:pt>
                <c:pt idx="4">
                  <c:v>0</c:v>
                </c:pt>
                <c:pt idx="5">
                  <c:v>0</c:v>
                </c:pt>
                <c:pt idx="6">
                  <c:v>0</c:v>
                </c:pt>
                <c:pt idx="7">
                  <c:v>0</c:v>
                </c:pt>
                <c:pt idx="8">
                  <c:v>-1</c:v>
                </c:pt>
                <c:pt idx="9">
                  <c:v>-1</c:v>
                </c:pt>
                <c:pt idx="10">
                  <c:v>-1</c:v>
                </c:pt>
                <c:pt idx="11">
                  <c:v>-1</c:v>
                </c:pt>
                <c:pt idx="12">
                  <c:v>0</c:v>
                </c:pt>
                <c:pt idx="13">
                  <c:v>0</c:v>
                </c:pt>
                <c:pt idx="14">
                  <c:v>-1</c:v>
                </c:pt>
                <c:pt idx="15">
                  <c:v>-1</c:v>
                </c:pt>
                <c:pt idx="16">
                  <c:v>-1</c:v>
                </c:pt>
                <c:pt idx="17">
                  <c:v>0</c:v>
                </c:pt>
                <c:pt idx="18">
                  <c:v>0</c:v>
                </c:pt>
                <c:pt idx="19">
                  <c:v>-1</c:v>
                </c:pt>
                <c:pt idx="20">
                  <c:v>0</c:v>
                </c:pt>
                <c:pt idx="21">
                  <c:v>-1</c:v>
                </c:pt>
                <c:pt idx="22">
                  <c:v>0</c:v>
                </c:pt>
                <c:pt idx="23">
                  <c:v>-1</c:v>
                </c:pt>
                <c:pt idx="24">
                  <c:v>0</c:v>
                </c:pt>
                <c:pt idx="25">
                  <c:v>-1</c:v>
                </c:pt>
                <c:pt idx="26">
                  <c:v>-1</c:v>
                </c:pt>
                <c:pt idx="27">
                  <c:v>0</c:v>
                </c:pt>
                <c:pt idx="28">
                  <c:v>-1</c:v>
                </c:pt>
                <c:pt idx="29">
                  <c:v>-1</c:v>
                </c:pt>
                <c:pt idx="30">
                  <c:v>-1</c:v>
                </c:pt>
                <c:pt idx="31">
                  <c:v>-1</c:v>
                </c:pt>
                <c:pt idx="32">
                  <c:v>0</c:v>
                </c:pt>
                <c:pt idx="33">
                  <c:v>0</c:v>
                </c:pt>
              </c:numCache>
            </c:numRef>
          </c:val>
          <c:extLst>
            <c:ext xmlns:c16="http://schemas.microsoft.com/office/drawing/2014/chart" uri="{C3380CC4-5D6E-409C-BE32-E72D297353CC}">
              <c16:uniqueId val="{00000000-C94F-412B-9E7B-BD5E60246E7B}"/>
            </c:ext>
          </c:extLst>
        </c:ser>
        <c:dLbls>
          <c:showLegendKey val="0"/>
          <c:showVal val="0"/>
          <c:showCatName val="0"/>
          <c:showSerName val="0"/>
          <c:showPercent val="0"/>
          <c:showBubbleSize val="0"/>
        </c:dLbls>
        <c:gapWidth val="150"/>
        <c:overlap val="100"/>
        <c:axId val="644578368"/>
        <c:axId val="674040016"/>
      </c:barChart>
      <c:catAx>
        <c:axId val="644578368"/>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674040016"/>
        <c:crosses val="autoZero"/>
        <c:auto val="1"/>
        <c:lblAlgn val="ctr"/>
        <c:lblOffset val="100"/>
        <c:noMultiLvlLbl val="0"/>
      </c:catAx>
      <c:valAx>
        <c:axId val="6740400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578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Software Engineer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2"/>
          <c:order val="0"/>
          <c:tx>
            <c:strRef>
              <c:f>'Chart - Responses by Role'!$E$74</c:f>
              <c:strCache>
                <c:ptCount val="1"/>
                <c:pt idx="0">
                  <c:v>Important</c:v>
                </c:pt>
              </c:strCache>
            </c:strRef>
          </c:tx>
          <c:spPr>
            <a:solidFill>
              <a:srgbClr val="00B0F0"/>
            </a:solidFill>
            <a:ln>
              <a:noFill/>
            </a:ln>
            <a:effectLst/>
          </c:spPr>
          <c:invertIfNegative val="0"/>
          <c:cat>
            <c:strRef>
              <c:f>'Chart - Responses by Role'!$B$75:$B$108</c:f>
              <c:strCache>
                <c:ptCount val="34"/>
                <c:pt idx="0">
                  <c:v>DE: Computing Resources</c:v>
                </c:pt>
                <c:pt idx="1">
                  <c:v>DE: Development Timelines</c:v>
                </c:pt>
                <c:pt idx="2">
                  <c:v>DE: Downstream Components</c:v>
                </c:pt>
                <c:pt idx="3">
                  <c:v>DE: Program Lang</c:v>
                </c:pt>
                <c:pt idx="4">
                  <c:v>OD: Data Pipelines</c:v>
                </c:pt>
                <c:pt idx="5">
                  <c:v>OD: Data Rates</c:v>
                </c:pt>
                <c:pt idx="6">
                  <c:v>OD: Data Sources</c:v>
                </c:pt>
                <c:pt idx="7">
                  <c:v>OD: Data Statistics</c:v>
                </c:pt>
                <c:pt idx="8">
                  <c:v>OD: Data Syntax</c:v>
                </c:pt>
                <c:pt idx="9">
                  <c:v>OE: Compute Resources</c:v>
                </c:pt>
                <c:pt idx="10">
                  <c:v>OE: Inference Time</c:v>
                </c:pt>
                <c:pt idx="11">
                  <c:v>OE: Runtime Metrics</c:v>
                </c:pt>
                <c:pt idx="12">
                  <c:v>RD: Anonymization</c:v>
                </c:pt>
                <c:pt idx="13">
                  <c:v>RD: Data Dictionary</c:v>
                </c:pt>
                <c:pt idx="14">
                  <c:v>RD: Data Restrictions</c:v>
                </c:pt>
                <c:pt idx="15">
                  <c:v>RD: Metadata</c:v>
                </c:pt>
                <c:pt idx="16">
                  <c:v>RD: Proxy Data</c:v>
                </c:pt>
                <c:pt idx="17">
                  <c:v>TD: Data Preparation Pipelines</c:v>
                </c:pt>
                <c:pt idx="18">
                  <c:v>TD: Data Statistics</c:v>
                </c:pt>
                <c:pt idx="19">
                  <c:v>TD: Versioning</c:v>
                </c:pt>
                <c:pt idx="20">
                  <c:v>TM: API/Specifications</c:v>
                </c:pt>
                <c:pt idx="21">
                  <c:v>TM: Data Buffering</c:v>
                </c:pt>
                <c:pt idx="22">
                  <c:v>TM: Decisions/Constraints</c:v>
                </c:pt>
                <c:pt idx="23">
                  <c:v>TM: Evaluation metrics</c:v>
                </c:pt>
                <c:pt idx="24">
                  <c:v>TM: Model Interpretation</c:v>
                </c:pt>
                <c:pt idx="25">
                  <c:v>TM: Programming language</c:v>
                </c:pt>
                <c:pt idx="26">
                  <c:v>TM: System Configurati</c:v>
                </c:pt>
                <c:pt idx="27">
                  <c:v>TM: Test Cases &amp; Data</c:v>
                </c:pt>
                <c:pt idx="28">
                  <c:v>TM: Versioning</c:v>
                </c:pt>
                <c:pt idx="29">
                  <c:v>TP: Business Goals</c:v>
                </c:pt>
                <c:pt idx="30">
                  <c:v>TP: Data Rights &amp; Policies</c:v>
                </c:pt>
                <c:pt idx="31">
                  <c:v>TP: Success Criteria</c:v>
                </c:pt>
                <c:pt idx="32">
                  <c:v>TP: Task expectation</c:v>
                </c:pt>
                <c:pt idx="33">
                  <c:v>TP: Usage Context</c:v>
                </c:pt>
              </c:strCache>
            </c:strRef>
          </c:cat>
          <c:val>
            <c:numRef>
              <c:f>'Chart - Responses by Role'!$E$75:$E$108</c:f>
              <c:numCache>
                <c:formatCode>General</c:formatCode>
                <c:ptCount val="34"/>
                <c:pt idx="0">
                  <c:v>3</c:v>
                </c:pt>
                <c:pt idx="1">
                  <c:v>5</c:v>
                </c:pt>
                <c:pt idx="2">
                  <c:v>1</c:v>
                </c:pt>
                <c:pt idx="4">
                  <c:v>5</c:v>
                </c:pt>
                <c:pt idx="5">
                  <c:v>1</c:v>
                </c:pt>
                <c:pt idx="6">
                  <c:v>1</c:v>
                </c:pt>
                <c:pt idx="7">
                  <c:v>1</c:v>
                </c:pt>
                <c:pt idx="9">
                  <c:v>4</c:v>
                </c:pt>
                <c:pt idx="10">
                  <c:v>1</c:v>
                </c:pt>
                <c:pt idx="11">
                  <c:v>2</c:v>
                </c:pt>
                <c:pt idx="12">
                  <c:v>3</c:v>
                </c:pt>
                <c:pt idx="14">
                  <c:v>2</c:v>
                </c:pt>
                <c:pt idx="15">
                  <c:v>1</c:v>
                </c:pt>
                <c:pt idx="16">
                  <c:v>2</c:v>
                </c:pt>
                <c:pt idx="17">
                  <c:v>2</c:v>
                </c:pt>
                <c:pt idx="18">
                  <c:v>1</c:v>
                </c:pt>
                <c:pt idx="19">
                  <c:v>3</c:v>
                </c:pt>
                <c:pt idx="20">
                  <c:v>2</c:v>
                </c:pt>
                <c:pt idx="21">
                  <c:v>1</c:v>
                </c:pt>
                <c:pt idx="22">
                  <c:v>2</c:v>
                </c:pt>
                <c:pt idx="23">
                  <c:v>1</c:v>
                </c:pt>
                <c:pt idx="24">
                  <c:v>2</c:v>
                </c:pt>
                <c:pt idx="25">
                  <c:v>4</c:v>
                </c:pt>
                <c:pt idx="26">
                  <c:v>1</c:v>
                </c:pt>
                <c:pt idx="27">
                  <c:v>2</c:v>
                </c:pt>
                <c:pt idx="28">
                  <c:v>3</c:v>
                </c:pt>
                <c:pt idx="29">
                  <c:v>2</c:v>
                </c:pt>
                <c:pt idx="30">
                  <c:v>4</c:v>
                </c:pt>
              </c:numCache>
            </c:numRef>
          </c:val>
          <c:extLst>
            <c:ext xmlns:c16="http://schemas.microsoft.com/office/drawing/2014/chart" uri="{C3380CC4-5D6E-409C-BE32-E72D297353CC}">
              <c16:uniqueId val="{00000002-4A13-48F1-9634-9D2C8F2A6F27}"/>
            </c:ext>
          </c:extLst>
        </c:ser>
        <c:ser>
          <c:idx val="3"/>
          <c:order val="1"/>
          <c:tx>
            <c:strRef>
              <c:f>'Chart - Responses by Role'!$F$74</c:f>
              <c:strCache>
                <c:ptCount val="1"/>
                <c:pt idx="0">
                  <c:v>Very Important</c:v>
                </c:pt>
              </c:strCache>
            </c:strRef>
          </c:tx>
          <c:spPr>
            <a:solidFill>
              <a:schemeClr val="accent1">
                <a:lumMod val="75000"/>
              </a:schemeClr>
            </a:solidFill>
            <a:ln>
              <a:noFill/>
            </a:ln>
            <a:effectLst/>
          </c:spPr>
          <c:invertIfNegative val="0"/>
          <c:cat>
            <c:strRef>
              <c:f>'Chart - Responses by Role'!$B$75:$B$108</c:f>
              <c:strCache>
                <c:ptCount val="34"/>
                <c:pt idx="0">
                  <c:v>DE: Computing Resources</c:v>
                </c:pt>
                <c:pt idx="1">
                  <c:v>DE: Development Timelines</c:v>
                </c:pt>
                <c:pt idx="2">
                  <c:v>DE: Downstream Components</c:v>
                </c:pt>
                <c:pt idx="3">
                  <c:v>DE: Program Lang</c:v>
                </c:pt>
                <c:pt idx="4">
                  <c:v>OD: Data Pipelines</c:v>
                </c:pt>
                <c:pt idx="5">
                  <c:v>OD: Data Rates</c:v>
                </c:pt>
                <c:pt idx="6">
                  <c:v>OD: Data Sources</c:v>
                </c:pt>
                <c:pt idx="7">
                  <c:v>OD: Data Statistics</c:v>
                </c:pt>
                <c:pt idx="8">
                  <c:v>OD: Data Syntax</c:v>
                </c:pt>
                <c:pt idx="9">
                  <c:v>OE: Compute Resources</c:v>
                </c:pt>
                <c:pt idx="10">
                  <c:v>OE: Inference Time</c:v>
                </c:pt>
                <c:pt idx="11">
                  <c:v>OE: Runtime Metrics</c:v>
                </c:pt>
                <c:pt idx="12">
                  <c:v>RD: Anonymization</c:v>
                </c:pt>
                <c:pt idx="13">
                  <c:v>RD: Data Dictionary</c:v>
                </c:pt>
                <c:pt idx="14">
                  <c:v>RD: Data Restrictions</c:v>
                </c:pt>
                <c:pt idx="15">
                  <c:v>RD: Metadata</c:v>
                </c:pt>
                <c:pt idx="16">
                  <c:v>RD: Proxy Data</c:v>
                </c:pt>
                <c:pt idx="17">
                  <c:v>TD: Data Preparation Pipelines</c:v>
                </c:pt>
                <c:pt idx="18">
                  <c:v>TD: Data Statistics</c:v>
                </c:pt>
                <c:pt idx="19">
                  <c:v>TD: Versioning</c:v>
                </c:pt>
                <c:pt idx="20">
                  <c:v>TM: API/Specifications</c:v>
                </c:pt>
                <c:pt idx="21">
                  <c:v>TM: Data Buffering</c:v>
                </c:pt>
                <c:pt idx="22">
                  <c:v>TM: Decisions/Constraints</c:v>
                </c:pt>
                <c:pt idx="23">
                  <c:v>TM: Evaluation metrics</c:v>
                </c:pt>
                <c:pt idx="24">
                  <c:v>TM: Model Interpretation</c:v>
                </c:pt>
                <c:pt idx="25">
                  <c:v>TM: Programming language</c:v>
                </c:pt>
                <c:pt idx="26">
                  <c:v>TM: System Configurati</c:v>
                </c:pt>
                <c:pt idx="27">
                  <c:v>TM: Test Cases &amp; Data</c:v>
                </c:pt>
                <c:pt idx="28">
                  <c:v>TM: Versioning</c:v>
                </c:pt>
                <c:pt idx="29">
                  <c:v>TP: Business Goals</c:v>
                </c:pt>
                <c:pt idx="30">
                  <c:v>TP: Data Rights &amp; Policies</c:v>
                </c:pt>
                <c:pt idx="31">
                  <c:v>TP: Success Criteria</c:v>
                </c:pt>
                <c:pt idx="32">
                  <c:v>TP: Task expectation</c:v>
                </c:pt>
                <c:pt idx="33">
                  <c:v>TP: Usage Context</c:v>
                </c:pt>
              </c:strCache>
            </c:strRef>
          </c:cat>
          <c:val>
            <c:numRef>
              <c:f>'Chart - Responses by Role'!$F$75:$F$108</c:f>
              <c:numCache>
                <c:formatCode>General</c:formatCode>
                <c:ptCount val="34"/>
                <c:pt idx="0">
                  <c:v>6</c:v>
                </c:pt>
                <c:pt idx="1">
                  <c:v>4</c:v>
                </c:pt>
                <c:pt idx="2">
                  <c:v>9</c:v>
                </c:pt>
                <c:pt idx="3">
                  <c:v>8</c:v>
                </c:pt>
                <c:pt idx="4">
                  <c:v>3</c:v>
                </c:pt>
                <c:pt idx="5">
                  <c:v>9</c:v>
                </c:pt>
                <c:pt idx="6">
                  <c:v>8</c:v>
                </c:pt>
                <c:pt idx="7">
                  <c:v>9</c:v>
                </c:pt>
                <c:pt idx="8">
                  <c:v>10</c:v>
                </c:pt>
                <c:pt idx="9">
                  <c:v>6</c:v>
                </c:pt>
                <c:pt idx="10">
                  <c:v>9</c:v>
                </c:pt>
                <c:pt idx="11">
                  <c:v>7</c:v>
                </c:pt>
                <c:pt idx="12">
                  <c:v>6</c:v>
                </c:pt>
                <c:pt idx="13">
                  <c:v>10</c:v>
                </c:pt>
                <c:pt idx="14">
                  <c:v>8</c:v>
                </c:pt>
                <c:pt idx="15">
                  <c:v>8</c:v>
                </c:pt>
                <c:pt idx="16">
                  <c:v>7</c:v>
                </c:pt>
                <c:pt idx="17">
                  <c:v>7</c:v>
                </c:pt>
                <c:pt idx="18">
                  <c:v>8</c:v>
                </c:pt>
                <c:pt idx="19">
                  <c:v>2</c:v>
                </c:pt>
                <c:pt idx="20">
                  <c:v>7</c:v>
                </c:pt>
                <c:pt idx="21">
                  <c:v>7</c:v>
                </c:pt>
                <c:pt idx="22">
                  <c:v>8</c:v>
                </c:pt>
                <c:pt idx="23">
                  <c:v>7</c:v>
                </c:pt>
                <c:pt idx="24">
                  <c:v>8</c:v>
                </c:pt>
                <c:pt idx="25">
                  <c:v>3</c:v>
                </c:pt>
                <c:pt idx="26">
                  <c:v>6</c:v>
                </c:pt>
                <c:pt idx="27">
                  <c:v>8</c:v>
                </c:pt>
                <c:pt idx="28">
                  <c:v>5</c:v>
                </c:pt>
                <c:pt idx="29">
                  <c:v>7</c:v>
                </c:pt>
                <c:pt idx="30">
                  <c:v>6</c:v>
                </c:pt>
                <c:pt idx="31">
                  <c:v>10</c:v>
                </c:pt>
                <c:pt idx="32">
                  <c:v>10</c:v>
                </c:pt>
                <c:pt idx="33">
                  <c:v>10</c:v>
                </c:pt>
              </c:numCache>
            </c:numRef>
          </c:val>
          <c:extLst>
            <c:ext xmlns:c16="http://schemas.microsoft.com/office/drawing/2014/chart" uri="{C3380CC4-5D6E-409C-BE32-E72D297353CC}">
              <c16:uniqueId val="{00000003-4A13-48F1-9634-9D2C8F2A6F27}"/>
            </c:ext>
          </c:extLst>
        </c:ser>
        <c:ser>
          <c:idx val="1"/>
          <c:order val="2"/>
          <c:tx>
            <c:strRef>
              <c:f>'Chart - Responses by Role'!$D$74</c:f>
              <c:strCache>
                <c:ptCount val="1"/>
                <c:pt idx="0">
                  <c:v>Somewhat Important</c:v>
                </c:pt>
              </c:strCache>
            </c:strRef>
          </c:tx>
          <c:spPr>
            <a:solidFill>
              <a:schemeClr val="bg1">
                <a:lumMod val="75000"/>
              </a:schemeClr>
            </a:solidFill>
            <a:ln>
              <a:noFill/>
            </a:ln>
            <a:effectLst/>
          </c:spPr>
          <c:invertIfNegative val="0"/>
          <c:cat>
            <c:strRef>
              <c:f>'Chart - Responses by Role'!$B$75:$B$108</c:f>
              <c:strCache>
                <c:ptCount val="34"/>
                <c:pt idx="0">
                  <c:v>DE: Computing Resources</c:v>
                </c:pt>
                <c:pt idx="1">
                  <c:v>DE: Development Timelines</c:v>
                </c:pt>
                <c:pt idx="2">
                  <c:v>DE: Downstream Components</c:v>
                </c:pt>
                <c:pt idx="3">
                  <c:v>DE: Program Lang</c:v>
                </c:pt>
                <c:pt idx="4">
                  <c:v>OD: Data Pipelines</c:v>
                </c:pt>
                <c:pt idx="5">
                  <c:v>OD: Data Rates</c:v>
                </c:pt>
                <c:pt idx="6">
                  <c:v>OD: Data Sources</c:v>
                </c:pt>
                <c:pt idx="7">
                  <c:v>OD: Data Statistics</c:v>
                </c:pt>
                <c:pt idx="8">
                  <c:v>OD: Data Syntax</c:v>
                </c:pt>
                <c:pt idx="9">
                  <c:v>OE: Compute Resources</c:v>
                </c:pt>
                <c:pt idx="10">
                  <c:v>OE: Inference Time</c:v>
                </c:pt>
                <c:pt idx="11">
                  <c:v>OE: Runtime Metrics</c:v>
                </c:pt>
                <c:pt idx="12">
                  <c:v>RD: Anonymization</c:v>
                </c:pt>
                <c:pt idx="13">
                  <c:v>RD: Data Dictionary</c:v>
                </c:pt>
                <c:pt idx="14">
                  <c:v>RD: Data Restrictions</c:v>
                </c:pt>
                <c:pt idx="15">
                  <c:v>RD: Metadata</c:v>
                </c:pt>
                <c:pt idx="16">
                  <c:v>RD: Proxy Data</c:v>
                </c:pt>
                <c:pt idx="17">
                  <c:v>TD: Data Preparation Pipelines</c:v>
                </c:pt>
                <c:pt idx="18">
                  <c:v>TD: Data Statistics</c:v>
                </c:pt>
                <c:pt idx="19">
                  <c:v>TD: Versioning</c:v>
                </c:pt>
                <c:pt idx="20">
                  <c:v>TM: API/Specifications</c:v>
                </c:pt>
                <c:pt idx="21">
                  <c:v>TM: Data Buffering</c:v>
                </c:pt>
                <c:pt idx="22">
                  <c:v>TM: Decisions/Constraints</c:v>
                </c:pt>
                <c:pt idx="23">
                  <c:v>TM: Evaluation metrics</c:v>
                </c:pt>
                <c:pt idx="24">
                  <c:v>TM: Model Interpretation</c:v>
                </c:pt>
                <c:pt idx="25">
                  <c:v>TM: Programming language</c:v>
                </c:pt>
                <c:pt idx="26">
                  <c:v>TM: System Configurati</c:v>
                </c:pt>
                <c:pt idx="27">
                  <c:v>TM: Test Cases &amp; Data</c:v>
                </c:pt>
                <c:pt idx="28">
                  <c:v>TM: Versioning</c:v>
                </c:pt>
                <c:pt idx="29">
                  <c:v>TP: Business Goals</c:v>
                </c:pt>
                <c:pt idx="30">
                  <c:v>TP: Data Rights &amp; Policies</c:v>
                </c:pt>
                <c:pt idx="31">
                  <c:v>TP: Success Criteria</c:v>
                </c:pt>
                <c:pt idx="32">
                  <c:v>TP: Task expectation</c:v>
                </c:pt>
                <c:pt idx="33">
                  <c:v>TP: Usage Context</c:v>
                </c:pt>
              </c:strCache>
            </c:strRef>
          </c:cat>
          <c:val>
            <c:numRef>
              <c:f>'Chart - Responses by Role'!$D$75:$D$108</c:f>
              <c:numCache>
                <c:formatCode>General</c:formatCode>
                <c:ptCount val="34"/>
                <c:pt idx="0">
                  <c:v>-1</c:v>
                </c:pt>
                <c:pt idx="1">
                  <c:v>-1</c:v>
                </c:pt>
                <c:pt idx="2">
                  <c:v>0</c:v>
                </c:pt>
                <c:pt idx="3">
                  <c:v>-2</c:v>
                </c:pt>
                <c:pt idx="4">
                  <c:v>-2</c:v>
                </c:pt>
                <c:pt idx="5">
                  <c:v>0</c:v>
                </c:pt>
                <c:pt idx="6">
                  <c:v>-1</c:v>
                </c:pt>
                <c:pt idx="7">
                  <c:v>0</c:v>
                </c:pt>
                <c:pt idx="8">
                  <c:v>0</c:v>
                </c:pt>
                <c:pt idx="9">
                  <c:v>0</c:v>
                </c:pt>
                <c:pt idx="10">
                  <c:v>0</c:v>
                </c:pt>
                <c:pt idx="11">
                  <c:v>-1</c:v>
                </c:pt>
                <c:pt idx="12">
                  <c:v>-1</c:v>
                </c:pt>
                <c:pt idx="13">
                  <c:v>0</c:v>
                </c:pt>
                <c:pt idx="14">
                  <c:v>0</c:v>
                </c:pt>
                <c:pt idx="15">
                  <c:v>-1</c:v>
                </c:pt>
                <c:pt idx="16">
                  <c:v>-1</c:v>
                </c:pt>
                <c:pt idx="17">
                  <c:v>-1</c:v>
                </c:pt>
                <c:pt idx="18">
                  <c:v>-1</c:v>
                </c:pt>
                <c:pt idx="19">
                  <c:v>-5</c:v>
                </c:pt>
                <c:pt idx="20">
                  <c:v>-1</c:v>
                </c:pt>
                <c:pt idx="21">
                  <c:v>-2</c:v>
                </c:pt>
                <c:pt idx="22">
                  <c:v>0</c:v>
                </c:pt>
                <c:pt idx="23">
                  <c:v>-2</c:v>
                </c:pt>
                <c:pt idx="24">
                  <c:v>0</c:v>
                </c:pt>
                <c:pt idx="25">
                  <c:v>-3</c:v>
                </c:pt>
                <c:pt idx="26">
                  <c:v>-3</c:v>
                </c:pt>
                <c:pt idx="27">
                  <c:v>0</c:v>
                </c:pt>
                <c:pt idx="28">
                  <c:v>-2</c:v>
                </c:pt>
                <c:pt idx="29">
                  <c:v>-1</c:v>
                </c:pt>
                <c:pt idx="30">
                  <c:v>0</c:v>
                </c:pt>
                <c:pt idx="31">
                  <c:v>0</c:v>
                </c:pt>
                <c:pt idx="32">
                  <c:v>0</c:v>
                </c:pt>
                <c:pt idx="33">
                  <c:v>0</c:v>
                </c:pt>
              </c:numCache>
            </c:numRef>
          </c:val>
          <c:extLst>
            <c:ext xmlns:c16="http://schemas.microsoft.com/office/drawing/2014/chart" uri="{C3380CC4-5D6E-409C-BE32-E72D297353CC}">
              <c16:uniqueId val="{00000001-4A13-48F1-9634-9D2C8F2A6F27}"/>
            </c:ext>
          </c:extLst>
        </c:ser>
        <c:ser>
          <c:idx val="0"/>
          <c:order val="3"/>
          <c:tx>
            <c:strRef>
              <c:f>'Chart - Responses by Role'!$C$74</c:f>
              <c:strCache>
                <c:ptCount val="1"/>
                <c:pt idx="0">
                  <c:v>Not Important</c:v>
                </c:pt>
              </c:strCache>
            </c:strRef>
          </c:tx>
          <c:spPr>
            <a:solidFill>
              <a:schemeClr val="tx1">
                <a:lumMod val="75000"/>
                <a:lumOff val="25000"/>
              </a:schemeClr>
            </a:solidFill>
            <a:ln>
              <a:noFill/>
            </a:ln>
            <a:effectLst/>
          </c:spPr>
          <c:invertIfNegative val="0"/>
          <c:cat>
            <c:strRef>
              <c:f>'Chart - Responses by Role'!$B$75:$B$108</c:f>
              <c:strCache>
                <c:ptCount val="34"/>
                <c:pt idx="0">
                  <c:v>DE: Computing Resources</c:v>
                </c:pt>
                <c:pt idx="1">
                  <c:v>DE: Development Timelines</c:v>
                </c:pt>
                <c:pt idx="2">
                  <c:v>DE: Downstream Components</c:v>
                </c:pt>
                <c:pt idx="3">
                  <c:v>DE: Program Lang</c:v>
                </c:pt>
                <c:pt idx="4">
                  <c:v>OD: Data Pipelines</c:v>
                </c:pt>
                <c:pt idx="5">
                  <c:v>OD: Data Rates</c:v>
                </c:pt>
                <c:pt idx="6">
                  <c:v>OD: Data Sources</c:v>
                </c:pt>
                <c:pt idx="7">
                  <c:v>OD: Data Statistics</c:v>
                </c:pt>
                <c:pt idx="8">
                  <c:v>OD: Data Syntax</c:v>
                </c:pt>
                <c:pt idx="9">
                  <c:v>OE: Compute Resources</c:v>
                </c:pt>
                <c:pt idx="10">
                  <c:v>OE: Inference Time</c:v>
                </c:pt>
                <c:pt idx="11">
                  <c:v>OE: Runtime Metrics</c:v>
                </c:pt>
                <c:pt idx="12">
                  <c:v>RD: Anonymization</c:v>
                </c:pt>
                <c:pt idx="13">
                  <c:v>RD: Data Dictionary</c:v>
                </c:pt>
                <c:pt idx="14">
                  <c:v>RD: Data Restrictions</c:v>
                </c:pt>
                <c:pt idx="15">
                  <c:v>RD: Metadata</c:v>
                </c:pt>
                <c:pt idx="16">
                  <c:v>RD: Proxy Data</c:v>
                </c:pt>
                <c:pt idx="17">
                  <c:v>TD: Data Preparation Pipelines</c:v>
                </c:pt>
                <c:pt idx="18">
                  <c:v>TD: Data Statistics</c:v>
                </c:pt>
                <c:pt idx="19">
                  <c:v>TD: Versioning</c:v>
                </c:pt>
                <c:pt idx="20">
                  <c:v>TM: API/Specifications</c:v>
                </c:pt>
                <c:pt idx="21">
                  <c:v>TM: Data Buffering</c:v>
                </c:pt>
                <c:pt idx="22">
                  <c:v>TM: Decisions/Constraints</c:v>
                </c:pt>
                <c:pt idx="23">
                  <c:v>TM: Evaluation metrics</c:v>
                </c:pt>
                <c:pt idx="24">
                  <c:v>TM: Model Interpretation</c:v>
                </c:pt>
                <c:pt idx="25">
                  <c:v>TM: Programming language</c:v>
                </c:pt>
                <c:pt idx="26">
                  <c:v>TM: System Configurati</c:v>
                </c:pt>
                <c:pt idx="27">
                  <c:v>TM: Test Cases &amp; Data</c:v>
                </c:pt>
                <c:pt idx="28">
                  <c:v>TM: Versioning</c:v>
                </c:pt>
                <c:pt idx="29">
                  <c:v>TP: Business Goals</c:v>
                </c:pt>
                <c:pt idx="30">
                  <c:v>TP: Data Rights &amp; Policies</c:v>
                </c:pt>
                <c:pt idx="31">
                  <c:v>TP: Success Criteria</c:v>
                </c:pt>
                <c:pt idx="32">
                  <c:v>TP: Task expectation</c:v>
                </c:pt>
                <c:pt idx="33">
                  <c:v>TP: Usage Context</c:v>
                </c:pt>
              </c:strCache>
            </c:strRef>
          </c:cat>
          <c:val>
            <c:numRef>
              <c:f>'Chart - Responses by Role'!$C$75:$C$108</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extLst>
            <c:ext xmlns:c16="http://schemas.microsoft.com/office/drawing/2014/chart" uri="{C3380CC4-5D6E-409C-BE32-E72D297353CC}">
              <c16:uniqueId val="{00000000-4A13-48F1-9634-9D2C8F2A6F27}"/>
            </c:ext>
          </c:extLst>
        </c:ser>
        <c:dLbls>
          <c:showLegendKey val="0"/>
          <c:showVal val="0"/>
          <c:showCatName val="0"/>
          <c:showSerName val="0"/>
          <c:showPercent val="0"/>
          <c:showBubbleSize val="0"/>
        </c:dLbls>
        <c:gapWidth val="150"/>
        <c:overlap val="100"/>
        <c:axId val="644488144"/>
        <c:axId val="877906160"/>
      </c:barChart>
      <c:catAx>
        <c:axId val="644488144"/>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877906160"/>
        <c:crosses val="autoZero"/>
        <c:auto val="1"/>
        <c:lblAlgn val="ctr"/>
        <c:lblOffset val="100"/>
        <c:noMultiLvlLbl val="0"/>
      </c:catAx>
      <c:valAx>
        <c:axId val="877906160"/>
        <c:scaling>
          <c:orientation val="minMax"/>
          <c:max val="2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488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Operations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2"/>
          <c:order val="0"/>
          <c:tx>
            <c:strRef>
              <c:f>'Chart - Responses by Role'!$E$110</c:f>
              <c:strCache>
                <c:ptCount val="1"/>
                <c:pt idx="0">
                  <c:v>Important</c:v>
                </c:pt>
              </c:strCache>
            </c:strRef>
          </c:tx>
          <c:spPr>
            <a:solidFill>
              <a:srgbClr val="00B0F0"/>
            </a:solidFill>
            <a:ln>
              <a:noFill/>
            </a:ln>
            <a:effectLst/>
          </c:spPr>
          <c:invertIfNegative val="0"/>
          <c:cat>
            <c:strRef>
              <c:f>'Chart - Responses by Role'!$B$111:$B$144</c:f>
              <c:strCache>
                <c:ptCount val="34"/>
                <c:pt idx="0">
                  <c:v>DE: Computing Resources</c:v>
                </c:pt>
                <c:pt idx="1">
                  <c:v>DE: Development Timelines</c:v>
                </c:pt>
                <c:pt idx="2">
                  <c:v>DE: Downstream Components</c:v>
                </c:pt>
                <c:pt idx="3">
                  <c:v>DE: Program Lang</c:v>
                </c:pt>
                <c:pt idx="4">
                  <c:v>OD: Data Pipelines</c:v>
                </c:pt>
                <c:pt idx="5">
                  <c:v>OD: Data Rates</c:v>
                </c:pt>
                <c:pt idx="6">
                  <c:v>OD: Data Sources</c:v>
                </c:pt>
                <c:pt idx="7">
                  <c:v>OD: Data Statistics</c:v>
                </c:pt>
                <c:pt idx="8">
                  <c:v>OD: Data Syntax</c:v>
                </c:pt>
                <c:pt idx="9">
                  <c:v>OE: Compute Resources</c:v>
                </c:pt>
                <c:pt idx="10">
                  <c:v>OE: Inference Time</c:v>
                </c:pt>
                <c:pt idx="11">
                  <c:v>OE: Runtime Metrics</c:v>
                </c:pt>
                <c:pt idx="12">
                  <c:v>RD: Anonymization</c:v>
                </c:pt>
                <c:pt idx="13">
                  <c:v>RD: Data Dictionary</c:v>
                </c:pt>
                <c:pt idx="14">
                  <c:v>RD: Data Restrictions</c:v>
                </c:pt>
                <c:pt idx="15">
                  <c:v>RD: Metadata</c:v>
                </c:pt>
                <c:pt idx="16">
                  <c:v>RD: Proxy Data</c:v>
                </c:pt>
                <c:pt idx="17">
                  <c:v>TD: Data Preparation Pipelines</c:v>
                </c:pt>
                <c:pt idx="18">
                  <c:v>TD: Data Statistics</c:v>
                </c:pt>
                <c:pt idx="19">
                  <c:v>TD: Versioning</c:v>
                </c:pt>
                <c:pt idx="20">
                  <c:v>TM: API/Specifications</c:v>
                </c:pt>
                <c:pt idx="21">
                  <c:v>TM: Data Buffering</c:v>
                </c:pt>
                <c:pt idx="22">
                  <c:v>TM: Decisions/Constraints</c:v>
                </c:pt>
                <c:pt idx="23">
                  <c:v>TM: Evaluation metrics</c:v>
                </c:pt>
                <c:pt idx="24">
                  <c:v>TM: Model Interpretation</c:v>
                </c:pt>
                <c:pt idx="25">
                  <c:v>TM: Programming language</c:v>
                </c:pt>
                <c:pt idx="26">
                  <c:v>TM: System Configurati</c:v>
                </c:pt>
                <c:pt idx="27">
                  <c:v>TM: Test Cases &amp; Data</c:v>
                </c:pt>
                <c:pt idx="28">
                  <c:v>TM: Versioning</c:v>
                </c:pt>
                <c:pt idx="29">
                  <c:v>TP: Business Goals</c:v>
                </c:pt>
                <c:pt idx="30">
                  <c:v>TP: Data Rights &amp; Policies</c:v>
                </c:pt>
                <c:pt idx="31">
                  <c:v>TP: Success Criteria</c:v>
                </c:pt>
                <c:pt idx="32">
                  <c:v>TP: Task expectation</c:v>
                </c:pt>
                <c:pt idx="33">
                  <c:v>TP: Usage Context</c:v>
                </c:pt>
              </c:strCache>
            </c:strRef>
          </c:cat>
          <c:val>
            <c:numRef>
              <c:f>'Chart - Responses by Role'!$E$111:$E$144</c:f>
              <c:numCache>
                <c:formatCode>General</c:formatCode>
                <c:ptCount val="34"/>
                <c:pt idx="0">
                  <c:v>1</c:v>
                </c:pt>
                <c:pt idx="1">
                  <c:v>1</c:v>
                </c:pt>
                <c:pt idx="2">
                  <c:v>1</c:v>
                </c:pt>
                <c:pt idx="3">
                  <c:v>1</c:v>
                </c:pt>
                <c:pt idx="4">
                  <c:v>1</c:v>
                </c:pt>
                <c:pt idx="6">
                  <c:v>1</c:v>
                </c:pt>
                <c:pt idx="7">
                  <c:v>1</c:v>
                </c:pt>
                <c:pt idx="8">
                  <c:v>1</c:v>
                </c:pt>
                <c:pt idx="9">
                  <c:v>1</c:v>
                </c:pt>
                <c:pt idx="10">
                  <c:v>1</c:v>
                </c:pt>
                <c:pt idx="12">
                  <c:v>1</c:v>
                </c:pt>
                <c:pt idx="13">
                  <c:v>1</c:v>
                </c:pt>
                <c:pt idx="19">
                  <c:v>1</c:v>
                </c:pt>
                <c:pt idx="20">
                  <c:v>1</c:v>
                </c:pt>
                <c:pt idx="21">
                  <c:v>1</c:v>
                </c:pt>
                <c:pt idx="22">
                  <c:v>1</c:v>
                </c:pt>
                <c:pt idx="23">
                  <c:v>1</c:v>
                </c:pt>
                <c:pt idx="24">
                  <c:v>1</c:v>
                </c:pt>
                <c:pt idx="27">
                  <c:v>1</c:v>
                </c:pt>
                <c:pt idx="29">
                  <c:v>1</c:v>
                </c:pt>
                <c:pt idx="31">
                  <c:v>1</c:v>
                </c:pt>
                <c:pt idx="32">
                  <c:v>1</c:v>
                </c:pt>
                <c:pt idx="33">
                  <c:v>1</c:v>
                </c:pt>
              </c:numCache>
            </c:numRef>
          </c:val>
          <c:extLst>
            <c:ext xmlns:c16="http://schemas.microsoft.com/office/drawing/2014/chart" uri="{C3380CC4-5D6E-409C-BE32-E72D297353CC}">
              <c16:uniqueId val="{00000002-8424-41FB-B0DB-88C75E7C00A2}"/>
            </c:ext>
          </c:extLst>
        </c:ser>
        <c:ser>
          <c:idx val="3"/>
          <c:order val="1"/>
          <c:tx>
            <c:strRef>
              <c:f>'Chart - Responses by Role'!$F$110</c:f>
              <c:strCache>
                <c:ptCount val="1"/>
                <c:pt idx="0">
                  <c:v>Very Important</c:v>
                </c:pt>
              </c:strCache>
            </c:strRef>
          </c:tx>
          <c:spPr>
            <a:solidFill>
              <a:schemeClr val="accent1">
                <a:lumMod val="75000"/>
              </a:schemeClr>
            </a:solidFill>
            <a:ln>
              <a:noFill/>
            </a:ln>
            <a:effectLst/>
          </c:spPr>
          <c:invertIfNegative val="0"/>
          <c:cat>
            <c:strRef>
              <c:f>'Chart - Responses by Role'!$B$111:$B$144</c:f>
              <c:strCache>
                <c:ptCount val="34"/>
                <c:pt idx="0">
                  <c:v>DE: Computing Resources</c:v>
                </c:pt>
                <c:pt idx="1">
                  <c:v>DE: Development Timelines</c:v>
                </c:pt>
                <c:pt idx="2">
                  <c:v>DE: Downstream Components</c:v>
                </c:pt>
                <c:pt idx="3">
                  <c:v>DE: Program Lang</c:v>
                </c:pt>
                <c:pt idx="4">
                  <c:v>OD: Data Pipelines</c:v>
                </c:pt>
                <c:pt idx="5">
                  <c:v>OD: Data Rates</c:v>
                </c:pt>
                <c:pt idx="6">
                  <c:v>OD: Data Sources</c:v>
                </c:pt>
                <c:pt idx="7">
                  <c:v>OD: Data Statistics</c:v>
                </c:pt>
                <c:pt idx="8">
                  <c:v>OD: Data Syntax</c:v>
                </c:pt>
                <c:pt idx="9">
                  <c:v>OE: Compute Resources</c:v>
                </c:pt>
                <c:pt idx="10">
                  <c:v>OE: Inference Time</c:v>
                </c:pt>
                <c:pt idx="11">
                  <c:v>OE: Runtime Metrics</c:v>
                </c:pt>
                <c:pt idx="12">
                  <c:v>RD: Anonymization</c:v>
                </c:pt>
                <c:pt idx="13">
                  <c:v>RD: Data Dictionary</c:v>
                </c:pt>
                <c:pt idx="14">
                  <c:v>RD: Data Restrictions</c:v>
                </c:pt>
                <c:pt idx="15">
                  <c:v>RD: Metadata</c:v>
                </c:pt>
                <c:pt idx="16">
                  <c:v>RD: Proxy Data</c:v>
                </c:pt>
                <c:pt idx="17">
                  <c:v>TD: Data Preparation Pipelines</c:v>
                </c:pt>
                <c:pt idx="18">
                  <c:v>TD: Data Statistics</c:v>
                </c:pt>
                <c:pt idx="19">
                  <c:v>TD: Versioning</c:v>
                </c:pt>
                <c:pt idx="20">
                  <c:v>TM: API/Specifications</c:v>
                </c:pt>
                <c:pt idx="21">
                  <c:v>TM: Data Buffering</c:v>
                </c:pt>
                <c:pt idx="22">
                  <c:v>TM: Decisions/Constraints</c:v>
                </c:pt>
                <c:pt idx="23">
                  <c:v>TM: Evaluation metrics</c:v>
                </c:pt>
                <c:pt idx="24">
                  <c:v>TM: Model Interpretation</c:v>
                </c:pt>
                <c:pt idx="25">
                  <c:v>TM: Programming language</c:v>
                </c:pt>
                <c:pt idx="26">
                  <c:v>TM: System Configurati</c:v>
                </c:pt>
                <c:pt idx="27">
                  <c:v>TM: Test Cases &amp; Data</c:v>
                </c:pt>
                <c:pt idx="28">
                  <c:v>TM: Versioning</c:v>
                </c:pt>
                <c:pt idx="29">
                  <c:v>TP: Business Goals</c:v>
                </c:pt>
                <c:pt idx="30">
                  <c:v>TP: Data Rights &amp; Policies</c:v>
                </c:pt>
                <c:pt idx="31">
                  <c:v>TP: Success Criteria</c:v>
                </c:pt>
                <c:pt idx="32">
                  <c:v>TP: Task expectation</c:v>
                </c:pt>
                <c:pt idx="33">
                  <c:v>TP: Usage Context</c:v>
                </c:pt>
              </c:strCache>
            </c:strRef>
          </c:cat>
          <c:val>
            <c:numRef>
              <c:f>'Chart - Responses by Role'!$F$111:$F$144</c:f>
              <c:numCache>
                <c:formatCode>General</c:formatCode>
                <c:ptCount val="34"/>
                <c:pt idx="17">
                  <c:v>1</c:v>
                </c:pt>
                <c:pt idx="18">
                  <c:v>1</c:v>
                </c:pt>
                <c:pt idx="26">
                  <c:v>1</c:v>
                </c:pt>
              </c:numCache>
            </c:numRef>
          </c:val>
          <c:extLst>
            <c:ext xmlns:c16="http://schemas.microsoft.com/office/drawing/2014/chart" uri="{C3380CC4-5D6E-409C-BE32-E72D297353CC}">
              <c16:uniqueId val="{00000003-8424-41FB-B0DB-88C75E7C00A2}"/>
            </c:ext>
          </c:extLst>
        </c:ser>
        <c:ser>
          <c:idx val="1"/>
          <c:order val="2"/>
          <c:tx>
            <c:strRef>
              <c:f>'Chart - Responses by Role'!$D$110</c:f>
              <c:strCache>
                <c:ptCount val="1"/>
                <c:pt idx="0">
                  <c:v>Somewhat Important</c:v>
                </c:pt>
              </c:strCache>
            </c:strRef>
          </c:tx>
          <c:spPr>
            <a:solidFill>
              <a:schemeClr val="bg1">
                <a:lumMod val="65000"/>
              </a:schemeClr>
            </a:solidFill>
            <a:ln>
              <a:noFill/>
            </a:ln>
            <a:effectLst/>
          </c:spPr>
          <c:invertIfNegative val="0"/>
          <c:cat>
            <c:strRef>
              <c:f>'Chart - Responses by Role'!$B$111:$B$144</c:f>
              <c:strCache>
                <c:ptCount val="34"/>
                <c:pt idx="0">
                  <c:v>DE: Computing Resources</c:v>
                </c:pt>
                <c:pt idx="1">
                  <c:v>DE: Development Timelines</c:v>
                </c:pt>
                <c:pt idx="2">
                  <c:v>DE: Downstream Components</c:v>
                </c:pt>
                <c:pt idx="3">
                  <c:v>DE: Program Lang</c:v>
                </c:pt>
                <c:pt idx="4">
                  <c:v>OD: Data Pipelines</c:v>
                </c:pt>
                <c:pt idx="5">
                  <c:v>OD: Data Rates</c:v>
                </c:pt>
                <c:pt idx="6">
                  <c:v>OD: Data Sources</c:v>
                </c:pt>
                <c:pt idx="7">
                  <c:v>OD: Data Statistics</c:v>
                </c:pt>
                <c:pt idx="8">
                  <c:v>OD: Data Syntax</c:v>
                </c:pt>
                <c:pt idx="9">
                  <c:v>OE: Compute Resources</c:v>
                </c:pt>
                <c:pt idx="10">
                  <c:v>OE: Inference Time</c:v>
                </c:pt>
                <c:pt idx="11">
                  <c:v>OE: Runtime Metrics</c:v>
                </c:pt>
                <c:pt idx="12">
                  <c:v>RD: Anonymization</c:v>
                </c:pt>
                <c:pt idx="13">
                  <c:v>RD: Data Dictionary</c:v>
                </c:pt>
                <c:pt idx="14">
                  <c:v>RD: Data Restrictions</c:v>
                </c:pt>
                <c:pt idx="15">
                  <c:v>RD: Metadata</c:v>
                </c:pt>
                <c:pt idx="16">
                  <c:v>RD: Proxy Data</c:v>
                </c:pt>
                <c:pt idx="17">
                  <c:v>TD: Data Preparation Pipelines</c:v>
                </c:pt>
                <c:pt idx="18">
                  <c:v>TD: Data Statistics</c:v>
                </c:pt>
                <c:pt idx="19">
                  <c:v>TD: Versioning</c:v>
                </c:pt>
                <c:pt idx="20">
                  <c:v>TM: API/Specifications</c:v>
                </c:pt>
                <c:pt idx="21">
                  <c:v>TM: Data Buffering</c:v>
                </c:pt>
                <c:pt idx="22">
                  <c:v>TM: Decisions/Constraints</c:v>
                </c:pt>
                <c:pt idx="23">
                  <c:v>TM: Evaluation metrics</c:v>
                </c:pt>
                <c:pt idx="24">
                  <c:v>TM: Model Interpretation</c:v>
                </c:pt>
                <c:pt idx="25">
                  <c:v>TM: Programming language</c:v>
                </c:pt>
                <c:pt idx="26">
                  <c:v>TM: System Configurati</c:v>
                </c:pt>
                <c:pt idx="27">
                  <c:v>TM: Test Cases &amp; Data</c:v>
                </c:pt>
                <c:pt idx="28">
                  <c:v>TM: Versioning</c:v>
                </c:pt>
                <c:pt idx="29">
                  <c:v>TP: Business Goals</c:v>
                </c:pt>
                <c:pt idx="30">
                  <c:v>TP: Data Rights &amp; Policies</c:v>
                </c:pt>
                <c:pt idx="31">
                  <c:v>TP: Success Criteria</c:v>
                </c:pt>
                <c:pt idx="32">
                  <c:v>TP: Task expectation</c:v>
                </c:pt>
                <c:pt idx="33">
                  <c:v>TP: Usage Context</c:v>
                </c:pt>
              </c:strCache>
            </c:strRef>
          </c:cat>
          <c:val>
            <c:numRef>
              <c:f>'Chart - Responses by Role'!$D$111:$D$144</c:f>
              <c:numCache>
                <c:formatCode>General</c:formatCode>
                <c:ptCount val="34"/>
                <c:pt idx="0">
                  <c:v>0</c:v>
                </c:pt>
                <c:pt idx="1">
                  <c:v>0</c:v>
                </c:pt>
                <c:pt idx="2">
                  <c:v>0</c:v>
                </c:pt>
                <c:pt idx="3">
                  <c:v>0</c:v>
                </c:pt>
                <c:pt idx="4">
                  <c:v>0</c:v>
                </c:pt>
                <c:pt idx="5">
                  <c:v>-1</c:v>
                </c:pt>
                <c:pt idx="6">
                  <c:v>0</c:v>
                </c:pt>
                <c:pt idx="7">
                  <c:v>0</c:v>
                </c:pt>
                <c:pt idx="8">
                  <c:v>0</c:v>
                </c:pt>
                <c:pt idx="9">
                  <c:v>0</c:v>
                </c:pt>
                <c:pt idx="10">
                  <c:v>0</c:v>
                </c:pt>
                <c:pt idx="11">
                  <c:v>-1</c:v>
                </c:pt>
                <c:pt idx="12">
                  <c:v>0</c:v>
                </c:pt>
                <c:pt idx="13">
                  <c:v>0</c:v>
                </c:pt>
                <c:pt idx="14">
                  <c:v>-1</c:v>
                </c:pt>
                <c:pt idx="15">
                  <c:v>-1</c:v>
                </c:pt>
                <c:pt idx="16">
                  <c:v>-1</c:v>
                </c:pt>
                <c:pt idx="17">
                  <c:v>0</c:v>
                </c:pt>
                <c:pt idx="18">
                  <c:v>0</c:v>
                </c:pt>
                <c:pt idx="19">
                  <c:v>0</c:v>
                </c:pt>
                <c:pt idx="20">
                  <c:v>0</c:v>
                </c:pt>
                <c:pt idx="21">
                  <c:v>0</c:v>
                </c:pt>
                <c:pt idx="22">
                  <c:v>0</c:v>
                </c:pt>
                <c:pt idx="23">
                  <c:v>0</c:v>
                </c:pt>
                <c:pt idx="24">
                  <c:v>0</c:v>
                </c:pt>
                <c:pt idx="25">
                  <c:v>-1</c:v>
                </c:pt>
                <c:pt idx="26">
                  <c:v>0</c:v>
                </c:pt>
                <c:pt idx="27">
                  <c:v>0</c:v>
                </c:pt>
                <c:pt idx="28">
                  <c:v>-1</c:v>
                </c:pt>
                <c:pt idx="29">
                  <c:v>0</c:v>
                </c:pt>
                <c:pt idx="30">
                  <c:v>-1</c:v>
                </c:pt>
                <c:pt idx="31">
                  <c:v>0</c:v>
                </c:pt>
                <c:pt idx="32">
                  <c:v>0</c:v>
                </c:pt>
                <c:pt idx="33">
                  <c:v>0</c:v>
                </c:pt>
              </c:numCache>
            </c:numRef>
          </c:val>
          <c:extLst>
            <c:ext xmlns:c16="http://schemas.microsoft.com/office/drawing/2014/chart" uri="{C3380CC4-5D6E-409C-BE32-E72D297353CC}">
              <c16:uniqueId val="{00000001-8424-41FB-B0DB-88C75E7C00A2}"/>
            </c:ext>
          </c:extLst>
        </c:ser>
        <c:ser>
          <c:idx val="0"/>
          <c:order val="3"/>
          <c:tx>
            <c:strRef>
              <c:f>'Chart - Responses by Role'!$C$110</c:f>
              <c:strCache>
                <c:ptCount val="1"/>
                <c:pt idx="0">
                  <c:v>Not Important</c:v>
                </c:pt>
              </c:strCache>
            </c:strRef>
          </c:tx>
          <c:spPr>
            <a:solidFill>
              <a:schemeClr val="tx1">
                <a:lumMod val="75000"/>
                <a:lumOff val="25000"/>
              </a:schemeClr>
            </a:solidFill>
            <a:ln>
              <a:noFill/>
            </a:ln>
            <a:effectLst/>
          </c:spPr>
          <c:invertIfNegative val="0"/>
          <c:cat>
            <c:strRef>
              <c:f>'Chart - Responses by Role'!$B$111:$B$144</c:f>
              <c:strCache>
                <c:ptCount val="34"/>
                <c:pt idx="0">
                  <c:v>DE: Computing Resources</c:v>
                </c:pt>
                <c:pt idx="1">
                  <c:v>DE: Development Timelines</c:v>
                </c:pt>
                <c:pt idx="2">
                  <c:v>DE: Downstream Components</c:v>
                </c:pt>
                <c:pt idx="3">
                  <c:v>DE: Program Lang</c:v>
                </c:pt>
                <c:pt idx="4">
                  <c:v>OD: Data Pipelines</c:v>
                </c:pt>
                <c:pt idx="5">
                  <c:v>OD: Data Rates</c:v>
                </c:pt>
                <c:pt idx="6">
                  <c:v>OD: Data Sources</c:v>
                </c:pt>
                <c:pt idx="7">
                  <c:v>OD: Data Statistics</c:v>
                </c:pt>
                <c:pt idx="8">
                  <c:v>OD: Data Syntax</c:v>
                </c:pt>
                <c:pt idx="9">
                  <c:v>OE: Compute Resources</c:v>
                </c:pt>
                <c:pt idx="10">
                  <c:v>OE: Inference Time</c:v>
                </c:pt>
                <c:pt idx="11">
                  <c:v>OE: Runtime Metrics</c:v>
                </c:pt>
                <c:pt idx="12">
                  <c:v>RD: Anonymization</c:v>
                </c:pt>
                <c:pt idx="13">
                  <c:v>RD: Data Dictionary</c:v>
                </c:pt>
                <c:pt idx="14">
                  <c:v>RD: Data Restrictions</c:v>
                </c:pt>
                <c:pt idx="15">
                  <c:v>RD: Metadata</c:v>
                </c:pt>
                <c:pt idx="16">
                  <c:v>RD: Proxy Data</c:v>
                </c:pt>
                <c:pt idx="17">
                  <c:v>TD: Data Preparation Pipelines</c:v>
                </c:pt>
                <c:pt idx="18">
                  <c:v>TD: Data Statistics</c:v>
                </c:pt>
                <c:pt idx="19">
                  <c:v>TD: Versioning</c:v>
                </c:pt>
                <c:pt idx="20">
                  <c:v>TM: API/Specifications</c:v>
                </c:pt>
                <c:pt idx="21">
                  <c:v>TM: Data Buffering</c:v>
                </c:pt>
                <c:pt idx="22">
                  <c:v>TM: Decisions/Constraints</c:v>
                </c:pt>
                <c:pt idx="23">
                  <c:v>TM: Evaluation metrics</c:v>
                </c:pt>
                <c:pt idx="24">
                  <c:v>TM: Model Interpretation</c:v>
                </c:pt>
                <c:pt idx="25">
                  <c:v>TM: Programming language</c:v>
                </c:pt>
                <c:pt idx="26">
                  <c:v>TM: System Configurati</c:v>
                </c:pt>
                <c:pt idx="27">
                  <c:v>TM: Test Cases &amp; Data</c:v>
                </c:pt>
                <c:pt idx="28">
                  <c:v>TM: Versioning</c:v>
                </c:pt>
                <c:pt idx="29">
                  <c:v>TP: Business Goals</c:v>
                </c:pt>
                <c:pt idx="30">
                  <c:v>TP: Data Rights &amp; Policies</c:v>
                </c:pt>
                <c:pt idx="31">
                  <c:v>TP: Success Criteria</c:v>
                </c:pt>
                <c:pt idx="32">
                  <c:v>TP: Task expectation</c:v>
                </c:pt>
                <c:pt idx="33">
                  <c:v>TP: Usage Context</c:v>
                </c:pt>
              </c:strCache>
            </c:strRef>
          </c:cat>
          <c:val>
            <c:numRef>
              <c:f>'Chart - Responses by Role'!$C$111:$C$144</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extLst>
            <c:ext xmlns:c16="http://schemas.microsoft.com/office/drawing/2014/chart" uri="{C3380CC4-5D6E-409C-BE32-E72D297353CC}">
              <c16:uniqueId val="{00000000-8424-41FB-B0DB-88C75E7C00A2}"/>
            </c:ext>
          </c:extLst>
        </c:ser>
        <c:dLbls>
          <c:showLegendKey val="0"/>
          <c:showVal val="0"/>
          <c:showCatName val="0"/>
          <c:showSerName val="0"/>
          <c:showPercent val="0"/>
          <c:showBubbleSize val="0"/>
        </c:dLbls>
        <c:gapWidth val="150"/>
        <c:overlap val="100"/>
        <c:axId val="674477488"/>
        <c:axId val="674055408"/>
      </c:barChart>
      <c:catAx>
        <c:axId val="674477488"/>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674055408"/>
        <c:crosses val="autoZero"/>
        <c:auto val="1"/>
        <c:lblAlgn val="ctr"/>
        <c:lblOffset val="100"/>
        <c:noMultiLvlLbl val="0"/>
      </c:catAx>
      <c:valAx>
        <c:axId val="674055408"/>
        <c:scaling>
          <c:orientation val="minMax"/>
          <c:max val="20"/>
          <c:min val="-1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477488"/>
        <c:crosses val="autoZero"/>
        <c:crossBetween val="between"/>
      </c:valAx>
      <c:spPr>
        <a:noFill/>
        <a:ln>
          <a:noFill/>
        </a:ln>
        <a:effectLst/>
      </c:spPr>
    </c:plotArea>
    <c:legend>
      <c:legendPos val="b"/>
      <c:layout>
        <c:manualLayout>
          <c:xMode val="edge"/>
          <c:yMode val="edge"/>
          <c:x val="4.9999847599643585E-2"/>
          <c:y val="0.94046535684259658"/>
          <c:w val="0.89999996613325417"/>
          <c:h val="3.8328550830752844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Other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2"/>
          <c:order val="0"/>
          <c:tx>
            <c:strRef>
              <c:f>'Chart - Responses by Role'!$E$146</c:f>
              <c:strCache>
                <c:ptCount val="1"/>
                <c:pt idx="0">
                  <c:v>Important</c:v>
                </c:pt>
              </c:strCache>
            </c:strRef>
          </c:tx>
          <c:spPr>
            <a:solidFill>
              <a:srgbClr val="00B0F0"/>
            </a:solidFill>
            <a:ln>
              <a:noFill/>
            </a:ln>
            <a:effectLst/>
          </c:spPr>
          <c:invertIfNegative val="0"/>
          <c:cat>
            <c:strRef>
              <c:f>'Chart - Responses by Role'!$B$147:$B$180</c:f>
              <c:strCache>
                <c:ptCount val="34"/>
                <c:pt idx="0">
                  <c:v>DE: Computing Resources</c:v>
                </c:pt>
                <c:pt idx="1">
                  <c:v>DE: Development Timelines</c:v>
                </c:pt>
                <c:pt idx="2">
                  <c:v>DE: Downstream Components</c:v>
                </c:pt>
                <c:pt idx="3">
                  <c:v>DE: Program Lang</c:v>
                </c:pt>
                <c:pt idx="4">
                  <c:v>OD: Data Pipelines</c:v>
                </c:pt>
                <c:pt idx="5">
                  <c:v>OD: Data Rates</c:v>
                </c:pt>
                <c:pt idx="6">
                  <c:v>OD: Data Sources</c:v>
                </c:pt>
                <c:pt idx="7">
                  <c:v>OD: Data Statistics</c:v>
                </c:pt>
                <c:pt idx="8">
                  <c:v>OD: Data Syntax</c:v>
                </c:pt>
                <c:pt idx="9">
                  <c:v>OE: Compute Resources</c:v>
                </c:pt>
                <c:pt idx="10">
                  <c:v>OE: Inference Time</c:v>
                </c:pt>
                <c:pt idx="11">
                  <c:v>OE: Runtime Metrics</c:v>
                </c:pt>
                <c:pt idx="12">
                  <c:v>RD: Anonymization</c:v>
                </c:pt>
                <c:pt idx="13">
                  <c:v>RD: Data Dictionary</c:v>
                </c:pt>
                <c:pt idx="14">
                  <c:v>RD: Data Restrictions</c:v>
                </c:pt>
                <c:pt idx="15">
                  <c:v>RD: Metadata</c:v>
                </c:pt>
                <c:pt idx="16">
                  <c:v>RD: Proxy Data</c:v>
                </c:pt>
                <c:pt idx="17">
                  <c:v>TD: Data Preparation Pipelines</c:v>
                </c:pt>
                <c:pt idx="18">
                  <c:v>TD: Data Statistics</c:v>
                </c:pt>
                <c:pt idx="19">
                  <c:v>TD: Versioning</c:v>
                </c:pt>
                <c:pt idx="20">
                  <c:v>TM: API/Specifications</c:v>
                </c:pt>
                <c:pt idx="21">
                  <c:v>TM: Data Buffering</c:v>
                </c:pt>
                <c:pt idx="22">
                  <c:v>TM: Decisions/Constraints</c:v>
                </c:pt>
                <c:pt idx="23">
                  <c:v>TM: Evaluation metrics</c:v>
                </c:pt>
                <c:pt idx="24">
                  <c:v>TM: Model Interpretation</c:v>
                </c:pt>
                <c:pt idx="25">
                  <c:v>TM: Programming language</c:v>
                </c:pt>
                <c:pt idx="26">
                  <c:v>TM: System Configurati</c:v>
                </c:pt>
                <c:pt idx="27">
                  <c:v>TM: Test Cases &amp; Data</c:v>
                </c:pt>
                <c:pt idx="28">
                  <c:v>TM: Versioning</c:v>
                </c:pt>
                <c:pt idx="29">
                  <c:v>TP: Business Goals</c:v>
                </c:pt>
                <c:pt idx="30">
                  <c:v>TP: Data Rights &amp; Policies</c:v>
                </c:pt>
                <c:pt idx="31">
                  <c:v>TP: Success Criteria</c:v>
                </c:pt>
                <c:pt idx="32">
                  <c:v>TP: Task expectation</c:v>
                </c:pt>
                <c:pt idx="33">
                  <c:v>TP: Usage Context</c:v>
                </c:pt>
              </c:strCache>
            </c:strRef>
          </c:cat>
          <c:val>
            <c:numRef>
              <c:f>'Chart - Responses by Role'!$E$147:$E$180</c:f>
              <c:numCache>
                <c:formatCode>General</c:formatCode>
                <c:ptCount val="34"/>
                <c:pt idx="0">
                  <c:v>1</c:v>
                </c:pt>
                <c:pt idx="1">
                  <c:v>1</c:v>
                </c:pt>
                <c:pt idx="3">
                  <c:v>2</c:v>
                </c:pt>
                <c:pt idx="4">
                  <c:v>1</c:v>
                </c:pt>
                <c:pt idx="5">
                  <c:v>1</c:v>
                </c:pt>
                <c:pt idx="6">
                  <c:v>2</c:v>
                </c:pt>
                <c:pt idx="7">
                  <c:v>1</c:v>
                </c:pt>
                <c:pt idx="8">
                  <c:v>1</c:v>
                </c:pt>
                <c:pt idx="10">
                  <c:v>1</c:v>
                </c:pt>
                <c:pt idx="12">
                  <c:v>1</c:v>
                </c:pt>
                <c:pt idx="14">
                  <c:v>1</c:v>
                </c:pt>
                <c:pt idx="16">
                  <c:v>2</c:v>
                </c:pt>
                <c:pt idx="17">
                  <c:v>1</c:v>
                </c:pt>
                <c:pt idx="18">
                  <c:v>1</c:v>
                </c:pt>
                <c:pt idx="20">
                  <c:v>1</c:v>
                </c:pt>
                <c:pt idx="21">
                  <c:v>1</c:v>
                </c:pt>
                <c:pt idx="22">
                  <c:v>1</c:v>
                </c:pt>
                <c:pt idx="23">
                  <c:v>2</c:v>
                </c:pt>
                <c:pt idx="25">
                  <c:v>4</c:v>
                </c:pt>
                <c:pt idx="26">
                  <c:v>1</c:v>
                </c:pt>
                <c:pt idx="28">
                  <c:v>2</c:v>
                </c:pt>
                <c:pt idx="29">
                  <c:v>1</c:v>
                </c:pt>
                <c:pt idx="30">
                  <c:v>2</c:v>
                </c:pt>
                <c:pt idx="31">
                  <c:v>1</c:v>
                </c:pt>
                <c:pt idx="32">
                  <c:v>1</c:v>
                </c:pt>
                <c:pt idx="33">
                  <c:v>1</c:v>
                </c:pt>
              </c:numCache>
            </c:numRef>
          </c:val>
          <c:extLst>
            <c:ext xmlns:c16="http://schemas.microsoft.com/office/drawing/2014/chart" uri="{C3380CC4-5D6E-409C-BE32-E72D297353CC}">
              <c16:uniqueId val="{00000002-8F16-4D21-A2C9-476B0BE3DE1C}"/>
            </c:ext>
          </c:extLst>
        </c:ser>
        <c:ser>
          <c:idx val="3"/>
          <c:order val="1"/>
          <c:tx>
            <c:strRef>
              <c:f>'Chart - Responses by Role'!$F$146</c:f>
              <c:strCache>
                <c:ptCount val="1"/>
                <c:pt idx="0">
                  <c:v>Very Important</c:v>
                </c:pt>
              </c:strCache>
            </c:strRef>
          </c:tx>
          <c:spPr>
            <a:solidFill>
              <a:schemeClr val="accent1">
                <a:lumMod val="75000"/>
              </a:schemeClr>
            </a:solidFill>
            <a:ln>
              <a:noFill/>
            </a:ln>
            <a:effectLst/>
          </c:spPr>
          <c:invertIfNegative val="0"/>
          <c:cat>
            <c:strRef>
              <c:f>'Chart - Responses by Role'!$B$147:$B$180</c:f>
              <c:strCache>
                <c:ptCount val="34"/>
                <c:pt idx="0">
                  <c:v>DE: Computing Resources</c:v>
                </c:pt>
                <c:pt idx="1">
                  <c:v>DE: Development Timelines</c:v>
                </c:pt>
                <c:pt idx="2">
                  <c:v>DE: Downstream Components</c:v>
                </c:pt>
                <c:pt idx="3">
                  <c:v>DE: Program Lang</c:v>
                </c:pt>
                <c:pt idx="4">
                  <c:v>OD: Data Pipelines</c:v>
                </c:pt>
                <c:pt idx="5">
                  <c:v>OD: Data Rates</c:v>
                </c:pt>
                <c:pt idx="6">
                  <c:v>OD: Data Sources</c:v>
                </c:pt>
                <c:pt idx="7">
                  <c:v>OD: Data Statistics</c:v>
                </c:pt>
                <c:pt idx="8">
                  <c:v>OD: Data Syntax</c:v>
                </c:pt>
                <c:pt idx="9">
                  <c:v>OE: Compute Resources</c:v>
                </c:pt>
                <c:pt idx="10">
                  <c:v>OE: Inference Time</c:v>
                </c:pt>
                <c:pt idx="11">
                  <c:v>OE: Runtime Metrics</c:v>
                </c:pt>
                <c:pt idx="12">
                  <c:v>RD: Anonymization</c:v>
                </c:pt>
                <c:pt idx="13">
                  <c:v>RD: Data Dictionary</c:v>
                </c:pt>
                <c:pt idx="14">
                  <c:v>RD: Data Restrictions</c:v>
                </c:pt>
                <c:pt idx="15">
                  <c:v>RD: Metadata</c:v>
                </c:pt>
                <c:pt idx="16">
                  <c:v>RD: Proxy Data</c:v>
                </c:pt>
                <c:pt idx="17">
                  <c:v>TD: Data Preparation Pipelines</c:v>
                </c:pt>
                <c:pt idx="18">
                  <c:v>TD: Data Statistics</c:v>
                </c:pt>
                <c:pt idx="19">
                  <c:v>TD: Versioning</c:v>
                </c:pt>
                <c:pt idx="20">
                  <c:v>TM: API/Specifications</c:v>
                </c:pt>
                <c:pt idx="21">
                  <c:v>TM: Data Buffering</c:v>
                </c:pt>
                <c:pt idx="22">
                  <c:v>TM: Decisions/Constraints</c:v>
                </c:pt>
                <c:pt idx="23">
                  <c:v>TM: Evaluation metrics</c:v>
                </c:pt>
                <c:pt idx="24">
                  <c:v>TM: Model Interpretation</c:v>
                </c:pt>
                <c:pt idx="25">
                  <c:v>TM: Programming language</c:v>
                </c:pt>
                <c:pt idx="26">
                  <c:v>TM: System Configurati</c:v>
                </c:pt>
                <c:pt idx="27">
                  <c:v>TM: Test Cases &amp; Data</c:v>
                </c:pt>
                <c:pt idx="28">
                  <c:v>TM: Versioning</c:v>
                </c:pt>
                <c:pt idx="29">
                  <c:v>TP: Business Goals</c:v>
                </c:pt>
                <c:pt idx="30">
                  <c:v>TP: Data Rights &amp; Policies</c:v>
                </c:pt>
                <c:pt idx="31">
                  <c:v>TP: Success Criteria</c:v>
                </c:pt>
                <c:pt idx="32">
                  <c:v>TP: Task expectation</c:v>
                </c:pt>
                <c:pt idx="33">
                  <c:v>TP: Usage Context</c:v>
                </c:pt>
              </c:strCache>
            </c:strRef>
          </c:cat>
          <c:val>
            <c:numRef>
              <c:f>'Chart - Responses by Role'!$F$147:$F$180</c:f>
              <c:numCache>
                <c:formatCode>General</c:formatCode>
                <c:ptCount val="34"/>
                <c:pt idx="0">
                  <c:v>3</c:v>
                </c:pt>
                <c:pt idx="1">
                  <c:v>3</c:v>
                </c:pt>
                <c:pt idx="2">
                  <c:v>3</c:v>
                </c:pt>
                <c:pt idx="3">
                  <c:v>2</c:v>
                </c:pt>
                <c:pt idx="4">
                  <c:v>3</c:v>
                </c:pt>
                <c:pt idx="5">
                  <c:v>3</c:v>
                </c:pt>
                <c:pt idx="6">
                  <c:v>2</c:v>
                </c:pt>
                <c:pt idx="7">
                  <c:v>2</c:v>
                </c:pt>
                <c:pt idx="8">
                  <c:v>3</c:v>
                </c:pt>
                <c:pt idx="9">
                  <c:v>4</c:v>
                </c:pt>
                <c:pt idx="10">
                  <c:v>3</c:v>
                </c:pt>
                <c:pt idx="11">
                  <c:v>3</c:v>
                </c:pt>
                <c:pt idx="12">
                  <c:v>3</c:v>
                </c:pt>
                <c:pt idx="13">
                  <c:v>3</c:v>
                </c:pt>
                <c:pt idx="14">
                  <c:v>3</c:v>
                </c:pt>
                <c:pt idx="15">
                  <c:v>3</c:v>
                </c:pt>
                <c:pt idx="16">
                  <c:v>2</c:v>
                </c:pt>
                <c:pt idx="17">
                  <c:v>2</c:v>
                </c:pt>
                <c:pt idx="18">
                  <c:v>1</c:v>
                </c:pt>
                <c:pt idx="19">
                  <c:v>1</c:v>
                </c:pt>
                <c:pt idx="20">
                  <c:v>2</c:v>
                </c:pt>
                <c:pt idx="21">
                  <c:v>2</c:v>
                </c:pt>
                <c:pt idx="22">
                  <c:v>3</c:v>
                </c:pt>
                <c:pt idx="23">
                  <c:v>2</c:v>
                </c:pt>
                <c:pt idx="24">
                  <c:v>4</c:v>
                </c:pt>
                <c:pt idx="26">
                  <c:v>3</c:v>
                </c:pt>
                <c:pt idx="27">
                  <c:v>3</c:v>
                </c:pt>
                <c:pt idx="28">
                  <c:v>2</c:v>
                </c:pt>
                <c:pt idx="29">
                  <c:v>3</c:v>
                </c:pt>
                <c:pt idx="30">
                  <c:v>2</c:v>
                </c:pt>
                <c:pt idx="31">
                  <c:v>3</c:v>
                </c:pt>
                <c:pt idx="32">
                  <c:v>3</c:v>
                </c:pt>
                <c:pt idx="33">
                  <c:v>3</c:v>
                </c:pt>
              </c:numCache>
            </c:numRef>
          </c:val>
          <c:extLst>
            <c:ext xmlns:c16="http://schemas.microsoft.com/office/drawing/2014/chart" uri="{C3380CC4-5D6E-409C-BE32-E72D297353CC}">
              <c16:uniqueId val="{00000003-8F16-4D21-A2C9-476B0BE3DE1C}"/>
            </c:ext>
          </c:extLst>
        </c:ser>
        <c:ser>
          <c:idx val="1"/>
          <c:order val="2"/>
          <c:tx>
            <c:strRef>
              <c:f>'Chart - Responses by Role'!$D$146</c:f>
              <c:strCache>
                <c:ptCount val="1"/>
                <c:pt idx="0">
                  <c:v>Somewhat Important</c:v>
                </c:pt>
              </c:strCache>
            </c:strRef>
          </c:tx>
          <c:spPr>
            <a:solidFill>
              <a:schemeClr val="bg1">
                <a:lumMod val="75000"/>
              </a:schemeClr>
            </a:solidFill>
            <a:ln>
              <a:noFill/>
            </a:ln>
            <a:effectLst/>
          </c:spPr>
          <c:invertIfNegative val="0"/>
          <c:cat>
            <c:strRef>
              <c:f>'Chart - Responses by Role'!$B$147:$B$180</c:f>
              <c:strCache>
                <c:ptCount val="34"/>
                <c:pt idx="0">
                  <c:v>DE: Computing Resources</c:v>
                </c:pt>
                <c:pt idx="1">
                  <c:v>DE: Development Timelines</c:v>
                </c:pt>
                <c:pt idx="2">
                  <c:v>DE: Downstream Components</c:v>
                </c:pt>
                <c:pt idx="3">
                  <c:v>DE: Program Lang</c:v>
                </c:pt>
                <c:pt idx="4">
                  <c:v>OD: Data Pipelines</c:v>
                </c:pt>
                <c:pt idx="5">
                  <c:v>OD: Data Rates</c:v>
                </c:pt>
                <c:pt idx="6">
                  <c:v>OD: Data Sources</c:v>
                </c:pt>
                <c:pt idx="7">
                  <c:v>OD: Data Statistics</c:v>
                </c:pt>
                <c:pt idx="8">
                  <c:v>OD: Data Syntax</c:v>
                </c:pt>
                <c:pt idx="9">
                  <c:v>OE: Compute Resources</c:v>
                </c:pt>
                <c:pt idx="10">
                  <c:v>OE: Inference Time</c:v>
                </c:pt>
                <c:pt idx="11">
                  <c:v>OE: Runtime Metrics</c:v>
                </c:pt>
                <c:pt idx="12">
                  <c:v>RD: Anonymization</c:v>
                </c:pt>
                <c:pt idx="13">
                  <c:v>RD: Data Dictionary</c:v>
                </c:pt>
                <c:pt idx="14">
                  <c:v>RD: Data Restrictions</c:v>
                </c:pt>
                <c:pt idx="15">
                  <c:v>RD: Metadata</c:v>
                </c:pt>
                <c:pt idx="16">
                  <c:v>RD: Proxy Data</c:v>
                </c:pt>
                <c:pt idx="17">
                  <c:v>TD: Data Preparation Pipelines</c:v>
                </c:pt>
                <c:pt idx="18">
                  <c:v>TD: Data Statistics</c:v>
                </c:pt>
                <c:pt idx="19">
                  <c:v>TD: Versioning</c:v>
                </c:pt>
                <c:pt idx="20">
                  <c:v>TM: API/Specifications</c:v>
                </c:pt>
                <c:pt idx="21">
                  <c:v>TM: Data Buffering</c:v>
                </c:pt>
                <c:pt idx="22">
                  <c:v>TM: Decisions/Constraints</c:v>
                </c:pt>
                <c:pt idx="23">
                  <c:v>TM: Evaluation metrics</c:v>
                </c:pt>
                <c:pt idx="24">
                  <c:v>TM: Model Interpretation</c:v>
                </c:pt>
                <c:pt idx="25">
                  <c:v>TM: Programming language</c:v>
                </c:pt>
                <c:pt idx="26">
                  <c:v>TM: System Configurati</c:v>
                </c:pt>
                <c:pt idx="27">
                  <c:v>TM: Test Cases &amp; Data</c:v>
                </c:pt>
                <c:pt idx="28">
                  <c:v>TM: Versioning</c:v>
                </c:pt>
                <c:pt idx="29">
                  <c:v>TP: Business Goals</c:v>
                </c:pt>
                <c:pt idx="30">
                  <c:v>TP: Data Rights &amp; Policies</c:v>
                </c:pt>
                <c:pt idx="31">
                  <c:v>TP: Success Criteria</c:v>
                </c:pt>
                <c:pt idx="32">
                  <c:v>TP: Task expectation</c:v>
                </c:pt>
                <c:pt idx="33">
                  <c:v>TP: Usage Context</c:v>
                </c:pt>
              </c:strCache>
            </c:strRef>
          </c:cat>
          <c:val>
            <c:numRef>
              <c:f>'Chart - Responses by Role'!$D$147:$D$180</c:f>
              <c:numCache>
                <c:formatCode>General</c:formatCode>
                <c:ptCount val="34"/>
                <c:pt idx="0">
                  <c:v>0</c:v>
                </c:pt>
                <c:pt idx="1">
                  <c:v>0</c:v>
                </c:pt>
                <c:pt idx="2">
                  <c:v>-1</c:v>
                </c:pt>
                <c:pt idx="3">
                  <c:v>0</c:v>
                </c:pt>
                <c:pt idx="4">
                  <c:v>0</c:v>
                </c:pt>
                <c:pt idx="5">
                  <c:v>0</c:v>
                </c:pt>
                <c:pt idx="6">
                  <c:v>0</c:v>
                </c:pt>
                <c:pt idx="7">
                  <c:v>0</c:v>
                </c:pt>
                <c:pt idx="8">
                  <c:v>0</c:v>
                </c:pt>
                <c:pt idx="9">
                  <c:v>0</c:v>
                </c:pt>
                <c:pt idx="10">
                  <c:v>0</c:v>
                </c:pt>
                <c:pt idx="11">
                  <c:v>0</c:v>
                </c:pt>
                <c:pt idx="12">
                  <c:v>0</c:v>
                </c:pt>
                <c:pt idx="13">
                  <c:v>-1</c:v>
                </c:pt>
                <c:pt idx="14">
                  <c:v>0</c:v>
                </c:pt>
                <c:pt idx="15">
                  <c:v>-1</c:v>
                </c:pt>
                <c:pt idx="16">
                  <c:v>0</c:v>
                </c:pt>
                <c:pt idx="17">
                  <c:v>-1</c:v>
                </c:pt>
                <c:pt idx="18">
                  <c:v>-2</c:v>
                </c:pt>
                <c:pt idx="19">
                  <c:v>-3</c:v>
                </c:pt>
                <c:pt idx="20">
                  <c:v>-1</c:v>
                </c:pt>
                <c:pt idx="21">
                  <c:v>-1</c:v>
                </c:pt>
                <c:pt idx="22">
                  <c:v>0</c:v>
                </c:pt>
                <c:pt idx="23">
                  <c:v>0</c:v>
                </c:pt>
                <c:pt idx="24">
                  <c:v>0</c:v>
                </c:pt>
                <c:pt idx="25">
                  <c:v>0</c:v>
                </c:pt>
                <c:pt idx="26">
                  <c:v>0</c:v>
                </c:pt>
                <c:pt idx="27">
                  <c:v>-1</c:v>
                </c:pt>
                <c:pt idx="28">
                  <c:v>0</c:v>
                </c:pt>
                <c:pt idx="29">
                  <c:v>0</c:v>
                </c:pt>
                <c:pt idx="30">
                  <c:v>0</c:v>
                </c:pt>
                <c:pt idx="31">
                  <c:v>0</c:v>
                </c:pt>
                <c:pt idx="32">
                  <c:v>0</c:v>
                </c:pt>
                <c:pt idx="33">
                  <c:v>0</c:v>
                </c:pt>
              </c:numCache>
            </c:numRef>
          </c:val>
          <c:extLst>
            <c:ext xmlns:c16="http://schemas.microsoft.com/office/drawing/2014/chart" uri="{C3380CC4-5D6E-409C-BE32-E72D297353CC}">
              <c16:uniqueId val="{00000001-8F16-4D21-A2C9-476B0BE3DE1C}"/>
            </c:ext>
          </c:extLst>
        </c:ser>
        <c:ser>
          <c:idx val="0"/>
          <c:order val="3"/>
          <c:tx>
            <c:strRef>
              <c:f>'Chart - Responses by Role'!$C$146</c:f>
              <c:strCache>
                <c:ptCount val="1"/>
                <c:pt idx="0">
                  <c:v>Not Important</c:v>
                </c:pt>
              </c:strCache>
            </c:strRef>
          </c:tx>
          <c:spPr>
            <a:solidFill>
              <a:schemeClr val="tx1">
                <a:lumMod val="75000"/>
                <a:lumOff val="25000"/>
              </a:schemeClr>
            </a:solidFill>
            <a:ln>
              <a:noFill/>
            </a:ln>
            <a:effectLst/>
          </c:spPr>
          <c:invertIfNegative val="0"/>
          <c:cat>
            <c:strRef>
              <c:f>'Chart - Responses by Role'!$B$147:$B$180</c:f>
              <c:strCache>
                <c:ptCount val="34"/>
                <c:pt idx="0">
                  <c:v>DE: Computing Resources</c:v>
                </c:pt>
                <c:pt idx="1">
                  <c:v>DE: Development Timelines</c:v>
                </c:pt>
                <c:pt idx="2">
                  <c:v>DE: Downstream Components</c:v>
                </c:pt>
                <c:pt idx="3">
                  <c:v>DE: Program Lang</c:v>
                </c:pt>
                <c:pt idx="4">
                  <c:v>OD: Data Pipelines</c:v>
                </c:pt>
                <c:pt idx="5">
                  <c:v>OD: Data Rates</c:v>
                </c:pt>
                <c:pt idx="6">
                  <c:v>OD: Data Sources</c:v>
                </c:pt>
                <c:pt idx="7">
                  <c:v>OD: Data Statistics</c:v>
                </c:pt>
                <c:pt idx="8">
                  <c:v>OD: Data Syntax</c:v>
                </c:pt>
                <c:pt idx="9">
                  <c:v>OE: Compute Resources</c:v>
                </c:pt>
                <c:pt idx="10">
                  <c:v>OE: Inference Time</c:v>
                </c:pt>
                <c:pt idx="11">
                  <c:v>OE: Runtime Metrics</c:v>
                </c:pt>
                <c:pt idx="12">
                  <c:v>RD: Anonymization</c:v>
                </c:pt>
                <c:pt idx="13">
                  <c:v>RD: Data Dictionary</c:v>
                </c:pt>
                <c:pt idx="14">
                  <c:v>RD: Data Restrictions</c:v>
                </c:pt>
                <c:pt idx="15">
                  <c:v>RD: Metadata</c:v>
                </c:pt>
                <c:pt idx="16">
                  <c:v>RD: Proxy Data</c:v>
                </c:pt>
                <c:pt idx="17">
                  <c:v>TD: Data Preparation Pipelines</c:v>
                </c:pt>
                <c:pt idx="18">
                  <c:v>TD: Data Statistics</c:v>
                </c:pt>
                <c:pt idx="19">
                  <c:v>TD: Versioning</c:v>
                </c:pt>
                <c:pt idx="20">
                  <c:v>TM: API/Specifications</c:v>
                </c:pt>
                <c:pt idx="21">
                  <c:v>TM: Data Buffering</c:v>
                </c:pt>
                <c:pt idx="22">
                  <c:v>TM: Decisions/Constraints</c:v>
                </c:pt>
                <c:pt idx="23">
                  <c:v>TM: Evaluation metrics</c:v>
                </c:pt>
                <c:pt idx="24">
                  <c:v>TM: Model Interpretation</c:v>
                </c:pt>
                <c:pt idx="25">
                  <c:v>TM: Programming language</c:v>
                </c:pt>
                <c:pt idx="26">
                  <c:v>TM: System Configurati</c:v>
                </c:pt>
                <c:pt idx="27">
                  <c:v>TM: Test Cases &amp; Data</c:v>
                </c:pt>
                <c:pt idx="28">
                  <c:v>TM: Versioning</c:v>
                </c:pt>
                <c:pt idx="29">
                  <c:v>TP: Business Goals</c:v>
                </c:pt>
                <c:pt idx="30">
                  <c:v>TP: Data Rights &amp; Policies</c:v>
                </c:pt>
                <c:pt idx="31">
                  <c:v>TP: Success Criteria</c:v>
                </c:pt>
                <c:pt idx="32">
                  <c:v>TP: Task expectation</c:v>
                </c:pt>
                <c:pt idx="33">
                  <c:v>TP: Usage Context</c:v>
                </c:pt>
              </c:strCache>
            </c:strRef>
          </c:cat>
          <c:val>
            <c:numRef>
              <c:f>'Chart - Responses by Role'!$C$147:$C$180</c:f>
              <c:numCache>
                <c:formatCode>General</c:formatCode>
                <c:ptCount val="34"/>
                <c:pt idx="0">
                  <c:v>0</c:v>
                </c:pt>
                <c:pt idx="1">
                  <c:v>0</c:v>
                </c:pt>
                <c:pt idx="2">
                  <c:v>0</c:v>
                </c:pt>
                <c:pt idx="3">
                  <c:v>0</c:v>
                </c:pt>
                <c:pt idx="4">
                  <c:v>0</c:v>
                </c:pt>
                <c:pt idx="5">
                  <c:v>0</c:v>
                </c:pt>
                <c:pt idx="6">
                  <c:v>0</c:v>
                </c:pt>
                <c:pt idx="7">
                  <c:v>-1</c:v>
                </c:pt>
                <c:pt idx="8">
                  <c:v>0</c:v>
                </c:pt>
                <c:pt idx="9">
                  <c:v>0</c:v>
                </c:pt>
                <c:pt idx="10">
                  <c:v>0</c:v>
                </c:pt>
                <c:pt idx="11">
                  <c:v>-1</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extLst>
            <c:ext xmlns:c16="http://schemas.microsoft.com/office/drawing/2014/chart" uri="{C3380CC4-5D6E-409C-BE32-E72D297353CC}">
              <c16:uniqueId val="{00000000-8F16-4D21-A2C9-476B0BE3DE1C}"/>
            </c:ext>
          </c:extLst>
        </c:ser>
        <c:dLbls>
          <c:showLegendKey val="0"/>
          <c:showVal val="0"/>
          <c:showCatName val="0"/>
          <c:showSerName val="0"/>
          <c:showPercent val="0"/>
          <c:showBubbleSize val="0"/>
        </c:dLbls>
        <c:gapWidth val="150"/>
        <c:overlap val="100"/>
        <c:axId val="644508144"/>
        <c:axId val="675794928"/>
      </c:barChart>
      <c:catAx>
        <c:axId val="644508144"/>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675794928"/>
        <c:crosses val="autoZero"/>
        <c:auto val="1"/>
        <c:lblAlgn val="ctr"/>
        <c:lblOffset val="100"/>
        <c:noMultiLvlLbl val="0"/>
      </c:catAx>
      <c:valAx>
        <c:axId val="675794928"/>
        <c:scaling>
          <c:orientation val="minMax"/>
          <c:max val="20"/>
          <c:min val="-1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508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57149</xdr:colOff>
      <xdr:row>1</xdr:row>
      <xdr:rowOff>133349</xdr:rowOff>
    </xdr:from>
    <xdr:to>
      <xdr:col>4</xdr:col>
      <xdr:colOff>514350</xdr:colOff>
      <xdr:row>32</xdr:row>
      <xdr:rowOff>133350</xdr:rowOff>
    </xdr:to>
    <xdr:graphicFrame macro="">
      <xdr:nvGraphicFramePr>
        <xdr:cNvPr id="5" name="Chart 4">
          <a:extLst>
            <a:ext uri="{FF2B5EF4-FFF2-40B4-BE49-F238E27FC236}">
              <a16:creationId xmlns:a16="http://schemas.microsoft.com/office/drawing/2014/main" id="{1934FF87-C703-4425-B993-1B250F8FEA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123825</xdr:colOff>
      <xdr:row>29</xdr:row>
      <xdr:rowOff>34465</xdr:rowOff>
    </xdr:from>
    <xdr:to>
      <xdr:col>4</xdr:col>
      <xdr:colOff>383495</xdr:colOff>
      <xdr:row>32</xdr:row>
      <xdr:rowOff>2357</xdr:rowOff>
    </xdr:to>
    <xdr:pic>
      <xdr:nvPicPr>
        <xdr:cNvPr id="7" name="Picture 6">
          <a:extLst>
            <a:ext uri="{FF2B5EF4-FFF2-40B4-BE49-F238E27FC236}">
              <a16:creationId xmlns:a16="http://schemas.microsoft.com/office/drawing/2014/main" id="{111AB50C-334C-4BD4-9D1B-67A47335F4B7}"/>
            </a:ext>
          </a:extLst>
        </xdr:cNvPr>
        <xdr:cNvPicPr>
          <a:picLocks noChangeAspect="1"/>
        </xdr:cNvPicPr>
      </xdr:nvPicPr>
      <xdr:blipFill>
        <a:blip xmlns:r="http://schemas.openxmlformats.org/officeDocument/2006/relationships" r:embed="rId2"/>
        <a:stretch>
          <a:fillRect/>
        </a:stretch>
      </xdr:blipFill>
      <xdr:spPr>
        <a:xfrm>
          <a:off x="123825" y="4501690"/>
          <a:ext cx="3450545" cy="4250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42862</xdr:colOff>
      <xdr:row>1</xdr:row>
      <xdr:rowOff>123825</xdr:rowOff>
    </xdr:from>
    <xdr:to>
      <xdr:col>2</xdr:col>
      <xdr:colOff>1200150</xdr:colOff>
      <xdr:row>16</xdr:row>
      <xdr:rowOff>9525</xdr:rowOff>
    </xdr:to>
    <xdr:graphicFrame macro="">
      <xdr:nvGraphicFramePr>
        <xdr:cNvPr id="3" name="Chart 2">
          <a:extLst>
            <a:ext uri="{FF2B5EF4-FFF2-40B4-BE49-F238E27FC236}">
              <a16:creationId xmlns:a16="http://schemas.microsoft.com/office/drawing/2014/main" id="{86FF19E2-E10B-46CF-A438-62E3FB0D21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61912</xdr:rowOff>
    </xdr:from>
    <xdr:to>
      <xdr:col>4</xdr:col>
      <xdr:colOff>219075</xdr:colOff>
      <xdr:row>15</xdr:row>
      <xdr:rowOff>138112</xdr:rowOff>
    </xdr:to>
    <xdr:graphicFrame macro="">
      <xdr:nvGraphicFramePr>
        <xdr:cNvPr id="3" name="Chart 2">
          <a:extLst>
            <a:ext uri="{FF2B5EF4-FFF2-40B4-BE49-F238E27FC236}">
              <a16:creationId xmlns:a16="http://schemas.microsoft.com/office/drawing/2014/main" id="{C4D0018A-9E32-4219-A6CD-DED273472B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9525</xdr:rowOff>
    </xdr:from>
    <xdr:to>
      <xdr:col>4</xdr:col>
      <xdr:colOff>742950</xdr:colOff>
      <xdr:row>18</xdr:row>
      <xdr:rowOff>38100</xdr:rowOff>
    </xdr:to>
    <xdr:graphicFrame macro="">
      <xdr:nvGraphicFramePr>
        <xdr:cNvPr id="3" name="Chart 2">
          <a:extLst>
            <a:ext uri="{FF2B5EF4-FFF2-40B4-BE49-F238E27FC236}">
              <a16:creationId xmlns:a16="http://schemas.microsoft.com/office/drawing/2014/main" id="{939A724A-AB59-40C0-9B6C-83647EC567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xdr:row>
      <xdr:rowOff>76200</xdr:rowOff>
    </xdr:from>
    <xdr:to>
      <xdr:col>4</xdr:col>
      <xdr:colOff>504825</xdr:colOff>
      <xdr:row>14</xdr:row>
      <xdr:rowOff>152400</xdr:rowOff>
    </xdr:to>
    <xdr:graphicFrame macro="">
      <xdr:nvGraphicFramePr>
        <xdr:cNvPr id="3" name="Chart 2">
          <a:extLst>
            <a:ext uri="{FF2B5EF4-FFF2-40B4-BE49-F238E27FC236}">
              <a16:creationId xmlns:a16="http://schemas.microsoft.com/office/drawing/2014/main" id="{002FFFBC-BF2A-48FA-B21F-F105DA15FB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xdr:row>
      <xdr:rowOff>28576</xdr:rowOff>
    </xdr:from>
    <xdr:to>
      <xdr:col>3</xdr:col>
      <xdr:colOff>457200</xdr:colOff>
      <xdr:row>30</xdr:row>
      <xdr:rowOff>123825</xdr:rowOff>
    </xdr:to>
    <xdr:graphicFrame macro="">
      <xdr:nvGraphicFramePr>
        <xdr:cNvPr id="3" name="Chart 2">
          <a:extLst>
            <a:ext uri="{FF2B5EF4-FFF2-40B4-BE49-F238E27FC236}">
              <a16:creationId xmlns:a16="http://schemas.microsoft.com/office/drawing/2014/main" id="{F26B00EA-E64E-491C-B0D6-7D08239705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485775</xdr:colOff>
      <xdr:row>1</xdr:row>
      <xdr:rowOff>28574</xdr:rowOff>
    </xdr:from>
    <xdr:to>
      <xdr:col>10</xdr:col>
      <xdr:colOff>514350</xdr:colOff>
      <xdr:row>30</xdr:row>
      <xdr:rowOff>133350</xdr:rowOff>
    </xdr:to>
    <xdr:graphicFrame macro="">
      <xdr:nvGraphicFramePr>
        <xdr:cNvPr id="4" name="Chart 3">
          <a:extLst>
            <a:ext uri="{FF2B5EF4-FFF2-40B4-BE49-F238E27FC236}">
              <a16:creationId xmlns:a16="http://schemas.microsoft.com/office/drawing/2014/main" id="{64BB88C7-6AFF-45AC-BD73-A1D9B0A76E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885825</xdr:colOff>
      <xdr:row>1</xdr:row>
      <xdr:rowOff>28574</xdr:rowOff>
    </xdr:from>
    <xdr:to>
      <xdr:col>16</xdr:col>
      <xdr:colOff>209550</xdr:colOff>
      <xdr:row>30</xdr:row>
      <xdr:rowOff>123825</xdr:rowOff>
    </xdr:to>
    <xdr:graphicFrame macro="">
      <xdr:nvGraphicFramePr>
        <xdr:cNvPr id="5" name="Chart 4">
          <a:extLst>
            <a:ext uri="{FF2B5EF4-FFF2-40B4-BE49-F238E27FC236}">
              <a16:creationId xmlns:a16="http://schemas.microsoft.com/office/drawing/2014/main" id="{0C1885F4-FDAF-44F0-BBEC-ACA014E5CE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533398</xdr:colOff>
      <xdr:row>1</xdr:row>
      <xdr:rowOff>28575</xdr:rowOff>
    </xdr:from>
    <xdr:to>
      <xdr:col>12</xdr:col>
      <xdr:colOff>885825</xdr:colOff>
      <xdr:row>30</xdr:row>
      <xdr:rowOff>123825</xdr:rowOff>
    </xdr:to>
    <xdr:graphicFrame macro="">
      <xdr:nvGraphicFramePr>
        <xdr:cNvPr id="6" name="Chart 5">
          <a:extLst>
            <a:ext uri="{FF2B5EF4-FFF2-40B4-BE49-F238E27FC236}">
              <a16:creationId xmlns:a16="http://schemas.microsoft.com/office/drawing/2014/main" id="{AB99EC69-3D35-4BCE-9290-8B6F3C7B94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phany Bellomo" refreshedDate="44122.478649652781" createdVersion="6" refreshedVersion="6" minRefreshableVersion="3" recordCount="1054" xr:uid="{C36368C0-0F94-409F-83A9-9BB010AB973A}">
  <cacheSource type="worksheet">
    <worksheetSource ref="B1:M1055" sheet="Formatted for Pivot"/>
  </cacheSource>
  <cacheFields count="12">
    <cacheField name="ID" numFmtId="0">
      <sharedItems/>
    </cacheField>
    <cacheField name="Role" numFmtId="0">
      <sharedItems/>
    </cacheField>
    <cacheField name="Org Type" numFmtId="49">
      <sharedItems/>
    </cacheField>
    <cacheField name="total years" numFmtId="49">
      <sharedItems/>
    </cacheField>
    <cacheField name="experience in role" numFmtId="49">
      <sharedItems/>
    </cacheField>
    <cacheField name="Question" numFmtId="0">
      <sharedItems count="34">
        <s v="DevEnv: Program Lang"/>
        <s v="DevEnv: Downstream Components"/>
        <s v="DevEnv: Computing Resources"/>
        <s v="DevEnv: Development Timelines"/>
        <s v="Oper Data: Data Statistics"/>
        <s v="Oper Data: Data Pipelines"/>
        <s v="Oper Data: Data Sources"/>
        <s v="Oper Data: Data Syntax"/>
        <s v="Oper Data: Data Rates"/>
        <s v="OperEnv: Runtime Metrics"/>
        <s v="OperEnv: Compute Resources"/>
        <s v="OperEnv: Inference Time"/>
        <s v="Raw Data: Metadata"/>
        <s v="Raw Data: Data Dictionary"/>
        <s v="Raw Data: Proxy Data"/>
        <s v="Raw Data: Data Restrictions"/>
        <s v="Raw Data: Anonymization"/>
        <s v="Task &amp; Purpose: Business Goals"/>
        <s v="Task &amp; Purpose: Success Criteria"/>
        <s v="Task &amp; Purpose: Task expectation"/>
        <s v="Task &amp; Purpose: Usage Context"/>
        <s v="Task &amp; Purpose: Data Rights &amp; Policies"/>
        <s v="Trained Models: Test Cases &amp; Data"/>
        <s v="Trained Models: API/Specifications"/>
        <s v="Trained Models: Decisions/Constraints"/>
        <s v="Trained Models: Model Interpretation"/>
        <s v="Trained Models: Programming language"/>
        <s v="Trained Models: Evaluation metrics"/>
        <s v="Trained Models: Versioning"/>
        <s v="Trained Models: System Configurati"/>
        <s v="Trained Models: Data Buffering"/>
        <s v="Training Data: Data Preparation Pipelines"/>
        <s v="Training Data: Data Statistics"/>
        <s v="Training Data: Versioning"/>
      </sharedItems>
    </cacheField>
    <cacheField name="Question Reformated" numFmtId="0">
      <sharedItems/>
    </cacheField>
    <cacheField name="Answer" numFmtId="0">
      <sharedItems/>
    </cacheField>
    <cacheField name="Question #" numFmtId="0">
      <sharedItems containsMixedTypes="1" containsNumber="1" minValue="7.1" maxValue="19.3"/>
    </cacheField>
    <cacheField name="Letter order" numFmtId="0">
      <sharedItems/>
    </cacheField>
    <cacheField name="Combo VI+I" numFmtId="0">
      <sharedItems count="3">
        <s v="VI+I"/>
        <s v="1_Somewhat Important"/>
        <s v="0_Not Important"/>
      </sharedItems>
    </cacheField>
    <cacheField name="Combo Othr+Ops" numFmtId="0">
      <sharedItems count="4">
        <s v="Software Engineer"/>
        <s v="Data Scientist"/>
        <s v="Operations + Other"/>
        <s v="O+O"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phany Bellomo" refreshedDate="44122.478651504629" createdVersion="6" refreshedVersion="6" minRefreshableVersion="3" recordCount="31" xr:uid="{10907D12-3381-4DE8-B09B-C0C6747D7241}">
  <cacheSource type="worksheet">
    <worksheetSource ref="A20:A51" sheet="Pie Chart - Tot Yrs of Exp"/>
  </cacheSource>
  <cacheFields count="1">
    <cacheField name="Total Years" numFmtId="49">
      <sharedItems count="4">
        <s v="12 or more years"/>
        <s v="1 to 3 years"/>
        <s v="4 to 7 years"/>
        <s v="8 to 11 years"/>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phany Bellomo" refreshedDate="44122.478653240738" createdVersion="6" refreshedVersion="6" minRefreshableVersion="3" recordCount="31" xr:uid="{0BBE322C-A6C2-46CE-B699-CCD33F9119B4}">
  <cacheSource type="worksheet">
    <worksheetSource ref="A16:A47" sheet="Pie Chart - Yrs Exp in Role"/>
  </cacheSource>
  <cacheFields count="1">
    <cacheField name="Total Years in Role Data " numFmtId="49">
      <sharedItems count="4">
        <s v="4 to 7 years"/>
        <s v="1 to 3 years"/>
        <s v="8 to 11 years"/>
        <s v="12 or more years"/>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phany Bellomo" refreshedDate="44122.478654629631" createdVersion="6" refreshedVersion="6" minRefreshableVersion="3" recordCount="31" xr:uid="{7680D8C6-7B75-4543-93F9-03E8C0287F7A}">
  <cacheSource type="worksheet">
    <worksheetSource ref="A19:A50" sheet="Pie Chart - Primary Role"/>
  </cacheSource>
  <cacheFields count="1">
    <cacheField name="Primary Role" numFmtId="49">
      <sharedItems count="4">
        <s v="Software Engineer"/>
        <s v="Data Scientist"/>
        <s v="Other"/>
        <s v="Operations"/>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phany Bellomo" refreshedDate="44122.478656250001" createdVersion="6" refreshedVersion="6" minRefreshableVersion="3" recordCount="1054" xr:uid="{F89B7EFF-CCD3-463F-9A0E-1BFEBB7633B5}">
  <cacheSource type="worksheet">
    <worksheetSource ref="C1:I1055" sheet="Formatted for Pivot"/>
  </cacheSource>
  <cacheFields count="7">
    <cacheField name="Role" numFmtId="0">
      <sharedItems count="4">
        <s v="Software Engineer"/>
        <s v="Data Scientist"/>
        <s v="Other"/>
        <s v="Operations"/>
      </sharedItems>
    </cacheField>
    <cacheField name="Org Type" numFmtId="49">
      <sharedItems/>
    </cacheField>
    <cacheField name="total years" numFmtId="49">
      <sharedItems/>
    </cacheField>
    <cacheField name="experience in role" numFmtId="49">
      <sharedItems/>
    </cacheField>
    <cacheField name="Question" numFmtId="0">
      <sharedItems/>
    </cacheField>
    <cacheField name="Question Reformated" numFmtId="0">
      <sharedItems count="34">
        <s v="DE: Program Lang"/>
        <s v="DE: Downstream Components"/>
        <s v="DE: Computing Resources"/>
        <s v="DE: Development Timelines"/>
        <s v="OD: Data Statistics"/>
        <s v="OD: Data Pipelines"/>
        <s v="OD: Data Sources"/>
        <s v="OD: Data Syntax"/>
        <s v="OD: Data Rates"/>
        <s v="OE: Runtime Metrics"/>
        <s v="OE: Compute Resources"/>
        <s v="OE: Inference Time"/>
        <s v="RD: Metadata"/>
        <s v="RD: Data Dictionary"/>
        <s v="RD: Proxy Data"/>
        <s v="RD: Data Restrictions"/>
        <s v="RD: Anonymization"/>
        <s v="TP: Business Goals"/>
        <s v="TP: Success Criteria"/>
        <s v="TP: Task expectation"/>
        <s v="TP: Usage Context"/>
        <s v="TP: Data Rights &amp; Policies"/>
        <s v="TM: Test Cases &amp; Data"/>
        <s v="TM: API/Specifications"/>
        <s v="TM: Decisions/Constraints"/>
        <s v="TM: Model Interpretation"/>
        <s v="TM: Programming language"/>
        <s v="TM: Evaluation metrics"/>
        <s v="TM: Versioning"/>
        <s v="TM: System Configurati"/>
        <s v="TM: Data Buffering"/>
        <s v="TD: Data Preparation Pipelines"/>
        <s v="TD: Data Statistics"/>
        <s v="TD: Versioning"/>
      </sharedItems>
    </cacheField>
    <cacheField name="Answer" numFmtId="0">
      <sharedItems count="4">
        <s v="3_Very Important"/>
        <s v="1_Somewhat Important"/>
        <s v="2_Important"/>
        <s v="0_Not Important"/>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phany Bellomo" refreshedDate="44122.479410648149" createdVersion="6" refreshedVersion="6" minRefreshableVersion="3" recordCount="31" xr:uid="{4411A173-CE34-44C6-8445-CA452D09C9DB}">
  <cacheSource type="worksheet">
    <worksheetSource ref="A20:A51" sheet="Pie Chart - Affiliation"/>
  </cacheSource>
  <cacheFields count="1">
    <cacheField name="Affiliation Data for Pie Chart" numFmtId="0">
      <sharedItems count="3">
        <s v="Industry"/>
        <s v="Government"/>
        <s v="Academia/Research Lab"/>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4">
  <r>
    <s v="R_z1EzhhZgFhcevTP"/>
    <s v="Software Engineer"/>
    <s v="Industry"/>
    <s v="12 or more"/>
    <s v="4-7"/>
    <x v="0"/>
    <s v="DE: Program Lang"/>
    <s v="3_Very Important"/>
    <n v="7.1"/>
    <s v="a"/>
    <x v="0"/>
    <x v="0"/>
  </r>
  <r>
    <s v="R_2v5O4iklUi5f1lO"/>
    <s v="Software Engineer"/>
    <s v="Industry"/>
    <s v="1-3"/>
    <s v="1-3"/>
    <x v="0"/>
    <s v="DE: Program Lang"/>
    <s v="1_Somewhat Important"/>
    <n v="7.1"/>
    <s v="a"/>
    <x v="1"/>
    <x v="0"/>
  </r>
  <r>
    <s v="R_3L5MDeuI3s8ggCk"/>
    <s v="Software Engineer"/>
    <s v="Government"/>
    <s v="4-7"/>
    <s v="4-7"/>
    <x v="0"/>
    <s v="DE: Program Lang"/>
    <s v="3_Very Important"/>
    <n v="7.1"/>
    <s v="a"/>
    <x v="0"/>
    <x v="0"/>
  </r>
  <r>
    <s v="R_3EMwckwiKcqg96N"/>
    <s v="Data Scientist"/>
    <s v="Industry"/>
    <s v="4-7"/>
    <s v="4-7"/>
    <x v="0"/>
    <s v="DE: Program Lang"/>
    <s v="3_Very Important"/>
    <n v="7.1"/>
    <s v="a"/>
    <x v="0"/>
    <x v="1"/>
  </r>
  <r>
    <s v="R_1eRZJGtk3EJoUwK"/>
    <s v="Data Scientist"/>
    <s v="Industry"/>
    <s v="8-11"/>
    <s v="8-11"/>
    <x v="0"/>
    <s v="DE: Program Lang"/>
    <s v="2_Important"/>
    <n v="7.1"/>
    <s v="a"/>
    <x v="0"/>
    <x v="1"/>
  </r>
  <r>
    <s v="R_1Ck0rIP5lvRDSeo"/>
    <s v="Data Scientist"/>
    <s v="Government"/>
    <s v="12 or more"/>
    <s v="12 or more"/>
    <x v="0"/>
    <s v="DE: Program Lang"/>
    <s v="3_Very Important"/>
    <n v="7.1"/>
    <s v="a"/>
    <x v="0"/>
    <x v="1"/>
  </r>
  <r>
    <s v="R_3KoTAueFmbUSe4n"/>
    <s v="Data Scientist"/>
    <s v="Industry"/>
    <s v="12 or more"/>
    <s v="12 or more"/>
    <x v="0"/>
    <s v="DE: Program Lang"/>
    <s v="3_Very Important"/>
    <n v="7.1"/>
    <s v="a"/>
    <x v="0"/>
    <x v="1"/>
  </r>
  <r>
    <s v="R_1IHtXrUiB7O9yi6"/>
    <s v="Data Scientist"/>
    <s v="Academia/Research"/>
    <s v="8-11"/>
    <s v="12 or more"/>
    <x v="0"/>
    <s v="DE: Program Lang"/>
    <s v="1_Somewhat Important"/>
    <n v="7.1"/>
    <s v="a"/>
    <x v="1"/>
    <x v="1"/>
  </r>
  <r>
    <s v="R_3iJWWVlKUuDRLM9"/>
    <s v="Other"/>
    <s v="Industry"/>
    <s v="12 or more"/>
    <s v="12 or more"/>
    <x v="0"/>
    <s v="DE: Program Lang"/>
    <s v="2_Important"/>
    <n v="7.1"/>
    <s v="a"/>
    <x v="0"/>
    <x v="2"/>
  </r>
  <r>
    <s v="R_2DM6sEoE0kZByfH"/>
    <s v="Software Engineer"/>
    <s v="Industry"/>
    <s v="12 or more"/>
    <s v="12 or more"/>
    <x v="0"/>
    <s v="DE: Program Lang"/>
    <s v="1_Somewhat Important"/>
    <n v="7.1"/>
    <s v="a"/>
    <x v="1"/>
    <x v="0"/>
  </r>
  <r>
    <s v="R_r9nDMErIrSD9yMx"/>
    <s v="Data Scientist"/>
    <s v="Industry"/>
    <s v="8-11"/>
    <s v="8-11"/>
    <x v="0"/>
    <s v="DE: Program Lang"/>
    <s v="2_Important"/>
    <n v="7.1"/>
    <s v="a"/>
    <x v="0"/>
    <x v="1"/>
  </r>
  <r>
    <s v="R_1j7b8FGOdtpaBpJ"/>
    <s v="Data Scientist"/>
    <s v="Industry"/>
    <s v="8-11"/>
    <s v="4-7"/>
    <x v="0"/>
    <s v="DE: Program Lang"/>
    <s v="3_Very Important"/>
    <n v="7.1"/>
    <s v="a"/>
    <x v="0"/>
    <x v="1"/>
  </r>
  <r>
    <s v="R_3qEHzXqxpMJ2t11"/>
    <s v="Software Engineer"/>
    <s v="Industry"/>
    <s v="12 or more"/>
    <s v="4-7"/>
    <x v="0"/>
    <s v="DE: Program Lang"/>
    <s v="3_Very Important"/>
    <n v="7.1"/>
    <s v="a"/>
    <x v="0"/>
    <x v="0"/>
  </r>
  <r>
    <s v="R_AAIjPZ7eHoTOyhH"/>
    <s v="Other"/>
    <s v="Industry"/>
    <s v="12 or more"/>
    <s v="4-7"/>
    <x v="0"/>
    <s v="DE: Program Lang"/>
    <s v="2_Important"/>
    <n v="7.1"/>
    <s v="a"/>
    <x v="0"/>
    <x v="2"/>
  </r>
  <r>
    <s v="R_2wiVO1c4vLutDs7"/>
    <s v="Software Engineer"/>
    <s v="Industry"/>
    <s v="4-7"/>
    <s v="8-11"/>
    <x v="0"/>
    <s v="DE: Program Lang"/>
    <s v="3_Very Important"/>
    <n v="7.1"/>
    <s v="a"/>
    <x v="0"/>
    <x v="0"/>
  </r>
  <r>
    <s v="R_3lMsPbIKs2BtE2F"/>
    <s v="Software Engineer"/>
    <s v="Government"/>
    <s v="12 or more"/>
    <s v="1-3"/>
    <x v="0"/>
    <s v="DE: Program Lang"/>
    <s v="3_Very Important"/>
    <n v="7.1"/>
    <s v="a"/>
    <x v="0"/>
    <x v="0"/>
  </r>
  <r>
    <s v="R_9EtYVc5NRJwiW89"/>
    <s v="Data Scientist"/>
    <s v="Government"/>
    <s v="8-11"/>
    <s v="4-7"/>
    <x v="0"/>
    <s v="DE: Program Lang"/>
    <s v="3_Very Important"/>
    <n v="7.1"/>
    <s v="a"/>
    <x v="0"/>
    <x v="1"/>
  </r>
  <r>
    <s v="R_2TGB6rRbpKl2cVL"/>
    <s v="Other"/>
    <s v="Industry"/>
    <s v="12 or more"/>
    <s v="4-7"/>
    <x v="0"/>
    <s v="DE: Program Lang"/>
    <s v="3_Very Important"/>
    <n v="7.1"/>
    <s v="a"/>
    <x v="0"/>
    <x v="2"/>
  </r>
  <r>
    <s v="R_3EhhIuoxzKj53wp"/>
    <s v="Data Scientist"/>
    <s v="Other"/>
    <s v="4-7"/>
    <s v="1-3"/>
    <x v="0"/>
    <s v="DE: Program Lang"/>
    <s v="2_Important"/>
    <n v="7.1"/>
    <s v="a"/>
    <x v="0"/>
    <x v="1"/>
  </r>
  <r>
    <s v="R_1oGDcCSrexhG6xq"/>
    <s v="Data Scientist"/>
    <s v="Industry"/>
    <s v="8-11"/>
    <s v="8-11"/>
    <x v="0"/>
    <s v="DE: Program Lang"/>
    <s v="1_Somewhat Important"/>
    <n v="7.1"/>
    <s v="a"/>
    <x v="1"/>
    <x v="1"/>
  </r>
  <r>
    <s v="R_31Tu8PfeG4XPwpp"/>
    <s v="Software Engineer"/>
    <s v="Academia/Research"/>
    <s v="8-11"/>
    <s v="4-7"/>
    <x v="0"/>
    <s v="DE: Program Lang"/>
    <s v="3_Very Important"/>
    <n v="7.1"/>
    <s v="a"/>
    <x v="0"/>
    <x v="0"/>
  </r>
  <r>
    <s v="R_2f2qhUYLFQgdnaM"/>
    <s v="Data Scientist"/>
    <s v="Government"/>
    <s v="4-7"/>
    <s v="4-7"/>
    <x v="0"/>
    <s v="DE: Program Lang"/>
    <s v="3_Very Important"/>
    <n v="7.1"/>
    <s v="a"/>
    <x v="0"/>
    <x v="1"/>
  </r>
  <r>
    <s v="R_2Qf8Fmso32UqWP3"/>
    <s v="Operations"/>
    <s v="Industry"/>
    <s v="12 or more"/>
    <s v="1-3"/>
    <x v="0"/>
    <s v="DE: Program Lang"/>
    <s v="2_Important"/>
    <n v="7.1"/>
    <s v="a"/>
    <x v="0"/>
    <x v="2"/>
  </r>
  <r>
    <s v="R_10GWF2MUChxTg9C"/>
    <s v="Data Scientist"/>
    <s v="Industry"/>
    <s v="12 or more"/>
    <s v="4-7"/>
    <x v="0"/>
    <s v="DE: Program Lang"/>
    <s v="3_Very Important"/>
    <n v="7.1"/>
    <s v="a"/>
    <x v="0"/>
    <x v="1"/>
  </r>
  <r>
    <s v="R_xb9Z7vClI4BI0Lv"/>
    <s v="Software Engineer"/>
    <s v="Industry"/>
    <s v="1-3"/>
    <s v="1-3"/>
    <x v="0"/>
    <s v="DE: Program Lang"/>
    <s v="3_Very Important"/>
    <n v="7.1"/>
    <s v="a"/>
    <x v="0"/>
    <x v="0"/>
  </r>
  <r>
    <s v="R_yxYFNRq1POGdZSN"/>
    <s v="Other"/>
    <s v="Industry"/>
    <s v="12 or more"/>
    <s v="1-3"/>
    <x v="0"/>
    <s v="DE: Program Lang"/>
    <s v="3_Very Important"/>
    <n v="7.1"/>
    <s v="a"/>
    <x v="0"/>
    <x v="2"/>
  </r>
  <r>
    <s v="R_2rBKYvKPy0FYpOs"/>
    <s v="Data Scientist"/>
    <s v="Industry"/>
    <s v="12 or more"/>
    <s v="12 or more"/>
    <x v="0"/>
    <s v="DE: Program Lang"/>
    <s v="1_Somewhat Important"/>
    <n v="7.1"/>
    <s v="a"/>
    <x v="1"/>
    <x v="1"/>
  </r>
  <r>
    <s v="R_55A9NGrp8cmOeml"/>
    <s v="Software Engineer"/>
    <s v="Government"/>
    <s v="4-7"/>
    <s v="4-7"/>
    <x v="0"/>
    <s v="DE: Program Lang"/>
    <s v="3_Very Important"/>
    <n v="7.1"/>
    <s v="a"/>
    <x v="0"/>
    <x v="0"/>
  </r>
  <r>
    <s v="R_2RaluTZGx9oAgBT"/>
    <s v="Data Scientist"/>
    <s v="Industry"/>
    <s v="12 or more"/>
    <s v="8-11"/>
    <x v="0"/>
    <s v="DE: Program Lang"/>
    <s v="3_Very Important"/>
    <n v="7.1"/>
    <s v="a"/>
    <x v="0"/>
    <x v="1"/>
  </r>
  <r>
    <s v="R_12QCFCcPuDsj1CP"/>
    <s v="Data Scientist"/>
    <s v="Government"/>
    <s v="4-7"/>
    <s v="1-3"/>
    <x v="0"/>
    <s v="DE: Program Lang"/>
    <s v="1_Somewhat Important"/>
    <n v="7.1"/>
    <s v="a"/>
    <x v="1"/>
    <x v="1"/>
  </r>
  <r>
    <s v="R_1LdltJpvysOKMYX"/>
    <s v="Data Scientist"/>
    <s v="Government"/>
    <s v="12 or more"/>
    <s v="1-3"/>
    <x v="0"/>
    <s v="DE: Program Lang"/>
    <s v="0_Not Important"/>
    <n v="7.1"/>
    <s v="a"/>
    <x v="2"/>
    <x v="1"/>
  </r>
  <r>
    <s v="R_z1EzhhZgFhcevTP"/>
    <s v="Software Engineer"/>
    <s v="Industry"/>
    <s v="12 or more"/>
    <s v="4-7"/>
    <x v="1"/>
    <s v="DE: Downstream Components"/>
    <s v="2_Important"/>
    <n v="7.2"/>
    <s v="b"/>
    <x v="0"/>
    <x v="0"/>
  </r>
  <r>
    <s v="R_2v5O4iklUi5f1lO"/>
    <s v="Software Engineer"/>
    <s v="Industry"/>
    <s v="1-3"/>
    <s v="1-3"/>
    <x v="1"/>
    <s v="DE: Downstream Components"/>
    <s v="3_Very Important"/>
    <n v="7.2"/>
    <s v="b"/>
    <x v="0"/>
    <x v="0"/>
  </r>
  <r>
    <s v="R_3L5MDeuI3s8ggCk"/>
    <s v="Software Engineer"/>
    <s v="Government"/>
    <s v="4-7"/>
    <s v="4-7"/>
    <x v="1"/>
    <s v="DE: Downstream Components"/>
    <s v="3_Very Important"/>
    <n v="7.2"/>
    <s v="b"/>
    <x v="0"/>
    <x v="0"/>
  </r>
  <r>
    <s v="R_3EMwckwiKcqg96N"/>
    <s v="Data Scientist"/>
    <s v="Industry"/>
    <s v="4-7"/>
    <s v="4-7"/>
    <x v="1"/>
    <s v="DE: Downstream Components"/>
    <s v="2_Important"/>
    <n v="7.2"/>
    <s v="b"/>
    <x v="0"/>
    <x v="1"/>
  </r>
  <r>
    <s v="R_1eRZJGtk3EJoUwK"/>
    <s v="Data Scientist"/>
    <s v="Industry"/>
    <s v="8-11"/>
    <s v="8-11"/>
    <x v="1"/>
    <s v="DE: Downstream Components"/>
    <s v="1_Somewhat Important"/>
    <n v="7.2"/>
    <s v="b"/>
    <x v="1"/>
    <x v="1"/>
  </r>
  <r>
    <s v="R_1Ck0rIP5lvRDSeo"/>
    <s v="Data Scientist"/>
    <s v="Government"/>
    <s v="12 or more"/>
    <s v="12 or more"/>
    <x v="1"/>
    <s v="DE: Downstream Components"/>
    <s v="3_Very Important"/>
    <n v="7.2"/>
    <s v="b"/>
    <x v="0"/>
    <x v="1"/>
  </r>
  <r>
    <s v="R_3KoTAueFmbUSe4n"/>
    <s v="Data Scientist"/>
    <s v="Industry"/>
    <s v="12 or more"/>
    <s v="12 or more"/>
    <x v="1"/>
    <s v="DE: Downstream Components"/>
    <s v="2_Important"/>
    <n v="7.2"/>
    <s v="b"/>
    <x v="0"/>
    <x v="1"/>
  </r>
  <r>
    <s v="R_1IHtXrUiB7O9yi6"/>
    <s v="Data Scientist"/>
    <s v="Academia/Research"/>
    <s v="8-11"/>
    <s v="12 or more"/>
    <x v="1"/>
    <s v="DE: Downstream Components"/>
    <s v="3_Very Important"/>
    <n v="7.2"/>
    <s v="b"/>
    <x v="0"/>
    <x v="1"/>
  </r>
  <r>
    <s v="R_3iJWWVlKUuDRLM9"/>
    <s v="Other"/>
    <s v="Industry"/>
    <s v="12 or more"/>
    <s v="12 or more"/>
    <x v="1"/>
    <s v="DE: Downstream Components"/>
    <s v="1_Somewhat Important"/>
    <n v="7.2"/>
    <s v="b"/>
    <x v="1"/>
    <x v="2"/>
  </r>
  <r>
    <s v="R_2DM6sEoE0kZByfH"/>
    <s v="Software Engineer"/>
    <s v="Industry"/>
    <s v="12 or more"/>
    <s v="12 or more"/>
    <x v="1"/>
    <s v="DE: Downstream Components"/>
    <s v="3_Very Important"/>
    <n v="7.2"/>
    <s v="b"/>
    <x v="0"/>
    <x v="0"/>
  </r>
  <r>
    <s v="R_r9nDMErIrSD9yMx"/>
    <s v="Data Scientist"/>
    <s v="Industry"/>
    <s v="8-11"/>
    <s v="8-11"/>
    <x v="1"/>
    <s v="DE: Downstream Components"/>
    <s v="3_Very Important"/>
    <n v="7.2"/>
    <s v="b"/>
    <x v="0"/>
    <x v="1"/>
  </r>
  <r>
    <s v="R_1j7b8FGOdtpaBpJ"/>
    <s v="Data Scientist"/>
    <s v="Industry"/>
    <s v="8-11"/>
    <s v="4-7"/>
    <x v="1"/>
    <s v="DE: Downstream Components"/>
    <s v="3_Very Important"/>
    <n v="7.2"/>
    <s v="b"/>
    <x v="0"/>
    <x v="1"/>
  </r>
  <r>
    <s v="R_3qEHzXqxpMJ2t11"/>
    <s v="Software Engineer"/>
    <s v="Industry"/>
    <s v="12 or more"/>
    <s v="4-7"/>
    <x v="1"/>
    <s v="DE: Downstream Components"/>
    <s v="3_Very Important"/>
    <n v="7.2"/>
    <s v="b"/>
    <x v="0"/>
    <x v="0"/>
  </r>
  <r>
    <s v="R_AAIjPZ7eHoTOyhH"/>
    <s v="Other"/>
    <s v="Industry"/>
    <s v="12 or more"/>
    <s v="4-7"/>
    <x v="1"/>
    <s v="DE: Downstream Components"/>
    <s v="3_Very Important"/>
    <n v="7.2"/>
    <s v="b"/>
    <x v="0"/>
    <x v="2"/>
  </r>
  <r>
    <s v="R_2wiVO1c4vLutDs7"/>
    <s v="Software Engineer"/>
    <s v="Industry"/>
    <s v="4-7"/>
    <s v="8-11"/>
    <x v="1"/>
    <s v="DE: Downstream Components"/>
    <s v="3_Very Important"/>
    <n v="7.2"/>
    <s v="b"/>
    <x v="0"/>
    <x v="0"/>
  </r>
  <r>
    <s v="R_3lMsPbIKs2BtE2F"/>
    <s v="Software Engineer"/>
    <s v="Government"/>
    <s v="12 or more"/>
    <s v="1-3"/>
    <x v="1"/>
    <s v="DE: Downstream Components"/>
    <s v="3_Very Important"/>
    <n v="7.2"/>
    <s v="b"/>
    <x v="0"/>
    <x v="0"/>
  </r>
  <r>
    <s v="R_9EtYVc5NRJwiW89"/>
    <s v="Data Scientist"/>
    <s v="Government"/>
    <s v="8-11"/>
    <s v="4-7"/>
    <x v="1"/>
    <s v="DE: Downstream Components"/>
    <s v="3_Very Important"/>
    <n v="7.2"/>
    <s v="b"/>
    <x v="0"/>
    <x v="1"/>
  </r>
  <r>
    <s v="R_2TGB6rRbpKl2cVL"/>
    <s v="Other"/>
    <s v="Industry"/>
    <s v="12 or more"/>
    <s v="4-7"/>
    <x v="1"/>
    <s v="DE: Downstream Components"/>
    <s v="3_Very Important"/>
    <n v="7.2"/>
    <s v="b"/>
    <x v="0"/>
    <x v="2"/>
  </r>
  <r>
    <s v="R_3EhhIuoxzKj53wp"/>
    <s v="Data Scientist"/>
    <s v="Other"/>
    <s v="4-7"/>
    <s v="1-3"/>
    <x v="1"/>
    <s v="DE: Downstream Components"/>
    <s v="3_Very Important"/>
    <n v="7.2"/>
    <s v="b"/>
    <x v="0"/>
    <x v="1"/>
  </r>
  <r>
    <s v="R_1oGDcCSrexhG6xq"/>
    <s v="Data Scientist"/>
    <s v="Industry"/>
    <s v="8-11"/>
    <s v="8-11"/>
    <x v="1"/>
    <s v="DE: Downstream Components"/>
    <s v="3_Very Important"/>
    <n v="7.2"/>
    <s v="b"/>
    <x v="0"/>
    <x v="1"/>
  </r>
  <r>
    <s v="R_31Tu8PfeG4XPwpp"/>
    <s v="Software Engineer"/>
    <s v="Academia/Research"/>
    <s v="8-11"/>
    <s v="4-7"/>
    <x v="1"/>
    <s v="DE: Downstream Components"/>
    <s v="3_Very Important"/>
    <n v="7.2"/>
    <s v="b"/>
    <x v="0"/>
    <x v="0"/>
  </r>
  <r>
    <s v="R_2f2qhUYLFQgdnaM"/>
    <s v="Data Scientist"/>
    <s v="Government"/>
    <s v="4-7"/>
    <s v="4-7"/>
    <x v="1"/>
    <s v="DE: Downstream Components"/>
    <s v="3_Very Important"/>
    <n v="7.2"/>
    <s v="b"/>
    <x v="0"/>
    <x v="1"/>
  </r>
  <r>
    <s v="R_2Qf8Fmso32UqWP3"/>
    <s v="Operations"/>
    <s v="Industry"/>
    <s v="12 or more"/>
    <s v="1-3"/>
    <x v="1"/>
    <s v="DE: Downstream Components"/>
    <s v="2_Important"/>
    <n v="7.2"/>
    <s v="b"/>
    <x v="0"/>
    <x v="2"/>
  </r>
  <r>
    <s v="R_10GWF2MUChxTg9C"/>
    <s v="Data Scientist"/>
    <s v="Industry"/>
    <s v="12 or more"/>
    <s v="4-7"/>
    <x v="1"/>
    <s v="DE: Downstream Components"/>
    <s v="3_Very Important"/>
    <n v="7.2"/>
    <s v="b"/>
    <x v="0"/>
    <x v="1"/>
  </r>
  <r>
    <s v="R_xb9Z7vClI4BI0Lv"/>
    <s v="Software Engineer"/>
    <s v="Industry"/>
    <s v="1-3"/>
    <s v="1-3"/>
    <x v="1"/>
    <s v="DE: Downstream Components"/>
    <s v="3_Very Important"/>
    <n v="7.2"/>
    <s v="b"/>
    <x v="0"/>
    <x v="0"/>
  </r>
  <r>
    <s v="R_yxYFNRq1POGdZSN"/>
    <s v="Other"/>
    <s v="Industry"/>
    <s v="12 or more"/>
    <s v="1-3"/>
    <x v="1"/>
    <s v="DE: Downstream Components"/>
    <s v="3_Very Important"/>
    <n v="7.2"/>
    <s v="b"/>
    <x v="0"/>
    <x v="2"/>
  </r>
  <r>
    <s v="R_2rBKYvKPy0FYpOs"/>
    <s v="Data Scientist"/>
    <s v="Industry"/>
    <s v="12 or more"/>
    <s v="12 or more"/>
    <x v="1"/>
    <s v="DE: Downstream Components"/>
    <s v="2_Important"/>
    <n v="7.2"/>
    <s v="b"/>
    <x v="0"/>
    <x v="1"/>
  </r>
  <r>
    <s v="R_55A9NGrp8cmOeml"/>
    <s v="Software Engineer"/>
    <s v="Government"/>
    <s v="4-7"/>
    <s v="4-7"/>
    <x v="1"/>
    <s v="DE: Downstream Components"/>
    <s v="3_Very Important"/>
    <n v="7.2"/>
    <s v="b"/>
    <x v="0"/>
    <x v="0"/>
  </r>
  <r>
    <s v="R_2RaluTZGx9oAgBT"/>
    <s v="Data Scientist"/>
    <s v="Industry"/>
    <s v="12 or more"/>
    <s v="8-11"/>
    <x v="1"/>
    <s v="DE: Downstream Components"/>
    <s v="3_Very Important"/>
    <n v="7.2"/>
    <s v="b"/>
    <x v="0"/>
    <x v="1"/>
  </r>
  <r>
    <s v="R_12QCFCcPuDsj1CP"/>
    <s v="Data Scientist"/>
    <s v="Government"/>
    <s v="4-7"/>
    <s v="1-3"/>
    <x v="1"/>
    <s v="DE: Downstream Components"/>
    <s v="3_Very Important"/>
    <n v="7.2"/>
    <s v="b"/>
    <x v="0"/>
    <x v="1"/>
  </r>
  <r>
    <s v="R_1LdltJpvysOKMYX"/>
    <s v="Data Scientist"/>
    <s v="Government"/>
    <s v="12 or more"/>
    <s v="1-3"/>
    <x v="1"/>
    <s v="DE: Downstream Components"/>
    <s v="0_Not Important"/>
    <n v="7.2"/>
    <s v="b"/>
    <x v="2"/>
    <x v="1"/>
  </r>
  <r>
    <s v="R_z1EzhhZgFhcevTP"/>
    <s v="Software Engineer"/>
    <s v="Industry"/>
    <s v="12 or more"/>
    <s v="4-7"/>
    <x v="2"/>
    <s v="DE: Computing Resources"/>
    <s v="3_Very Important"/>
    <s v="7.3"/>
    <s v="c"/>
    <x v="0"/>
    <x v="0"/>
  </r>
  <r>
    <s v="R_2v5O4iklUi5f1lO"/>
    <s v="Software Engineer"/>
    <s v="Industry"/>
    <s v="1-3"/>
    <s v="1-3"/>
    <x v="2"/>
    <s v="DE: Computing Resources"/>
    <s v="1_Somewhat Important"/>
    <s v="7.3"/>
    <s v="c"/>
    <x v="1"/>
    <x v="0"/>
  </r>
  <r>
    <s v="R_3L5MDeuI3s8ggCk"/>
    <s v="Software Engineer"/>
    <s v="Government"/>
    <s v="4-7"/>
    <s v="4-7"/>
    <x v="2"/>
    <s v="DE: Computing Resources"/>
    <s v="3_Very Important"/>
    <s v="7.3"/>
    <s v="c"/>
    <x v="0"/>
    <x v="0"/>
  </r>
  <r>
    <s v="R_3EMwckwiKcqg96N"/>
    <s v="Data Scientist"/>
    <s v="Industry"/>
    <s v="4-7"/>
    <s v="4-7"/>
    <x v="2"/>
    <s v="DE: Computing Resources"/>
    <s v="3_Very Important"/>
    <s v="7.3"/>
    <s v="c"/>
    <x v="0"/>
    <x v="1"/>
  </r>
  <r>
    <s v="R_1eRZJGtk3EJoUwK"/>
    <s v="Data Scientist"/>
    <s v="Industry"/>
    <s v="8-11"/>
    <s v="8-11"/>
    <x v="2"/>
    <s v="DE: Computing Resources"/>
    <s v="3_Very Important"/>
    <s v="7.3"/>
    <s v="c"/>
    <x v="0"/>
    <x v="1"/>
  </r>
  <r>
    <s v="R_1Ck0rIP5lvRDSeo"/>
    <s v="Data Scientist"/>
    <s v="Government"/>
    <s v="12 or more"/>
    <s v="12 or more"/>
    <x v="2"/>
    <s v="DE: Computing Resources"/>
    <s v="2_Important"/>
    <s v="7.3"/>
    <s v="c"/>
    <x v="0"/>
    <x v="1"/>
  </r>
  <r>
    <s v="R_3KoTAueFmbUSe4n"/>
    <s v="Data Scientist"/>
    <s v="Industry"/>
    <s v="12 or more"/>
    <s v="12 or more"/>
    <x v="2"/>
    <s v="DE: Computing Resources"/>
    <s v="3_Very Important"/>
    <s v="7.3"/>
    <s v="c"/>
    <x v="0"/>
    <x v="1"/>
  </r>
  <r>
    <s v="R_1IHtXrUiB7O9yi6"/>
    <s v="Data Scientist"/>
    <s v="Academia/Research"/>
    <s v="8-11"/>
    <s v="12 or more"/>
    <x v="2"/>
    <s v="DE: Computing Resources"/>
    <s v="1_Somewhat Important"/>
    <s v="7.3"/>
    <s v="c"/>
    <x v="1"/>
    <x v="1"/>
  </r>
  <r>
    <s v="R_3iJWWVlKUuDRLM9"/>
    <s v="Other"/>
    <s v="Industry"/>
    <s v="12 or more"/>
    <s v="12 or more"/>
    <x v="2"/>
    <s v="DE: Computing Resources"/>
    <s v="3_Very Important"/>
    <s v="7.3"/>
    <s v="c"/>
    <x v="0"/>
    <x v="2"/>
  </r>
  <r>
    <s v="R_2DM6sEoE0kZByfH"/>
    <s v="Software Engineer"/>
    <s v="Industry"/>
    <s v="12 or more"/>
    <s v="12 or more"/>
    <x v="2"/>
    <s v="DE: Computing Resources"/>
    <s v="3_Very Important"/>
    <s v="7.3"/>
    <s v="c"/>
    <x v="0"/>
    <x v="0"/>
  </r>
  <r>
    <s v="R_r9nDMErIrSD9yMx"/>
    <s v="Data Scientist"/>
    <s v="Industry"/>
    <s v="8-11"/>
    <s v="8-11"/>
    <x v="2"/>
    <s v="DE: Computing Resources"/>
    <s v="3_Very Important"/>
    <s v="7.3"/>
    <s v="c"/>
    <x v="0"/>
    <x v="1"/>
  </r>
  <r>
    <s v="R_1j7b8FGOdtpaBpJ"/>
    <s v="Data Scientist"/>
    <s v="Industry"/>
    <s v="8-11"/>
    <s v="4-7"/>
    <x v="2"/>
    <s v="DE: Computing Resources"/>
    <s v="3_Very Important"/>
    <s v="7.3"/>
    <s v="c"/>
    <x v="0"/>
    <x v="1"/>
  </r>
  <r>
    <s v="R_3qEHzXqxpMJ2t11"/>
    <s v="Software Engineer"/>
    <s v="Industry"/>
    <s v="12 or more"/>
    <s v="4-7"/>
    <x v="2"/>
    <s v="DE: Computing Resources"/>
    <s v="3_Very Important"/>
    <s v="7.3"/>
    <s v="c"/>
    <x v="0"/>
    <x v="0"/>
  </r>
  <r>
    <s v="R_AAIjPZ7eHoTOyhH"/>
    <s v="Other"/>
    <s v="Industry"/>
    <s v="12 or more"/>
    <s v="4-7"/>
    <x v="2"/>
    <s v="DE: Computing Resources"/>
    <s v="2_Important"/>
    <s v="7.3"/>
    <s v="c"/>
    <x v="0"/>
    <x v="2"/>
  </r>
  <r>
    <s v="R_2wiVO1c4vLutDs7"/>
    <s v="Software Engineer"/>
    <s v="Industry"/>
    <s v="4-7"/>
    <s v="8-11"/>
    <x v="2"/>
    <s v="DE: Computing Resources"/>
    <s v="3_Very Important"/>
    <s v="7.3"/>
    <s v="c"/>
    <x v="0"/>
    <x v="0"/>
  </r>
  <r>
    <s v="R_3lMsPbIKs2BtE2F"/>
    <s v="Software Engineer"/>
    <s v="Government"/>
    <s v="12 or more"/>
    <s v="1-3"/>
    <x v="2"/>
    <s v="DE: Computing Resources"/>
    <s v="2_Important"/>
    <s v="7.3"/>
    <s v="c"/>
    <x v="0"/>
    <x v="0"/>
  </r>
  <r>
    <s v="R_9EtYVc5NRJwiW89"/>
    <s v="Data Scientist"/>
    <s v="Government"/>
    <s v="8-11"/>
    <s v="4-7"/>
    <x v="2"/>
    <s v="DE: Computing Resources"/>
    <s v="2_Important"/>
    <s v="7.3"/>
    <s v="c"/>
    <x v="0"/>
    <x v="1"/>
  </r>
  <r>
    <s v="R_2TGB6rRbpKl2cVL"/>
    <s v="Other"/>
    <s v="Industry"/>
    <s v="12 or more"/>
    <s v="4-7"/>
    <x v="2"/>
    <s v="DE: Computing Resources"/>
    <s v="3_Very Important"/>
    <s v="7.3"/>
    <s v="c"/>
    <x v="0"/>
    <x v="2"/>
  </r>
  <r>
    <s v="R_3EhhIuoxzKj53wp"/>
    <s v="Data Scientist"/>
    <s v="Other"/>
    <s v="4-7"/>
    <s v="1-3"/>
    <x v="2"/>
    <s v="DE: Computing Resources"/>
    <s v="1_Somewhat Important"/>
    <s v="7.3"/>
    <s v="c"/>
    <x v="1"/>
    <x v="1"/>
  </r>
  <r>
    <s v="R_1oGDcCSrexhG6xq"/>
    <s v="Data Scientist"/>
    <s v="Industry"/>
    <s v="8-11"/>
    <s v="8-11"/>
    <x v="2"/>
    <s v="DE: Computing Resources"/>
    <s v="1_Somewhat Important"/>
    <s v="7.3"/>
    <s v="c"/>
    <x v="1"/>
    <x v="1"/>
  </r>
  <r>
    <s v="R_31Tu8PfeG4XPwpp"/>
    <s v="Software Engineer"/>
    <s v="Academia/Research"/>
    <s v="8-11"/>
    <s v="4-7"/>
    <x v="2"/>
    <s v="DE: Computing Resources"/>
    <s v="2_Important"/>
    <s v="7.3"/>
    <s v="c"/>
    <x v="0"/>
    <x v="0"/>
  </r>
  <r>
    <s v="R_2f2qhUYLFQgdnaM"/>
    <s v="Data Scientist"/>
    <s v="Government"/>
    <s v="4-7"/>
    <s v="4-7"/>
    <x v="2"/>
    <s v="DE: Computing Resources"/>
    <s v="1_Somewhat Important"/>
    <s v="7.3"/>
    <s v="c"/>
    <x v="1"/>
    <x v="1"/>
  </r>
  <r>
    <s v="R_2Qf8Fmso32UqWP3"/>
    <s v="Operations"/>
    <s v="Industry"/>
    <s v="12 or more"/>
    <s v="1-3"/>
    <x v="2"/>
    <s v="DE: Computing Resources"/>
    <s v="2_Important"/>
    <s v="7.3"/>
    <s v="c"/>
    <x v="0"/>
    <x v="2"/>
  </r>
  <r>
    <s v="R_10GWF2MUChxTg9C"/>
    <s v="Data Scientist"/>
    <s v="Industry"/>
    <s v="12 or more"/>
    <s v="4-7"/>
    <x v="2"/>
    <s v="DE: Computing Resources"/>
    <s v="3_Very Important"/>
    <s v="7.3"/>
    <s v="c"/>
    <x v="0"/>
    <x v="1"/>
  </r>
  <r>
    <s v="R_xb9Z7vClI4BI0Lv"/>
    <s v="Software Engineer"/>
    <s v="Industry"/>
    <s v="1-3"/>
    <s v="1-3"/>
    <x v="2"/>
    <s v="DE: Computing Resources"/>
    <s v="2_Important"/>
    <s v="7.3"/>
    <s v="c"/>
    <x v="0"/>
    <x v="0"/>
  </r>
  <r>
    <s v="R_yxYFNRq1POGdZSN"/>
    <s v="Other"/>
    <s v="Industry"/>
    <s v="12 or more"/>
    <s v="1-3"/>
    <x v="2"/>
    <s v="DE: Computing Resources"/>
    <s v="3_Very Important"/>
    <s v="7.3"/>
    <s v="c"/>
    <x v="0"/>
    <x v="2"/>
  </r>
  <r>
    <s v="R_2rBKYvKPy0FYpOs"/>
    <s v="Data Scientist"/>
    <s v="Industry"/>
    <s v="12 or more"/>
    <s v="12 or more"/>
    <x v="2"/>
    <s v="DE: Computing Resources"/>
    <s v="3_Very Important"/>
    <s v="7.3"/>
    <s v="c"/>
    <x v="0"/>
    <x v="1"/>
  </r>
  <r>
    <s v="R_55A9NGrp8cmOeml"/>
    <s v="Software Engineer"/>
    <s v="Government"/>
    <s v="4-7"/>
    <s v="4-7"/>
    <x v="2"/>
    <s v="DE: Computing Resources"/>
    <s v="3_Very Important"/>
    <s v="7.3"/>
    <s v="c"/>
    <x v="0"/>
    <x v="0"/>
  </r>
  <r>
    <s v="R_2RaluTZGx9oAgBT"/>
    <s v="Data Scientist"/>
    <s v="Industry"/>
    <s v="12 or more"/>
    <s v="8-11"/>
    <x v="2"/>
    <s v="DE: Computing Resources"/>
    <s v="2_Important"/>
    <s v="7.3"/>
    <s v="c"/>
    <x v="0"/>
    <x v="1"/>
  </r>
  <r>
    <s v="R_12QCFCcPuDsj1CP"/>
    <s v="Data Scientist"/>
    <s v="Government"/>
    <s v="4-7"/>
    <s v="1-3"/>
    <x v="2"/>
    <s v="DE: Computing Resources"/>
    <s v="3_Very Important"/>
    <s v="7.3"/>
    <s v="c"/>
    <x v="0"/>
    <x v="1"/>
  </r>
  <r>
    <s v="R_1LdltJpvysOKMYX"/>
    <s v="Data Scientist"/>
    <s v="Government"/>
    <s v="12 or more"/>
    <s v="1-3"/>
    <x v="2"/>
    <s v="DE: Computing Resources"/>
    <s v="0_Not Important"/>
    <s v="7.3"/>
    <s v="c"/>
    <x v="2"/>
    <x v="1"/>
  </r>
  <r>
    <s v="R_z1EzhhZgFhcevTP"/>
    <s v="Software Engineer"/>
    <s v="Industry"/>
    <s v="12 or more"/>
    <s v="4-7"/>
    <x v="3"/>
    <s v="DE: Development Timelines"/>
    <s v="3_Very Important"/>
    <s v="7.4"/>
    <s v="d"/>
    <x v="0"/>
    <x v="0"/>
  </r>
  <r>
    <s v="R_2v5O4iklUi5f1lO"/>
    <s v="Software Engineer"/>
    <s v="Industry"/>
    <s v="1-3"/>
    <s v="1-3"/>
    <x v="3"/>
    <s v="DE: Development Timelines"/>
    <s v="3_Very Important"/>
    <s v="7.4"/>
    <s v="d"/>
    <x v="0"/>
    <x v="0"/>
  </r>
  <r>
    <s v="R_3L5MDeuI3s8ggCk"/>
    <s v="Software Engineer"/>
    <s v="Government"/>
    <s v="4-7"/>
    <s v="4-7"/>
    <x v="3"/>
    <s v="DE: Development Timelines"/>
    <s v="2_Important"/>
    <s v="7.4"/>
    <s v="d"/>
    <x v="0"/>
    <x v="0"/>
  </r>
  <r>
    <s v="R_3EMwckwiKcqg96N"/>
    <s v="Data Scientist"/>
    <s v="Industry"/>
    <s v="4-7"/>
    <s v="4-7"/>
    <x v="3"/>
    <s v="DE: Development Timelines"/>
    <s v="3_Very Important"/>
    <s v="7.4"/>
    <s v="d"/>
    <x v="0"/>
    <x v="1"/>
  </r>
  <r>
    <s v="R_1eRZJGtk3EJoUwK"/>
    <s v="Data Scientist"/>
    <s v="Industry"/>
    <s v="8-11"/>
    <s v="8-11"/>
    <x v="3"/>
    <s v="DE: Development Timelines"/>
    <s v="2_Important"/>
    <s v="7.4"/>
    <s v="d"/>
    <x v="0"/>
    <x v="1"/>
  </r>
  <r>
    <s v="R_1Ck0rIP5lvRDSeo"/>
    <s v="Data Scientist"/>
    <s v="Government"/>
    <s v="12 or more"/>
    <s v="12 or more"/>
    <x v="3"/>
    <s v="DE: Development Timelines"/>
    <s v="3_Very Important"/>
    <s v="7.4"/>
    <s v="d"/>
    <x v="0"/>
    <x v="1"/>
  </r>
  <r>
    <s v="R_3KoTAueFmbUSe4n"/>
    <s v="Data Scientist"/>
    <s v="Industry"/>
    <s v="12 or more"/>
    <s v="12 or more"/>
    <x v="3"/>
    <s v="DE: Development Timelines"/>
    <s v="3_Very Important"/>
    <s v="7.4"/>
    <s v="d"/>
    <x v="0"/>
    <x v="1"/>
  </r>
  <r>
    <s v="R_1IHtXrUiB7O9yi6"/>
    <s v="Data Scientist"/>
    <s v="Academia/Research"/>
    <s v="8-11"/>
    <s v="12 or more"/>
    <x v="3"/>
    <s v="DE: Development Timelines"/>
    <s v="3_Very Important"/>
    <s v="7.4"/>
    <s v="d"/>
    <x v="0"/>
    <x v="1"/>
  </r>
  <r>
    <s v="R_3iJWWVlKUuDRLM9"/>
    <s v="Other"/>
    <s v="Industry"/>
    <s v="12 or more"/>
    <s v="12 or more"/>
    <x v="3"/>
    <s v="DE: Development Timelines"/>
    <s v="3_Very Important"/>
    <s v="7.4"/>
    <s v="d"/>
    <x v="0"/>
    <x v="2"/>
  </r>
  <r>
    <s v="R_2DM6sEoE0kZByfH"/>
    <s v="Software Engineer"/>
    <s v="Industry"/>
    <s v="12 or more"/>
    <s v="12 or more"/>
    <x v="3"/>
    <s v="DE: Development Timelines"/>
    <s v="2_Important"/>
    <s v="7.4"/>
    <s v="d"/>
    <x v="0"/>
    <x v="0"/>
  </r>
  <r>
    <s v="R_r9nDMErIrSD9yMx"/>
    <s v="Data Scientist"/>
    <s v="Industry"/>
    <s v="8-11"/>
    <s v="8-11"/>
    <x v="3"/>
    <s v="DE: Development Timelines"/>
    <s v="3_Very Important"/>
    <s v="7.4"/>
    <s v="d"/>
    <x v="0"/>
    <x v="1"/>
  </r>
  <r>
    <s v="R_1j7b8FGOdtpaBpJ"/>
    <s v="Data Scientist"/>
    <s v="Industry"/>
    <s v="8-11"/>
    <s v="4-7"/>
    <x v="3"/>
    <s v="DE: Development Timelines"/>
    <s v="2_Important"/>
    <s v="7.4"/>
    <s v="d"/>
    <x v="0"/>
    <x v="1"/>
  </r>
  <r>
    <s v="R_3qEHzXqxpMJ2t11"/>
    <s v="Software Engineer"/>
    <s v="Industry"/>
    <s v="12 or more"/>
    <s v="4-7"/>
    <x v="3"/>
    <s v="DE: Development Timelines"/>
    <s v="3_Very Important"/>
    <s v="7.4"/>
    <s v="d"/>
    <x v="0"/>
    <x v="0"/>
  </r>
  <r>
    <s v="R_AAIjPZ7eHoTOyhH"/>
    <s v="Other"/>
    <s v="Industry"/>
    <s v="12 or more"/>
    <s v="4-7"/>
    <x v="3"/>
    <s v="DE: Development Timelines"/>
    <s v="2_Important"/>
    <s v="7.4"/>
    <s v="d"/>
    <x v="0"/>
    <x v="2"/>
  </r>
  <r>
    <s v="R_2wiVO1c4vLutDs7"/>
    <s v="Software Engineer"/>
    <s v="Industry"/>
    <s v="4-7"/>
    <s v="8-11"/>
    <x v="3"/>
    <s v="DE: Development Timelines"/>
    <s v="2_Important"/>
    <s v="7.4"/>
    <s v="d"/>
    <x v="0"/>
    <x v="0"/>
  </r>
  <r>
    <s v="R_3lMsPbIKs2BtE2F"/>
    <s v="Software Engineer"/>
    <s v="Government"/>
    <s v="12 or more"/>
    <s v="1-3"/>
    <x v="3"/>
    <s v="DE: Development Timelines"/>
    <s v="1_Somewhat Important"/>
    <s v="7.4"/>
    <s v="d"/>
    <x v="1"/>
    <x v="0"/>
  </r>
  <r>
    <s v="R_9EtYVc5NRJwiW89"/>
    <s v="Data Scientist"/>
    <s v="Government"/>
    <s v="8-11"/>
    <s v="4-7"/>
    <x v="3"/>
    <s v="DE: Development Timelines"/>
    <s v="3_Very Important"/>
    <s v="7.4"/>
    <s v="d"/>
    <x v="0"/>
    <x v="1"/>
  </r>
  <r>
    <s v="R_2TGB6rRbpKl2cVL"/>
    <s v="Other"/>
    <s v="Industry"/>
    <s v="12 or more"/>
    <s v="4-7"/>
    <x v="3"/>
    <s v="DE: Development Timelines"/>
    <s v="3_Very Important"/>
    <s v="7.4"/>
    <s v="d"/>
    <x v="0"/>
    <x v="2"/>
  </r>
  <r>
    <s v="R_3EhhIuoxzKj53wp"/>
    <s v="Data Scientist"/>
    <s v="Other"/>
    <s v="4-7"/>
    <s v="1-3"/>
    <x v="3"/>
    <s v="DE: Development Timelines"/>
    <s v="3_Very Important"/>
    <s v="7.4"/>
    <s v="d"/>
    <x v="0"/>
    <x v="1"/>
  </r>
  <r>
    <s v="R_1oGDcCSrexhG6xq"/>
    <s v="Data Scientist"/>
    <s v="Industry"/>
    <s v="8-11"/>
    <s v="8-11"/>
    <x v="3"/>
    <s v="DE: Development Timelines"/>
    <s v="3_Very Important"/>
    <s v="7.4"/>
    <s v="d"/>
    <x v="0"/>
    <x v="1"/>
  </r>
  <r>
    <s v="R_31Tu8PfeG4XPwpp"/>
    <s v="Software Engineer"/>
    <s v="Academia/Research"/>
    <s v="8-11"/>
    <s v="4-7"/>
    <x v="3"/>
    <s v="DE: Development Timelines"/>
    <s v="3_Very Important"/>
    <s v="7.4"/>
    <s v="d"/>
    <x v="0"/>
    <x v="0"/>
  </r>
  <r>
    <s v="R_2f2qhUYLFQgdnaM"/>
    <s v="Data Scientist"/>
    <s v="Government"/>
    <s v="4-7"/>
    <s v="4-7"/>
    <x v="3"/>
    <s v="DE: Development Timelines"/>
    <s v="3_Very Important"/>
    <s v="7.4"/>
    <s v="d"/>
    <x v="0"/>
    <x v="1"/>
  </r>
  <r>
    <s v="R_2Qf8Fmso32UqWP3"/>
    <s v="Operations"/>
    <s v="Industry"/>
    <s v="12 or more"/>
    <s v="1-3"/>
    <x v="3"/>
    <s v="DE: Development Timelines"/>
    <s v="2_Important"/>
    <s v="7.4"/>
    <s v="d"/>
    <x v="0"/>
    <x v="2"/>
  </r>
  <r>
    <s v="R_10GWF2MUChxTg9C"/>
    <s v="Data Scientist"/>
    <s v="Industry"/>
    <s v="12 or more"/>
    <s v="4-7"/>
    <x v="3"/>
    <s v="DE: Development Timelines"/>
    <s v="3_Very Important"/>
    <s v="7.4"/>
    <s v="d"/>
    <x v="0"/>
    <x v="1"/>
  </r>
  <r>
    <s v="R_xb9Z7vClI4BI0Lv"/>
    <s v="Software Engineer"/>
    <s v="Industry"/>
    <s v="1-3"/>
    <s v="1-3"/>
    <x v="3"/>
    <s v="DE: Development Timelines"/>
    <s v="2_Important"/>
    <s v="7.4"/>
    <s v="d"/>
    <x v="0"/>
    <x v="0"/>
  </r>
  <r>
    <s v="R_yxYFNRq1POGdZSN"/>
    <s v="Other"/>
    <s v="Industry"/>
    <s v="12 or more"/>
    <s v="1-3"/>
    <x v="3"/>
    <s v="DE: Development Timelines"/>
    <s v="3_Very Important"/>
    <s v="7.4"/>
    <s v="d"/>
    <x v="0"/>
    <x v="2"/>
  </r>
  <r>
    <s v="R_2rBKYvKPy0FYpOs"/>
    <s v="Data Scientist"/>
    <s v="Industry"/>
    <s v="12 or more"/>
    <s v="12 or more"/>
    <x v="3"/>
    <s v="DE: Development Timelines"/>
    <s v="3_Very Important"/>
    <s v="7.4"/>
    <s v="d"/>
    <x v="0"/>
    <x v="1"/>
  </r>
  <r>
    <s v="R_55A9NGrp8cmOeml"/>
    <s v="Software Engineer"/>
    <s v="Government"/>
    <s v="4-7"/>
    <s v="4-7"/>
    <x v="3"/>
    <s v="DE: Development Timelines"/>
    <s v="2_Important"/>
    <s v="7.4"/>
    <s v="d"/>
    <x v="0"/>
    <x v="0"/>
  </r>
  <r>
    <s v="R_2RaluTZGx9oAgBT"/>
    <s v="Data Scientist"/>
    <s v="Industry"/>
    <s v="12 or more"/>
    <s v="8-11"/>
    <x v="3"/>
    <s v="DE: Development Timelines"/>
    <s v="1_Somewhat Important"/>
    <s v="7.4"/>
    <s v="d"/>
    <x v="1"/>
    <x v="1"/>
  </r>
  <r>
    <s v="R_12QCFCcPuDsj1CP"/>
    <s v="Data Scientist"/>
    <s v="Government"/>
    <s v="4-7"/>
    <s v="1-3"/>
    <x v="3"/>
    <s v="DE: Development Timelines"/>
    <s v="2_Important"/>
    <s v="7.4"/>
    <s v="d"/>
    <x v="0"/>
    <x v="1"/>
  </r>
  <r>
    <s v="R_1LdltJpvysOKMYX"/>
    <s v="Data Scientist"/>
    <s v="Government"/>
    <s v="12 or more"/>
    <s v="1-3"/>
    <x v="3"/>
    <s v="DE: Development Timelines"/>
    <s v="0_Not Important"/>
    <s v="7.4"/>
    <s v="d"/>
    <x v="2"/>
    <x v="1"/>
  </r>
  <r>
    <s v="R_z1EzhhZgFhcevTP"/>
    <s v="Software Engineer"/>
    <s v="Industry"/>
    <s v="12 or more"/>
    <s v="4-7"/>
    <x v="4"/>
    <s v="OD: Data Statistics"/>
    <s v="3_Very Important"/>
    <s v="9.1"/>
    <s v="e"/>
    <x v="0"/>
    <x v="0"/>
  </r>
  <r>
    <s v="R_2v5O4iklUi5f1lO"/>
    <s v="Software Engineer"/>
    <s v="Industry"/>
    <s v="1-3"/>
    <s v="1-3"/>
    <x v="4"/>
    <s v="OD: Data Statistics"/>
    <s v="3_Very Important"/>
    <s v="9.1"/>
    <s v="e"/>
    <x v="0"/>
    <x v="0"/>
  </r>
  <r>
    <s v="R_3L5MDeuI3s8ggCk"/>
    <s v="Software Engineer"/>
    <s v="Government"/>
    <s v="4-7"/>
    <s v="4-7"/>
    <x v="4"/>
    <s v="OD: Data Statistics"/>
    <s v="3_Very Important"/>
    <s v="9.1"/>
    <s v="e"/>
    <x v="0"/>
    <x v="0"/>
  </r>
  <r>
    <s v="R_3EMwckwiKcqg96N"/>
    <s v="Data Scientist"/>
    <s v="Industry"/>
    <s v="4-7"/>
    <s v="4-7"/>
    <x v="4"/>
    <s v="OD: Data Statistics"/>
    <s v="3_Very Important"/>
    <s v="9.1"/>
    <s v="e"/>
    <x v="0"/>
    <x v="1"/>
  </r>
  <r>
    <s v="R_1eRZJGtk3EJoUwK"/>
    <s v="Data Scientist"/>
    <s v="Industry"/>
    <s v="8-11"/>
    <s v="8-11"/>
    <x v="4"/>
    <s v="OD: Data Statistics"/>
    <s v="3_Very Important"/>
    <s v="9.1"/>
    <s v="e"/>
    <x v="0"/>
    <x v="1"/>
  </r>
  <r>
    <s v="R_1Ck0rIP5lvRDSeo"/>
    <s v="Data Scientist"/>
    <s v="Government"/>
    <s v="12 or more"/>
    <s v="12 or more"/>
    <x v="4"/>
    <s v="OD: Data Statistics"/>
    <s v="3_Very Important"/>
    <s v="9.1"/>
    <s v="e"/>
    <x v="0"/>
    <x v="1"/>
  </r>
  <r>
    <s v="R_3KoTAueFmbUSe4n"/>
    <s v="Data Scientist"/>
    <s v="Industry"/>
    <s v="12 or more"/>
    <s v="12 or more"/>
    <x v="4"/>
    <s v="OD: Data Statistics"/>
    <s v="1_Somewhat Important"/>
    <s v="9.1"/>
    <s v="e"/>
    <x v="1"/>
    <x v="1"/>
  </r>
  <r>
    <s v="R_1IHtXrUiB7O9yi6"/>
    <s v="Data Scientist"/>
    <s v="Academia/Research"/>
    <s v="8-11"/>
    <s v="12 or more"/>
    <x v="4"/>
    <s v="OD: Data Statistics"/>
    <s v="3_Very Important"/>
    <s v="9.1"/>
    <s v="e"/>
    <x v="0"/>
    <x v="1"/>
  </r>
  <r>
    <s v="R_3iJWWVlKUuDRLM9"/>
    <s v="Other"/>
    <s v="Industry"/>
    <s v="12 or more"/>
    <s v="12 or more"/>
    <x v="4"/>
    <s v="OD: Data Statistics"/>
    <s v="0_Not Important"/>
    <s v="9.1"/>
    <s v="e"/>
    <x v="2"/>
    <x v="2"/>
  </r>
  <r>
    <s v="R_2DM6sEoE0kZByfH"/>
    <s v="Software Engineer"/>
    <s v="Industry"/>
    <s v="12 or more"/>
    <s v="12 or more"/>
    <x v="4"/>
    <s v="OD: Data Statistics"/>
    <s v="3_Very Important"/>
    <s v="9.1"/>
    <s v="e"/>
    <x v="0"/>
    <x v="0"/>
  </r>
  <r>
    <s v="R_r9nDMErIrSD9yMx"/>
    <s v="Data Scientist"/>
    <s v="Industry"/>
    <s v="8-11"/>
    <s v="8-11"/>
    <x v="4"/>
    <s v="OD: Data Statistics"/>
    <s v="2_Important"/>
    <s v="9.1"/>
    <s v="e"/>
    <x v="0"/>
    <x v="1"/>
  </r>
  <r>
    <s v="R_1j7b8FGOdtpaBpJ"/>
    <s v="Data Scientist"/>
    <s v="Industry"/>
    <s v="8-11"/>
    <s v="4-7"/>
    <x v="4"/>
    <s v="OD: Data Statistics"/>
    <s v="2_Important"/>
    <s v="9.1"/>
    <s v="e"/>
    <x v="0"/>
    <x v="1"/>
  </r>
  <r>
    <s v="R_3qEHzXqxpMJ2t11"/>
    <s v="Software Engineer"/>
    <s v="Industry"/>
    <s v="12 or more"/>
    <s v="4-7"/>
    <x v="4"/>
    <s v="OD: Data Statistics"/>
    <s v="3_Very Important"/>
    <s v="9.1"/>
    <s v="e"/>
    <x v="0"/>
    <x v="0"/>
  </r>
  <r>
    <s v="R_AAIjPZ7eHoTOyhH"/>
    <s v="Other"/>
    <s v="Industry"/>
    <s v="12 or more"/>
    <s v="4-7"/>
    <x v="4"/>
    <s v="OD: Data Statistics"/>
    <s v="2_Important"/>
    <s v="9.1"/>
    <s v="e"/>
    <x v="0"/>
    <x v="2"/>
  </r>
  <r>
    <s v="R_2wiVO1c4vLutDs7"/>
    <s v="Software Engineer"/>
    <s v="Industry"/>
    <s v="4-7"/>
    <s v="8-11"/>
    <x v="4"/>
    <s v="OD: Data Statistics"/>
    <s v="3_Very Important"/>
    <s v="9.1"/>
    <s v="e"/>
    <x v="0"/>
    <x v="0"/>
  </r>
  <r>
    <s v="R_3lMsPbIKs2BtE2F"/>
    <s v="Software Engineer"/>
    <s v="Government"/>
    <s v="12 or more"/>
    <s v="1-3"/>
    <x v="4"/>
    <s v="OD: Data Statistics"/>
    <s v="3_Very Important"/>
    <s v="9.1"/>
    <s v="e"/>
    <x v="0"/>
    <x v="0"/>
  </r>
  <r>
    <s v="R_9EtYVc5NRJwiW89"/>
    <s v="Data Scientist"/>
    <s v="Government"/>
    <s v="8-11"/>
    <s v="4-7"/>
    <x v="4"/>
    <s v="OD: Data Statistics"/>
    <s v="3_Very Important"/>
    <s v="9.1"/>
    <s v="e"/>
    <x v="0"/>
    <x v="1"/>
  </r>
  <r>
    <s v="R_2TGB6rRbpKl2cVL"/>
    <s v="Other"/>
    <s v="Industry"/>
    <s v="12 or more"/>
    <s v="4-7"/>
    <x v="4"/>
    <s v="OD: Data Statistics"/>
    <s v="3_Very Important"/>
    <s v="9.1"/>
    <s v="e"/>
    <x v="0"/>
    <x v="2"/>
  </r>
  <r>
    <s v="R_3EhhIuoxzKj53wp"/>
    <s v="Data Scientist"/>
    <s v="Other"/>
    <s v="4-7"/>
    <s v="1-3"/>
    <x v="4"/>
    <s v="OD: Data Statistics"/>
    <s v="3_Very Important"/>
    <s v="9.1"/>
    <s v="e"/>
    <x v="0"/>
    <x v="1"/>
  </r>
  <r>
    <s v="R_1oGDcCSrexhG6xq"/>
    <s v="Data Scientist"/>
    <s v="Industry"/>
    <s v="8-11"/>
    <s v="8-11"/>
    <x v="4"/>
    <s v="OD: Data Statistics"/>
    <s v="3_Very Important"/>
    <s v="9.1"/>
    <s v="e"/>
    <x v="0"/>
    <x v="1"/>
  </r>
  <r>
    <s v="R_31Tu8PfeG4XPwpp"/>
    <s v="Software Engineer"/>
    <s v="Academia/Research"/>
    <s v="8-11"/>
    <s v="4-7"/>
    <x v="4"/>
    <s v="OD: Data Statistics"/>
    <s v="3_Very Important"/>
    <s v="9.1"/>
    <s v="e"/>
    <x v="0"/>
    <x v="0"/>
  </r>
  <r>
    <s v="R_2f2qhUYLFQgdnaM"/>
    <s v="Data Scientist"/>
    <s v="Government"/>
    <s v="4-7"/>
    <s v="4-7"/>
    <x v="4"/>
    <s v="OD: Data Statistics"/>
    <s v="3_Very Important"/>
    <s v="9.1"/>
    <s v="e"/>
    <x v="0"/>
    <x v="1"/>
  </r>
  <r>
    <s v="R_2Qf8Fmso32UqWP3"/>
    <s v="Operations"/>
    <s v="Industry"/>
    <s v="12 or more"/>
    <s v="1-3"/>
    <x v="4"/>
    <s v="OD: Data Statistics"/>
    <s v="2_Important"/>
    <s v="9.1"/>
    <s v="e"/>
    <x v="0"/>
    <x v="2"/>
  </r>
  <r>
    <s v="R_10GWF2MUChxTg9C"/>
    <s v="Data Scientist"/>
    <s v="Industry"/>
    <s v="12 or more"/>
    <s v="4-7"/>
    <x v="4"/>
    <s v="OD: Data Statistics"/>
    <s v="3_Very Important"/>
    <s v="9.1"/>
    <s v="e"/>
    <x v="0"/>
    <x v="1"/>
  </r>
  <r>
    <s v="R_xb9Z7vClI4BI0Lv"/>
    <s v="Software Engineer"/>
    <s v="Industry"/>
    <s v="1-3"/>
    <s v="1-3"/>
    <x v="4"/>
    <s v="OD: Data Statistics"/>
    <s v="3_Very Important"/>
    <s v="9.1"/>
    <s v="e"/>
    <x v="0"/>
    <x v="0"/>
  </r>
  <r>
    <s v="R_yxYFNRq1POGdZSN"/>
    <s v="Other"/>
    <s v="Industry"/>
    <s v="12 or more"/>
    <s v="1-3"/>
    <x v="4"/>
    <s v="OD: Data Statistics"/>
    <s v="3_Very Important"/>
    <s v="9.1"/>
    <s v="e"/>
    <x v="0"/>
    <x v="2"/>
  </r>
  <r>
    <s v="R_2rBKYvKPy0FYpOs"/>
    <s v="Data Scientist"/>
    <s v="Industry"/>
    <s v="12 or more"/>
    <s v="12 or more"/>
    <x v="4"/>
    <s v="OD: Data Statistics"/>
    <s v="3_Very Important"/>
    <s v="9.1"/>
    <s v="e"/>
    <x v="0"/>
    <x v="1"/>
  </r>
  <r>
    <s v="R_55A9NGrp8cmOeml"/>
    <s v="Software Engineer"/>
    <s v="Government"/>
    <s v="4-7"/>
    <s v="4-7"/>
    <x v="4"/>
    <s v="OD: Data Statistics"/>
    <s v="2_Important"/>
    <s v="9.1"/>
    <s v="e"/>
    <x v="0"/>
    <x v="0"/>
  </r>
  <r>
    <s v="R_2RaluTZGx9oAgBT"/>
    <s v="Data Scientist"/>
    <s v="Industry"/>
    <s v="12 or more"/>
    <s v="8-11"/>
    <x v="4"/>
    <s v="OD: Data Statistics"/>
    <s v="3_Very Important"/>
    <s v="9.1"/>
    <s v="e"/>
    <x v="0"/>
    <x v="1"/>
  </r>
  <r>
    <s v="R_12QCFCcPuDsj1CP"/>
    <s v="Data Scientist"/>
    <s v="Government"/>
    <s v="4-7"/>
    <s v="1-3"/>
    <x v="4"/>
    <s v="OD: Data Statistics"/>
    <s v="3_Very Important"/>
    <s v="9.1"/>
    <s v="e"/>
    <x v="0"/>
    <x v="1"/>
  </r>
  <r>
    <s v="R_1LdltJpvysOKMYX"/>
    <s v="Data Scientist"/>
    <s v="Government"/>
    <s v="12 or more"/>
    <s v="1-3"/>
    <x v="4"/>
    <s v="OD: Data Statistics"/>
    <s v="3_Very Important"/>
    <s v="9.1"/>
    <s v="e"/>
    <x v="0"/>
    <x v="1"/>
  </r>
  <r>
    <s v="R_z1EzhhZgFhcevTP"/>
    <s v="Software Engineer"/>
    <s v="Industry"/>
    <s v="12 or more"/>
    <s v="4-7"/>
    <x v="5"/>
    <s v="OD: Data Pipelines"/>
    <s v="1_Somewhat Important"/>
    <s v="9.2"/>
    <s v="f"/>
    <x v="1"/>
    <x v="0"/>
  </r>
  <r>
    <s v="R_2v5O4iklUi5f1lO"/>
    <s v="Software Engineer"/>
    <s v="Industry"/>
    <s v="1-3"/>
    <s v="1-3"/>
    <x v="5"/>
    <s v="OD: Data Pipelines"/>
    <s v="2_Important"/>
    <s v="9.2"/>
    <s v="f"/>
    <x v="0"/>
    <x v="0"/>
  </r>
  <r>
    <s v="R_3L5MDeuI3s8ggCk"/>
    <s v="Software Engineer"/>
    <s v="Government"/>
    <s v="4-7"/>
    <s v="4-7"/>
    <x v="5"/>
    <s v="OD: Data Pipelines"/>
    <s v="2_Important"/>
    <s v="9.2"/>
    <s v="f"/>
    <x v="0"/>
    <x v="0"/>
  </r>
  <r>
    <s v="R_3EMwckwiKcqg96N"/>
    <s v="Data Scientist"/>
    <s v="Industry"/>
    <s v="4-7"/>
    <s v="4-7"/>
    <x v="5"/>
    <s v="OD: Data Pipelines"/>
    <s v="3_Very Important"/>
    <s v="9.2"/>
    <s v="f"/>
    <x v="0"/>
    <x v="1"/>
  </r>
  <r>
    <s v="R_1eRZJGtk3EJoUwK"/>
    <s v="Data Scientist"/>
    <s v="Industry"/>
    <s v="8-11"/>
    <s v="8-11"/>
    <x v="5"/>
    <s v="OD: Data Pipelines"/>
    <s v="3_Very Important"/>
    <s v="9.2"/>
    <s v="f"/>
    <x v="0"/>
    <x v="1"/>
  </r>
  <r>
    <s v="R_1Ck0rIP5lvRDSeo"/>
    <s v="Data Scientist"/>
    <s v="Government"/>
    <s v="12 or more"/>
    <s v="12 or more"/>
    <x v="5"/>
    <s v="OD: Data Pipelines"/>
    <s v="3_Very Important"/>
    <s v="9.2"/>
    <s v="f"/>
    <x v="0"/>
    <x v="1"/>
  </r>
  <r>
    <s v="R_3KoTAueFmbUSe4n"/>
    <s v="Data Scientist"/>
    <s v="Industry"/>
    <s v="12 or more"/>
    <s v="12 or more"/>
    <x v="5"/>
    <s v="OD: Data Pipelines"/>
    <s v="1_Somewhat Important"/>
    <s v="9.2"/>
    <s v="f"/>
    <x v="1"/>
    <x v="1"/>
  </r>
  <r>
    <s v="R_1IHtXrUiB7O9yi6"/>
    <s v="Data Scientist"/>
    <s v="Academia/Research"/>
    <s v="8-11"/>
    <s v="12 or more"/>
    <x v="5"/>
    <s v="OD: Data Pipelines"/>
    <s v="3_Very Important"/>
    <s v="9.2"/>
    <s v="f"/>
    <x v="0"/>
    <x v="1"/>
  </r>
  <r>
    <s v="R_3iJWWVlKUuDRLM9"/>
    <s v="Other"/>
    <s v="Industry"/>
    <s v="12 or more"/>
    <s v="12 or more"/>
    <x v="5"/>
    <s v="OD: Data Pipelines"/>
    <s v="2_Important"/>
    <s v="9.2"/>
    <s v="f"/>
    <x v="0"/>
    <x v="2"/>
  </r>
  <r>
    <s v="R_2DM6sEoE0kZByfH"/>
    <s v="Software Engineer"/>
    <s v="Industry"/>
    <s v="12 or more"/>
    <s v="12 or more"/>
    <x v="5"/>
    <s v="OD: Data Pipelines"/>
    <s v="3_Very Important"/>
    <s v="9.2"/>
    <s v="f"/>
    <x v="0"/>
    <x v="0"/>
  </r>
  <r>
    <s v="R_r9nDMErIrSD9yMx"/>
    <s v="Data Scientist"/>
    <s v="Industry"/>
    <s v="8-11"/>
    <s v="8-11"/>
    <x v="5"/>
    <s v="OD: Data Pipelines"/>
    <s v="2_Important"/>
    <s v="9.2"/>
    <s v="f"/>
    <x v="0"/>
    <x v="1"/>
  </r>
  <r>
    <s v="R_1j7b8FGOdtpaBpJ"/>
    <s v="Data Scientist"/>
    <s v="Industry"/>
    <s v="8-11"/>
    <s v="4-7"/>
    <x v="5"/>
    <s v="OD: Data Pipelines"/>
    <s v="3_Very Important"/>
    <s v="9.2"/>
    <s v="f"/>
    <x v="0"/>
    <x v="1"/>
  </r>
  <r>
    <s v="R_3qEHzXqxpMJ2t11"/>
    <s v="Software Engineer"/>
    <s v="Industry"/>
    <s v="12 or more"/>
    <s v="4-7"/>
    <x v="5"/>
    <s v="OD: Data Pipelines"/>
    <s v="2_Important"/>
    <s v="9.2"/>
    <s v="f"/>
    <x v="0"/>
    <x v="0"/>
  </r>
  <r>
    <s v="R_AAIjPZ7eHoTOyhH"/>
    <s v="Other"/>
    <s v="Industry"/>
    <s v="12 or more"/>
    <s v="4-7"/>
    <x v="5"/>
    <s v="OD: Data Pipelines"/>
    <s v="3_Very Important"/>
    <s v="9.2"/>
    <s v="f"/>
    <x v="0"/>
    <x v="2"/>
  </r>
  <r>
    <s v="R_2wiVO1c4vLutDs7"/>
    <s v="Software Engineer"/>
    <s v="Industry"/>
    <s v="4-7"/>
    <s v="8-11"/>
    <x v="5"/>
    <s v="OD: Data Pipelines"/>
    <s v="3_Very Important"/>
    <s v="9.2"/>
    <s v="f"/>
    <x v="0"/>
    <x v="0"/>
  </r>
  <r>
    <s v="R_3lMsPbIKs2BtE2F"/>
    <s v="Software Engineer"/>
    <s v="Government"/>
    <s v="12 or more"/>
    <s v="1-3"/>
    <x v="5"/>
    <s v="OD: Data Pipelines"/>
    <s v="1_Somewhat Important"/>
    <s v="9.2"/>
    <s v="f"/>
    <x v="1"/>
    <x v="0"/>
  </r>
  <r>
    <s v="R_9EtYVc5NRJwiW89"/>
    <s v="Data Scientist"/>
    <s v="Government"/>
    <s v="8-11"/>
    <s v="4-7"/>
    <x v="5"/>
    <s v="OD: Data Pipelines"/>
    <s v="3_Very Important"/>
    <s v="9.2"/>
    <s v="f"/>
    <x v="0"/>
    <x v="1"/>
  </r>
  <r>
    <s v="R_2TGB6rRbpKl2cVL"/>
    <s v="Other"/>
    <s v="Industry"/>
    <s v="12 or more"/>
    <s v="4-7"/>
    <x v="5"/>
    <s v="OD: Data Pipelines"/>
    <s v="3_Very Important"/>
    <s v="9.2"/>
    <s v="f"/>
    <x v="0"/>
    <x v="2"/>
  </r>
  <r>
    <s v="R_3EhhIuoxzKj53wp"/>
    <s v="Data Scientist"/>
    <s v="Other"/>
    <s v="4-7"/>
    <s v="1-3"/>
    <x v="5"/>
    <s v="OD: Data Pipelines"/>
    <s v="3_Very Important"/>
    <s v="9.2"/>
    <s v="f"/>
    <x v="0"/>
    <x v="1"/>
  </r>
  <r>
    <s v="R_1oGDcCSrexhG6xq"/>
    <s v="Data Scientist"/>
    <s v="Industry"/>
    <s v="8-11"/>
    <s v="8-11"/>
    <x v="5"/>
    <s v="OD: Data Pipelines"/>
    <s v="3_Very Important"/>
    <s v="9.2"/>
    <s v="f"/>
    <x v="0"/>
    <x v="1"/>
  </r>
  <r>
    <s v="R_31Tu8PfeG4XPwpp"/>
    <s v="Software Engineer"/>
    <s v="Academia/Research"/>
    <s v="8-11"/>
    <s v="4-7"/>
    <x v="5"/>
    <s v="OD: Data Pipelines"/>
    <s v="2_Important"/>
    <s v="9.2"/>
    <s v="f"/>
    <x v="0"/>
    <x v="0"/>
  </r>
  <r>
    <s v="R_2f2qhUYLFQgdnaM"/>
    <s v="Data Scientist"/>
    <s v="Government"/>
    <s v="4-7"/>
    <s v="4-7"/>
    <x v="5"/>
    <s v="OD: Data Pipelines"/>
    <s v="2_Important"/>
    <s v="9.2"/>
    <s v="f"/>
    <x v="0"/>
    <x v="1"/>
  </r>
  <r>
    <s v="R_2Qf8Fmso32UqWP3"/>
    <s v="Operations"/>
    <s v="Industry"/>
    <s v="12 or more"/>
    <s v="1-3"/>
    <x v="5"/>
    <s v="OD: Data Pipelines"/>
    <s v="2_Important"/>
    <s v="9.2"/>
    <s v="f"/>
    <x v="0"/>
    <x v="2"/>
  </r>
  <r>
    <s v="R_10GWF2MUChxTg9C"/>
    <s v="Data Scientist"/>
    <s v="Industry"/>
    <s v="12 or more"/>
    <s v="4-7"/>
    <x v="5"/>
    <s v="OD: Data Pipelines"/>
    <s v="3_Very Important"/>
    <s v="9.2"/>
    <s v="f"/>
    <x v="0"/>
    <x v="1"/>
  </r>
  <r>
    <s v="R_xb9Z7vClI4BI0Lv"/>
    <s v="Software Engineer"/>
    <s v="Industry"/>
    <s v="1-3"/>
    <s v="1-3"/>
    <x v="5"/>
    <s v="OD: Data Pipelines"/>
    <s v="3_Very Important"/>
    <s v="9.2"/>
    <s v="f"/>
    <x v="0"/>
    <x v="0"/>
  </r>
  <r>
    <s v="R_yxYFNRq1POGdZSN"/>
    <s v="Other"/>
    <s v="Industry"/>
    <s v="12 or more"/>
    <s v="1-3"/>
    <x v="5"/>
    <s v="OD: Data Pipelines"/>
    <s v="3_Very Important"/>
    <s v="9.2"/>
    <s v="f"/>
    <x v="0"/>
    <x v="2"/>
  </r>
  <r>
    <s v="R_2rBKYvKPy0FYpOs"/>
    <s v="Data Scientist"/>
    <s v="Industry"/>
    <s v="12 or more"/>
    <s v="12 or more"/>
    <x v="5"/>
    <s v="OD: Data Pipelines"/>
    <s v="2_Important"/>
    <s v="9.2"/>
    <s v="f"/>
    <x v="0"/>
    <x v="1"/>
  </r>
  <r>
    <s v="R_55A9NGrp8cmOeml"/>
    <s v="Software Engineer"/>
    <s v="Government"/>
    <s v="4-7"/>
    <s v="4-7"/>
    <x v="5"/>
    <s v="OD: Data Pipelines"/>
    <s v="2_Important"/>
    <s v="9.2"/>
    <s v="f"/>
    <x v="0"/>
    <x v="0"/>
  </r>
  <r>
    <s v="R_2RaluTZGx9oAgBT"/>
    <s v="Data Scientist"/>
    <s v="Industry"/>
    <s v="12 or more"/>
    <s v="8-11"/>
    <x v="5"/>
    <s v="OD: Data Pipelines"/>
    <s v="3_Very Important"/>
    <s v="9.2"/>
    <s v="f"/>
    <x v="0"/>
    <x v="1"/>
  </r>
  <r>
    <s v="R_12QCFCcPuDsj1CP"/>
    <s v="Data Scientist"/>
    <s v="Government"/>
    <s v="4-7"/>
    <s v="1-3"/>
    <x v="5"/>
    <s v="OD: Data Pipelines"/>
    <s v="2_Important"/>
    <s v="9.2"/>
    <s v="f"/>
    <x v="0"/>
    <x v="1"/>
  </r>
  <r>
    <s v="R_1LdltJpvysOKMYX"/>
    <s v="Data Scientist"/>
    <s v="Government"/>
    <s v="12 or more"/>
    <s v="1-3"/>
    <x v="5"/>
    <s v="OD: Data Pipelines"/>
    <s v="3_Very Important"/>
    <s v="9.2"/>
    <s v="f"/>
    <x v="0"/>
    <x v="1"/>
  </r>
  <r>
    <s v="R_z1EzhhZgFhcevTP"/>
    <s v="Software Engineer"/>
    <s v="Industry"/>
    <s v="12 or more"/>
    <s v="4-7"/>
    <x v="6"/>
    <s v="OD: Data Sources"/>
    <s v="3_Very Important"/>
    <s v="9.3"/>
    <s v="g"/>
    <x v="0"/>
    <x v="0"/>
  </r>
  <r>
    <s v="R_2v5O4iklUi5f1lO"/>
    <s v="Software Engineer"/>
    <s v="Industry"/>
    <s v="1-3"/>
    <s v="1-3"/>
    <x v="6"/>
    <s v="OD: Data Sources"/>
    <s v="3_Very Important"/>
    <s v="9.3"/>
    <s v="g"/>
    <x v="0"/>
    <x v="0"/>
  </r>
  <r>
    <s v="R_3L5MDeuI3s8ggCk"/>
    <s v="Software Engineer"/>
    <s v="Government"/>
    <s v="4-7"/>
    <s v="4-7"/>
    <x v="6"/>
    <s v="OD: Data Sources"/>
    <s v="3_Very Important"/>
    <s v="9.3"/>
    <s v="g"/>
    <x v="0"/>
    <x v="0"/>
  </r>
  <r>
    <s v="R_3EMwckwiKcqg96N"/>
    <s v="Data Scientist"/>
    <s v="Industry"/>
    <s v="4-7"/>
    <s v="4-7"/>
    <x v="6"/>
    <s v="OD: Data Sources"/>
    <s v="3_Very Important"/>
    <s v="9.3"/>
    <s v="g"/>
    <x v="0"/>
    <x v="1"/>
  </r>
  <r>
    <s v="R_1eRZJGtk3EJoUwK"/>
    <s v="Data Scientist"/>
    <s v="Industry"/>
    <s v="8-11"/>
    <s v="8-11"/>
    <x v="6"/>
    <s v="OD: Data Sources"/>
    <s v="3_Very Important"/>
    <s v="9.3"/>
    <s v="g"/>
    <x v="0"/>
    <x v="1"/>
  </r>
  <r>
    <s v="R_1Ck0rIP5lvRDSeo"/>
    <s v="Data Scientist"/>
    <s v="Government"/>
    <s v="12 or more"/>
    <s v="12 or more"/>
    <x v="6"/>
    <s v="OD: Data Sources"/>
    <s v="3_Very Important"/>
    <s v="9.3"/>
    <s v="g"/>
    <x v="0"/>
    <x v="1"/>
  </r>
  <r>
    <s v="R_3KoTAueFmbUSe4n"/>
    <s v="Data Scientist"/>
    <s v="Industry"/>
    <s v="12 or more"/>
    <s v="12 or more"/>
    <x v="6"/>
    <s v="OD: Data Sources"/>
    <s v="1_Somewhat Important"/>
    <s v="9.3"/>
    <s v="g"/>
    <x v="1"/>
    <x v="1"/>
  </r>
  <r>
    <s v="R_1IHtXrUiB7O9yi6"/>
    <s v="Data Scientist"/>
    <s v="Academia/Research"/>
    <s v="8-11"/>
    <s v="12 or more"/>
    <x v="6"/>
    <s v="OD: Data Sources"/>
    <s v="3_Very Important"/>
    <s v="9.3"/>
    <s v="g"/>
    <x v="0"/>
    <x v="1"/>
  </r>
  <r>
    <s v="R_3iJWWVlKUuDRLM9"/>
    <s v="Other"/>
    <s v="Industry"/>
    <s v="12 or more"/>
    <s v="12 or more"/>
    <x v="6"/>
    <s v="OD: Data Sources"/>
    <s v="2_Important"/>
    <s v="9.3"/>
    <s v="g"/>
    <x v="0"/>
    <x v="2"/>
  </r>
  <r>
    <s v="R_2DM6sEoE0kZByfH"/>
    <s v="Software Engineer"/>
    <s v="Industry"/>
    <s v="12 or more"/>
    <s v="12 or more"/>
    <x v="6"/>
    <s v="OD: Data Sources"/>
    <s v="3_Very Important"/>
    <s v="9.3"/>
    <s v="g"/>
    <x v="0"/>
    <x v="0"/>
  </r>
  <r>
    <s v="R_r9nDMErIrSD9yMx"/>
    <s v="Data Scientist"/>
    <s v="Industry"/>
    <s v="8-11"/>
    <s v="8-11"/>
    <x v="6"/>
    <s v="OD: Data Sources"/>
    <s v="2_Important"/>
    <s v="9.3"/>
    <s v="g"/>
    <x v="0"/>
    <x v="1"/>
  </r>
  <r>
    <s v="R_1j7b8FGOdtpaBpJ"/>
    <s v="Data Scientist"/>
    <s v="Industry"/>
    <s v="8-11"/>
    <s v="4-7"/>
    <x v="6"/>
    <s v="OD: Data Sources"/>
    <s v="2_Important"/>
    <s v="9.3"/>
    <s v="g"/>
    <x v="0"/>
    <x v="1"/>
  </r>
  <r>
    <s v="R_3qEHzXqxpMJ2t11"/>
    <s v="Software Engineer"/>
    <s v="Industry"/>
    <s v="12 or more"/>
    <s v="4-7"/>
    <x v="6"/>
    <s v="OD: Data Sources"/>
    <s v="3_Very Important"/>
    <s v="9.3"/>
    <s v="g"/>
    <x v="0"/>
    <x v="0"/>
  </r>
  <r>
    <s v="R_AAIjPZ7eHoTOyhH"/>
    <s v="Other"/>
    <s v="Industry"/>
    <s v="12 or more"/>
    <s v="4-7"/>
    <x v="6"/>
    <s v="OD: Data Sources"/>
    <s v="2_Important"/>
    <s v="9.3"/>
    <s v="g"/>
    <x v="0"/>
    <x v="2"/>
  </r>
  <r>
    <s v="R_2wiVO1c4vLutDs7"/>
    <s v="Software Engineer"/>
    <s v="Industry"/>
    <s v="4-7"/>
    <s v="8-11"/>
    <x v="6"/>
    <s v="OD: Data Sources"/>
    <s v="3_Very Important"/>
    <s v="9.3"/>
    <s v="g"/>
    <x v="0"/>
    <x v="0"/>
  </r>
  <r>
    <s v="R_3lMsPbIKs2BtE2F"/>
    <s v="Software Engineer"/>
    <s v="Government"/>
    <s v="12 or more"/>
    <s v="1-3"/>
    <x v="6"/>
    <s v="OD: Data Sources"/>
    <s v="3_Very Important"/>
    <s v="9.3"/>
    <s v="g"/>
    <x v="0"/>
    <x v="0"/>
  </r>
  <r>
    <s v="R_9EtYVc5NRJwiW89"/>
    <s v="Data Scientist"/>
    <s v="Government"/>
    <s v="8-11"/>
    <s v="4-7"/>
    <x v="6"/>
    <s v="OD: Data Sources"/>
    <s v="3_Very Important"/>
    <s v="9.3"/>
    <s v="g"/>
    <x v="0"/>
    <x v="1"/>
  </r>
  <r>
    <s v="R_2TGB6rRbpKl2cVL"/>
    <s v="Other"/>
    <s v="Industry"/>
    <s v="12 or more"/>
    <s v="4-7"/>
    <x v="6"/>
    <s v="OD: Data Sources"/>
    <s v="3_Very Important"/>
    <s v="9.3"/>
    <s v="g"/>
    <x v="0"/>
    <x v="2"/>
  </r>
  <r>
    <s v="R_3EhhIuoxzKj53wp"/>
    <s v="Data Scientist"/>
    <s v="Other"/>
    <s v="4-7"/>
    <s v="1-3"/>
    <x v="6"/>
    <s v="OD: Data Sources"/>
    <s v="3_Very Important"/>
    <s v="9.3"/>
    <s v="g"/>
    <x v="0"/>
    <x v="1"/>
  </r>
  <r>
    <s v="R_1oGDcCSrexhG6xq"/>
    <s v="Data Scientist"/>
    <s v="Industry"/>
    <s v="8-11"/>
    <s v="8-11"/>
    <x v="6"/>
    <s v="OD: Data Sources"/>
    <s v="3_Very Important"/>
    <s v="9.3"/>
    <s v="g"/>
    <x v="0"/>
    <x v="1"/>
  </r>
  <r>
    <s v="R_31Tu8PfeG4XPwpp"/>
    <s v="Software Engineer"/>
    <s v="Academia/Research"/>
    <s v="8-11"/>
    <s v="4-7"/>
    <x v="6"/>
    <s v="OD: Data Sources"/>
    <s v="1_Somewhat Important"/>
    <s v="9.3"/>
    <s v="g"/>
    <x v="1"/>
    <x v="0"/>
  </r>
  <r>
    <s v="R_2f2qhUYLFQgdnaM"/>
    <s v="Data Scientist"/>
    <s v="Government"/>
    <s v="4-7"/>
    <s v="4-7"/>
    <x v="6"/>
    <s v="OD: Data Sources"/>
    <s v="2_Important"/>
    <s v="9.3"/>
    <s v="g"/>
    <x v="0"/>
    <x v="1"/>
  </r>
  <r>
    <s v="R_2Qf8Fmso32UqWP3"/>
    <s v="Operations"/>
    <s v="Industry"/>
    <s v="12 or more"/>
    <s v="1-3"/>
    <x v="6"/>
    <s v="OD: Data Sources"/>
    <s v="2_Important"/>
    <s v="9.3"/>
    <s v="g"/>
    <x v="0"/>
    <x v="2"/>
  </r>
  <r>
    <s v="R_10GWF2MUChxTg9C"/>
    <s v="Data Scientist"/>
    <s v="Industry"/>
    <s v="12 or more"/>
    <s v="4-7"/>
    <x v="6"/>
    <s v="OD: Data Sources"/>
    <s v="3_Very Important"/>
    <s v="9.3"/>
    <s v="g"/>
    <x v="0"/>
    <x v="1"/>
  </r>
  <r>
    <s v="R_xb9Z7vClI4BI0Lv"/>
    <s v="Software Engineer"/>
    <s v="Industry"/>
    <s v="1-3"/>
    <s v="1-3"/>
    <x v="6"/>
    <s v="OD: Data Sources"/>
    <s v="3_Very Important"/>
    <s v="9.3"/>
    <s v="g"/>
    <x v="0"/>
    <x v="0"/>
  </r>
  <r>
    <s v="R_yxYFNRq1POGdZSN"/>
    <s v="Other"/>
    <s v="Industry"/>
    <s v="12 or more"/>
    <s v="1-3"/>
    <x v="6"/>
    <s v="OD: Data Sources"/>
    <s v="3_Very Important"/>
    <s v="9.3"/>
    <s v="g"/>
    <x v="0"/>
    <x v="2"/>
  </r>
  <r>
    <s v="R_2rBKYvKPy0FYpOs"/>
    <s v="Data Scientist"/>
    <s v="Industry"/>
    <s v="12 or more"/>
    <s v="12 or more"/>
    <x v="6"/>
    <s v="OD: Data Sources"/>
    <s v="2_Important"/>
    <s v="9.3"/>
    <s v="g"/>
    <x v="0"/>
    <x v="1"/>
  </r>
  <r>
    <s v="R_55A9NGrp8cmOeml"/>
    <s v="Software Engineer"/>
    <s v="Government"/>
    <s v="4-7"/>
    <s v="4-7"/>
    <x v="6"/>
    <s v="OD: Data Sources"/>
    <s v="2_Important"/>
    <s v="9.3"/>
    <s v="g"/>
    <x v="0"/>
    <x v="0"/>
  </r>
  <r>
    <s v="R_2RaluTZGx9oAgBT"/>
    <s v="Data Scientist"/>
    <s v="Industry"/>
    <s v="12 or more"/>
    <s v="8-11"/>
    <x v="6"/>
    <s v="OD: Data Sources"/>
    <s v="1_Somewhat Important"/>
    <s v="9.3"/>
    <s v="g"/>
    <x v="1"/>
    <x v="1"/>
  </r>
  <r>
    <s v="R_12QCFCcPuDsj1CP"/>
    <s v="Data Scientist"/>
    <s v="Government"/>
    <s v="4-7"/>
    <s v="1-3"/>
    <x v="6"/>
    <s v="OD: Data Sources"/>
    <s v="3_Very Important"/>
    <s v="9.3"/>
    <s v="g"/>
    <x v="0"/>
    <x v="1"/>
  </r>
  <r>
    <s v="R_1LdltJpvysOKMYX"/>
    <s v="Data Scientist"/>
    <s v="Government"/>
    <s v="12 or more"/>
    <s v="1-3"/>
    <x v="6"/>
    <s v="OD: Data Sources"/>
    <s v="3_Very Important"/>
    <s v="9.3"/>
    <s v="g"/>
    <x v="0"/>
    <x v="1"/>
  </r>
  <r>
    <s v="R_z1EzhhZgFhcevTP"/>
    <s v="Software Engineer"/>
    <s v="Industry"/>
    <s v="12 or more"/>
    <s v="4-7"/>
    <x v="7"/>
    <s v="OD: Data Syntax"/>
    <s v="3_Very Important"/>
    <s v="9.4"/>
    <s v="h"/>
    <x v="0"/>
    <x v="0"/>
  </r>
  <r>
    <s v="R_2v5O4iklUi5f1lO"/>
    <s v="Software Engineer"/>
    <s v="Industry"/>
    <s v="1-3"/>
    <s v="1-3"/>
    <x v="7"/>
    <s v="OD: Data Syntax"/>
    <s v="3_Very Important"/>
    <s v="9.4"/>
    <s v="h"/>
    <x v="0"/>
    <x v="0"/>
  </r>
  <r>
    <s v="R_3L5MDeuI3s8ggCk"/>
    <s v="Software Engineer"/>
    <s v="Government"/>
    <s v="4-7"/>
    <s v="4-7"/>
    <x v="7"/>
    <s v="OD: Data Syntax"/>
    <s v="3_Very Important"/>
    <s v="9.4"/>
    <s v="h"/>
    <x v="0"/>
    <x v="0"/>
  </r>
  <r>
    <s v="R_3EMwckwiKcqg96N"/>
    <s v="Data Scientist"/>
    <s v="Industry"/>
    <s v="4-7"/>
    <s v="4-7"/>
    <x v="7"/>
    <s v="OD: Data Syntax"/>
    <s v="3_Very Important"/>
    <s v="9.4"/>
    <s v="h"/>
    <x v="0"/>
    <x v="1"/>
  </r>
  <r>
    <s v="R_1eRZJGtk3EJoUwK"/>
    <s v="Data Scientist"/>
    <s v="Industry"/>
    <s v="8-11"/>
    <s v="8-11"/>
    <x v="7"/>
    <s v="OD: Data Syntax"/>
    <s v="3_Very Important"/>
    <s v="9.4"/>
    <s v="h"/>
    <x v="0"/>
    <x v="1"/>
  </r>
  <r>
    <s v="R_1Ck0rIP5lvRDSeo"/>
    <s v="Data Scientist"/>
    <s v="Government"/>
    <s v="12 or more"/>
    <s v="12 or more"/>
    <x v="7"/>
    <s v="OD: Data Syntax"/>
    <s v="3_Very Important"/>
    <s v="9.4"/>
    <s v="h"/>
    <x v="0"/>
    <x v="1"/>
  </r>
  <r>
    <s v="R_3KoTAueFmbUSe4n"/>
    <s v="Data Scientist"/>
    <s v="Industry"/>
    <s v="12 or more"/>
    <s v="12 or more"/>
    <x v="7"/>
    <s v="OD: Data Syntax"/>
    <s v="3_Very Important"/>
    <s v="9.4"/>
    <s v="h"/>
    <x v="0"/>
    <x v="1"/>
  </r>
  <r>
    <s v="R_1IHtXrUiB7O9yi6"/>
    <s v="Data Scientist"/>
    <s v="Academia/Research"/>
    <s v="8-11"/>
    <s v="12 or more"/>
    <x v="7"/>
    <s v="OD: Data Syntax"/>
    <s v="3_Very Important"/>
    <s v="9.4"/>
    <s v="h"/>
    <x v="0"/>
    <x v="1"/>
  </r>
  <r>
    <s v="R_3iJWWVlKUuDRLM9"/>
    <s v="Other"/>
    <s v="Industry"/>
    <s v="12 or more"/>
    <s v="12 or more"/>
    <x v="7"/>
    <s v="OD: Data Syntax"/>
    <s v="2_Important"/>
    <s v="9.4"/>
    <s v="h"/>
    <x v="0"/>
    <x v="2"/>
  </r>
  <r>
    <s v="R_2DM6sEoE0kZByfH"/>
    <s v="Software Engineer"/>
    <s v="Industry"/>
    <s v="12 or more"/>
    <s v="12 or more"/>
    <x v="7"/>
    <s v="OD: Data Syntax"/>
    <s v="3_Very Important"/>
    <s v="9.4"/>
    <s v="h"/>
    <x v="0"/>
    <x v="0"/>
  </r>
  <r>
    <s v="R_r9nDMErIrSD9yMx"/>
    <s v="Data Scientist"/>
    <s v="Industry"/>
    <s v="8-11"/>
    <s v="8-11"/>
    <x v="7"/>
    <s v="OD: Data Syntax"/>
    <s v="2_Important"/>
    <s v="9.4"/>
    <s v="h"/>
    <x v="0"/>
    <x v="1"/>
  </r>
  <r>
    <s v="R_1j7b8FGOdtpaBpJ"/>
    <s v="Data Scientist"/>
    <s v="Industry"/>
    <s v="8-11"/>
    <s v="4-7"/>
    <x v="7"/>
    <s v="OD: Data Syntax"/>
    <s v="3_Very Important"/>
    <s v="9.4"/>
    <s v="h"/>
    <x v="0"/>
    <x v="1"/>
  </r>
  <r>
    <s v="R_3qEHzXqxpMJ2t11"/>
    <s v="Software Engineer"/>
    <s v="Industry"/>
    <s v="12 or more"/>
    <s v="4-7"/>
    <x v="7"/>
    <s v="OD: Data Syntax"/>
    <s v="3_Very Important"/>
    <s v="9.4"/>
    <s v="h"/>
    <x v="0"/>
    <x v="0"/>
  </r>
  <r>
    <s v="R_AAIjPZ7eHoTOyhH"/>
    <s v="Other"/>
    <s v="Industry"/>
    <s v="12 or more"/>
    <s v="4-7"/>
    <x v="7"/>
    <s v="OD: Data Syntax"/>
    <s v="3_Very Important"/>
    <s v="9.4"/>
    <s v="h"/>
    <x v="0"/>
    <x v="2"/>
  </r>
  <r>
    <s v="R_2wiVO1c4vLutDs7"/>
    <s v="Software Engineer"/>
    <s v="Industry"/>
    <s v="4-7"/>
    <s v="8-11"/>
    <x v="7"/>
    <s v="OD: Data Syntax"/>
    <s v="3_Very Important"/>
    <s v="9.4"/>
    <s v="h"/>
    <x v="0"/>
    <x v="0"/>
  </r>
  <r>
    <s v="R_3lMsPbIKs2BtE2F"/>
    <s v="Software Engineer"/>
    <s v="Government"/>
    <s v="12 or more"/>
    <s v="1-3"/>
    <x v="7"/>
    <s v="OD: Data Syntax"/>
    <s v="3_Very Important"/>
    <s v="9.4"/>
    <s v="h"/>
    <x v="0"/>
    <x v="0"/>
  </r>
  <r>
    <s v="R_9EtYVc5NRJwiW89"/>
    <s v="Data Scientist"/>
    <s v="Government"/>
    <s v="8-11"/>
    <s v="4-7"/>
    <x v="7"/>
    <s v="OD: Data Syntax"/>
    <s v="2_Important"/>
    <s v="9.4"/>
    <s v="h"/>
    <x v="0"/>
    <x v="1"/>
  </r>
  <r>
    <s v="R_2TGB6rRbpKl2cVL"/>
    <s v="Other"/>
    <s v="Industry"/>
    <s v="12 or more"/>
    <s v="4-7"/>
    <x v="7"/>
    <s v="OD: Data Syntax"/>
    <s v="3_Very Important"/>
    <s v="9.4"/>
    <s v="h"/>
    <x v="0"/>
    <x v="2"/>
  </r>
  <r>
    <s v="R_3EhhIuoxzKj53wp"/>
    <s v="Data Scientist"/>
    <s v="Other"/>
    <s v="4-7"/>
    <s v="1-3"/>
    <x v="7"/>
    <s v="OD: Data Syntax"/>
    <s v="2_Important"/>
    <s v="9.4"/>
    <s v="h"/>
    <x v="0"/>
    <x v="1"/>
  </r>
  <r>
    <s v="R_1oGDcCSrexhG6xq"/>
    <s v="Data Scientist"/>
    <s v="Industry"/>
    <s v="8-11"/>
    <s v="8-11"/>
    <x v="7"/>
    <s v="OD: Data Syntax"/>
    <s v="3_Very Important"/>
    <s v="9.4"/>
    <s v="h"/>
    <x v="0"/>
    <x v="1"/>
  </r>
  <r>
    <s v="R_31Tu8PfeG4XPwpp"/>
    <s v="Software Engineer"/>
    <s v="Academia/Research"/>
    <s v="8-11"/>
    <s v="4-7"/>
    <x v="7"/>
    <s v="OD: Data Syntax"/>
    <s v="3_Very Important"/>
    <s v="9.4"/>
    <s v="h"/>
    <x v="0"/>
    <x v="0"/>
  </r>
  <r>
    <s v="R_2f2qhUYLFQgdnaM"/>
    <s v="Data Scientist"/>
    <s v="Government"/>
    <s v="4-7"/>
    <s v="4-7"/>
    <x v="7"/>
    <s v="OD: Data Syntax"/>
    <s v="2_Important"/>
    <s v="9.4"/>
    <s v="h"/>
    <x v="0"/>
    <x v="1"/>
  </r>
  <r>
    <s v="R_2Qf8Fmso32UqWP3"/>
    <s v="Operations"/>
    <s v="Industry"/>
    <s v="12 or more"/>
    <s v="1-3"/>
    <x v="7"/>
    <s v="OD: Data Syntax"/>
    <s v="2_Important"/>
    <s v="9.4"/>
    <s v="h"/>
    <x v="0"/>
    <x v="2"/>
  </r>
  <r>
    <s v="R_10GWF2MUChxTg9C"/>
    <s v="Data Scientist"/>
    <s v="Industry"/>
    <s v="12 or more"/>
    <s v="4-7"/>
    <x v="7"/>
    <s v="OD: Data Syntax"/>
    <s v="3_Very Important"/>
    <s v="9.4"/>
    <s v="h"/>
    <x v="0"/>
    <x v="1"/>
  </r>
  <r>
    <s v="R_xb9Z7vClI4BI0Lv"/>
    <s v="Software Engineer"/>
    <s v="Industry"/>
    <s v="1-3"/>
    <s v="1-3"/>
    <x v="7"/>
    <s v="OD: Data Syntax"/>
    <s v="3_Very Important"/>
    <s v="9.4"/>
    <s v="h"/>
    <x v="0"/>
    <x v="0"/>
  </r>
  <r>
    <s v="R_yxYFNRq1POGdZSN"/>
    <s v="Other"/>
    <s v="Industry"/>
    <s v="12 or more"/>
    <s v="1-3"/>
    <x v="7"/>
    <s v="OD: Data Syntax"/>
    <s v="3_Very Important"/>
    <s v="9.4"/>
    <s v="h"/>
    <x v="0"/>
    <x v="2"/>
  </r>
  <r>
    <s v="R_2rBKYvKPy0FYpOs"/>
    <s v="Data Scientist"/>
    <s v="Industry"/>
    <s v="12 or more"/>
    <s v="12 or more"/>
    <x v="7"/>
    <s v="OD: Data Syntax"/>
    <s v="2_Important"/>
    <s v="9.4"/>
    <s v="h"/>
    <x v="0"/>
    <x v="1"/>
  </r>
  <r>
    <s v="R_55A9NGrp8cmOeml"/>
    <s v="Software Engineer"/>
    <s v="Government"/>
    <s v="4-7"/>
    <s v="4-7"/>
    <x v="7"/>
    <s v="OD: Data Syntax"/>
    <s v="3_Very Important"/>
    <s v="9.4"/>
    <s v="h"/>
    <x v="0"/>
    <x v="0"/>
  </r>
  <r>
    <s v="R_2RaluTZGx9oAgBT"/>
    <s v="Data Scientist"/>
    <s v="Industry"/>
    <s v="12 or more"/>
    <s v="8-11"/>
    <x v="7"/>
    <s v="OD: Data Syntax"/>
    <s v="3_Very Important"/>
    <s v="9.4"/>
    <s v="h"/>
    <x v="0"/>
    <x v="1"/>
  </r>
  <r>
    <s v="R_12QCFCcPuDsj1CP"/>
    <s v="Data Scientist"/>
    <s v="Government"/>
    <s v="4-7"/>
    <s v="1-3"/>
    <x v="7"/>
    <s v="OD: Data Syntax"/>
    <s v="3_Very Important"/>
    <s v="9.4"/>
    <s v="h"/>
    <x v="0"/>
    <x v="1"/>
  </r>
  <r>
    <s v="R_1LdltJpvysOKMYX"/>
    <s v="Data Scientist"/>
    <s v="Government"/>
    <s v="12 or more"/>
    <s v="1-3"/>
    <x v="7"/>
    <s v="OD: Data Syntax"/>
    <s v="3_Very Important"/>
    <s v="9.4"/>
    <s v="h"/>
    <x v="0"/>
    <x v="1"/>
  </r>
  <r>
    <s v="R_z1EzhhZgFhcevTP"/>
    <s v="Software Engineer"/>
    <s v="Industry"/>
    <s v="12 or more"/>
    <s v="4-7"/>
    <x v="8"/>
    <s v="OD: Data Rates"/>
    <s v="3_Very Important"/>
    <s v="9.5"/>
    <s v="i"/>
    <x v="0"/>
    <x v="0"/>
  </r>
  <r>
    <s v="R_2v5O4iklUi5f1lO"/>
    <s v="Software Engineer"/>
    <s v="Industry"/>
    <s v="1-3"/>
    <s v="1-3"/>
    <x v="8"/>
    <s v="OD: Data Rates"/>
    <s v="3_Very Important"/>
    <s v="9.5"/>
    <s v="i"/>
    <x v="0"/>
    <x v="0"/>
  </r>
  <r>
    <s v="R_3L5MDeuI3s8ggCk"/>
    <s v="Software Engineer"/>
    <s v="Government"/>
    <s v="4-7"/>
    <s v="4-7"/>
    <x v="8"/>
    <s v="OD: Data Rates"/>
    <s v="3_Very Important"/>
    <s v="9.5"/>
    <s v="i"/>
    <x v="0"/>
    <x v="0"/>
  </r>
  <r>
    <s v="R_3EMwckwiKcqg96N"/>
    <s v="Data Scientist"/>
    <s v="Industry"/>
    <s v="4-7"/>
    <s v="4-7"/>
    <x v="8"/>
    <s v="OD: Data Rates"/>
    <s v="3_Very Important"/>
    <s v="9.5"/>
    <s v="i"/>
    <x v="0"/>
    <x v="1"/>
  </r>
  <r>
    <s v="R_1eRZJGtk3EJoUwK"/>
    <s v="Data Scientist"/>
    <s v="Industry"/>
    <s v="8-11"/>
    <s v="8-11"/>
    <x v="8"/>
    <s v="OD: Data Rates"/>
    <s v="3_Very Important"/>
    <s v="9.5"/>
    <s v="i"/>
    <x v="0"/>
    <x v="1"/>
  </r>
  <r>
    <s v="R_1Ck0rIP5lvRDSeo"/>
    <s v="Data Scientist"/>
    <s v="Government"/>
    <s v="12 or more"/>
    <s v="12 or more"/>
    <x v="8"/>
    <s v="OD: Data Rates"/>
    <s v="3_Very Important"/>
    <s v="9.5"/>
    <s v="i"/>
    <x v="0"/>
    <x v="1"/>
  </r>
  <r>
    <s v="R_3KoTAueFmbUSe4n"/>
    <s v="Data Scientist"/>
    <s v="Industry"/>
    <s v="12 or more"/>
    <s v="12 or more"/>
    <x v="8"/>
    <s v="OD: Data Rates"/>
    <s v="3_Very Important"/>
    <s v="9.5"/>
    <s v="i"/>
    <x v="0"/>
    <x v="1"/>
  </r>
  <r>
    <s v="R_1IHtXrUiB7O9yi6"/>
    <s v="Data Scientist"/>
    <s v="Academia/Research"/>
    <s v="8-11"/>
    <s v="12 or more"/>
    <x v="8"/>
    <s v="OD: Data Rates"/>
    <s v="3_Very Important"/>
    <s v="9.5"/>
    <s v="i"/>
    <x v="0"/>
    <x v="1"/>
  </r>
  <r>
    <s v="R_3iJWWVlKUuDRLM9"/>
    <s v="Other"/>
    <s v="Industry"/>
    <s v="12 or more"/>
    <s v="12 or more"/>
    <x v="8"/>
    <s v="OD: Data Rates"/>
    <s v="2_Important"/>
    <s v="9.5"/>
    <s v="i"/>
    <x v="0"/>
    <x v="2"/>
  </r>
  <r>
    <s v="R_2DM6sEoE0kZByfH"/>
    <s v="Software Engineer"/>
    <s v="Industry"/>
    <s v="12 or more"/>
    <s v="12 or more"/>
    <x v="8"/>
    <s v="OD: Data Rates"/>
    <s v="3_Very Important"/>
    <s v="9.5"/>
    <s v="i"/>
    <x v="0"/>
    <x v="0"/>
  </r>
  <r>
    <s v="R_r9nDMErIrSD9yMx"/>
    <s v="Data Scientist"/>
    <s v="Industry"/>
    <s v="8-11"/>
    <s v="8-11"/>
    <x v="8"/>
    <s v="OD: Data Rates"/>
    <s v="3_Very Important"/>
    <s v="9.5"/>
    <s v="i"/>
    <x v="0"/>
    <x v="1"/>
  </r>
  <r>
    <s v="R_1j7b8FGOdtpaBpJ"/>
    <s v="Data Scientist"/>
    <s v="Industry"/>
    <s v="8-11"/>
    <s v="4-7"/>
    <x v="8"/>
    <s v="OD: Data Rates"/>
    <s v="1_Somewhat Important"/>
    <s v="9.5"/>
    <s v="i"/>
    <x v="1"/>
    <x v="1"/>
  </r>
  <r>
    <s v="R_3qEHzXqxpMJ2t11"/>
    <s v="Software Engineer"/>
    <s v="Industry"/>
    <s v="12 or more"/>
    <s v="4-7"/>
    <x v="8"/>
    <s v="OD: Data Rates"/>
    <s v="3_Very Important"/>
    <s v="9.5"/>
    <s v="i"/>
    <x v="0"/>
    <x v="0"/>
  </r>
  <r>
    <s v="R_AAIjPZ7eHoTOyhH"/>
    <s v="Other"/>
    <s v="Industry"/>
    <s v="12 or more"/>
    <s v="4-7"/>
    <x v="8"/>
    <s v="OD: Data Rates"/>
    <s v="3_Very Important"/>
    <s v="9.5"/>
    <s v="i"/>
    <x v="0"/>
    <x v="2"/>
  </r>
  <r>
    <s v="R_2wiVO1c4vLutDs7"/>
    <s v="Software Engineer"/>
    <s v="Industry"/>
    <s v="4-7"/>
    <s v="8-11"/>
    <x v="8"/>
    <s v="OD: Data Rates"/>
    <s v="3_Very Important"/>
    <s v="9.5"/>
    <s v="i"/>
    <x v="0"/>
    <x v="0"/>
  </r>
  <r>
    <s v="R_3lMsPbIKs2BtE2F"/>
    <s v="Software Engineer"/>
    <s v="Government"/>
    <s v="12 or more"/>
    <s v="1-3"/>
    <x v="8"/>
    <s v="OD: Data Rates"/>
    <s v="3_Very Important"/>
    <s v="9.5"/>
    <s v="i"/>
    <x v="0"/>
    <x v="0"/>
  </r>
  <r>
    <s v="R_9EtYVc5NRJwiW89"/>
    <s v="Data Scientist"/>
    <s v="Government"/>
    <s v="8-11"/>
    <s v="4-7"/>
    <x v="8"/>
    <s v="OD: Data Rates"/>
    <s v="3_Very Important"/>
    <s v="9.5"/>
    <s v="i"/>
    <x v="0"/>
    <x v="1"/>
  </r>
  <r>
    <s v="R_2TGB6rRbpKl2cVL"/>
    <s v="Other"/>
    <s v="Industry"/>
    <s v="12 or more"/>
    <s v="4-7"/>
    <x v="8"/>
    <s v="OD: Data Rates"/>
    <s v="3_Very Important"/>
    <s v="9.5"/>
    <s v="i"/>
    <x v="0"/>
    <x v="2"/>
  </r>
  <r>
    <s v="R_3EhhIuoxzKj53wp"/>
    <s v="Data Scientist"/>
    <s v="Other"/>
    <s v="4-7"/>
    <s v="1-3"/>
    <x v="8"/>
    <s v="OD: Data Rates"/>
    <s v="2_Important"/>
    <s v="9.5"/>
    <s v="i"/>
    <x v="0"/>
    <x v="1"/>
  </r>
  <r>
    <s v="R_1oGDcCSrexhG6xq"/>
    <s v="Data Scientist"/>
    <s v="Industry"/>
    <s v="8-11"/>
    <s v="8-11"/>
    <x v="8"/>
    <s v="OD: Data Rates"/>
    <s v="1_Somewhat Important"/>
    <s v="9.5"/>
    <s v="i"/>
    <x v="1"/>
    <x v="1"/>
  </r>
  <r>
    <s v="R_31Tu8PfeG4XPwpp"/>
    <s v="Software Engineer"/>
    <s v="Academia/Research"/>
    <s v="8-11"/>
    <s v="4-7"/>
    <x v="8"/>
    <s v="OD: Data Rates"/>
    <s v="3_Very Important"/>
    <s v="9.5"/>
    <s v="i"/>
    <x v="0"/>
    <x v="0"/>
  </r>
  <r>
    <s v="R_2f2qhUYLFQgdnaM"/>
    <s v="Data Scientist"/>
    <s v="Government"/>
    <s v="4-7"/>
    <s v="4-7"/>
    <x v="8"/>
    <s v="OD: Data Rates"/>
    <s v="1_Somewhat Important"/>
    <s v="9.5"/>
    <s v="i"/>
    <x v="1"/>
    <x v="1"/>
  </r>
  <r>
    <s v="R_2Qf8Fmso32UqWP3"/>
    <s v="Operations"/>
    <s v="Industry"/>
    <s v="12 or more"/>
    <s v="1-3"/>
    <x v="8"/>
    <s v="OD: Data Rates"/>
    <s v="1_Somewhat Important"/>
    <s v="9.5"/>
    <s v="i"/>
    <x v="1"/>
    <x v="2"/>
  </r>
  <r>
    <s v="R_10GWF2MUChxTg9C"/>
    <s v="Data Scientist"/>
    <s v="Industry"/>
    <s v="12 or more"/>
    <s v="4-7"/>
    <x v="8"/>
    <s v="OD: Data Rates"/>
    <s v="3_Very Important"/>
    <s v="9.5"/>
    <s v="i"/>
    <x v="0"/>
    <x v="1"/>
  </r>
  <r>
    <s v="R_xb9Z7vClI4BI0Lv"/>
    <s v="Software Engineer"/>
    <s v="Industry"/>
    <s v="1-3"/>
    <s v="1-3"/>
    <x v="8"/>
    <s v="OD: Data Rates"/>
    <s v="3_Very Important"/>
    <s v="9.5"/>
    <s v="i"/>
    <x v="0"/>
    <x v="0"/>
  </r>
  <r>
    <s v="R_yxYFNRq1POGdZSN"/>
    <s v="Other"/>
    <s v="Industry"/>
    <s v="12 or more"/>
    <s v="1-3"/>
    <x v="8"/>
    <s v="OD: Data Rates"/>
    <s v="3_Very Important"/>
    <s v="9.5"/>
    <s v="i"/>
    <x v="0"/>
    <x v="2"/>
  </r>
  <r>
    <s v="R_2rBKYvKPy0FYpOs"/>
    <s v="Data Scientist"/>
    <s v="Industry"/>
    <s v="12 or more"/>
    <s v="12 or more"/>
    <x v="8"/>
    <s v="OD: Data Rates"/>
    <s v="3_Very Important"/>
    <s v="9.5"/>
    <s v="i"/>
    <x v="0"/>
    <x v="1"/>
  </r>
  <r>
    <s v="R_55A9NGrp8cmOeml"/>
    <s v="Software Engineer"/>
    <s v="Government"/>
    <s v="4-7"/>
    <s v="4-7"/>
    <x v="8"/>
    <s v="OD: Data Rates"/>
    <s v="2_Important"/>
    <s v="9.5"/>
    <s v="i"/>
    <x v="0"/>
    <x v="0"/>
  </r>
  <r>
    <s v="R_2RaluTZGx9oAgBT"/>
    <s v="Data Scientist"/>
    <s v="Industry"/>
    <s v="12 or more"/>
    <s v="8-11"/>
    <x v="8"/>
    <s v="OD: Data Rates"/>
    <s v="1_Somewhat Important"/>
    <s v="9.5"/>
    <s v="i"/>
    <x v="1"/>
    <x v="1"/>
  </r>
  <r>
    <s v="R_12QCFCcPuDsj1CP"/>
    <s v="Data Scientist"/>
    <s v="Government"/>
    <s v="4-7"/>
    <s v="1-3"/>
    <x v="8"/>
    <s v="OD: Data Rates"/>
    <s v="2_Important"/>
    <s v="9.5"/>
    <s v="i"/>
    <x v="0"/>
    <x v="1"/>
  </r>
  <r>
    <s v="R_1LdltJpvysOKMYX"/>
    <s v="Data Scientist"/>
    <s v="Government"/>
    <s v="12 or more"/>
    <s v="1-3"/>
    <x v="8"/>
    <s v="OD: Data Rates"/>
    <s v="0_Not Important"/>
    <s v="9.5"/>
    <s v="i"/>
    <x v="2"/>
    <x v="1"/>
  </r>
  <r>
    <s v="R_z1EzhhZgFhcevTP"/>
    <s v="Software Engineer"/>
    <s v="Industry"/>
    <s v="12 or more"/>
    <s v="4-7"/>
    <x v="9"/>
    <s v="OE: Runtime Metrics"/>
    <s v="3_Very Important"/>
    <s v="11.1"/>
    <s v="j"/>
    <x v="0"/>
    <x v="0"/>
  </r>
  <r>
    <s v="R_2v5O4iklUi5f1lO"/>
    <s v="Software Engineer"/>
    <s v="Industry"/>
    <s v="1-3"/>
    <s v="1-3"/>
    <x v="9"/>
    <s v="OE: Runtime Metrics"/>
    <s v="3_Very Important"/>
    <s v="11.1"/>
    <s v="j"/>
    <x v="0"/>
    <x v="0"/>
  </r>
  <r>
    <s v="R_3L5MDeuI3s8ggCk"/>
    <s v="Software Engineer"/>
    <s v="Government"/>
    <s v="4-7"/>
    <s v="4-7"/>
    <x v="9"/>
    <s v="OE: Runtime Metrics"/>
    <s v="3_Very Important"/>
    <s v="11.1"/>
    <s v="j"/>
    <x v="0"/>
    <x v="0"/>
  </r>
  <r>
    <s v="R_3EMwckwiKcqg96N"/>
    <s v="Data Scientist"/>
    <s v="Industry"/>
    <s v="4-7"/>
    <s v="4-7"/>
    <x v="9"/>
    <s v="OE: Runtime Metrics"/>
    <s v="3_Very Important"/>
    <s v="11.1"/>
    <s v="j"/>
    <x v="0"/>
    <x v="1"/>
  </r>
  <r>
    <s v="R_1eRZJGtk3EJoUwK"/>
    <s v="Data Scientist"/>
    <s v="Industry"/>
    <s v="8-11"/>
    <s v="8-11"/>
    <x v="9"/>
    <s v="OE: Runtime Metrics"/>
    <s v="2_Important"/>
    <s v="11.1"/>
    <s v="j"/>
    <x v="0"/>
    <x v="1"/>
  </r>
  <r>
    <s v="R_1Ck0rIP5lvRDSeo"/>
    <s v="Data Scientist"/>
    <s v="Government"/>
    <s v="12 or more"/>
    <s v="12 or more"/>
    <x v="9"/>
    <s v="OE: Runtime Metrics"/>
    <s v="3_Very Important"/>
    <s v="11.1"/>
    <s v="j"/>
    <x v="0"/>
    <x v="1"/>
  </r>
  <r>
    <s v="R_3KoTAueFmbUSe4n"/>
    <s v="Data Scientist"/>
    <s v="Industry"/>
    <s v="12 or more"/>
    <s v="12 or more"/>
    <x v="9"/>
    <s v="OE: Runtime Metrics"/>
    <s v="3_Very Important"/>
    <s v="11.1"/>
    <s v="j"/>
    <x v="0"/>
    <x v="1"/>
  </r>
  <r>
    <s v="R_1IHtXrUiB7O9yi6"/>
    <s v="Data Scientist"/>
    <s v="Academia/Research"/>
    <s v="8-11"/>
    <s v="12 or more"/>
    <x v="9"/>
    <s v="OE: Runtime Metrics"/>
    <s v="3_Very Important"/>
    <s v="11.1"/>
    <s v="j"/>
    <x v="0"/>
    <x v="1"/>
  </r>
  <r>
    <s v="R_3iJWWVlKUuDRLM9"/>
    <s v="Other"/>
    <s v="Industry"/>
    <s v="12 or more"/>
    <s v="12 or more"/>
    <x v="9"/>
    <s v="OE: Runtime Metrics"/>
    <s v="0_Not Important"/>
    <s v="11.1"/>
    <s v="j"/>
    <x v="2"/>
    <x v="2"/>
  </r>
  <r>
    <s v="R_2DM6sEoE0kZByfH"/>
    <s v="Software Engineer"/>
    <s v="Industry"/>
    <s v="12 or more"/>
    <s v="12 or more"/>
    <x v="9"/>
    <s v="OE: Runtime Metrics"/>
    <s v="2_Important"/>
    <s v="11.1"/>
    <s v="j"/>
    <x v="0"/>
    <x v="0"/>
  </r>
  <r>
    <s v="R_r9nDMErIrSD9yMx"/>
    <s v="Data Scientist"/>
    <s v="Industry"/>
    <s v="8-11"/>
    <s v="8-11"/>
    <x v="9"/>
    <s v="OE: Runtime Metrics"/>
    <s v="2_Important"/>
    <s v="11.1"/>
    <s v="j"/>
    <x v="0"/>
    <x v="1"/>
  </r>
  <r>
    <s v="R_1j7b8FGOdtpaBpJ"/>
    <s v="Data Scientist"/>
    <s v="Industry"/>
    <s v="8-11"/>
    <s v="4-7"/>
    <x v="9"/>
    <s v="OE: Runtime Metrics"/>
    <s v="1_Somewhat Important"/>
    <s v="11.1"/>
    <s v="j"/>
    <x v="1"/>
    <x v="1"/>
  </r>
  <r>
    <s v="R_3qEHzXqxpMJ2t11"/>
    <s v="Software Engineer"/>
    <s v="Industry"/>
    <s v="12 or more"/>
    <s v="4-7"/>
    <x v="9"/>
    <s v="OE: Runtime Metrics"/>
    <s v="3_Very Important"/>
    <s v="11.1"/>
    <s v="j"/>
    <x v="0"/>
    <x v="0"/>
  </r>
  <r>
    <s v="R_AAIjPZ7eHoTOyhH"/>
    <s v="Other"/>
    <s v="Industry"/>
    <s v="12 or more"/>
    <s v="4-7"/>
    <x v="9"/>
    <s v="OE: Runtime Metrics"/>
    <s v="3_Very Important"/>
    <s v="11.1"/>
    <s v="j"/>
    <x v="0"/>
    <x v="2"/>
  </r>
  <r>
    <s v="R_2wiVO1c4vLutDs7"/>
    <s v="Software Engineer"/>
    <s v="Industry"/>
    <s v="4-7"/>
    <s v="8-11"/>
    <x v="9"/>
    <s v="OE: Runtime Metrics"/>
    <s v="3_Very Important"/>
    <s v="11.1"/>
    <s v="j"/>
    <x v="0"/>
    <x v="0"/>
  </r>
  <r>
    <s v="R_3lMsPbIKs2BtE2F"/>
    <s v="Software Engineer"/>
    <s v="Government"/>
    <s v="12 or more"/>
    <s v="1-3"/>
    <x v="9"/>
    <s v="OE: Runtime Metrics"/>
    <s v="3_Very Important"/>
    <s v="11.1"/>
    <s v="j"/>
    <x v="0"/>
    <x v="0"/>
  </r>
  <r>
    <s v="R_9EtYVc5NRJwiW89"/>
    <s v="Data Scientist"/>
    <s v="Government"/>
    <s v="8-11"/>
    <s v="4-7"/>
    <x v="9"/>
    <s v="OE: Runtime Metrics"/>
    <s v="2_Important"/>
    <s v="11.1"/>
    <s v="j"/>
    <x v="0"/>
    <x v="1"/>
  </r>
  <r>
    <s v="R_2TGB6rRbpKl2cVL"/>
    <s v="Other"/>
    <s v="Industry"/>
    <s v="12 or more"/>
    <s v="4-7"/>
    <x v="9"/>
    <s v="OE: Runtime Metrics"/>
    <s v="3_Very Important"/>
    <s v="11.1"/>
    <s v="j"/>
    <x v="0"/>
    <x v="2"/>
  </r>
  <r>
    <s v="R_3EhhIuoxzKj53wp"/>
    <s v="Data Scientist"/>
    <s v="Other"/>
    <s v="4-7"/>
    <s v="1-3"/>
    <x v="9"/>
    <s v="OE: Runtime Metrics"/>
    <s v="3_Very Important"/>
    <s v="11.1"/>
    <s v="j"/>
    <x v="0"/>
    <x v="1"/>
  </r>
  <r>
    <s v="R_1oGDcCSrexhG6xq"/>
    <s v="Data Scientist"/>
    <s v="Industry"/>
    <s v="8-11"/>
    <s v="8-11"/>
    <x v="9"/>
    <s v="OE: Runtime Metrics"/>
    <s v="3_Very Important"/>
    <s v="11.1"/>
    <s v="j"/>
    <x v="0"/>
    <x v="1"/>
  </r>
  <r>
    <s v="R_31Tu8PfeG4XPwpp"/>
    <s v="Software Engineer"/>
    <s v="Academia/Research"/>
    <s v="8-11"/>
    <s v="4-7"/>
    <x v="9"/>
    <s v="OE: Runtime Metrics"/>
    <s v="3_Very Important"/>
    <s v="11.1"/>
    <s v="j"/>
    <x v="0"/>
    <x v="0"/>
  </r>
  <r>
    <s v="R_2f2qhUYLFQgdnaM"/>
    <s v="Data Scientist"/>
    <s v="Government"/>
    <s v="4-7"/>
    <s v="4-7"/>
    <x v="9"/>
    <s v="OE: Runtime Metrics"/>
    <s v="3_Very Important"/>
    <s v="11.1"/>
    <s v="j"/>
    <x v="0"/>
    <x v="1"/>
  </r>
  <r>
    <s v="R_2Qf8Fmso32UqWP3"/>
    <s v="Operations"/>
    <s v="Industry"/>
    <s v="12 or more"/>
    <s v="1-3"/>
    <x v="9"/>
    <s v="OE: Runtime Metrics"/>
    <s v="1_Somewhat Important"/>
    <s v="11.1"/>
    <s v="j"/>
    <x v="1"/>
    <x v="2"/>
  </r>
  <r>
    <s v="R_10GWF2MUChxTg9C"/>
    <s v="Data Scientist"/>
    <s v="Industry"/>
    <s v="12 or more"/>
    <s v="4-7"/>
    <x v="9"/>
    <s v="OE: Runtime Metrics"/>
    <s v="3_Very Important"/>
    <s v="11.1"/>
    <s v="j"/>
    <x v="0"/>
    <x v="1"/>
  </r>
  <r>
    <s v="R_xb9Z7vClI4BI0Lv"/>
    <s v="Software Engineer"/>
    <s v="Industry"/>
    <s v="1-3"/>
    <s v="1-3"/>
    <x v="9"/>
    <s v="OE: Runtime Metrics"/>
    <s v="1_Somewhat Important"/>
    <s v="11.1"/>
    <s v="j"/>
    <x v="1"/>
    <x v="0"/>
  </r>
  <r>
    <s v="R_yxYFNRq1POGdZSN"/>
    <s v="Other"/>
    <s v="Industry"/>
    <s v="12 or more"/>
    <s v="1-3"/>
    <x v="9"/>
    <s v="OE: Runtime Metrics"/>
    <s v="3_Very Important"/>
    <s v="11.1"/>
    <s v="j"/>
    <x v="0"/>
    <x v="2"/>
  </r>
  <r>
    <s v="R_2rBKYvKPy0FYpOs"/>
    <s v="Data Scientist"/>
    <s v="Industry"/>
    <s v="12 or more"/>
    <s v="12 or more"/>
    <x v="9"/>
    <s v="OE: Runtime Metrics"/>
    <s v="1_Somewhat Important"/>
    <s v="11.1"/>
    <s v="j"/>
    <x v="1"/>
    <x v="1"/>
  </r>
  <r>
    <s v="R_55A9NGrp8cmOeml"/>
    <s v="Software Engineer"/>
    <s v="Government"/>
    <s v="4-7"/>
    <s v="4-7"/>
    <x v="9"/>
    <s v="OE: Runtime Metrics"/>
    <s v="2_Important"/>
    <s v="11.1"/>
    <s v="j"/>
    <x v="0"/>
    <x v="0"/>
  </r>
  <r>
    <s v="R_2RaluTZGx9oAgBT"/>
    <s v="Data Scientist"/>
    <s v="Industry"/>
    <s v="12 or more"/>
    <s v="8-11"/>
    <x v="9"/>
    <s v="OE: Runtime Metrics"/>
    <s v="3_Very Important"/>
    <s v="11.1"/>
    <s v="j"/>
    <x v="0"/>
    <x v="1"/>
  </r>
  <r>
    <s v="R_12QCFCcPuDsj1CP"/>
    <s v="Data Scientist"/>
    <s v="Government"/>
    <s v="4-7"/>
    <s v="1-3"/>
    <x v="9"/>
    <s v="OE: Runtime Metrics"/>
    <s v="3_Very Important"/>
    <s v="11.1"/>
    <s v="j"/>
    <x v="0"/>
    <x v="1"/>
  </r>
  <r>
    <s v="R_1LdltJpvysOKMYX"/>
    <s v="Data Scientist"/>
    <s v="Government"/>
    <s v="12 or more"/>
    <s v="1-3"/>
    <x v="9"/>
    <s v="OE: Runtime Metrics"/>
    <s v="0_Not Important"/>
    <s v="11.1"/>
    <s v="j"/>
    <x v="2"/>
    <x v="1"/>
  </r>
  <r>
    <s v="R_z1EzhhZgFhcevTP"/>
    <s v="Software Engineer"/>
    <s v="Industry"/>
    <s v="12 or more"/>
    <s v="4-7"/>
    <x v="10"/>
    <s v="OE: Compute Resources"/>
    <s v="2_Important"/>
    <s v="11.2"/>
    <s v="k"/>
    <x v="0"/>
    <x v="0"/>
  </r>
  <r>
    <s v="R_2v5O4iklUi5f1lO"/>
    <s v="Software Engineer"/>
    <s v="Industry"/>
    <s v="1-3"/>
    <s v="1-3"/>
    <x v="10"/>
    <s v="OE: Compute Resources"/>
    <s v="2_Important"/>
    <s v="11.2"/>
    <s v="k"/>
    <x v="0"/>
    <x v="0"/>
  </r>
  <r>
    <s v="R_3L5MDeuI3s8ggCk"/>
    <s v="Software Engineer"/>
    <s v="Government"/>
    <s v="4-7"/>
    <s v="4-7"/>
    <x v="10"/>
    <s v="OE: Compute Resources"/>
    <s v="3_Very Important"/>
    <s v="11.2"/>
    <s v="k"/>
    <x v="0"/>
    <x v="0"/>
  </r>
  <r>
    <s v="R_3EMwckwiKcqg96N"/>
    <s v="Data Scientist"/>
    <s v="Industry"/>
    <s v="4-7"/>
    <s v="4-7"/>
    <x v="10"/>
    <s v="OE: Compute Resources"/>
    <s v="3_Very Important"/>
    <s v="11.2"/>
    <s v="k"/>
    <x v="0"/>
    <x v="1"/>
  </r>
  <r>
    <s v="R_1eRZJGtk3EJoUwK"/>
    <s v="Data Scientist"/>
    <s v="Industry"/>
    <s v="8-11"/>
    <s v="8-11"/>
    <x v="10"/>
    <s v="OE: Compute Resources"/>
    <s v="3_Very Important"/>
    <s v="11.2"/>
    <s v="k"/>
    <x v="0"/>
    <x v="1"/>
  </r>
  <r>
    <s v="R_1Ck0rIP5lvRDSeo"/>
    <s v="Data Scientist"/>
    <s v="Government"/>
    <s v="12 or more"/>
    <s v="12 or more"/>
    <x v="10"/>
    <s v="OE: Compute Resources"/>
    <s v="3_Very Important"/>
    <s v="11.2"/>
    <s v="k"/>
    <x v="0"/>
    <x v="1"/>
  </r>
  <r>
    <s v="R_3KoTAueFmbUSe4n"/>
    <s v="Data Scientist"/>
    <s v="Industry"/>
    <s v="12 or more"/>
    <s v="12 or more"/>
    <x v="10"/>
    <s v="OE: Compute Resources"/>
    <s v="3_Very Important"/>
    <s v="11.2"/>
    <s v="k"/>
    <x v="0"/>
    <x v="1"/>
  </r>
  <r>
    <s v="R_1IHtXrUiB7O9yi6"/>
    <s v="Data Scientist"/>
    <s v="Academia/Research"/>
    <s v="8-11"/>
    <s v="12 or more"/>
    <x v="10"/>
    <s v="OE: Compute Resources"/>
    <s v="3_Very Important"/>
    <s v="11.2"/>
    <s v="k"/>
    <x v="0"/>
    <x v="1"/>
  </r>
  <r>
    <s v="R_3iJWWVlKUuDRLM9"/>
    <s v="Other"/>
    <s v="Industry"/>
    <s v="12 or more"/>
    <s v="12 or more"/>
    <x v="10"/>
    <s v="OE: Compute Resources"/>
    <s v="3_Very Important"/>
    <s v="11.2"/>
    <s v="k"/>
    <x v="0"/>
    <x v="2"/>
  </r>
  <r>
    <s v="R_2DM6sEoE0kZByfH"/>
    <s v="Software Engineer"/>
    <s v="Industry"/>
    <s v="12 or more"/>
    <s v="12 or more"/>
    <x v="10"/>
    <s v="OE: Compute Resources"/>
    <s v="3_Very Important"/>
    <s v="11.2"/>
    <s v="k"/>
    <x v="0"/>
    <x v="0"/>
  </r>
  <r>
    <s v="R_r9nDMErIrSD9yMx"/>
    <s v="Data Scientist"/>
    <s v="Industry"/>
    <s v="8-11"/>
    <s v="8-11"/>
    <x v="10"/>
    <s v="OE: Compute Resources"/>
    <s v="2_Important"/>
    <s v="11.2"/>
    <s v="k"/>
    <x v="0"/>
    <x v="1"/>
  </r>
  <r>
    <s v="R_1j7b8FGOdtpaBpJ"/>
    <s v="Data Scientist"/>
    <s v="Industry"/>
    <s v="8-11"/>
    <s v="4-7"/>
    <x v="10"/>
    <s v="OE: Compute Resources"/>
    <s v="2_Important"/>
    <s v="11.2"/>
    <s v="k"/>
    <x v="0"/>
    <x v="1"/>
  </r>
  <r>
    <s v="R_3qEHzXqxpMJ2t11"/>
    <s v="Software Engineer"/>
    <s v="Industry"/>
    <s v="12 or more"/>
    <s v="4-7"/>
    <x v="10"/>
    <s v="OE: Compute Resources"/>
    <s v="3_Very Important"/>
    <s v="11.2"/>
    <s v="k"/>
    <x v="0"/>
    <x v="0"/>
  </r>
  <r>
    <s v="R_AAIjPZ7eHoTOyhH"/>
    <s v="Other"/>
    <s v="Industry"/>
    <s v="12 or more"/>
    <s v="4-7"/>
    <x v="10"/>
    <s v="OE: Compute Resources"/>
    <s v="3_Very Important"/>
    <s v="11.2"/>
    <s v="k"/>
    <x v="0"/>
    <x v="2"/>
  </r>
  <r>
    <s v="R_2wiVO1c4vLutDs7"/>
    <s v="Software Engineer"/>
    <s v="Industry"/>
    <s v="4-7"/>
    <s v="8-11"/>
    <x v="10"/>
    <s v="OE: Compute Resources"/>
    <s v="3_Very Important"/>
    <s v="11.2"/>
    <s v="k"/>
    <x v="0"/>
    <x v="0"/>
  </r>
  <r>
    <s v="R_3lMsPbIKs2BtE2F"/>
    <s v="Software Engineer"/>
    <s v="Government"/>
    <s v="12 or more"/>
    <s v="1-3"/>
    <x v="10"/>
    <s v="OE: Compute Resources"/>
    <s v="3_Very Important"/>
    <s v="11.2"/>
    <s v="k"/>
    <x v="0"/>
    <x v="0"/>
  </r>
  <r>
    <s v="R_9EtYVc5NRJwiW89"/>
    <s v="Data Scientist"/>
    <s v="Government"/>
    <s v="8-11"/>
    <s v="4-7"/>
    <x v="10"/>
    <s v="OE: Compute Resources"/>
    <s v="2_Important"/>
    <s v="11.2"/>
    <s v="k"/>
    <x v="0"/>
    <x v="1"/>
  </r>
  <r>
    <s v="R_2TGB6rRbpKl2cVL"/>
    <s v="Other"/>
    <s v="Industry"/>
    <s v="12 or more"/>
    <s v="4-7"/>
    <x v="10"/>
    <s v="OE: Compute Resources"/>
    <s v="3_Very Important"/>
    <s v="11.2"/>
    <s v="k"/>
    <x v="0"/>
    <x v="2"/>
  </r>
  <r>
    <s v="R_3EhhIuoxzKj53wp"/>
    <s v="Data Scientist"/>
    <s v="Other"/>
    <s v="4-7"/>
    <s v="1-3"/>
    <x v="10"/>
    <s v="OE: Compute Resources"/>
    <s v="3_Very Important"/>
    <s v="11.2"/>
    <s v="k"/>
    <x v="0"/>
    <x v="1"/>
  </r>
  <r>
    <s v="R_1oGDcCSrexhG6xq"/>
    <s v="Data Scientist"/>
    <s v="Industry"/>
    <s v="8-11"/>
    <s v="8-11"/>
    <x v="10"/>
    <s v="OE: Compute Resources"/>
    <s v="2_Important"/>
    <s v="11.2"/>
    <s v="k"/>
    <x v="0"/>
    <x v="1"/>
  </r>
  <r>
    <s v="R_31Tu8PfeG4XPwpp"/>
    <s v="Software Engineer"/>
    <s v="Academia/Research"/>
    <s v="8-11"/>
    <s v="4-7"/>
    <x v="10"/>
    <s v="OE: Compute Resources"/>
    <s v="3_Very Important"/>
    <s v="11.2"/>
    <s v="k"/>
    <x v="0"/>
    <x v="0"/>
  </r>
  <r>
    <s v="R_2f2qhUYLFQgdnaM"/>
    <s v="Data Scientist"/>
    <s v="Government"/>
    <s v="4-7"/>
    <s v="4-7"/>
    <x v="10"/>
    <s v="OE: Compute Resources"/>
    <s v="2_Important"/>
    <s v="11.2"/>
    <s v="k"/>
    <x v="0"/>
    <x v="1"/>
  </r>
  <r>
    <s v="R_2Qf8Fmso32UqWP3"/>
    <s v="Operations"/>
    <s v="Industry"/>
    <s v="12 or more"/>
    <s v="1-3"/>
    <x v="10"/>
    <s v="OE: Compute Resources"/>
    <s v="2_Important"/>
    <s v="11.2"/>
    <s v="k"/>
    <x v="0"/>
    <x v="2"/>
  </r>
  <r>
    <s v="R_10GWF2MUChxTg9C"/>
    <s v="Data Scientist"/>
    <s v="Industry"/>
    <s v="12 or more"/>
    <s v="4-7"/>
    <x v="10"/>
    <s v="OE: Compute Resources"/>
    <s v="3_Very Important"/>
    <s v="11.2"/>
    <s v="k"/>
    <x v="0"/>
    <x v="1"/>
  </r>
  <r>
    <s v="R_xb9Z7vClI4BI0Lv"/>
    <s v="Software Engineer"/>
    <s v="Industry"/>
    <s v="1-3"/>
    <s v="1-3"/>
    <x v="10"/>
    <s v="OE: Compute Resources"/>
    <s v="2_Important"/>
    <s v="11.2"/>
    <s v="k"/>
    <x v="0"/>
    <x v="0"/>
  </r>
  <r>
    <s v="R_yxYFNRq1POGdZSN"/>
    <s v="Other"/>
    <s v="Industry"/>
    <s v="12 or more"/>
    <s v="1-3"/>
    <x v="10"/>
    <s v="OE: Compute Resources"/>
    <s v="3_Very Important"/>
    <s v="11.2"/>
    <s v="k"/>
    <x v="0"/>
    <x v="2"/>
  </r>
  <r>
    <s v="R_2rBKYvKPy0FYpOs"/>
    <s v="Data Scientist"/>
    <s v="Industry"/>
    <s v="12 or more"/>
    <s v="12 or more"/>
    <x v="10"/>
    <s v="OE: Compute Resources"/>
    <s v="3_Very Important"/>
    <s v="11.2"/>
    <s v="k"/>
    <x v="0"/>
    <x v="1"/>
  </r>
  <r>
    <s v="R_55A9NGrp8cmOeml"/>
    <s v="Software Engineer"/>
    <s v="Government"/>
    <s v="4-7"/>
    <s v="4-7"/>
    <x v="10"/>
    <s v="OE: Compute Resources"/>
    <s v="2_Important"/>
    <s v="11.2"/>
    <s v="k"/>
    <x v="0"/>
    <x v="0"/>
  </r>
  <r>
    <s v="R_2RaluTZGx9oAgBT"/>
    <s v="Data Scientist"/>
    <s v="Industry"/>
    <s v="12 or more"/>
    <s v="8-11"/>
    <x v="10"/>
    <s v="OE: Compute Resources"/>
    <s v="1_Somewhat Important"/>
    <s v="11.2"/>
    <s v="k"/>
    <x v="1"/>
    <x v="1"/>
  </r>
  <r>
    <s v="R_12QCFCcPuDsj1CP"/>
    <s v="Data Scientist"/>
    <s v="Government"/>
    <s v="4-7"/>
    <s v="1-3"/>
    <x v="10"/>
    <s v="OE: Compute Resources"/>
    <s v="2_Important"/>
    <s v="11.2"/>
    <s v="k"/>
    <x v="0"/>
    <x v="1"/>
  </r>
  <r>
    <s v="R_1LdltJpvysOKMYX"/>
    <s v="Data Scientist"/>
    <s v="Government"/>
    <s v="12 or more"/>
    <s v="1-3"/>
    <x v="10"/>
    <s v="OE: Compute Resources"/>
    <s v="0_Not Important"/>
    <s v="11.2"/>
    <s v="k"/>
    <x v="2"/>
    <x v="1"/>
  </r>
  <r>
    <s v="R_z1EzhhZgFhcevTP"/>
    <s v="Software Engineer"/>
    <s v="Industry"/>
    <s v="12 or more"/>
    <s v="4-7"/>
    <x v="11"/>
    <s v="OE: Inference Time"/>
    <s v="3_Very Important"/>
    <s v="11.3"/>
    <s v="l"/>
    <x v="0"/>
    <x v="0"/>
  </r>
  <r>
    <s v="R_2v5O4iklUi5f1lO"/>
    <s v="Software Engineer"/>
    <s v="Industry"/>
    <s v="1-3"/>
    <s v="1-3"/>
    <x v="11"/>
    <s v="OE: Inference Time"/>
    <s v="3_Very Important"/>
    <s v="11.3"/>
    <s v="l"/>
    <x v="0"/>
    <x v="0"/>
  </r>
  <r>
    <s v="R_3L5MDeuI3s8ggCk"/>
    <s v="Software Engineer"/>
    <s v="Government"/>
    <s v="4-7"/>
    <s v="4-7"/>
    <x v="11"/>
    <s v="OE: Inference Time"/>
    <s v="3_Very Important"/>
    <s v="11.3"/>
    <s v="l"/>
    <x v="0"/>
    <x v="0"/>
  </r>
  <r>
    <s v="R_3EMwckwiKcqg96N"/>
    <s v="Data Scientist"/>
    <s v="Industry"/>
    <s v="4-7"/>
    <s v="4-7"/>
    <x v="11"/>
    <s v="OE: Inference Time"/>
    <s v="2_Important"/>
    <s v="11.3"/>
    <s v="l"/>
    <x v="0"/>
    <x v="1"/>
  </r>
  <r>
    <s v="R_1eRZJGtk3EJoUwK"/>
    <s v="Data Scientist"/>
    <s v="Industry"/>
    <s v="8-11"/>
    <s v="8-11"/>
    <x v="11"/>
    <s v="OE: Inference Time"/>
    <s v="3_Very Important"/>
    <s v="11.3"/>
    <s v="l"/>
    <x v="0"/>
    <x v="1"/>
  </r>
  <r>
    <s v="R_1Ck0rIP5lvRDSeo"/>
    <s v="Data Scientist"/>
    <s v="Government"/>
    <s v="12 or more"/>
    <s v="12 or more"/>
    <x v="11"/>
    <s v="OE: Inference Time"/>
    <s v="2_Important"/>
    <s v="11.3"/>
    <s v="l"/>
    <x v="0"/>
    <x v="1"/>
  </r>
  <r>
    <s v="R_3KoTAueFmbUSe4n"/>
    <s v="Data Scientist"/>
    <s v="Industry"/>
    <s v="12 or more"/>
    <s v="12 or more"/>
    <x v="11"/>
    <s v="OE: Inference Time"/>
    <s v="3_Very Important"/>
    <s v="11.3"/>
    <s v="l"/>
    <x v="0"/>
    <x v="1"/>
  </r>
  <r>
    <s v="R_1IHtXrUiB7O9yi6"/>
    <s v="Data Scientist"/>
    <s v="Academia/Research"/>
    <s v="8-11"/>
    <s v="12 or more"/>
    <x v="11"/>
    <s v="OE: Inference Time"/>
    <s v="1_Somewhat Important"/>
    <s v="11.3"/>
    <s v="l"/>
    <x v="1"/>
    <x v="1"/>
  </r>
  <r>
    <s v="R_3iJWWVlKUuDRLM9"/>
    <s v="Other"/>
    <s v="Industry"/>
    <s v="12 or more"/>
    <s v="12 or more"/>
    <x v="11"/>
    <s v="OE: Inference Time"/>
    <s v="3_Very Important"/>
    <s v="11.3"/>
    <s v="l"/>
    <x v="0"/>
    <x v="2"/>
  </r>
  <r>
    <s v="R_2DM6sEoE0kZByfH"/>
    <s v="Software Engineer"/>
    <s v="Industry"/>
    <s v="12 or more"/>
    <s v="12 or more"/>
    <x v="11"/>
    <s v="OE: Inference Time"/>
    <s v="3_Very Important"/>
    <s v="11.3"/>
    <s v="l"/>
    <x v="0"/>
    <x v="0"/>
  </r>
  <r>
    <s v="R_r9nDMErIrSD9yMx"/>
    <s v="Data Scientist"/>
    <s v="Industry"/>
    <s v="8-11"/>
    <s v="8-11"/>
    <x v="11"/>
    <s v="OE: Inference Time"/>
    <s v="2_Important"/>
    <s v="11.3"/>
    <s v="l"/>
    <x v="0"/>
    <x v="1"/>
  </r>
  <r>
    <s v="R_1j7b8FGOdtpaBpJ"/>
    <s v="Data Scientist"/>
    <s v="Industry"/>
    <s v="8-11"/>
    <s v="4-7"/>
    <x v="11"/>
    <s v="OE: Inference Time"/>
    <s v="3_Very Important"/>
    <s v="11.3"/>
    <s v="l"/>
    <x v="0"/>
    <x v="1"/>
  </r>
  <r>
    <s v="R_3qEHzXqxpMJ2t11"/>
    <s v="Software Engineer"/>
    <s v="Industry"/>
    <s v="12 or more"/>
    <s v="4-7"/>
    <x v="11"/>
    <s v="OE: Inference Time"/>
    <s v="3_Very Important"/>
    <s v="11.3"/>
    <s v="l"/>
    <x v="0"/>
    <x v="0"/>
  </r>
  <r>
    <s v="R_AAIjPZ7eHoTOyhH"/>
    <s v="Other"/>
    <s v="Industry"/>
    <s v="12 or more"/>
    <s v="4-7"/>
    <x v="11"/>
    <s v="OE: Inference Time"/>
    <s v="2_Important"/>
    <s v="11.3"/>
    <s v="l"/>
    <x v="0"/>
    <x v="2"/>
  </r>
  <r>
    <s v="R_2wiVO1c4vLutDs7"/>
    <s v="Software Engineer"/>
    <s v="Industry"/>
    <s v="4-7"/>
    <s v="8-11"/>
    <x v="11"/>
    <s v="OE: Inference Time"/>
    <s v="3_Very Important"/>
    <s v="11.3"/>
    <s v="l"/>
    <x v="0"/>
    <x v="0"/>
  </r>
  <r>
    <s v="R_3lMsPbIKs2BtE2F"/>
    <s v="Software Engineer"/>
    <s v="Government"/>
    <s v="12 or more"/>
    <s v="1-3"/>
    <x v="11"/>
    <s v="OE: Inference Time"/>
    <s v="3_Very Important"/>
    <s v="11.3"/>
    <s v="l"/>
    <x v="0"/>
    <x v="0"/>
  </r>
  <r>
    <s v="R_9EtYVc5NRJwiW89"/>
    <s v="Data Scientist"/>
    <s v="Government"/>
    <s v="8-11"/>
    <s v="4-7"/>
    <x v="11"/>
    <s v="OE: Inference Time"/>
    <s v="3_Very Important"/>
    <s v="11.3"/>
    <s v="l"/>
    <x v="0"/>
    <x v="1"/>
  </r>
  <r>
    <s v="R_2TGB6rRbpKl2cVL"/>
    <s v="Other"/>
    <s v="Industry"/>
    <s v="12 or more"/>
    <s v="4-7"/>
    <x v="11"/>
    <s v="OE: Inference Time"/>
    <s v="3_Very Important"/>
    <s v="11.3"/>
    <s v="l"/>
    <x v="0"/>
    <x v="2"/>
  </r>
  <r>
    <s v="R_3EhhIuoxzKj53wp"/>
    <s v="Data Scientist"/>
    <s v="Other"/>
    <s v="4-7"/>
    <s v="1-3"/>
    <x v="11"/>
    <s v="OE: Inference Time"/>
    <s v="3_Very Important"/>
    <s v="11.3"/>
    <s v="l"/>
    <x v="0"/>
    <x v="1"/>
  </r>
  <r>
    <s v="R_1oGDcCSrexhG6xq"/>
    <s v="Data Scientist"/>
    <s v="Industry"/>
    <s v="8-11"/>
    <s v="8-11"/>
    <x v="11"/>
    <s v="OE: Inference Time"/>
    <s v="2_Important"/>
    <s v="11.3"/>
    <s v="l"/>
    <x v="0"/>
    <x v="1"/>
  </r>
  <r>
    <s v="R_31Tu8PfeG4XPwpp"/>
    <s v="Software Engineer"/>
    <s v="Academia/Research"/>
    <s v="8-11"/>
    <s v="4-7"/>
    <x v="11"/>
    <s v="OE: Inference Time"/>
    <s v="3_Very Important"/>
    <s v="11.3"/>
    <s v="l"/>
    <x v="0"/>
    <x v="0"/>
  </r>
  <r>
    <s v="R_2f2qhUYLFQgdnaM"/>
    <s v="Data Scientist"/>
    <s v="Government"/>
    <s v="4-7"/>
    <s v="4-7"/>
    <x v="11"/>
    <s v="OE: Inference Time"/>
    <s v="3_Very Important"/>
    <s v="11.3"/>
    <s v="l"/>
    <x v="0"/>
    <x v="1"/>
  </r>
  <r>
    <s v="R_2Qf8Fmso32UqWP3"/>
    <s v="Operations"/>
    <s v="Industry"/>
    <s v="12 or more"/>
    <s v="1-3"/>
    <x v="11"/>
    <s v="OE: Inference Time"/>
    <s v="2_Important"/>
    <s v="11.3"/>
    <s v="l"/>
    <x v="0"/>
    <x v="2"/>
  </r>
  <r>
    <s v="R_10GWF2MUChxTg9C"/>
    <s v="Data Scientist"/>
    <s v="Industry"/>
    <s v="12 or more"/>
    <s v="4-7"/>
    <x v="11"/>
    <s v="OE: Inference Time"/>
    <s v="3_Very Important"/>
    <s v="11.3"/>
    <s v="l"/>
    <x v="0"/>
    <x v="1"/>
  </r>
  <r>
    <s v="R_xb9Z7vClI4BI0Lv"/>
    <s v="Software Engineer"/>
    <s v="Industry"/>
    <s v="1-3"/>
    <s v="1-3"/>
    <x v="11"/>
    <s v="OE: Inference Time"/>
    <s v="3_Very Important"/>
    <s v="11.3"/>
    <s v="l"/>
    <x v="0"/>
    <x v="0"/>
  </r>
  <r>
    <s v="R_yxYFNRq1POGdZSN"/>
    <s v="Other"/>
    <s v="Industry"/>
    <s v="12 or more"/>
    <s v="1-3"/>
    <x v="11"/>
    <s v="OE: Inference Time"/>
    <s v="3_Very Important"/>
    <s v="11.3"/>
    <s v="l"/>
    <x v="0"/>
    <x v="2"/>
  </r>
  <r>
    <s v="R_2rBKYvKPy0FYpOs"/>
    <s v="Data Scientist"/>
    <s v="Industry"/>
    <s v="12 or more"/>
    <s v="12 or more"/>
    <x v="11"/>
    <s v="OE: Inference Time"/>
    <s v="3_Very Important"/>
    <s v="11.3"/>
    <s v="l"/>
    <x v="0"/>
    <x v="1"/>
  </r>
  <r>
    <s v="R_55A9NGrp8cmOeml"/>
    <s v="Software Engineer"/>
    <s v="Government"/>
    <s v="4-7"/>
    <s v="4-7"/>
    <x v="11"/>
    <s v="OE: Inference Time"/>
    <s v="2_Important"/>
    <s v="11.3"/>
    <s v="l"/>
    <x v="0"/>
    <x v="0"/>
  </r>
  <r>
    <s v="R_2RaluTZGx9oAgBT"/>
    <s v="Data Scientist"/>
    <s v="Industry"/>
    <s v="12 or more"/>
    <s v="8-11"/>
    <x v="11"/>
    <s v="OE: Inference Time"/>
    <s v="2_Important"/>
    <s v="11.3"/>
    <s v="l"/>
    <x v="0"/>
    <x v="1"/>
  </r>
  <r>
    <s v="R_12QCFCcPuDsj1CP"/>
    <s v="Data Scientist"/>
    <s v="Government"/>
    <s v="4-7"/>
    <s v="1-3"/>
    <x v="11"/>
    <s v="OE: Inference Time"/>
    <s v="3_Very Important"/>
    <s v="11.3"/>
    <s v="l"/>
    <x v="0"/>
    <x v="1"/>
  </r>
  <r>
    <s v="R_1LdltJpvysOKMYX"/>
    <s v="Data Scientist"/>
    <s v="Government"/>
    <s v="12 or more"/>
    <s v="1-3"/>
    <x v="11"/>
    <s v="OE: Inference Time"/>
    <s v="0_Not Important"/>
    <s v="11.3"/>
    <s v="l"/>
    <x v="2"/>
    <x v="1"/>
  </r>
  <r>
    <s v="R_z1EzhhZgFhcevTP"/>
    <s v="Software Engineer"/>
    <s v="Industry"/>
    <s v="12 or more"/>
    <s v="4-7"/>
    <x v="12"/>
    <s v="RD: Metadata"/>
    <s v="3_Very Important"/>
    <s v="13.1"/>
    <s v="m"/>
    <x v="0"/>
    <x v="0"/>
  </r>
  <r>
    <s v="R_2v5O4iklUi5f1lO"/>
    <s v="Software Engineer"/>
    <s v="Industry"/>
    <s v="1-3"/>
    <s v="1-3"/>
    <x v="12"/>
    <s v="RD: Metadata"/>
    <s v="3_Very Important"/>
    <s v="13.1"/>
    <s v="m"/>
    <x v="0"/>
    <x v="0"/>
  </r>
  <r>
    <s v="R_3L5MDeuI3s8ggCk"/>
    <s v="Software Engineer"/>
    <s v="Government"/>
    <s v="4-7"/>
    <s v="4-7"/>
    <x v="12"/>
    <s v="RD: Metadata"/>
    <s v="3_Very Important"/>
    <s v="13.1"/>
    <s v="m"/>
    <x v="0"/>
    <x v="0"/>
  </r>
  <r>
    <s v="R_3EMwckwiKcqg96N"/>
    <s v="Data Scientist"/>
    <s v="Industry"/>
    <s v="4-7"/>
    <s v="4-7"/>
    <x v="12"/>
    <s v="RD: Metadata"/>
    <s v="1_Somewhat Important"/>
    <s v="13.1"/>
    <s v="m"/>
    <x v="1"/>
    <x v="1"/>
  </r>
  <r>
    <s v="R_1eRZJGtk3EJoUwK"/>
    <s v="Data Scientist"/>
    <s v="Industry"/>
    <s v="8-11"/>
    <s v="8-11"/>
    <x v="12"/>
    <s v="RD: Metadata"/>
    <s v="1_Somewhat Important"/>
    <s v="13.1"/>
    <s v="m"/>
    <x v="1"/>
    <x v="1"/>
  </r>
  <r>
    <s v="R_1Ck0rIP5lvRDSeo"/>
    <s v="Data Scientist"/>
    <s v="Government"/>
    <s v="12 or more"/>
    <s v="12 or more"/>
    <x v="12"/>
    <s v="RD: Metadata"/>
    <s v="3_Very Important"/>
    <s v="13.1"/>
    <s v="m"/>
    <x v="0"/>
    <x v="1"/>
  </r>
  <r>
    <s v="R_3KoTAueFmbUSe4n"/>
    <s v="Data Scientist"/>
    <s v="Industry"/>
    <s v="12 or more"/>
    <s v="12 or more"/>
    <x v="12"/>
    <s v="RD: Metadata"/>
    <s v="2_Important"/>
    <s v="13.1"/>
    <s v="m"/>
    <x v="0"/>
    <x v="1"/>
  </r>
  <r>
    <s v="R_1IHtXrUiB7O9yi6"/>
    <s v="Data Scientist"/>
    <s v="Academia/Research"/>
    <s v="8-11"/>
    <s v="12 or more"/>
    <x v="12"/>
    <s v="RD: Metadata"/>
    <s v="3_Very Important"/>
    <s v="13.1"/>
    <s v="m"/>
    <x v="0"/>
    <x v="1"/>
  </r>
  <r>
    <s v="R_3iJWWVlKUuDRLM9"/>
    <s v="Other"/>
    <s v="Industry"/>
    <s v="12 or more"/>
    <s v="12 or more"/>
    <x v="12"/>
    <s v="RD: Metadata"/>
    <s v="1_Somewhat Important"/>
    <s v="13.1"/>
    <s v="m"/>
    <x v="1"/>
    <x v="2"/>
  </r>
  <r>
    <s v="R_2DM6sEoE0kZByfH"/>
    <s v="Software Engineer"/>
    <s v="Industry"/>
    <s v="12 or more"/>
    <s v="12 or more"/>
    <x v="12"/>
    <s v="RD: Metadata"/>
    <s v="3_Very Important"/>
    <s v="13.1"/>
    <s v="m"/>
    <x v="0"/>
    <x v="0"/>
  </r>
  <r>
    <s v="R_r9nDMErIrSD9yMx"/>
    <s v="Data Scientist"/>
    <s v="Industry"/>
    <s v="8-11"/>
    <s v="8-11"/>
    <x v="12"/>
    <s v="RD: Metadata"/>
    <s v="3_Very Important"/>
    <s v="13.1"/>
    <s v="m"/>
    <x v="0"/>
    <x v="1"/>
  </r>
  <r>
    <s v="R_1j7b8FGOdtpaBpJ"/>
    <s v="Data Scientist"/>
    <s v="Industry"/>
    <s v="8-11"/>
    <s v="4-7"/>
    <x v="12"/>
    <s v="RD: Metadata"/>
    <s v="2_Important"/>
    <s v="13.1"/>
    <s v="m"/>
    <x v="0"/>
    <x v="1"/>
  </r>
  <r>
    <s v="R_3qEHzXqxpMJ2t11"/>
    <s v="Software Engineer"/>
    <s v="Industry"/>
    <s v="12 or more"/>
    <s v="4-7"/>
    <x v="12"/>
    <s v="RD: Metadata"/>
    <s v="3_Very Important"/>
    <s v="13.1"/>
    <s v="m"/>
    <x v="0"/>
    <x v="0"/>
  </r>
  <r>
    <s v="R_AAIjPZ7eHoTOyhH"/>
    <s v="Other"/>
    <s v="Industry"/>
    <s v="12 or more"/>
    <s v="4-7"/>
    <x v="12"/>
    <s v="RD: Metadata"/>
    <s v="3_Very Important"/>
    <s v="13.1"/>
    <s v="m"/>
    <x v="0"/>
    <x v="2"/>
  </r>
  <r>
    <s v="R_2wiVO1c4vLutDs7"/>
    <s v="Software Engineer"/>
    <s v="Industry"/>
    <s v="4-7"/>
    <s v="8-11"/>
    <x v="12"/>
    <s v="RD: Metadata"/>
    <s v="3_Very Important"/>
    <s v="13.1"/>
    <s v="m"/>
    <x v="0"/>
    <x v="0"/>
  </r>
  <r>
    <s v="R_3lMsPbIKs2BtE2F"/>
    <s v="Software Engineer"/>
    <s v="Government"/>
    <s v="12 or more"/>
    <s v="1-3"/>
    <x v="12"/>
    <s v="RD: Metadata"/>
    <s v="3_Very Important"/>
    <s v="13.1"/>
    <s v="m"/>
    <x v="0"/>
    <x v="0"/>
  </r>
  <r>
    <s v="R_9EtYVc5NRJwiW89"/>
    <s v="Data Scientist"/>
    <s v="Government"/>
    <s v="8-11"/>
    <s v="4-7"/>
    <x v="12"/>
    <s v="RD: Metadata"/>
    <s v="3_Very Important"/>
    <s v="13.1"/>
    <s v="m"/>
    <x v="0"/>
    <x v="1"/>
  </r>
  <r>
    <s v="R_2TGB6rRbpKl2cVL"/>
    <s v="Other"/>
    <s v="Industry"/>
    <s v="12 or more"/>
    <s v="4-7"/>
    <x v="12"/>
    <s v="RD: Metadata"/>
    <s v="3_Very Important"/>
    <s v="13.1"/>
    <s v="m"/>
    <x v="0"/>
    <x v="2"/>
  </r>
  <r>
    <s v="R_3EhhIuoxzKj53wp"/>
    <s v="Data Scientist"/>
    <s v="Other"/>
    <s v="4-7"/>
    <s v="1-3"/>
    <x v="12"/>
    <s v="RD: Metadata"/>
    <s v="3_Very Important"/>
    <s v="13.1"/>
    <s v="m"/>
    <x v="0"/>
    <x v="1"/>
  </r>
  <r>
    <s v="R_1oGDcCSrexhG6xq"/>
    <s v="Data Scientist"/>
    <s v="Industry"/>
    <s v="8-11"/>
    <s v="8-11"/>
    <x v="12"/>
    <s v="RD: Metadata"/>
    <s v="3_Very Important"/>
    <s v="13.1"/>
    <s v="m"/>
    <x v="0"/>
    <x v="1"/>
  </r>
  <r>
    <s v="R_31Tu8PfeG4XPwpp"/>
    <s v="Software Engineer"/>
    <s v="Academia/Research"/>
    <s v="8-11"/>
    <s v="4-7"/>
    <x v="12"/>
    <s v="RD: Metadata"/>
    <s v="1_Somewhat Important"/>
    <s v="13.1"/>
    <s v="m"/>
    <x v="1"/>
    <x v="0"/>
  </r>
  <r>
    <s v="R_2f2qhUYLFQgdnaM"/>
    <s v="Data Scientist"/>
    <s v="Government"/>
    <s v="4-7"/>
    <s v="4-7"/>
    <x v="12"/>
    <s v="RD: Metadata"/>
    <s v="2_Important"/>
    <s v="13.1"/>
    <s v="m"/>
    <x v="0"/>
    <x v="1"/>
  </r>
  <r>
    <s v="R_2Qf8Fmso32UqWP3"/>
    <s v="Operations"/>
    <s v="Industry"/>
    <s v="12 or more"/>
    <s v="1-3"/>
    <x v="12"/>
    <s v="RD: Metadata"/>
    <s v="1_Somewhat Important"/>
    <s v="13.1"/>
    <s v="m"/>
    <x v="1"/>
    <x v="2"/>
  </r>
  <r>
    <s v="R_10GWF2MUChxTg9C"/>
    <s v="Data Scientist"/>
    <s v="Industry"/>
    <s v="12 or more"/>
    <s v="4-7"/>
    <x v="12"/>
    <s v="RD: Metadata"/>
    <s v="3_Very Important"/>
    <s v="13.1"/>
    <s v="m"/>
    <x v="0"/>
    <x v="1"/>
  </r>
  <r>
    <s v="R_xb9Z7vClI4BI0Lv"/>
    <s v="Software Engineer"/>
    <s v="Industry"/>
    <s v="1-3"/>
    <s v="1-3"/>
    <x v="12"/>
    <s v="RD: Metadata"/>
    <s v="3_Very Important"/>
    <s v="13.1"/>
    <s v="m"/>
    <x v="0"/>
    <x v="0"/>
  </r>
  <r>
    <s v="R_yxYFNRq1POGdZSN"/>
    <s v="Other"/>
    <s v="Industry"/>
    <s v="12 or more"/>
    <s v="1-3"/>
    <x v="12"/>
    <s v="RD: Metadata"/>
    <s v="3_Very Important"/>
    <s v="13.1"/>
    <s v="m"/>
    <x v="0"/>
    <x v="2"/>
  </r>
  <r>
    <s v="R_2rBKYvKPy0FYpOs"/>
    <s v="Data Scientist"/>
    <s v="Industry"/>
    <s v="12 or more"/>
    <s v="12 or more"/>
    <x v="12"/>
    <s v="RD: Metadata"/>
    <s v="2_Important"/>
    <s v="13.1"/>
    <s v="m"/>
    <x v="0"/>
    <x v="1"/>
  </r>
  <r>
    <s v="R_55A9NGrp8cmOeml"/>
    <s v="Software Engineer"/>
    <s v="Government"/>
    <s v="4-7"/>
    <s v="4-7"/>
    <x v="12"/>
    <s v="RD: Metadata"/>
    <s v="2_Important"/>
    <s v="13.1"/>
    <s v="m"/>
    <x v="0"/>
    <x v="0"/>
  </r>
  <r>
    <s v="R_2RaluTZGx9oAgBT"/>
    <s v="Data Scientist"/>
    <s v="Industry"/>
    <s v="12 or more"/>
    <s v="8-11"/>
    <x v="12"/>
    <s v="RD: Metadata"/>
    <s v="3_Very Important"/>
    <s v="13.1"/>
    <s v="m"/>
    <x v="0"/>
    <x v="1"/>
  </r>
  <r>
    <s v="R_12QCFCcPuDsj1CP"/>
    <s v="Data Scientist"/>
    <s v="Government"/>
    <s v="4-7"/>
    <s v="1-3"/>
    <x v="12"/>
    <s v="RD: Metadata"/>
    <s v="3_Very Important"/>
    <s v="13.1"/>
    <s v="m"/>
    <x v="0"/>
    <x v="1"/>
  </r>
  <r>
    <s v="R_1LdltJpvysOKMYX"/>
    <s v="Data Scientist"/>
    <s v="Government"/>
    <s v="12 or more"/>
    <s v="1-3"/>
    <x v="12"/>
    <s v="RD: Metadata"/>
    <s v="3_Very Important"/>
    <s v="13.1"/>
    <s v="m"/>
    <x v="0"/>
    <x v="1"/>
  </r>
  <r>
    <s v="R_z1EzhhZgFhcevTP"/>
    <s v="Software Engineer"/>
    <s v="Industry"/>
    <s v="12 or more"/>
    <s v="4-7"/>
    <x v="13"/>
    <s v="RD: Data Dictionary"/>
    <s v="3_Very Important"/>
    <s v="13.2"/>
    <s v="n"/>
    <x v="0"/>
    <x v="0"/>
  </r>
  <r>
    <s v="R_2v5O4iklUi5f1lO"/>
    <s v="Software Engineer"/>
    <s v="Industry"/>
    <s v="1-3"/>
    <s v="1-3"/>
    <x v="13"/>
    <s v="RD: Data Dictionary"/>
    <s v="3_Very Important"/>
    <s v="13.2"/>
    <s v="n"/>
    <x v="0"/>
    <x v="0"/>
  </r>
  <r>
    <s v="R_3L5MDeuI3s8ggCk"/>
    <s v="Software Engineer"/>
    <s v="Government"/>
    <s v="4-7"/>
    <s v="4-7"/>
    <x v="13"/>
    <s v="RD: Data Dictionary"/>
    <s v="3_Very Important"/>
    <s v="13.2"/>
    <s v="n"/>
    <x v="0"/>
    <x v="0"/>
  </r>
  <r>
    <s v="R_3EMwckwiKcqg96N"/>
    <s v="Data Scientist"/>
    <s v="Industry"/>
    <s v="4-7"/>
    <s v="4-7"/>
    <x v="13"/>
    <s v="RD: Data Dictionary"/>
    <s v="3_Very Important"/>
    <s v="13.2"/>
    <s v="n"/>
    <x v="0"/>
    <x v="1"/>
  </r>
  <r>
    <s v="R_1eRZJGtk3EJoUwK"/>
    <s v="Data Scientist"/>
    <s v="Industry"/>
    <s v="8-11"/>
    <s v="8-11"/>
    <x v="13"/>
    <s v="RD: Data Dictionary"/>
    <s v="2_Important"/>
    <s v="13.2"/>
    <s v="n"/>
    <x v="0"/>
    <x v="1"/>
  </r>
  <r>
    <s v="R_1Ck0rIP5lvRDSeo"/>
    <s v="Data Scientist"/>
    <s v="Government"/>
    <s v="12 or more"/>
    <s v="12 or more"/>
    <x v="13"/>
    <s v="RD: Data Dictionary"/>
    <s v="3_Very Important"/>
    <s v="13.2"/>
    <s v="n"/>
    <x v="0"/>
    <x v="1"/>
  </r>
  <r>
    <s v="R_3KoTAueFmbUSe4n"/>
    <s v="Data Scientist"/>
    <s v="Industry"/>
    <s v="12 or more"/>
    <s v="12 or more"/>
    <x v="13"/>
    <s v="RD: Data Dictionary"/>
    <s v="2_Important"/>
    <s v="13.2"/>
    <s v="n"/>
    <x v="0"/>
    <x v="1"/>
  </r>
  <r>
    <s v="R_1IHtXrUiB7O9yi6"/>
    <s v="Data Scientist"/>
    <s v="Academia/Research"/>
    <s v="8-11"/>
    <s v="12 or more"/>
    <x v="13"/>
    <s v="RD: Data Dictionary"/>
    <s v="3_Very Important"/>
    <s v="13.2"/>
    <s v="n"/>
    <x v="0"/>
    <x v="1"/>
  </r>
  <r>
    <s v="R_3iJWWVlKUuDRLM9"/>
    <s v="Other"/>
    <s v="Industry"/>
    <s v="12 or more"/>
    <s v="12 or more"/>
    <x v="13"/>
    <s v="RD: Data Dictionary"/>
    <s v="1_Somewhat Important"/>
    <s v="13.2"/>
    <s v="n"/>
    <x v="1"/>
    <x v="2"/>
  </r>
  <r>
    <s v="R_2DM6sEoE0kZByfH"/>
    <s v="Software Engineer"/>
    <s v="Industry"/>
    <s v="12 or more"/>
    <s v="12 or more"/>
    <x v="13"/>
    <s v="RD: Data Dictionary"/>
    <s v="3_Very Important"/>
    <s v="13.2"/>
    <s v="n"/>
    <x v="0"/>
    <x v="0"/>
  </r>
  <r>
    <s v="R_r9nDMErIrSD9yMx"/>
    <s v="Data Scientist"/>
    <s v="Industry"/>
    <s v="8-11"/>
    <s v="8-11"/>
    <x v="13"/>
    <s v="RD: Data Dictionary"/>
    <s v="3_Very Important"/>
    <s v="13.2"/>
    <s v="n"/>
    <x v="0"/>
    <x v="1"/>
  </r>
  <r>
    <s v="R_1j7b8FGOdtpaBpJ"/>
    <s v="Data Scientist"/>
    <s v="Industry"/>
    <s v="8-11"/>
    <s v="4-7"/>
    <x v="13"/>
    <s v="RD: Data Dictionary"/>
    <s v="3_Very Important"/>
    <s v="13.2"/>
    <s v="n"/>
    <x v="0"/>
    <x v="1"/>
  </r>
  <r>
    <s v="R_3qEHzXqxpMJ2t11"/>
    <s v="Software Engineer"/>
    <s v="Industry"/>
    <s v="12 or more"/>
    <s v="4-7"/>
    <x v="13"/>
    <s v="RD: Data Dictionary"/>
    <s v="3_Very Important"/>
    <s v="13.2"/>
    <s v="n"/>
    <x v="0"/>
    <x v="0"/>
  </r>
  <r>
    <s v="R_AAIjPZ7eHoTOyhH"/>
    <s v="Other"/>
    <s v="Industry"/>
    <s v="12 or more"/>
    <s v="4-7"/>
    <x v="13"/>
    <s v="RD: Data Dictionary"/>
    <s v="3_Very Important"/>
    <s v="13.2"/>
    <s v="n"/>
    <x v="0"/>
    <x v="2"/>
  </r>
  <r>
    <s v="R_2wiVO1c4vLutDs7"/>
    <s v="Software Engineer"/>
    <s v="Industry"/>
    <s v="4-7"/>
    <s v="8-11"/>
    <x v="13"/>
    <s v="RD: Data Dictionary"/>
    <s v="3_Very Important"/>
    <s v="13.2"/>
    <s v="n"/>
    <x v="0"/>
    <x v="0"/>
  </r>
  <r>
    <s v="R_3lMsPbIKs2BtE2F"/>
    <s v="Software Engineer"/>
    <s v="Government"/>
    <s v="12 or more"/>
    <s v="1-3"/>
    <x v="13"/>
    <s v="RD: Data Dictionary"/>
    <s v="3_Very Important"/>
    <s v="13.2"/>
    <s v="n"/>
    <x v="0"/>
    <x v="0"/>
  </r>
  <r>
    <s v="R_9EtYVc5NRJwiW89"/>
    <s v="Data Scientist"/>
    <s v="Government"/>
    <s v="8-11"/>
    <s v="4-7"/>
    <x v="13"/>
    <s v="RD: Data Dictionary"/>
    <s v="3_Very Important"/>
    <s v="13.2"/>
    <s v="n"/>
    <x v="0"/>
    <x v="1"/>
  </r>
  <r>
    <s v="R_2TGB6rRbpKl2cVL"/>
    <s v="Other"/>
    <s v="Industry"/>
    <s v="12 or more"/>
    <s v="4-7"/>
    <x v="13"/>
    <s v="RD: Data Dictionary"/>
    <s v="3_Very Important"/>
    <s v="13.2"/>
    <s v="n"/>
    <x v="0"/>
    <x v="2"/>
  </r>
  <r>
    <s v="R_3EhhIuoxzKj53wp"/>
    <s v="Data Scientist"/>
    <s v="Other"/>
    <s v="4-7"/>
    <s v="1-3"/>
    <x v="13"/>
    <s v="RD: Data Dictionary"/>
    <s v="3_Very Important"/>
    <s v="13.2"/>
    <s v="n"/>
    <x v="0"/>
    <x v="1"/>
  </r>
  <r>
    <s v="R_1oGDcCSrexhG6xq"/>
    <s v="Data Scientist"/>
    <s v="Industry"/>
    <s v="8-11"/>
    <s v="8-11"/>
    <x v="13"/>
    <s v="RD: Data Dictionary"/>
    <s v="3_Very Important"/>
    <s v="13.2"/>
    <s v="n"/>
    <x v="0"/>
    <x v="1"/>
  </r>
  <r>
    <s v="R_31Tu8PfeG4XPwpp"/>
    <s v="Software Engineer"/>
    <s v="Academia/Research"/>
    <s v="8-11"/>
    <s v="4-7"/>
    <x v="13"/>
    <s v="RD: Data Dictionary"/>
    <s v="3_Very Important"/>
    <s v="13.2"/>
    <s v="n"/>
    <x v="0"/>
    <x v="0"/>
  </r>
  <r>
    <s v="R_2f2qhUYLFQgdnaM"/>
    <s v="Data Scientist"/>
    <s v="Government"/>
    <s v="4-7"/>
    <s v="4-7"/>
    <x v="13"/>
    <s v="RD: Data Dictionary"/>
    <s v="2_Important"/>
    <s v="13.2"/>
    <s v="n"/>
    <x v="0"/>
    <x v="1"/>
  </r>
  <r>
    <s v="R_2Qf8Fmso32UqWP3"/>
    <s v="Operations"/>
    <s v="Industry"/>
    <s v="12 or more"/>
    <s v="1-3"/>
    <x v="13"/>
    <s v="RD: Data Dictionary"/>
    <s v="2_Important"/>
    <s v="13.2"/>
    <s v="n"/>
    <x v="0"/>
    <x v="2"/>
  </r>
  <r>
    <s v="R_10GWF2MUChxTg9C"/>
    <s v="Data Scientist"/>
    <s v="Industry"/>
    <s v="12 or more"/>
    <s v="4-7"/>
    <x v="13"/>
    <s v="RD: Data Dictionary"/>
    <s v="3_Very Important"/>
    <s v="13.2"/>
    <s v="n"/>
    <x v="0"/>
    <x v="1"/>
  </r>
  <r>
    <s v="R_xb9Z7vClI4BI0Lv"/>
    <s v="Software Engineer"/>
    <s v="Industry"/>
    <s v="1-3"/>
    <s v="1-3"/>
    <x v="13"/>
    <s v="RD: Data Dictionary"/>
    <s v="3_Very Important"/>
    <s v="13.2"/>
    <s v="n"/>
    <x v="0"/>
    <x v="0"/>
  </r>
  <r>
    <s v="R_yxYFNRq1POGdZSN"/>
    <s v="Other"/>
    <s v="Industry"/>
    <s v="12 or more"/>
    <s v="1-3"/>
    <x v="13"/>
    <s v="RD: Data Dictionary"/>
    <s v="3_Very Important"/>
    <s v="13.2"/>
    <s v="n"/>
    <x v="0"/>
    <x v="2"/>
  </r>
  <r>
    <s v="R_2rBKYvKPy0FYpOs"/>
    <s v="Data Scientist"/>
    <s v="Industry"/>
    <s v="12 or more"/>
    <s v="12 or more"/>
    <x v="13"/>
    <s v="RD: Data Dictionary"/>
    <s v="3_Very Important"/>
    <s v="13.2"/>
    <s v="n"/>
    <x v="0"/>
    <x v="1"/>
  </r>
  <r>
    <s v="R_55A9NGrp8cmOeml"/>
    <s v="Software Engineer"/>
    <s v="Government"/>
    <s v="4-7"/>
    <s v="4-7"/>
    <x v="13"/>
    <s v="RD: Data Dictionary"/>
    <s v="3_Very Important"/>
    <s v="13.2"/>
    <s v="n"/>
    <x v="0"/>
    <x v="0"/>
  </r>
  <r>
    <s v="R_2RaluTZGx9oAgBT"/>
    <s v="Data Scientist"/>
    <s v="Industry"/>
    <s v="12 or more"/>
    <s v="8-11"/>
    <x v="13"/>
    <s v="RD: Data Dictionary"/>
    <s v="3_Very Important"/>
    <s v="13.2"/>
    <s v="n"/>
    <x v="0"/>
    <x v="1"/>
  </r>
  <r>
    <s v="R_12QCFCcPuDsj1CP"/>
    <s v="Data Scientist"/>
    <s v="Government"/>
    <s v="4-7"/>
    <s v="1-3"/>
    <x v="13"/>
    <s v="RD: Data Dictionary"/>
    <s v="3_Very Important"/>
    <s v="13.2"/>
    <s v="n"/>
    <x v="0"/>
    <x v="1"/>
  </r>
  <r>
    <s v="R_1LdltJpvysOKMYX"/>
    <s v="Data Scientist"/>
    <s v="Government"/>
    <s v="12 or more"/>
    <s v="1-3"/>
    <x v="13"/>
    <s v="RD: Data Dictionary"/>
    <s v="3_Very Important"/>
    <s v="13.2"/>
    <s v="n"/>
    <x v="0"/>
    <x v="1"/>
  </r>
  <r>
    <s v="R_z1EzhhZgFhcevTP"/>
    <s v="Software Engineer"/>
    <s v="Industry"/>
    <s v="12 or more"/>
    <s v="4-7"/>
    <x v="14"/>
    <s v="RD: Proxy Data"/>
    <s v="3_Very Important"/>
    <s v="13.3"/>
    <s v="o"/>
    <x v="0"/>
    <x v="0"/>
  </r>
  <r>
    <s v="R_2v5O4iklUi5f1lO"/>
    <s v="Software Engineer"/>
    <s v="Industry"/>
    <s v="1-3"/>
    <s v="1-3"/>
    <x v="14"/>
    <s v="RD: Proxy Data"/>
    <s v="3_Very Important"/>
    <s v="13.3"/>
    <s v="o"/>
    <x v="0"/>
    <x v="0"/>
  </r>
  <r>
    <s v="R_3L5MDeuI3s8ggCk"/>
    <s v="Software Engineer"/>
    <s v="Government"/>
    <s v="4-7"/>
    <s v="4-7"/>
    <x v="14"/>
    <s v="RD: Proxy Data"/>
    <s v="3_Very Important"/>
    <s v="13.3"/>
    <s v="o"/>
    <x v="0"/>
    <x v="0"/>
  </r>
  <r>
    <s v="R_3EMwckwiKcqg96N"/>
    <s v="Data Scientist"/>
    <s v="Industry"/>
    <s v="4-7"/>
    <s v="4-7"/>
    <x v="14"/>
    <s v="RD: Proxy Data"/>
    <s v="3_Very Important"/>
    <s v="13.3"/>
    <s v="o"/>
    <x v="0"/>
    <x v="1"/>
  </r>
  <r>
    <s v="R_1eRZJGtk3EJoUwK"/>
    <s v="Data Scientist"/>
    <s v="Industry"/>
    <s v="8-11"/>
    <s v="8-11"/>
    <x v="14"/>
    <s v="RD: Proxy Data"/>
    <s v="1_Somewhat Important"/>
    <s v="13.3"/>
    <s v="o"/>
    <x v="1"/>
    <x v="1"/>
  </r>
  <r>
    <s v="R_1Ck0rIP5lvRDSeo"/>
    <s v="Data Scientist"/>
    <s v="Government"/>
    <s v="12 or more"/>
    <s v="12 or more"/>
    <x v="14"/>
    <s v="RD: Proxy Data"/>
    <s v="2_Important"/>
    <s v="13.3"/>
    <s v="o"/>
    <x v="0"/>
    <x v="1"/>
  </r>
  <r>
    <s v="R_3KoTAueFmbUSe4n"/>
    <s v="Data Scientist"/>
    <s v="Industry"/>
    <s v="12 or more"/>
    <s v="12 or more"/>
    <x v="14"/>
    <s v="RD: Proxy Data"/>
    <s v="2_Important"/>
    <s v="13.3"/>
    <s v="o"/>
    <x v="0"/>
    <x v="1"/>
  </r>
  <r>
    <s v="R_1IHtXrUiB7O9yi6"/>
    <s v="Data Scientist"/>
    <s v="Academia/Research"/>
    <s v="8-11"/>
    <s v="12 or more"/>
    <x v="14"/>
    <s v="RD: Proxy Data"/>
    <s v="3_Very Important"/>
    <s v="13.3"/>
    <s v="o"/>
    <x v="0"/>
    <x v="1"/>
  </r>
  <r>
    <s v="R_3iJWWVlKUuDRLM9"/>
    <s v="Other"/>
    <s v="Industry"/>
    <s v="12 or more"/>
    <s v="12 or more"/>
    <x v="14"/>
    <s v="RD: Proxy Data"/>
    <s v="3_Very Important"/>
    <s v="13.3"/>
    <s v="o"/>
    <x v="0"/>
    <x v="2"/>
  </r>
  <r>
    <s v="R_2DM6sEoE0kZByfH"/>
    <s v="Software Engineer"/>
    <s v="Industry"/>
    <s v="12 or more"/>
    <s v="12 or more"/>
    <x v="14"/>
    <s v="RD: Proxy Data"/>
    <s v="2_Important"/>
    <s v="13.3"/>
    <s v="o"/>
    <x v="0"/>
    <x v="0"/>
  </r>
  <r>
    <s v="R_r9nDMErIrSD9yMx"/>
    <s v="Data Scientist"/>
    <s v="Industry"/>
    <s v="8-11"/>
    <s v="8-11"/>
    <x v="14"/>
    <s v="RD: Proxy Data"/>
    <s v="2_Important"/>
    <s v="13.3"/>
    <s v="o"/>
    <x v="0"/>
    <x v="1"/>
  </r>
  <r>
    <s v="R_1j7b8FGOdtpaBpJ"/>
    <s v="Data Scientist"/>
    <s v="Industry"/>
    <s v="8-11"/>
    <s v="4-7"/>
    <x v="14"/>
    <s v="RD: Proxy Data"/>
    <s v="2_Important"/>
    <s v="13.3"/>
    <s v="o"/>
    <x v="0"/>
    <x v="1"/>
  </r>
  <r>
    <s v="R_3qEHzXqxpMJ2t11"/>
    <s v="Software Engineer"/>
    <s v="Industry"/>
    <s v="12 or more"/>
    <s v="4-7"/>
    <x v="14"/>
    <s v="RD: Proxy Data"/>
    <s v="3_Very Important"/>
    <s v="13.3"/>
    <s v="o"/>
    <x v="0"/>
    <x v="0"/>
  </r>
  <r>
    <s v="R_AAIjPZ7eHoTOyhH"/>
    <s v="Other"/>
    <s v="Industry"/>
    <s v="12 or more"/>
    <s v="4-7"/>
    <x v="14"/>
    <s v="RD: Proxy Data"/>
    <s v="2_Important"/>
    <s v="13.3"/>
    <s v="o"/>
    <x v="0"/>
    <x v="2"/>
  </r>
  <r>
    <s v="R_2wiVO1c4vLutDs7"/>
    <s v="Software Engineer"/>
    <s v="Industry"/>
    <s v="4-7"/>
    <s v="8-11"/>
    <x v="14"/>
    <s v="RD: Proxy Data"/>
    <s v="3_Very Important"/>
    <s v="13.3"/>
    <s v="o"/>
    <x v="0"/>
    <x v="0"/>
  </r>
  <r>
    <s v="R_3lMsPbIKs2BtE2F"/>
    <s v="Software Engineer"/>
    <s v="Government"/>
    <s v="12 or more"/>
    <s v="1-3"/>
    <x v="14"/>
    <s v="RD: Proxy Data"/>
    <s v="3_Very Important"/>
    <s v="13.3"/>
    <s v="o"/>
    <x v="0"/>
    <x v="0"/>
  </r>
  <r>
    <s v="R_9EtYVc5NRJwiW89"/>
    <s v="Data Scientist"/>
    <s v="Government"/>
    <s v="8-11"/>
    <s v="4-7"/>
    <x v="14"/>
    <s v="RD: Proxy Data"/>
    <s v="2_Important"/>
    <s v="13.3"/>
    <s v="o"/>
    <x v="0"/>
    <x v="1"/>
  </r>
  <r>
    <s v="R_2TGB6rRbpKl2cVL"/>
    <s v="Other"/>
    <s v="Industry"/>
    <s v="12 or more"/>
    <s v="4-7"/>
    <x v="14"/>
    <s v="RD: Proxy Data"/>
    <s v="2_Important"/>
    <s v="13.3"/>
    <s v="o"/>
    <x v="0"/>
    <x v="2"/>
  </r>
  <r>
    <s v="R_3EhhIuoxzKj53wp"/>
    <s v="Data Scientist"/>
    <s v="Other"/>
    <s v="4-7"/>
    <s v="1-3"/>
    <x v="14"/>
    <s v="RD: Proxy Data"/>
    <s v="2_Important"/>
    <s v="13.3"/>
    <s v="o"/>
    <x v="0"/>
    <x v="1"/>
  </r>
  <r>
    <s v="R_1oGDcCSrexhG6xq"/>
    <s v="Data Scientist"/>
    <s v="Industry"/>
    <s v="8-11"/>
    <s v="8-11"/>
    <x v="14"/>
    <s v="RD: Proxy Data"/>
    <s v="2_Important"/>
    <s v="13.3"/>
    <s v="o"/>
    <x v="0"/>
    <x v="1"/>
  </r>
  <r>
    <s v="R_31Tu8PfeG4XPwpp"/>
    <s v="Software Engineer"/>
    <s v="Academia/Research"/>
    <s v="8-11"/>
    <s v="4-7"/>
    <x v="14"/>
    <s v="RD: Proxy Data"/>
    <s v="1_Somewhat Important"/>
    <s v="13.3"/>
    <s v="o"/>
    <x v="1"/>
    <x v="0"/>
  </r>
  <r>
    <s v="R_2f2qhUYLFQgdnaM"/>
    <s v="Data Scientist"/>
    <s v="Government"/>
    <s v="4-7"/>
    <s v="4-7"/>
    <x v="14"/>
    <s v="RD: Proxy Data"/>
    <s v="2_Important"/>
    <s v="13.3"/>
    <s v="o"/>
    <x v="0"/>
    <x v="1"/>
  </r>
  <r>
    <s v="R_2Qf8Fmso32UqWP3"/>
    <s v="Operations"/>
    <s v="Industry"/>
    <s v="12 or more"/>
    <s v="1-3"/>
    <x v="14"/>
    <s v="RD: Proxy Data"/>
    <s v="1_Somewhat Important"/>
    <s v="13.3"/>
    <s v="o"/>
    <x v="1"/>
    <x v="2"/>
  </r>
  <r>
    <s v="R_10GWF2MUChxTg9C"/>
    <s v="Data Scientist"/>
    <s v="Industry"/>
    <s v="12 or more"/>
    <s v="4-7"/>
    <x v="14"/>
    <s v="RD: Proxy Data"/>
    <s v="3_Very Important"/>
    <s v="13.3"/>
    <s v="o"/>
    <x v="0"/>
    <x v="1"/>
  </r>
  <r>
    <s v="R_xb9Z7vClI4BI0Lv"/>
    <s v="Software Engineer"/>
    <s v="Industry"/>
    <s v="1-3"/>
    <s v="1-3"/>
    <x v="14"/>
    <s v="RD: Proxy Data"/>
    <s v="3_Very Important"/>
    <s v="13.3"/>
    <s v="o"/>
    <x v="0"/>
    <x v="0"/>
  </r>
  <r>
    <s v="R_yxYFNRq1POGdZSN"/>
    <s v="Other"/>
    <s v="Industry"/>
    <s v="12 or more"/>
    <s v="1-3"/>
    <x v="14"/>
    <s v="RD: Proxy Data"/>
    <s v="3_Very Important"/>
    <s v="13.3"/>
    <s v="o"/>
    <x v="0"/>
    <x v="2"/>
  </r>
  <r>
    <s v="R_2rBKYvKPy0FYpOs"/>
    <s v="Data Scientist"/>
    <s v="Industry"/>
    <s v="12 or more"/>
    <s v="12 or more"/>
    <x v="14"/>
    <s v="RD: Proxy Data"/>
    <s v="3_Very Important"/>
    <s v="13.3"/>
    <s v="o"/>
    <x v="0"/>
    <x v="1"/>
  </r>
  <r>
    <s v="R_55A9NGrp8cmOeml"/>
    <s v="Software Engineer"/>
    <s v="Government"/>
    <s v="4-7"/>
    <s v="4-7"/>
    <x v="14"/>
    <s v="RD: Proxy Data"/>
    <s v="2_Important"/>
    <s v="13.3"/>
    <s v="o"/>
    <x v="0"/>
    <x v="0"/>
  </r>
  <r>
    <s v="R_2RaluTZGx9oAgBT"/>
    <s v="Data Scientist"/>
    <s v="Industry"/>
    <s v="12 or more"/>
    <s v="8-11"/>
    <x v="14"/>
    <s v="RD: Proxy Data"/>
    <s v="3_Very Important"/>
    <s v="13.3"/>
    <s v="o"/>
    <x v="0"/>
    <x v="1"/>
  </r>
  <r>
    <s v="R_12QCFCcPuDsj1CP"/>
    <s v="Data Scientist"/>
    <s v="Government"/>
    <s v="4-7"/>
    <s v="1-3"/>
    <x v="14"/>
    <s v="RD: Proxy Data"/>
    <s v="2_Important"/>
    <s v="13.3"/>
    <s v="o"/>
    <x v="0"/>
    <x v="1"/>
  </r>
  <r>
    <s v="R_1LdltJpvysOKMYX"/>
    <s v="Data Scientist"/>
    <s v="Government"/>
    <s v="12 or more"/>
    <s v="1-3"/>
    <x v="14"/>
    <s v="RD: Proxy Data"/>
    <s v="0_Not Important"/>
    <s v="13.3"/>
    <s v="o"/>
    <x v="2"/>
    <x v="1"/>
  </r>
  <r>
    <s v="R_z1EzhhZgFhcevTP"/>
    <s v="Software Engineer"/>
    <s v="Industry"/>
    <s v="12 or more"/>
    <s v="4-7"/>
    <x v="15"/>
    <s v="RD: Data Restrictions"/>
    <s v="3_Very Important"/>
    <s v="13.4"/>
    <s v="p"/>
    <x v="0"/>
    <x v="0"/>
  </r>
  <r>
    <s v="R_2v5O4iklUi5f1lO"/>
    <s v="Software Engineer"/>
    <s v="Industry"/>
    <s v="1-3"/>
    <s v="1-3"/>
    <x v="15"/>
    <s v="RD: Data Restrictions"/>
    <s v="3_Very Important"/>
    <s v="13.4"/>
    <s v="p"/>
    <x v="0"/>
    <x v="0"/>
  </r>
  <r>
    <s v="R_3L5MDeuI3s8ggCk"/>
    <s v="Software Engineer"/>
    <s v="Government"/>
    <s v="4-7"/>
    <s v="4-7"/>
    <x v="15"/>
    <s v="RD: Data Restrictions"/>
    <s v="2_Important"/>
    <s v="13.4"/>
    <s v="p"/>
    <x v="0"/>
    <x v="0"/>
  </r>
  <r>
    <s v="R_3EMwckwiKcqg96N"/>
    <s v="Data Scientist"/>
    <s v="Industry"/>
    <s v="4-7"/>
    <s v="4-7"/>
    <x v="15"/>
    <s v="RD: Data Restrictions"/>
    <s v="3_Very Important"/>
    <s v="13.4"/>
    <s v="p"/>
    <x v="0"/>
    <x v="1"/>
  </r>
  <r>
    <s v="R_1eRZJGtk3EJoUwK"/>
    <s v="Data Scientist"/>
    <s v="Industry"/>
    <s v="8-11"/>
    <s v="8-11"/>
    <x v="15"/>
    <s v="RD: Data Restrictions"/>
    <s v="2_Important"/>
    <s v="13.4"/>
    <s v="p"/>
    <x v="0"/>
    <x v="1"/>
  </r>
  <r>
    <s v="R_1Ck0rIP5lvRDSeo"/>
    <s v="Data Scientist"/>
    <s v="Government"/>
    <s v="12 or more"/>
    <s v="12 or more"/>
    <x v="15"/>
    <s v="RD: Data Restrictions"/>
    <s v="3_Very Important"/>
    <s v="13.4"/>
    <s v="p"/>
    <x v="0"/>
    <x v="1"/>
  </r>
  <r>
    <s v="R_3KoTAueFmbUSe4n"/>
    <s v="Data Scientist"/>
    <s v="Industry"/>
    <s v="12 or more"/>
    <s v="12 or more"/>
    <x v="15"/>
    <s v="RD: Data Restrictions"/>
    <s v="3_Very Important"/>
    <s v="13.4"/>
    <s v="p"/>
    <x v="0"/>
    <x v="1"/>
  </r>
  <r>
    <s v="R_1IHtXrUiB7O9yi6"/>
    <s v="Data Scientist"/>
    <s v="Academia/Research"/>
    <s v="8-11"/>
    <s v="12 or more"/>
    <x v="15"/>
    <s v="RD: Data Restrictions"/>
    <s v="3_Very Important"/>
    <s v="13.4"/>
    <s v="p"/>
    <x v="0"/>
    <x v="1"/>
  </r>
  <r>
    <s v="R_3iJWWVlKUuDRLM9"/>
    <s v="Other"/>
    <s v="Industry"/>
    <s v="12 or more"/>
    <s v="12 or more"/>
    <x v="15"/>
    <s v="RD: Data Restrictions"/>
    <s v="3_Very Important"/>
    <s v="13.4"/>
    <s v="p"/>
    <x v="0"/>
    <x v="2"/>
  </r>
  <r>
    <s v="R_2DM6sEoE0kZByfH"/>
    <s v="Software Engineer"/>
    <s v="Industry"/>
    <s v="12 or more"/>
    <s v="12 or more"/>
    <x v="15"/>
    <s v="RD: Data Restrictions"/>
    <s v="3_Very Important"/>
    <s v="13.4"/>
    <s v="p"/>
    <x v="0"/>
    <x v="0"/>
  </r>
  <r>
    <s v="R_r9nDMErIrSD9yMx"/>
    <s v="Data Scientist"/>
    <s v="Industry"/>
    <s v="8-11"/>
    <s v="8-11"/>
    <x v="15"/>
    <s v="RD: Data Restrictions"/>
    <s v="3_Very Important"/>
    <s v="13.4"/>
    <s v="p"/>
    <x v="0"/>
    <x v="1"/>
  </r>
  <r>
    <s v="R_1j7b8FGOdtpaBpJ"/>
    <s v="Data Scientist"/>
    <s v="Industry"/>
    <s v="8-11"/>
    <s v="4-7"/>
    <x v="15"/>
    <s v="RD: Data Restrictions"/>
    <s v="3_Very Important"/>
    <s v="13.4"/>
    <s v="p"/>
    <x v="0"/>
    <x v="1"/>
  </r>
  <r>
    <s v="R_3qEHzXqxpMJ2t11"/>
    <s v="Software Engineer"/>
    <s v="Industry"/>
    <s v="12 or more"/>
    <s v="4-7"/>
    <x v="15"/>
    <s v="RD: Data Restrictions"/>
    <s v="3_Very Important"/>
    <s v="13.4"/>
    <s v="p"/>
    <x v="0"/>
    <x v="0"/>
  </r>
  <r>
    <s v="R_AAIjPZ7eHoTOyhH"/>
    <s v="Other"/>
    <s v="Industry"/>
    <s v="12 or more"/>
    <s v="4-7"/>
    <x v="15"/>
    <s v="RD: Data Restrictions"/>
    <s v="2_Important"/>
    <s v="13.4"/>
    <s v="p"/>
    <x v="0"/>
    <x v="2"/>
  </r>
  <r>
    <s v="R_2wiVO1c4vLutDs7"/>
    <s v="Software Engineer"/>
    <s v="Industry"/>
    <s v="4-7"/>
    <s v="8-11"/>
    <x v="15"/>
    <s v="RD: Data Restrictions"/>
    <s v="3_Very Important"/>
    <s v="13.4"/>
    <s v="p"/>
    <x v="0"/>
    <x v="0"/>
  </r>
  <r>
    <s v="R_3lMsPbIKs2BtE2F"/>
    <s v="Software Engineer"/>
    <s v="Government"/>
    <s v="12 or more"/>
    <s v="1-3"/>
    <x v="15"/>
    <s v="RD: Data Restrictions"/>
    <s v="3_Very Important"/>
    <s v="13.4"/>
    <s v="p"/>
    <x v="0"/>
    <x v="0"/>
  </r>
  <r>
    <s v="R_9EtYVc5NRJwiW89"/>
    <s v="Data Scientist"/>
    <s v="Government"/>
    <s v="8-11"/>
    <s v="4-7"/>
    <x v="15"/>
    <s v="RD: Data Restrictions"/>
    <s v="2_Important"/>
    <s v="13.4"/>
    <s v="p"/>
    <x v="0"/>
    <x v="1"/>
  </r>
  <r>
    <s v="R_2TGB6rRbpKl2cVL"/>
    <s v="Other"/>
    <s v="Industry"/>
    <s v="12 or more"/>
    <s v="4-7"/>
    <x v="15"/>
    <s v="RD: Data Restrictions"/>
    <s v="3_Very Important"/>
    <s v="13.4"/>
    <s v="p"/>
    <x v="0"/>
    <x v="2"/>
  </r>
  <r>
    <s v="R_3EhhIuoxzKj53wp"/>
    <s v="Data Scientist"/>
    <s v="Other"/>
    <s v="4-7"/>
    <s v="1-3"/>
    <x v="15"/>
    <s v="RD: Data Restrictions"/>
    <s v="3_Very Important"/>
    <s v="13.4"/>
    <s v="p"/>
    <x v="0"/>
    <x v="1"/>
  </r>
  <r>
    <s v="R_1oGDcCSrexhG6xq"/>
    <s v="Data Scientist"/>
    <s v="Industry"/>
    <s v="8-11"/>
    <s v="8-11"/>
    <x v="15"/>
    <s v="RD: Data Restrictions"/>
    <s v="3_Very Important"/>
    <s v="13.4"/>
    <s v="p"/>
    <x v="0"/>
    <x v="1"/>
  </r>
  <r>
    <s v="R_31Tu8PfeG4XPwpp"/>
    <s v="Software Engineer"/>
    <s v="Academia/Research"/>
    <s v="8-11"/>
    <s v="4-7"/>
    <x v="15"/>
    <s v="RD: Data Restrictions"/>
    <s v="3_Very Important"/>
    <s v="13.4"/>
    <s v="p"/>
    <x v="0"/>
    <x v="0"/>
  </r>
  <r>
    <s v="R_2f2qhUYLFQgdnaM"/>
    <s v="Data Scientist"/>
    <s v="Government"/>
    <s v="4-7"/>
    <s v="4-7"/>
    <x v="15"/>
    <s v="RD: Data Restrictions"/>
    <s v="2_Important"/>
    <s v="13.4"/>
    <s v="p"/>
    <x v="0"/>
    <x v="1"/>
  </r>
  <r>
    <s v="R_2Qf8Fmso32UqWP3"/>
    <s v="Operations"/>
    <s v="Industry"/>
    <s v="12 or more"/>
    <s v="1-3"/>
    <x v="15"/>
    <s v="RD: Data Restrictions"/>
    <s v="1_Somewhat Important"/>
    <s v="13.4"/>
    <s v="p"/>
    <x v="1"/>
    <x v="2"/>
  </r>
  <r>
    <s v="R_10GWF2MUChxTg9C"/>
    <s v="Data Scientist"/>
    <s v="Industry"/>
    <s v="12 or more"/>
    <s v="4-7"/>
    <x v="15"/>
    <s v="RD: Data Restrictions"/>
    <s v="3_Very Important"/>
    <s v="13.4"/>
    <s v="p"/>
    <x v="0"/>
    <x v="1"/>
  </r>
  <r>
    <s v="R_xb9Z7vClI4BI0Lv"/>
    <s v="Software Engineer"/>
    <s v="Industry"/>
    <s v="1-3"/>
    <s v="1-3"/>
    <x v="15"/>
    <s v="RD: Data Restrictions"/>
    <s v="2_Important"/>
    <s v="13.4"/>
    <s v="p"/>
    <x v="0"/>
    <x v="0"/>
  </r>
  <r>
    <s v="R_yxYFNRq1POGdZSN"/>
    <s v="Other"/>
    <s v="Industry"/>
    <s v="12 or more"/>
    <s v="1-3"/>
    <x v="15"/>
    <s v="RD: Data Restrictions"/>
    <s v="3_Very Important"/>
    <s v="13.4"/>
    <s v="p"/>
    <x v="0"/>
    <x v="2"/>
  </r>
  <r>
    <s v="R_2rBKYvKPy0FYpOs"/>
    <s v="Data Scientist"/>
    <s v="Industry"/>
    <s v="12 or more"/>
    <s v="12 or more"/>
    <x v="15"/>
    <s v="RD: Data Restrictions"/>
    <s v="3_Very Important"/>
    <s v="13.4"/>
    <s v="p"/>
    <x v="0"/>
    <x v="1"/>
  </r>
  <r>
    <s v="R_55A9NGrp8cmOeml"/>
    <s v="Software Engineer"/>
    <s v="Government"/>
    <s v="4-7"/>
    <s v="4-7"/>
    <x v="15"/>
    <s v="RD: Data Restrictions"/>
    <s v="3_Very Important"/>
    <s v="13.4"/>
    <s v="p"/>
    <x v="0"/>
    <x v="0"/>
  </r>
  <r>
    <s v="R_2RaluTZGx9oAgBT"/>
    <s v="Data Scientist"/>
    <s v="Industry"/>
    <s v="12 or more"/>
    <s v="8-11"/>
    <x v="15"/>
    <s v="RD: Data Restrictions"/>
    <s v="3_Very Important"/>
    <s v="13.4"/>
    <s v="p"/>
    <x v="0"/>
    <x v="1"/>
  </r>
  <r>
    <s v="R_12QCFCcPuDsj1CP"/>
    <s v="Data Scientist"/>
    <s v="Government"/>
    <s v="4-7"/>
    <s v="1-3"/>
    <x v="15"/>
    <s v="RD: Data Restrictions"/>
    <s v="3_Very Important"/>
    <s v="13.4"/>
    <s v="p"/>
    <x v="0"/>
    <x v="1"/>
  </r>
  <r>
    <s v="R_1LdltJpvysOKMYX"/>
    <s v="Data Scientist"/>
    <s v="Government"/>
    <s v="12 or more"/>
    <s v="1-3"/>
    <x v="15"/>
    <s v="RD: Data Restrictions"/>
    <s v="0_Not Important"/>
    <s v="13.4"/>
    <s v="p"/>
    <x v="2"/>
    <x v="1"/>
  </r>
  <r>
    <s v="R_z1EzhhZgFhcevTP"/>
    <s v="Software Engineer"/>
    <s v="Industry"/>
    <s v="12 or more"/>
    <s v="4-7"/>
    <x v="16"/>
    <s v="RD: Anonymization"/>
    <s v="3_Very Important"/>
    <s v="13.5"/>
    <s v="q"/>
    <x v="0"/>
    <x v="0"/>
  </r>
  <r>
    <s v="R_2v5O4iklUi5f1lO"/>
    <s v="Software Engineer"/>
    <s v="Industry"/>
    <s v="1-3"/>
    <s v="1-3"/>
    <x v="16"/>
    <s v="RD: Anonymization"/>
    <s v="3_Very Important"/>
    <s v="13.5"/>
    <s v="q"/>
    <x v="0"/>
    <x v="0"/>
  </r>
  <r>
    <s v="R_3L5MDeuI3s8ggCk"/>
    <s v="Software Engineer"/>
    <s v="Government"/>
    <s v="4-7"/>
    <s v="4-7"/>
    <x v="16"/>
    <s v="RD: Anonymization"/>
    <s v="2_Important"/>
    <s v="13.5"/>
    <s v="q"/>
    <x v="0"/>
    <x v="0"/>
  </r>
  <r>
    <s v="R_3EMwckwiKcqg96N"/>
    <s v="Data Scientist"/>
    <s v="Industry"/>
    <s v="4-7"/>
    <s v="4-7"/>
    <x v="16"/>
    <s v="RD: Anonymization"/>
    <s v="3_Very Important"/>
    <s v="13.5"/>
    <s v="q"/>
    <x v="0"/>
    <x v="1"/>
  </r>
  <r>
    <s v="R_1eRZJGtk3EJoUwK"/>
    <s v="Data Scientist"/>
    <s v="Industry"/>
    <s v="8-11"/>
    <s v="8-11"/>
    <x v="16"/>
    <s v="RD: Anonymization"/>
    <s v="2_Important"/>
    <s v="13.5"/>
    <s v="q"/>
    <x v="0"/>
    <x v="1"/>
  </r>
  <r>
    <s v="R_1Ck0rIP5lvRDSeo"/>
    <s v="Data Scientist"/>
    <s v="Government"/>
    <s v="12 or more"/>
    <s v="12 or more"/>
    <x v="16"/>
    <s v="RD: Anonymization"/>
    <s v="3_Very Important"/>
    <s v="13.5"/>
    <s v="q"/>
    <x v="0"/>
    <x v="1"/>
  </r>
  <r>
    <s v="R_3KoTAueFmbUSe4n"/>
    <s v="Data Scientist"/>
    <s v="Industry"/>
    <s v="12 or more"/>
    <s v="12 or more"/>
    <x v="16"/>
    <s v="RD: Anonymization"/>
    <s v="3_Very Important"/>
    <s v="13.5"/>
    <s v="q"/>
    <x v="0"/>
    <x v="1"/>
  </r>
  <r>
    <s v="R_1IHtXrUiB7O9yi6"/>
    <s v="Data Scientist"/>
    <s v="Academia/Research"/>
    <s v="8-11"/>
    <s v="12 or more"/>
    <x v="16"/>
    <s v="RD: Anonymization"/>
    <s v="3_Very Important"/>
    <s v="13.5"/>
    <s v="q"/>
    <x v="0"/>
    <x v="1"/>
  </r>
  <r>
    <s v="R_3iJWWVlKUuDRLM9"/>
    <s v="Other"/>
    <s v="Industry"/>
    <s v="12 or more"/>
    <s v="12 or more"/>
    <x v="16"/>
    <s v="RD: Anonymization"/>
    <s v="3_Very Important"/>
    <s v="13.5"/>
    <s v="q"/>
    <x v="0"/>
    <x v="2"/>
  </r>
  <r>
    <s v="R_2DM6sEoE0kZByfH"/>
    <s v="Software Engineer"/>
    <s v="Industry"/>
    <s v="12 or more"/>
    <s v="12 or more"/>
    <x v="16"/>
    <s v="RD: Anonymization"/>
    <s v="3_Very Important"/>
    <s v="13.5"/>
    <s v="q"/>
    <x v="0"/>
    <x v="0"/>
  </r>
  <r>
    <s v="R_r9nDMErIrSD9yMx"/>
    <s v="Data Scientist"/>
    <s v="Industry"/>
    <s v="8-11"/>
    <s v="8-11"/>
    <x v="16"/>
    <s v="RD: Anonymization"/>
    <s v="3_Very Important"/>
    <s v="13.5"/>
    <s v="q"/>
    <x v="0"/>
    <x v="1"/>
  </r>
  <r>
    <s v="R_1j7b8FGOdtpaBpJ"/>
    <s v="Data Scientist"/>
    <s v="Industry"/>
    <s v="8-11"/>
    <s v="4-7"/>
    <x v="16"/>
    <s v="RD: Anonymization"/>
    <s v="3_Very Important"/>
    <s v="13.5"/>
    <s v="q"/>
    <x v="0"/>
    <x v="1"/>
  </r>
  <r>
    <s v="R_3qEHzXqxpMJ2t11"/>
    <s v="Software Engineer"/>
    <s v="Industry"/>
    <s v="12 or more"/>
    <s v="4-7"/>
    <x v="16"/>
    <s v="RD: Anonymization"/>
    <s v="3_Very Important"/>
    <s v="13.5"/>
    <s v="q"/>
    <x v="0"/>
    <x v="0"/>
  </r>
  <r>
    <s v="R_AAIjPZ7eHoTOyhH"/>
    <s v="Other"/>
    <s v="Industry"/>
    <s v="12 or more"/>
    <s v="4-7"/>
    <x v="16"/>
    <s v="RD: Anonymization"/>
    <s v="3_Very Important"/>
    <s v="13.5"/>
    <s v="q"/>
    <x v="0"/>
    <x v="2"/>
  </r>
  <r>
    <s v="R_2wiVO1c4vLutDs7"/>
    <s v="Software Engineer"/>
    <s v="Industry"/>
    <s v="4-7"/>
    <s v="8-11"/>
    <x v="16"/>
    <s v="RD: Anonymization"/>
    <s v="3_Very Important"/>
    <s v="13.5"/>
    <s v="q"/>
    <x v="0"/>
    <x v="0"/>
  </r>
  <r>
    <s v="R_3lMsPbIKs2BtE2F"/>
    <s v="Software Engineer"/>
    <s v="Government"/>
    <s v="12 or more"/>
    <s v="1-3"/>
    <x v="16"/>
    <s v="RD: Anonymization"/>
    <s v="3_Very Important"/>
    <s v="13.5"/>
    <s v="q"/>
    <x v="0"/>
    <x v="0"/>
  </r>
  <r>
    <s v="R_9EtYVc5NRJwiW89"/>
    <s v="Data Scientist"/>
    <s v="Government"/>
    <s v="8-11"/>
    <s v="4-7"/>
    <x v="16"/>
    <s v="RD: Anonymization"/>
    <s v="1_Somewhat Important"/>
    <s v="13.5"/>
    <s v="q"/>
    <x v="1"/>
    <x v="1"/>
  </r>
  <r>
    <s v="R_2TGB6rRbpKl2cVL"/>
    <s v="Other"/>
    <s v="Industry"/>
    <s v="12 or more"/>
    <s v="4-7"/>
    <x v="16"/>
    <s v="RD: Anonymization"/>
    <s v="2_Important"/>
    <s v="13.5"/>
    <s v="q"/>
    <x v="0"/>
    <x v="2"/>
  </r>
  <r>
    <s v="R_3EhhIuoxzKj53wp"/>
    <s v="Data Scientist"/>
    <s v="Other"/>
    <s v="4-7"/>
    <s v="1-3"/>
    <x v="16"/>
    <s v="RD: Anonymization"/>
    <s v="3_Very Important"/>
    <s v="13.5"/>
    <s v="q"/>
    <x v="0"/>
    <x v="1"/>
  </r>
  <r>
    <s v="R_1oGDcCSrexhG6xq"/>
    <s v="Data Scientist"/>
    <s v="Industry"/>
    <s v="8-11"/>
    <s v="8-11"/>
    <x v="16"/>
    <s v="RD: Anonymization"/>
    <s v="2_Important"/>
    <s v="13.5"/>
    <s v="q"/>
    <x v="0"/>
    <x v="1"/>
  </r>
  <r>
    <s v="R_31Tu8PfeG4XPwpp"/>
    <s v="Software Engineer"/>
    <s v="Academia/Research"/>
    <s v="8-11"/>
    <s v="4-7"/>
    <x v="16"/>
    <s v="RD: Anonymization"/>
    <s v="1_Somewhat Important"/>
    <s v="13.5"/>
    <s v="q"/>
    <x v="1"/>
    <x v="0"/>
  </r>
  <r>
    <s v="R_2f2qhUYLFQgdnaM"/>
    <s v="Data Scientist"/>
    <s v="Government"/>
    <s v="4-7"/>
    <s v="4-7"/>
    <x v="16"/>
    <s v="RD: Anonymization"/>
    <s v="2_Important"/>
    <s v="13.5"/>
    <s v="q"/>
    <x v="0"/>
    <x v="1"/>
  </r>
  <r>
    <s v="R_2Qf8Fmso32UqWP3"/>
    <s v="Operations"/>
    <s v="Industry"/>
    <s v="12 or more"/>
    <s v="1-3"/>
    <x v="16"/>
    <s v="RD: Anonymization"/>
    <s v="2_Important"/>
    <s v="13.5"/>
    <s v="q"/>
    <x v="0"/>
    <x v="2"/>
  </r>
  <r>
    <s v="R_10GWF2MUChxTg9C"/>
    <s v="Data Scientist"/>
    <s v="Industry"/>
    <s v="12 or more"/>
    <s v="4-7"/>
    <x v="16"/>
    <s v="RD: Anonymization"/>
    <s v="3_Very Important"/>
    <s v="13.5"/>
    <s v="q"/>
    <x v="0"/>
    <x v="1"/>
  </r>
  <r>
    <s v="R_xb9Z7vClI4BI0Lv"/>
    <s v="Software Engineer"/>
    <s v="Industry"/>
    <s v="1-3"/>
    <s v="1-3"/>
    <x v="16"/>
    <s v="RD: Anonymization"/>
    <s v="2_Important"/>
    <s v="13.5"/>
    <s v="q"/>
    <x v="0"/>
    <x v="0"/>
  </r>
  <r>
    <s v="R_yxYFNRq1POGdZSN"/>
    <s v="Other"/>
    <s v="Industry"/>
    <s v="12 or more"/>
    <s v="1-3"/>
    <x v="16"/>
    <s v="RD: Anonymization"/>
    <s v="3_Very Important"/>
    <s v="13.5"/>
    <s v="q"/>
    <x v="0"/>
    <x v="2"/>
  </r>
  <r>
    <s v="R_2rBKYvKPy0FYpOs"/>
    <s v="Data Scientist"/>
    <s v="Industry"/>
    <s v="12 or more"/>
    <s v="12 or more"/>
    <x v="16"/>
    <s v="RD: Anonymization"/>
    <s v="2_Important"/>
    <s v="13.5"/>
    <s v="q"/>
    <x v="0"/>
    <x v="1"/>
  </r>
  <r>
    <s v="R_55A9NGrp8cmOeml"/>
    <s v="Software Engineer"/>
    <s v="Government"/>
    <s v="4-7"/>
    <s v="4-7"/>
    <x v="16"/>
    <s v="RD: Anonymization"/>
    <s v="2_Important"/>
    <s v="13.5"/>
    <s v="q"/>
    <x v="0"/>
    <x v="0"/>
  </r>
  <r>
    <s v="R_2RaluTZGx9oAgBT"/>
    <s v="Data Scientist"/>
    <s v="Industry"/>
    <s v="12 or more"/>
    <s v="8-11"/>
    <x v="16"/>
    <s v="RD: Anonymization"/>
    <s v="3_Very Important"/>
    <s v="13.5"/>
    <s v="q"/>
    <x v="0"/>
    <x v="1"/>
  </r>
  <r>
    <s v="R_12QCFCcPuDsj1CP"/>
    <s v="Data Scientist"/>
    <s v="Government"/>
    <s v="4-7"/>
    <s v="1-3"/>
    <x v="16"/>
    <s v="RD: Anonymization"/>
    <s v="3_Very Important"/>
    <s v="13.5"/>
    <s v="q"/>
    <x v="0"/>
    <x v="1"/>
  </r>
  <r>
    <s v="R_1LdltJpvysOKMYX"/>
    <s v="Data Scientist"/>
    <s v="Government"/>
    <s v="12 or more"/>
    <s v="1-3"/>
    <x v="16"/>
    <s v="RD: Anonymization"/>
    <s v="0_Not Important"/>
    <s v="13.5"/>
    <s v="q"/>
    <x v="2"/>
    <x v="1"/>
  </r>
  <r>
    <s v="R_z1EzhhZgFhcevTP"/>
    <s v="Software Engineer"/>
    <s v="Industry"/>
    <s v="12 or more"/>
    <s v="4-7"/>
    <x v="17"/>
    <s v="TP: Business Goals"/>
    <s v="3_Very Important"/>
    <n v="15.1"/>
    <s v="r"/>
    <x v="0"/>
    <x v="0"/>
  </r>
  <r>
    <s v="R_2v5O4iklUi5f1lO"/>
    <s v="Software Engineer"/>
    <s v="Industry"/>
    <s v="1-3"/>
    <s v="1-3"/>
    <x v="17"/>
    <s v="TP: Business Goals"/>
    <s v="3_Very Important"/>
    <n v="15.1"/>
    <s v="r"/>
    <x v="0"/>
    <x v="0"/>
  </r>
  <r>
    <s v="R_3L5MDeuI3s8ggCk"/>
    <s v="Software Engineer"/>
    <s v="Government"/>
    <s v="4-7"/>
    <s v="4-7"/>
    <x v="17"/>
    <s v="TP: Business Goals"/>
    <s v="2_Important"/>
    <n v="15.1"/>
    <s v="r"/>
    <x v="0"/>
    <x v="0"/>
  </r>
  <r>
    <s v="R_3EMwckwiKcqg96N"/>
    <s v="Data Scientist"/>
    <s v="Industry"/>
    <s v="4-7"/>
    <s v="4-7"/>
    <x v="17"/>
    <s v="TP: Business Goals"/>
    <s v="3_Very Important"/>
    <n v="15.1"/>
    <s v="r"/>
    <x v="0"/>
    <x v="1"/>
  </r>
  <r>
    <s v="R_1eRZJGtk3EJoUwK"/>
    <s v="Data Scientist"/>
    <s v="Industry"/>
    <s v="8-11"/>
    <s v="8-11"/>
    <x v="17"/>
    <s v="TP: Business Goals"/>
    <s v="2_Important"/>
    <n v="15.1"/>
    <s v="r"/>
    <x v="0"/>
    <x v="1"/>
  </r>
  <r>
    <s v="R_1Ck0rIP5lvRDSeo"/>
    <s v="Data Scientist"/>
    <s v="Government"/>
    <s v="12 or more"/>
    <s v="12 or more"/>
    <x v="17"/>
    <s v="TP: Business Goals"/>
    <s v="2_Important"/>
    <n v="15.1"/>
    <s v="r"/>
    <x v="0"/>
    <x v="1"/>
  </r>
  <r>
    <s v="R_3KoTAueFmbUSe4n"/>
    <s v="Data Scientist"/>
    <s v="Industry"/>
    <s v="12 or more"/>
    <s v="12 or more"/>
    <x v="17"/>
    <s v="TP: Business Goals"/>
    <s v="3_Very Important"/>
    <n v="15.1"/>
    <s v="r"/>
    <x v="0"/>
    <x v="1"/>
  </r>
  <r>
    <s v="R_1IHtXrUiB7O9yi6"/>
    <s v="Data Scientist"/>
    <s v="Academia/Research"/>
    <s v="8-11"/>
    <s v="12 or more"/>
    <x v="17"/>
    <s v="TP: Business Goals"/>
    <s v="3_Very Important"/>
    <n v="15.1"/>
    <s v="r"/>
    <x v="0"/>
    <x v="1"/>
  </r>
  <r>
    <s v="R_3iJWWVlKUuDRLM9"/>
    <s v="Other"/>
    <s v="Industry"/>
    <s v="12 or more"/>
    <s v="12 or more"/>
    <x v="17"/>
    <s v="TP: Business Goals"/>
    <s v="3_Very Important"/>
    <n v="15.1"/>
    <s v="r"/>
    <x v="0"/>
    <x v="2"/>
  </r>
  <r>
    <s v="R_2DM6sEoE0kZByfH"/>
    <s v="Software Engineer"/>
    <s v="Industry"/>
    <s v="12 or more"/>
    <s v="12 or more"/>
    <x v="17"/>
    <s v="TP: Business Goals"/>
    <s v="3_Very Important"/>
    <n v="15.1"/>
    <s v="r"/>
    <x v="0"/>
    <x v="0"/>
  </r>
  <r>
    <s v="R_r9nDMErIrSD9yMx"/>
    <s v="Data Scientist"/>
    <s v="Industry"/>
    <s v="8-11"/>
    <s v="8-11"/>
    <x v="17"/>
    <s v="TP: Business Goals"/>
    <s v="2_Important"/>
    <n v="15.1"/>
    <s v="r"/>
    <x v="0"/>
    <x v="1"/>
  </r>
  <r>
    <s v="R_1j7b8FGOdtpaBpJ"/>
    <s v="Data Scientist"/>
    <s v="Industry"/>
    <s v="8-11"/>
    <s v="4-7"/>
    <x v="17"/>
    <s v="TP: Business Goals"/>
    <s v="3_Very Important"/>
    <n v="15.1"/>
    <s v="r"/>
    <x v="0"/>
    <x v="1"/>
  </r>
  <r>
    <s v="R_3qEHzXqxpMJ2t11"/>
    <s v="Software Engineer"/>
    <s v="Industry"/>
    <s v="12 or more"/>
    <s v="4-7"/>
    <x v="17"/>
    <s v="TP: Business Goals"/>
    <s v="3_Very Important"/>
    <n v="15.1"/>
    <s v="r"/>
    <x v="0"/>
    <x v="0"/>
  </r>
  <r>
    <s v="R_AAIjPZ7eHoTOyhH"/>
    <s v="Other"/>
    <s v="Industry"/>
    <s v="12 or more"/>
    <s v="4-7"/>
    <x v="17"/>
    <s v="TP: Business Goals"/>
    <s v="3_Very Important"/>
    <n v="15.1"/>
    <s v="r"/>
    <x v="0"/>
    <x v="2"/>
  </r>
  <r>
    <s v="R_2wiVO1c4vLutDs7"/>
    <s v="Software Engineer"/>
    <s v="Industry"/>
    <s v="4-7"/>
    <s v="8-11"/>
    <x v="17"/>
    <s v="TP: Business Goals"/>
    <s v="3_Very Important"/>
    <n v="15.1"/>
    <s v="r"/>
    <x v="0"/>
    <x v="0"/>
  </r>
  <r>
    <s v="R_3lMsPbIKs2BtE2F"/>
    <s v="Software Engineer"/>
    <s v="Government"/>
    <s v="12 or more"/>
    <s v="1-3"/>
    <x v="17"/>
    <s v="TP: Business Goals"/>
    <s v="3_Very Important"/>
    <n v="15.1"/>
    <s v="r"/>
    <x v="0"/>
    <x v="0"/>
  </r>
  <r>
    <s v="R_9EtYVc5NRJwiW89"/>
    <s v="Data Scientist"/>
    <s v="Government"/>
    <s v="8-11"/>
    <s v="4-7"/>
    <x v="17"/>
    <s v="TP: Business Goals"/>
    <s v="2_Important"/>
    <n v="15.1"/>
    <s v="r"/>
    <x v="0"/>
    <x v="1"/>
  </r>
  <r>
    <s v="R_2TGB6rRbpKl2cVL"/>
    <s v="Other"/>
    <s v="Industry"/>
    <s v="12 or more"/>
    <s v="4-7"/>
    <x v="17"/>
    <s v="TP: Business Goals"/>
    <s v="3_Very Important"/>
    <n v="15.1"/>
    <s v="r"/>
    <x v="0"/>
    <x v="2"/>
  </r>
  <r>
    <s v="R_3EhhIuoxzKj53wp"/>
    <s v="Data Scientist"/>
    <s v="Other"/>
    <s v="4-7"/>
    <s v="1-3"/>
    <x v="17"/>
    <s v="TP: Business Goals"/>
    <s v="3_Very Important"/>
    <n v="15.1"/>
    <s v="r"/>
    <x v="0"/>
    <x v="1"/>
  </r>
  <r>
    <s v="R_1oGDcCSrexhG6xq"/>
    <s v="Data Scientist"/>
    <s v="Industry"/>
    <s v="8-11"/>
    <s v="8-11"/>
    <x v="17"/>
    <s v="TP: Business Goals"/>
    <s v="3_Very Important"/>
    <n v="15.1"/>
    <s v="r"/>
    <x v="0"/>
    <x v="1"/>
  </r>
  <r>
    <s v="R_31Tu8PfeG4XPwpp"/>
    <s v="Software Engineer"/>
    <s v="Academia/Research"/>
    <s v="8-11"/>
    <s v="4-7"/>
    <x v="17"/>
    <s v="TP: Business Goals"/>
    <s v="2_Important"/>
    <n v="15.1"/>
    <s v="r"/>
    <x v="0"/>
    <x v="0"/>
  </r>
  <r>
    <s v="R_2f2qhUYLFQgdnaM"/>
    <s v="Data Scientist"/>
    <s v="Government"/>
    <s v="4-7"/>
    <s v="4-7"/>
    <x v="17"/>
    <s v="TP: Business Goals"/>
    <s v="2_Important"/>
    <n v="15.1"/>
    <s v="r"/>
    <x v="0"/>
    <x v="1"/>
  </r>
  <r>
    <s v="R_2Qf8Fmso32UqWP3"/>
    <s v="Operations"/>
    <s v="Industry"/>
    <s v="12 or more"/>
    <s v="1-3"/>
    <x v="17"/>
    <s v="TP: Business Goals"/>
    <s v="2_Important"/>
    <n v="15.1"/>
    <s v="r"/>
    <x v="0"/>
    <x v="2"/>
  </r>
  <r>
    <s v="R_10GWF2MUChxTg9C"/>
    <s v="Data Scientist"/>
    <s v="Industry"/>
    <s v="12 or more"/>
    <s v="4-7"/>
    <x v="17"/>
    <s v="TP: Business Goals"/>
    <s v="3_Very Important"/>
    <n v="15.1"/>
    <s v="r"/>
    <x v="0"/>
    <x v="1"/>
  </r>
  <r>
    <s v="R_xb9Z7vClI4BI0Lv"/>
    <s v="Software Engineer"/>
    <s v="Industry"/>
    <s v="1-3"/>
    <s v="1-3"/>
    <x v="17"/>
    <s v="TP: Business Goals"/>
    <s v="1_Somewhat Important"/>
    <n v="15.1"/>
    <s v="r"/>
    <x v="1"/>
    <x v="0"/>
  </r>
  <r>
    <s v="R_yxYFNRq1POGdZSN"/>
    <s v="Other"/>
    <s v="Industry"/>
    <s v="12 or more"/>
    <s v="1-3"/>
    <x v="17"/>
    <s v="TP: Business Goals"/>
    <s v="2_Important"/>
    <n v="15.1"/>
    <s v="r"/>
    <x v="0"/>
    <x v="2"/>
  </r>
  <r>
    <s v="R_2rBKYvKPy0FYpOs"/>
    <s v="Data Scientist"/>
    <s v="Industry"/>
    <s v="12 or more"/>
    <s v="12 or more"/>
    <x v="17"/>
    <s v="TP: Business Goals"/>
    <s v="3_Very Important"/>
    <n v="15.1"/>
    <s v="r"/>
    <x v="0"/>
    <x v="1"/>
  </r>
  <r>
    <s v="R_55A9NGrp8cmOeml"/>
    <s v="Software Engineer"/>
    <s v="Government"/>
    <s v="4-7"/>
    <s v="4-7"/>
    <x v="17"/>
    <s v="TP: Business Goals"/>
    <s v="3_Very Important"/>
    <n v="15.1"/>
    <s v="r"/>
    <x v="0"/>
    <x v="0"/>
  </r>
  <r>
    <s v="R_2RaluTZGx9oAgBT"/>
    <s v="Data Scientist"/>
    <s v="Industry"/>
    <s v="12 or more"/>
    <s v="8-11"/>
    <x v="17"/>
    <s v="TP: Business Goals"/>
    <s v="2_Important"/>
    <n v="15.1"/>
    <s v="r"/>
    <x v="0"/>
    <x v="1"/>
  </r>
  <r>
    <s v="R_12QCFCcPuDsj1CP"/>
    <s v="Data Scientist"/>
    <s v="Government"/>
    <s v="4-7"/>
    <s v="1-3"/>
    <x v="17"/>
    <s v="TP: Business Goals"/>
    <s v="3_Very Important"/>
    <n v="15.1"/>
    <s v="r"/>
    <x v="0"/>
    <x v="1"/>
  </r>
  <r>
    <s v="R_1LdltJpvysOKMYX"/>
    <s v="Data Scientist"/>
    <s v="Government"/>
    <s v="12 or more"/>
    <s v="1-3"/>
    <x v="17"/>
    <s v="TP: Business Goals"/>
    <s v="3_Very Important"/>
    <n v="15.1"/>
    <s v="r"/>
    <x v="0"/>
    <x v="1"/>
  </r>
  <r>
    <s v="R_z1EzhhZgFhcevTP"/>
    <s v="Software Engineer"/>
    <s v="Industry"/>
    <s v="12 or more"/>
    <s v="4-7"/>
    <x v="18"/>
    <s v="TP: Success Criteria"/>
    <s v="3_Very Important"/>
    <s v="15.2"/>
    <s v="s"/>
    <x v="0"/>
    <x v="0"/>
  </r>
  <r>
    <s v="R_2v5O4iklUi5f1lO"/>
    <s v="Software Engineer"/>
    <s v="Industry"/>
    <s v="1-3"/>
    <s v="1-3"/>
    <x v="18"/>
    <s v="TP: Success Criteria"/>
    <s v="3_Very Important"/>
    <s v="15.2"/>
    <s v="s"/>
    <x v="0"/>
    <x v="0"/>
  </r>
  <r>
    <s v="R_3L5MDeuI3s8ggCk"/>
    <s v="Software Engineer"/>
    <s v="Government"/>
    <s v="4-7"/>
    <s v="4-7"/>
    <x v="18"/>
    <s v="TP: Success Criteria"/>
    <s v="3_Very Important"/>
    <s v="15.2"/>
    <s v="s"/>
    <x v="0"/>
    <x v="0"/>
  </r>
  <r>
    <s v="R_3EMwckwiKcqg96N"/>
    <s v="Data Scientist"/>
    <s v="Industry"/>
    <s v="4-7"/>
    <s v="4-7"/>
    <x v="18"/>
    <s v="TP: Success Criteria"/>
    <s v="3_Very Important"/>
    <s v="15.2"/>
    <s v="s"/>
    <x v="0"/>
    <x v="1"/>
  </r>
  <r>
    <s v="R_1eRZJGtk3EJoUwK"/>
    <s v="Data Scientist"/>
    <s v="Industry"/>
    <s v="8-11"/>
    <s v="8-11"/>
    <x v="18"/>
    <s v="TP: Success Criteria"/>
    <s v="1_Somewhat Important"/>
    <s v="15.2"/>
    <s v="s"/>
    <x v="1"/>
    <x v="1"/>
  </r>
  <r>
    <s v="R_1Ck0rIP5lvRDSeo"/>
    <s v="Data Scientist"/>
    <s v="Government"/>
    <s v="12 or more"/>
    <s v="12 or more"/>
    <x v="18"/>
    <s v="TP: Success Criteria"/>
    <s v="3_Very Important"/>
    <s v="15.2"/>
    <s v="s"/>
    <x v="0"/>
    <x v="1"/>
  </r>
  <r>
    <s v="R_3KoTAueFmbUSe4n"/>
    <s v="Data Scientist"/>
    <s v="Industry"/>
    <s v="12 or more"/>
    <s v="12 or more"/>
    <x v="18"/>
    <s v="TP: Success Criteria"/>
    <s v="3_Very Important"/>
    <s v="15.2"/>
    <s v="s"/>
    <x v="0"/>
    <x v="1"/>
  </r>
  <r>
    <s v="R_1IHtXrUiB7O9yi6"/>
    <s v="Data Scientist"/>
    <s v="Academia/Research"/>
    <s v="8-11"/>
    <s v="12 or more"/>
    <x v="18"/>
    <s v="TP: Success Criteria"/>
    <s v="3_Very Important"/>
    <s v="15.2"/>
    <s v="s"/>
    <x v="0"/>
    <x v="1"/>
  </r>
  <r>
    <s v="R_3iJWWVlKUuDRLM9"/>
    <s v="Other"/>
    <s v="Industry"/>
    <s v="12 or more"/>
    <s v="12 or more"/>
    <x v="18"/>
    <s v="TP: Success Criteria"/>
    <s v="3_Very Important"/>
    <s v="15.2"/>
    <s v="s"/>
    <x v="0"/>
    <x v="2"/>
  </r>
  <r>
    <s v="R_2DM6sEoE0kZByfH"/>
    <s v="Software Engineer"/>
    <s v="Industry"/>
    <s v="12 or more"/>
    <s v="12 or more"/>
    <x v="18"/>
    <s v="TP: Success Criteria"/>
    <s v="3_Very Important"/>
    <s v="15.2"/>
    <s v="s"/>
    <x v="0"/>
    <x v="0"/>
  </r>
  <r>
    <s v="R_r9nDMErIrSD9yMx"/>
    <s v="Data Scientist"/>
    <s v="Industry"/>
    <s v="8-11"/>
    <s v="8-11"/>
    <x v="18"/>
    <s v="TP: Success Criteria"/>
    <s v="2_Important"/>
    <s v="15.2"/>
    <s v="s"/>
    <x v="0"/>
    <x v="1"/>
  </r>
  <r>
    <s v="R_1j7b8FGOdtpaBpJ"/>
    <s v="Data Scientist"/>
    <s v="Industry"/>
    <s v="8-11"/>
    <s v="4-7"/>
    <x v="18"/>
    <s v="TP: Success Criteria"/>
    <s v="3_Very Important"/>
    <s v="15.2"/>
    <s v="s"/>
    <x v="0"/>
    <x v="1"/>
  </r>
  <r>
    <s v="R_3qEHzXqxpMJ2t11"/>
    <s v="Software Engineer"/>
    <s v="Industry"/>
    <s v="12 or more"/>
    <s v="4-7"/>
    <x v="18"/>
    <s v="TP: Success Criteria"/>
    <s v="3_Very Important"/>
    <s v="15.2"/>
    <s v="s"/>
    <x v="0"/>
    <x v="0"/>
  </r>
  <r>
    <s v="R_AAIjPZ7eHoTOyhH"/>
    <s v="Other"/>
    <s v="Industry"/>
    <s v="12 or more"/>
    <s v="4-7"/>
    <x v="18"/>
    <s v="TP: Success Criteria"/>
    <s v="3_Very Important"/>
    <s v="15.2"/>
    <s v="s"/>
    <x v="0"/>
    <x v="2"/>
  </r>
  <r>
    <s v="R_2wiVO1c4vLutDs7"/>
    <s v="Software Engineer"/>
    <s v="Industry"/>
    <s v="4-7"/>
    <s v="8-11"/>
    <x v="18"/>
    <s v="TP: Success Criteria"/>
    <s v="3_Very Important"/>
    <s v="15.2"/>
    <s v="s"/>
    <x v="0"/>
    <x v="0"/>
  </r>
  <r>
    <s v="R_3lMsPbIKs2BtE2F"/>
    <s v="Software Engineer"/>
    <s v="Government"/>
    <s v="12 or more"/>
    <s v="1-3"/>
    <x v="18"/>
    <s v="TP: Success Criteria"/>
    <s v="3_Very Important"/>
    <s v="15.2"/>
    <s v="s"/>
    <x v="0"/>
    <x v="0"/>
  </r>
  <r>
    <s v="R_9EtYVc5NRJwiW89"/>
    <s v="Data Scientist"/>
    <s v="Government"/>
    <s v="8-11"/>
    <s v="4-7"/>
    <x v="18"/>
    <s v="TP: Success Criteria"/>
    <s v="3_Very Important"/>
    <s v="15.2"/>
    <s v="s"/>
    <x v="0"/>
    <x v="1"/>
  </r>
  <r>
    <s v="R_2TGB6rRbpKl2cVL"/>
    <s v="Other"/>
    <s v="Industry"/>
    <s v="12 or more"/>
    <s v="4-7"/>
    <x v="18"/>
    <s v="TP: Success Criteria"/>
    <s v="3_Very Important"/>
    <s v="15.2"/>
    <s v="s"/>
    <x v="0"/>
    <x v="2"/>
  </r>
  <r>
    <s v="R_3EhhIuoxzKj53wp"/>
    <s v="Data Scientist"/>
    <s v="Other"/>
    <s v="4-7"/>
    <s v="1-3"/>
    <x v="18"/>
    <s v="TP: Success Criteria"/>
    <s v="3_Very Important"/>
    <s v="15.2"/>
    <s v="s"/>
    <x v="0"/>
    <x v="1"/>
  </r>
  <r>
    <s v="R_1oGDcCSrexhG6xq"/>
    <s v="Data Scientist"/>
    <s v="Industry"/>
    <s v="8-11"/>
    <s v="8-11"/>
    <x v="18"/>
    <s v="TP: Success Criteria"/>
    <s v="3_Very Important"/>
    <s v="15.2"/>
    <s v="s"/>
    <x v="0"/>
    <x v="1"/>
  </r>
  <r>
    <s v="R_31Tu8PfeG4XPwpp"/>
    <s v="Software Engineer"/>
    <s v="Academia/Research"/>
    <s v="8-11"/>
    <s v="4-7"/>
    <x v="18"/>
    <s v="TP: Success Criteria"/>
    <s v="3_Very Important"/>
    <s v="15.2"/>
    <s v="s"/>
    <x v="0"/>
    <x v="0"/>
  </r>
  <r>
    <s v="R_2f2qhUYLFQgdnaM"/>
    <s v="Data Scientist"/>
    <s v="Government"/>
    <s v="4-7"/>
    <s v="4-7"/>
    <x v="18"/>
    <s v="TP: Success Criteria"/>
    <s v="2_Important"/>
    <s v="15.2"/>
    <s v="s"/>
    <x v="0"/>
    <x v="1"/>
  </r>
  <r>
    <s v="R_2Qf8Fmso32UqWP3"/>
    <s v="Operations"/>
    <s v="Industry"/>
    <s v="12 or more"/>
    <s v="1-3"/>
    <x v="18"/>
    <s v="TP: Success Criteria"/>
    <s v="2_Important"/>
    <s v="15.2"/>
    <s v="s"/>
    <x v="0"/>
    <x v="2"/>
  </r>
  <r>
    <s v="R_10GWF2MUChxTg9C"/>
    <s v="Data Scientist"/>
    <s v="Industry"/>
    <s v="12 or more"/>
    <s v="4-7"/>
    <x v="18"/>
    <s v="TP: Success Criteria"/>
    <s v="2_Important"/>
    <s v="15.2"/>
    <s v="s"/>
    <x v="0"/>
    <x v="1"/>
  </r>
  <r>
    <s v="R_xb9Z7vClI4BI0Lv"/>
    <s v="Software Engineer"/>
    <s v="Industry"/>
    <s v="1-3"/>
    <s v="1-3"/>
    <x v="18"/>
    <s v="TP: Success Criteria"/>
    <s v="3_Very Important"/>
    <s v="15.2"/>
    <s v="s"/>
    <x v="0"/>
    <x v="0"/>
  </r>
  <r>
    <s v="R_yxYFNRq1POGdZSN"/>
    <s v="Other"/>
    <s v="Industry"/>
    <s v="12 or more"/>
    <s v="1-3"/>
    <x v="18"/>
    <s v="TP: Success Criteria"/>
    <s v="2_Important"/>
    <s v="15.2"/>
    <s v="s"/>
    <x v="0"/>
    <x v="2"/>
  </r>
  <r>
    <s v="R_2rBKYvKPy0FYpOs"/>
    <s v="Data Scientist"/>
    <s v="Industry"/>
    <s v="12 or more"/>
    <s v="12 or more"/>
    <x v="18"/>
    <s v="TP: Success Criteria"/>
    <s v="3_Very Important"/>
    <s v="15.2"/>
    <s v="s"/>
    <x v="0"/>
    <x v="1"/>
  </r>
  <r>
    <s v="R_55A9NGrp8cmOeml"/>
    <s v="Software Engineer"/>
    <s v="Government"/>
    <s v="4-7"/>
    <s v="4-7"/>
    <x v="18"/>
    <s v="TP: Success Criteria"/>
    <s v="3_Very Important"/>
    <s v="15.2"/>
    <s v="s"/>
    <x v="0"/>
    <x v="0"/>
  </r>
  <r>
    <s v="R_2RaluTZGx9oAgBT"/>
    <s v="Data Scientist"/>
    <s v="Industry"/>
    <s v="12 or more"/>
    <s v="8-11"/>
    <x v="18"/>
    <s v="TP: Success Criteria"/>
    <s v="3_Very Important"/>
    <s v="15.2"/>
    <s v="s"/>
    <x v="0"/>
    <x v="1"/>
  </r>
  <r>
    <s v="R_12QCFCcPuDsj1CP"/>
    <s v="Data Scientist"/>
    <s v="Government"/>
    <s v="4-7"/>
    <s v="1-3"/>
    <x v="18"/>
    <s v="TP: Success Criteria"/>
    <s v="3_Very Important"/>
    <s v="15.2"/>
    <s v="s"/>
    <x v="0"/>
    <x v="1"/>
  </r>
  <r>
    <s v="R_1LdltJpvysOKMYX"/>
    <s v="Data Scientist"/>
    <s v="Government"/>
    <s v="12 or more"/>
    <s v="1-3"/>
    <x v="18"/>
    <s v="TP: Success Criteria"/>
    <s v="3_Very Important"/>
    <s v="15.2"/>
    <s v="s"/>
    <x v="0"/>
    <x v="1"/>
  </r>
  <r>
    <s v="R_z1EzhhZgFhcevTP"/>
    <s v="Software Engineer"/>
    <s v="Industry"/>
    <s v="12 or more"/>
    <s v="4-7"/>
    <x v="19"/>
    <s v="TP: Task expectation"/>
    <s v="3_Very Important"/>
    <s v="15.3"/>
    <s v="t"/>
    <x v="0"/>
    <x v="0"/>
  </r>
  <r>
    <s v="R_2v5O4iklUi5f1lO"/>
    <s v="Software Engineer"/>
    <s v="Industry"/>
    <s v="1-3"/>
    <s v="1-3"/>
    <x v="19"/>
    <s v="TP: Task expectation"/>
    <s v="3_Very Important"/>
    <s v="15.3"/>
    <s v="t"/>
    <x v="0"/>
    <x v="0"/>
  </r>
  <r>
    <s v="R_3L5MDeuI3s8ggCk"/>
    <s v="Software Engineer"/>
    <s v="Government"/>
    <s v="4-7"/>
    <s v="4-7"/>
    <x v="19"/>
    <s v="TP: Task expectation"/>
    <s v="3_Very Important"/>
    <s v="15.3"/>
    <s v="t"/>
    <x v="0"/>
    <x v="0"/>
  </r>
  <r>
    <s v="R_3EMwckwiKcqg96N"/>
    <s v="Data Scientist"/>
    <s v="Industry"/>
    <s v="4-7"/>
    <s v="4-7"/>
    <x v="19"/>
    <s v="TP: Task expectation"/>
    <s v="3_Very Important"/>
    <s v="15.3"/>
    <s v="t"/>
    <x v="0"/>
    <x v="1"/>
  </r>
  <r>
    <s v="R_1eRZJGtk3EJoUwK"/>
    <s v="Data Scientist"/>
    <s v="Industry"/>
    <s v="8-11"/>
    <s v="8-11"/>
    <x v="19"/>
    <s v="TP: Task expectation"/>
    <s v="3_Very Important"/>
    <s v="15.3"/>
    <s v="t"/>
    <x v="0"/>
    <x v="1"/>
  </r>
  <r>
    <s v="R_1Ck0rIP5lvRDSeo"/>
    <s v="Data Scientist"/>
    <s v="Government"/>
    <s v="12 or more"/>
    <s v="12 or more"/>
    <x v="19"/>
    <s v="TP: Task expectation"/>
    <s v="3_Very Important"/>
    <s v="15.3"/>
    <s v="t"/>
    <x v="0"/>
    <x v="1"/>
  </r>
  <r>
    <s v="R_3KoTAueFmbUSe4n"/>
    <s v="Data Scientist"/>
    <s v="Industry"/>
    <s v="12 or more"/>
    <s v="12 or more"/>
    <x v="19"/>
    <s v="TP: Task expectation"/>
    <s v="3_Very Important"/>
    <s v="15.3"/>
    <s v="t"/>
    <x v="0"/>
    <x v="1"/>
  </r>
  <r>
    <s v="R_1IHtXrUiB7O9yi6"/>
    <s v="Data Scientist"/>
    <s v="Academia/Research"/>
    <s v="8-11"/>
    <s v="12 or more"/>
    <x v="19"/>
    <s v="TP: Task expectation"/>
    <s v="3_Very Important"/>
    <s v="15.3"/>
    <s v="t"/>
    <x v="0"/>
    <x v="1"/>
  </r>
  <r>
    <s v="R_3iJWWVlKUuDRLM9"/>
    <s v="Other"/>
    <s v="Industry"/>
    <s v="12 or more"/>
    <s v="12 or more"/>
    <x v="19"/>
    <s v="TP: Task expectation"/>
    <s v="3_Very Important"/>
    <s v="15.3"/>
    <s v="t"/>
    <x v="0"/>
    <x v="2"/>
  </r>
  <r>
    <s v="R_2DM6sEoE0kZByfH"/>
    <s v="Software Engineer"/>
    <s v="Industry"/>
    <s v="12 or more"/>
    <s v="12 or more"/>
    <x v="19"/>
    <s v="TP: Task expectation"/>
    <s v="3_Very Important"/>
    <s v="15.3"/>
    <s v="t"/>
    <x v="0"/>
    <x v="0"/>
  </r>
  <r>
    <s v="R_r9nDMErIrSD9yMx"/>
    <s v="Data Scientist"/>
    <s v="Industry"/>
    <s v="8-11"/>
    <s v="8-11"/>
    <x v="19"/>
    <s v="TP: Task expectation"/>
    <s v="2_Important"/>
    <s v="15.3"/>
    <s v="t"/>
    <x v="0"/>
    <x v="1"/>
  </r>
  <r>
    <s v="R_1j7b8FGOdtpaBpJ"/>
    <s v="Data Scientist"/>
    <s v="Industry"/>
    <s v="8-11"/>
    <s v="4-7"/>
    <x v="19"/>
    <s v="TP: Task expectation"/>
    <s v="3_Very Important"/>
    <s v="15.3"/>
    <s v="t"/>
    <x v="0"/>
    <x v="1"/>
  </r>
  <r>
    <s v="R_3qEHzXqxpMJ2t11"/>
    <s v="Software Engineer"/>
    <s v="Industry"/>
    <s v="12 or more"/>
    <s v="4-7"/>
    <x v="19"/>
    <s v="TP: Task expectation"/>
    <s v="3_Very Important"/>
    <s v="15.3"/>
    <s v="t"/>
    <x v="0"/>
    <x v="0"/>
  </r>
  <r>
    <s v="R_AAIjPZ7eHoTOyhH"/>
    <s v="Other"/>
    <s v="Industry"/>
    <s v="12 or more"/>
    <s v="4-7"/>
    <x v="19"/>
    <s v="TP: Task expectation"/>
    <s v="2_Important"/>
    <s v="15.3"/>
    <s v="t"/>
    <x v="0"/>
    <x v="2"/>
  </r>
  <r>
    <s v="R_2wiVO1c4vLutDs7"/>
    <s v="Software Engineer"/>
    <s v="Industry"/>
    <s v="4-7"/>
    <s v="8-11"/>
    <x v="19"/>
    <s v="TP: Task expectation"/>
    <s v="3_Very Important"/>
    <s v="15.3"/>
    <s v="t"/>
    <x v="0"/>
    <x v="0"/>
  </r>
  <r>
    <s v="R_3lMsPbIKs2BtE2F"/>
    <s v="Software Engineer"/>
    <s v="Government"/>
    <s v="12 or more"/>
    <s v="1-3"/>
    <x v="19"/>
    <s v="TP: Task expectation"/>
    <s v="3_Very Important"/>
    <s v="15.3"/>
    <s v="t"/>
    <x v="0"/>
    <x v="0"/>
  </r>
  <r>
    <s v="R_9EtYVc5NRJwiW89"/>
    <s v="Data Scientist"/>
    <s v="Government"/>
    <s v="8-11"/>
    <s v="4-7"/>
    <x v="19"/>
    <s v="TP: Task expectation"/>
    <s v="3_Very Important"/>
    <s v="15.3"/>
    <s v="t"/>
    <x v="0"/>
    <x v="1"/>
  </r>
  <r>
    <s v="R_2TGB6rRbpKl2cVL"/>
    <s v="Other"/>
    <s v="Industry"/>
    <s v="12 or more"/>
    <s v="4-7"/>
    <x v="19"/>
    <s v="TP: Task expectation"/>
    <s v="3_Very Important"/>
    <s v="15.3"/>
    <s v="t"/>
    <x v="0"/>
    <x v="2"/>
  </r>
  <r>
    <s v="R_3EhhIuoxzKj53wp"/>
    <s v="Data Scientist"/>
    <s v="Other"/>
    <s v="4-7"/>
    <s v="1-3"/>
    <x v="19"/>
    <s v="TP: Task expectation"/>
    <s v="3_Very Important"/>
    <s v="15.3"/>
    <s v="t"/>
    <x v="0"/>
    <x v="1"/>
  </r>
  <r>
    <s v="R_1oGDcCSrexhG6xq"/>
    <s v="Data Scientist"/>
    <s v="Industry"/>
    <s v="8-11"/>
    <s v="8-11"/>
    <x v="19"/>
    <s v="TP: Task expectation"/>
    <s v="3_Very Important"/>
    <s v="15.3"/>
    <s v="t"/>
    <x v="0"/>
    <x v="1"/>
  </r>
  <r>
    <s v="R_31Tu8PfeG4XPwpp"/>
    <s v="Software Engineer"/>
    <s v="Academia/Research"/>
    <s v="8-11"/>
    <s v="4-7"/>
    <x v="19"/>
    <s v="TP: Task expectation"/>
    <s v="3_Very Important"/>
    <s v="15.3"/>
    <s v="t"/>
    <x v="0"/>
    <x v="0"/>
  </r>
  <r>
    <s v="R_2f2qhUYLFQgdnaM"/>
    <s v="Data Scientist"/>
    <s v="Government"/>
    <s v="4-7"/>
    <s v="4-7"/>
    <x v="19"/>
    <s v="TP: Task expectation"/>
    <s v="3_Very Important"/>
    <s v="15.3"/>
    <s v="t"/>
    <x v="0"/>
    <x v="1"/>
  </r>
  <r>
    <s v="R_2Qf8Fmso32UqWP3"/>
    <s v="Operations"/>
    <s v="Industry"/>
    <s v="12 or more"/>
    <s v="1-3"/>
    <x v="19"/>
    <s v="TP: Task expectation"/>
    <s v="2_Important"/>
    <s v="15.3"/>
    <s v="t"/>
    <x v="0"/>
    <x v="2"/>
  </r>
  <r>
    <s v="R_10GWF2MUChxTg9C"/>
    <s v="Data Scientist"/>
    <s v="Industry"/>
    <s v="12 or more"/>
    <s v="4-7"/>
    <x v="19"/>
    <s v="TP: Task expectation"/>
    <s v="3_Very Important"/>
    <s v="15.3"/>
    <s v="t"/>
    <x v="0"/>
    <x v="1"/>
  </r>
  <r>
    <s v="R_xb9Z7vClI4BI0Lv"/>
    <s v="Software Engineer"/>
    <s v="Industry"/>
    <s v="1-3"/>
    <s v="1-3"/>
    <x v="19"/>
    <s v="TP: Task expectation"/>
    <s v="3_Very Important"/>
    <s v="15.3"/>
    <s v="t"/>
    <x v="0"/>
    <x v="0"/>
  </r>
  <r>
    <s v="R_yxYFNRq1POGdZSN"/>
    <s v="Other"/>
    <s v="Industry"/>
    <s v="12 or more"/>
    <s v="1-3"/>
    <x v="19"/>
    <s v="TP: Task expectation"/>
    <s v="3_Very Important"/>
    <s v="15.3"/>
    <s v="t"/>
    <x v="0"/>
    <x v="2"/>
  </r>
  <r>
    <s v="R_2rBKYvKPy0FYpOs"/>
    <s v="Data Scientist"/>
    <s v="Industry"/>
    <s v="12 or more"/>
    <s v="12 or more"/>
    <x v="19"/>
    <s v="TP: Task expectation"/>
    <s v="2_Important"/>
    <s v="15.3"/>
    <s v="t"/>
    <x v="0"/>
    <x v="1"/>
  </r>
  <r>
    <s v="R_55A9NGrp8cmOeml"/>
    <s v="Software Engineer"/>
    <s v="Government"/>
    <s v="4-7"/>
    <s v="4-7"/>
    <x v="19"/>
    <s v="TP: Task expectation"/>
    <s v="3_Very Important"/>
    <s v="15.3"/>
    <s v="t"/>
    <x v="0"/>
    <x v="0"/>
  </r>
  <r>
    <s v="R_2RaluTZGx9oAgBT"/>
    <s v="Data Scientist"/>
    <s v="Industry"/>
    <s v="12 or more"/>
    <s v="8-11"/>
    <x v="19"/>
    <s v="TP: Task expectation"/>
    <s v="3_Very Important"/>
    <s v="15.3"/>
    <s v="t"/>
    <x v="0"/>
    <x v="1"/>
  </r>
  <r>
    <s v="R_12QCFCcPuDsj1CP"/>
    <s v="Data Scientist"/>
    <s v="Government"/>
    <s v="4-7"/>
    <s v="1-3"/>
    <x v="19"/>
    <s v="TP: Task expectation"/>
    <s v="3_Very Important"/>
    <s v="15.3"/>
    <s v="t"/>
    <x v="0"/>
    <x v="1"/>
  </r>
  <r>
    <s v="R_1LdltJpvysOKMYX"/>
    <s v="Data Scientist"/>
    <s v="Government"/>
    <s v="12 or more"/>
    <s v="1-3"/>
    <x v="19"/>
    <s v="TP: Task expectation"/>
    <s v="0_Not Important"/>
    <s v="15.3"/>
    <s v="t"/>
    <x v="2"/>
    <x v="1"/>
  </r>
  <r>
    <s v="R_z1EzhhZgFhcevTP"/>
    <s v="Software Engineer"/>
    <s v="Industry"/>
    <s v="12 or more"/>
    <s v="4-7"/>
    <x v="20"/>
    <s v="TP: Usage Context"/>
    <s v="3_Very Important"/>
    <s v="15.4"/>
    <s v="u"/>
    <x v="0"/>
    <x v="0"/>
  </r>
  <r>
    <s v="R_2v5O4iklUi5f1lO"/>
    <s v="Software Engineer"/>
    <s v="Industry"/>
    <s v="1-3"/>
    <s v="1-3"/>
    <x v="20"/>
    <s v="TP: Usage Context"/>
    <s v="3_Very Important"/>
    <s v="15.4"/>
    <s v="u"/>
    <x v="0"/>
    <x v="0"/>
  </r>
  <r>
    <s v="R_3L5MDeuI3s8ggCk"/>
    <s v="Software Engineer"/>
    <s v="Government"/>
    <s v="4-7"/>
    <s v="4-7"/>
    <x v="20"/>
    <s v="TP: Usage Context"/>
    <s v="3_Very Important"/>
    <s v="15.4"/>
    <s v="u"/>
    <x v="0"/>
    <x v="0"/>
  </r>
  <r>
    <s v="R_3EMwckwiKcqg96N"/>
    <s v="Data Scientist"/>
    <s v="Industry"/>
    <s v="4-7"/>
    <s v="4-7"/>
    <x v="20"/>
    <s v="TP: Usage Context"/>
    <s v="3_Very Important"/>
    <s v="15.4"/>
    <s v="u"/>
    <x v="0"/>
    <x v="1"/>
  </r>
  <r>
    <s v="R_1eRZJGtk3EJoUwK"/>
    <s v="Data Scientist"/>
    <s v="Industry"/>
    <s v="8-11"/>
    <s v="8-11"/>
    <x v="20"/>
    <s v="TP: Usage Context"/>
    <s v="3_Very Important"/>
    <s v="15.4"/>
    <s v="u"/>
    <x v="0"/>
    <x v="1"/>
  </r>
  <r>
    <s v="R_1Ck0rIP5lvRDSeo"/>
    <s v="Data Scientist"/>
    <s v="Government"/>
    <s v="12 or more"/>
    <s v="12 or more"/>
    <x v="20"/>
    <s v="TP: Usage Context"/>
    <s v="3_Very Important"/>
    <s v="15.4"/>
    <s v="u"/>
    <x v="0"/>
    <x v="1"/>
  </r>
  <r>
    <s v="R_3KoTAueFmbUSe4n"/>
    <s v="Data Scientist"/>
    <s v="Industry"/>
    <s v="12 or more"/>
    <s v="12 or more"/>
    <x v="20"/>
    <s v="TP: Usage Context"/>
    <s v="3_Very Important"/>
    <s v="15.4"/>
    <s v="u"/>
    <x v="0"/>
    <x v="1"/>
  </r>
  <r>
    <s v="R_1IHtXrUiB7O9yi6"/>
    <s v="Data Scientist"/>
    <s v="Academia/Research"/>
    <s v="8-11"/>
    <s v="12 or more"/>
    <x v="20"/>
    <s v="TP: Usage Context"/>
    <s v="3_Very Important"/>
    <s v="15.4"/>
    <s v="u"/>
    <x v="0"/>
    <x v="1"/>
  </r>
  <r>
    <s v="R_3iJWWVlKUuDRLM9"/>
    <s v="Other"/>
    <s v="Industry"/>
    <s v="12 or more"/>
    <s v="12 or more"/>
    <x v="20"/>
    <s v="TP: Usage Context"/>
    <s v="3_Very Important"/>
    <s v="15.4"/>
    <s v="u"/>
    <x v="0"/>
    <x v="2"/>
  </r>
  <r>
    <s v="R_2DM6sEoE0kZByfH"/>
    <s v="Software Engineer"/>
    <s v="Industry"/>
    <s v="12 or more"/>
    <s v="12 or more"/>
    <x v="20"/>
    <s v="TP: Usage Context"/>
    <s v="3_Very Important"/>
    <s v="15.4"/>
    <s v="u"/>
    <x v="0"/>
    <x v="0"/>
  </r>
  <r>
    <s v="R_r9nDMErIrSD9yMx"/>
    <s v="Data Scientist"/>
    <s v="Industry"/>
    <s v="8-11"/>
    <s v="8-11"/>
    <x v="20"/>
    <s v="TP: Usage Context"/>
    <s v="2_Important"/>
    <s v="15.4"/>
    <s v="u"/>
    <x v="0"/>
    <x v="1"/>
  </r>
  <r>
    <s v="R_1j7b8FGOdtpaBpJ"/>
    <s v="Data Scientist"/>
    <s v="Industry"/>
    <s v="8-11"/>
    <s v="4-7"/>
    <x v="20"/>
    <s v="TP: Usage Context"/>
    <s v="3_Very Important"/>
    <s v="15.4"/>
    <s v="u"/>
    <x v="0"/>
    <x v="1"/>
  </r>
  <r>
    <s v="R_3qEHzXqxpMJ2t11"/>
    <s v="Software Engineer"/>
    <s v="Industry"/>
    <s v="12 or more"/>
    <s v="4-7"/>
    <x v="20"/>
    <s v="TP: Usage Context"/>
    <s v="3_Very Important"/>
    <s v="15.4"/>
    <s v="u"/>
    <x v="0"/>
    <x v="0"/>
  </r>
  <r>
    <s v="R_AAIjPZ7eHoTOyhH"/>
    <s v="Other"/>
    <s v="Industry"/>
    <s v="12 or more"/>
    <s v="4-7"/>
    <x v="20"/>
    <s v="TP: Usage Context"/>
    <s v="2_Important"/>
    <s v="15.4"/>
    <s v="u"/>
    <x v="0"/>
    <x v="2"/>
  </r>
  <r>
    <s v="R_2wiVO1c4vLutDs7"/>
    <s v="Software Engineer"/>
    <s v="Industry"/>
    <s v="4-7"/>
    <s v="8-11"/>
    <x v="20"/>
    <s v="TP: Usage Context"/>
    <s v="3_Very Important"/>
    <s v="15.4"/>
    <s v="u"/>
    <x v="0"/>
    <x v="0"/>
  </r>
  <r>
    <s v="R_3lMsPbIKs2BtE2F"/>
    <s v="Software Engineer"/>
    <s v="Government"/>
    <s v="12 or more"/>
    <s v="1-3"/>
    <x v="20"/>
    <s v="TP: Usage Context"/>
    <s v="3_Very Important"/>
    <s v="15.4"/>
    <s v="u"/>
    <x v="0"/>
    <x v="0"/>
  </r>
  <r>
    <s v="R_9EtYVc5NRJwiW89"/>
    <s v="Data Scientist"/>
    <s v="Government"/>
    <s v="8-11"/>
    <s v="4-7"/>
    <x v="20"/>
    <s v="TP: Usage Context"/>
    <s v="3_Very Important"/>
    <s v="15.4"/>
    <s v="u"/>
    <x v="0"/>
    <x v="1"/>
  </r>
  <r>
    <s v="R_2TGB6rRbpKl2cVL"/>
    <s v="Other"/>
    <s v="Industry"/>
    <s v="12 or more"/>
    <s v="4-7"/>
    <x v="20"/>
    <s v="TP: Usage Context"/>
    <s v="3_Very Important"/>
    <s v="15.4"/>
    <s v="u"/>
    <x v="0"/>
    <x v="2"/>
  </r>
  <r>
    <s v="R_3EhhIuoxzKj53wp"/>
    <s v="Data Scientist"/>
    <s v="Other"/>
    <s v="4-7"/>
    <s v="1-3"/>
    <x v="20"/>
    <s v="TP: Usage Context"/>
    <s v="3_Very Important"/>
    <s v="15.4"/>
    <s v="u"/>
    <x v="0"/>
    <x v="1"/>
  </r>
  <r>
    <s v="R_1oGDcCSrexhG6xq"/>
    <s v="Data Scientist"/>
    <s v="Industry"/>
    <s v="8-11"/>
    <s v="8-11"/>
    <x v="20"/>
    <s v="TP: Usage Context"/>
    <s v="3_Very Important"/>
    <s v="15.4"/>
    <s v="u"/>
    <x v="0"/>
    <x v="1"/>
  </r>
  <r>
    <s v="R_31Tu8PfeG4XPwpp"/>
    <s v="Software Engineer"/>
    <s v="Academia/Research"/>
    <s v="8-11"/>
    <s v="4-7"/>
    <x v="20"/>
    <s v="TP: Usage Context"/>
    <s v="3_Very Important"/>
    <s v="15.4"/>
    <s v="u"/>
    <x v="0"/>
    <x v="0"/>
  </r>
  <r>
    <s v="R_2f2qhUYLFQgdnaM"/>
    <s v="Data Scientist"/>
    <s v="Government"/>
    <s v="4-7"/>
    <s v="4-7"/>
    <x v="20"/>
    <s v="TP: Usage Context"/>
    <s v="2_Important"/>
    <s v="15.4"/>
    <s v="u"/>
    <x v="0"/>
    <x v="1"/>
  </r>
  <r>
    <s v="R_2Qf8Fmso32UqWP3"/>
    <s v="Operations"/>
    <s v="Industry"/>
    <s v="12 or more"/>
    <s v="1-3"/>
    <x v="20"/>
    <s v="TP: Usage Context"/>
    <s v="2_Important"/>
    <s v="15.4"/>
    <s v="u"/>
    <x v="0"/>
    <x v="2"/>
  </r>
  <r>
    <s v="R_10GWF2MUChxTg9C"/>
    <s v="Data Scientist"/>
    <s v="Industry"/>
    <s v="12 or more"/>
    <s v="4-7"/>
    <x v="20"/>
    <s v="TP: Usage Context"/>
    <s v="3_Very Important"/>
    <s v="15.4"/>
    <s v="u"/>
    <x v="0"/>
    <x v="1"/>
  </r>
  <r>
    <s v="R_xb9Z7vClI4BI0Lv"/>
    <s v="Software Engineer"/>
    <s v="Industry"/>
    <s v="1-3"/>
    <s v="1-3"/>
    <x v="20"/>
    <s v="TP: Usage Context"/>
    <s v="3_Very Important"/>
    <s v="15.4"/>
    <s v="u"/>
    <x v="0"/>
    <x v="0"/>
  </r>
  <r>
    <s v="R_yxYFNRq1POGdZSN"/>
    <s v="Other"/>
    <s v="Industry"/>
    <s v="12 or more"/>
    <s v="1-3"/>
    <x v="20"/>
    <s v="TP: Usage Context"/>
    <s v="3_Very Important"/>
    <s v="15.4"/>
    <s v="u"/>
    <x v="0"/>
    <x v="2"/>
  </r>
  <r>
    <s v="R_2rBKYvKPy0FYpOs"/>
    <s v="Data Scientist"/>
    <s v="Industry"/>
    <s v="12 or more"/>
    <s v="12 or more"/>
    <x v="20"/>
    <s v="TP: Usage Context"/>
    <s v="1_Somewhat Important"/>
    <s v="15.4"/>
    <s v="u"/>
    <x v="1"/>
    <x v="1"/>
  </r>
  <r>
    <s v="R_55A9NGrp8cmOeml"/>
    <s v="Software Engineer"/>
    <s v="Government"/>
    <s v="4-7"/>
    <s v="4-7"/>
    <x v="20"/>
    <s v="TP: Usage Context"/>
    <s v="3_Very Important"/>
    <s v="15.4"/>
    <s v="u"/>
    <x v="0"/>
    <x v="0"/>
  </r>
  <r>
    <s v="R_2RaluTZGx9oAgBT"/>
    <s v="Data Scientist"/>
    <s v="Industry"/>
    <s v="12 or more"/>
    <s v="8-11"/>
    <x v="20"/>
    <s v="TP: Usage Context"/>
    <s v="2_Important"/>
    <s v="15.4"/>
    <s v="u"/>
    <x v="0"/>
    <x v="1"/>
  </r>
  <r>
    <s v="R_12QCFCcPuDsj1CP"/>
    <s v="Data Scientist"/>
    <s v="Government"/>
    <s v="4-7"/>
    <s v="1-3"/>
    <x v="20"/>
    <s v="TP: Usage Context"/>
    <s v="3_Very Important"/>
    <s v="15.4"/>
    <s v="u"/>
    <x v="0"/>
    <x v="1"/>
  </r>
  <r>
    <s v="R_1LdltJpvysOKMYX"/>
    <s v="Data Scientist"/>
    <s v="Government"/>
    <s v="12 or more"/>
    <s v="1-3"/>
    <x v="20"/>
    <s v="TP: Usage Context"/>
    <s v="3_Very Important"/>
    <s v="15.4"/>
    <s v="u"/>
    <x v="0"/>
    <x v="1"/>
  </r>
  <r>
    <s v="R_z1EzhhZgFhcevTP"/>
    <s v="Software Engineer"/>
    <s v="Industry"/>
    <s v="12 or more"/>
    <s v="4-7"/>
    <x v="21"/>
    <s v="TP: Data Rights &amp; Policies"/>
    <s v="3_Very Important"/>
    <s v="15.5"/>
    <s v="v"/>
    <x v="0"/>
    <x v="0"/>
  </r>
  <r>
    <s v="R_2v5O4iklUi5f1lO"/>
    <s v="Software Engineer"/>
    <s v="Industry"/>
    <s v="1-3"/>
    <s v="1-3"/>
    <x v="21"/>
    <s v="TP: Data Rights &amp; Policies"/>
    <s v="3_Very Important"/>
    <s v="15.5"/>
    <s v="v"/>
    <x v="0"/>
    <x v="0"/>
  </r>
  <r>
    <s v="R_3L5MDeuI3s8ggCk"/>
    <s v="Software Engineer"/>
    <s v="Government"/>
    <s v="4-7"/>
    <s v="4-7"/>
    <x v="21"/>
    <s v="TP: Data Rights &amp; Policies"/>
    <s v="2_Important"/>
    <s v="15.5"/>
    <s v="v"/>
    <x v="0"/>
    <x v="0"/>
  </r>
  <r>
    <s v="R_3EMwckwiKcqg96N"/>
    <s v="Data Scientist"/>
    <s v="Industry"/>
    <s v="4-7"/>
    <s v="4-7"/>
    <x v="21"/>
    <s v="TP: Data Rights &amp; Policies"/>
    <s v="2_Important"/>
    <s v="15.5"/>
    <s v="v"/>
    <x v="0"/>
    <x v="1"/>
  </r>
  <r>
    <s v="R_1eRZJGtk3EJoUwK"/>
    <s v="Data Scientist"/>
    <s v="Industry"/>
    <s v="8-11"/>
    <s v="8-11"/>
    <x v="21"/>
    <s v="TP: Data Rights &amp; Policies"/>
    <s v="2_Important"/>
    <s v="15.5"/>
    <s v="v"/>
    <x v="0"/>
    <x v="1"/>
  </r>
  <r>
    <s v="R_1Ck0rIP5lvRDSeo"/>
    <s v="Data Scientist"/>
    <s v="Government"/>
    <s v="12 or more"/>
    <s v="12 or more"/>
    <x v="21"/>
    <s v="TP: Data Rights &amp; Policies"/>
    <s v="3_Very Important"/>
    <s v="15.5"/>
    <s v="v"/>
    <x v="0"/>
    <x v="1"/>
  </r>
  <r>
    <s v="R_3KoTAueFmbUSe4n"/>
    <s v="Data Scientist"/>
    <s v="Industry"/>
    <s v="12 or more"/>
    <s v="12 or more"/>
    <x v="21"/>
    <s v="TP: Data Rights &amp; Policies"/>
    <s v="3_Very Important"/>
    <s v="15.5"/>
    <s v="v"/>
    <x v="0"/>
    <x v="1"/>
  </r>
  <r>
    <s v="R_1IHtXrUiB7O9yi6"/>
    <s v="Data Scientist"/>
    <s v="Academia/Research"/>
    <s v="8-11"/>
    <s v="12 or more"/>
    <x v="21"/>
    <s v="TP: Data Rights &amp; Policies"/>
    <s v="3_Very Important"/>
    <s v="15.5"/>
    <s v="v"/>
    <x v="0"/>
    <x v="1"/>
  </r>
  <r>
    <s v="R_3iJWWVlKUuDRLM9"/>
    <s v="Other"/>
    <s v="Industry"/>
    <s v="12 or more"/>
    <s v="12 or more"/>
    <x v="21"/>
    <s v="TP: Data Rights &amp; Policies"/>
    <s v="3_Very Important"/>
    <s v="15.5"/>
    <s v="v"/>
    <x v="0"/>
    <x v="2"/>
  </r>
  <r>
    <s v="R_2DM6sEoE0kZByfH"/>
    <s v="Software Engineer"/>
    <s v="Industry"/>
    <s v="12 or more"/>
    <s v="12 or more"/>
    <x v="21"/>
    <s v="TP: Data Rights &amp; Policies"/>
    <s v="2_Important"/>
    <s v="15.5"/>
    <s v="v"/>
    <x v="0"/>
    <x v="0"/>
  </r>
  <r>
    <s v="R_r9nDMErIrSD9yMx"/>
    <s v="Data Scientist"/>
    <s v="Industry"/>
    <s v="8-11"/>
    <s v="8-11"/>
    <x v="21"/>
    <s v="TP: Data Rights &amp; Policies"/>
    <s v="2_Important"/>
    <s v="15.5"/>
    <s v="v"/>
    <x v="0"/>
    <x v="1"/>
  </r>
  <r>
    <s v="R_1j7b8FGOdtpaBpJ"/>
    <s v="Data Scientist"/>
    <s v="Industry"/>
    <s v="8-11"/>
    <s v="4-7"/>
    <x v="21"/>
    <s v="TP: Data Rights &amp; Policies"/>
    <s v="3_Very Important"/>
    <s v="15.5"/>
    <s v="v"/>
    <x v="0"/>
    <x v="1"/>
  </r>
  <r>
    <s v="R_3qEHzXqxpMJ2t11"/>
    <s v="Software Engineer"/>
    <s v="Industry"/>
    <s v="12 or more"/>
    <s v="4-7"/>
    <x v="21"/>
    <s v="TP: Data Rights &amp; Policies"/>
    <s v="3_Very Important"/>
    <s v="15.5"/>
    <s v="v"/>
    <x v="0"/>
    <x v="0"/>
  </r>
  <r>
    <s v="R_AAIjPZ7eHoTOyhH"/>
    <s v="Other"/>
    <s v="Industry"/>
    <s v="12 or more"/>
    <s v="4-7"/>
    <x v="21"/>
    <s v="TP: Data Rights &amp; Policies"/>
    <s v="2_Important"/>
    <s v="15.5"/>
    <s v="v"/>
    <x v="0"/>
    <x v="2"/>
  </r>
  <r>
    <s v="R_2wiVO1c4vLutDs7"/>
    <s v="Software Engineer"/>
    <s v="Industry"/>
    <s v="4-7"/>
    <s v="8-11"/>
    <x v="21"/>
    <s v="TP: Data Rights &amp; Policies"/>
    <s v="3_Very Important"/>
    <s v="15.5"/>
    <s v="v"/>
    <x v="0"/>
    <x v="0"/>
  </r>
  <r>
    <s v="R_3lMsPbIKs2BtE2F"/>
    <s v="Software Engineer"/>
    <s v="Government"/>
    <s v="12 or more"/>
    <s v="1-3"/>
    <x v="21"/>
    <s v="TP: Data Rights &amp; Policies"/>
    <s v="3_Very Important"/>
    <s v="15.5"/>
    <s v="v"/>
    <x v="0"/>
    <x v="0"/>
  </r>
  <r>
    <s v="R_9EtYVc5NRJwiW89"/>
    <s v="Data Scientist"/>
    <s v="Government"/>
    <s v="8-11"/>
    <s v="4-7"/>
    <x v="21"/>
    <s v="TP: Data Rights &amp; Policies"/>
    <s v="3_Very Important"/>
    <s v="15.5"/>
    <s v="v"/>
    <x v="0"/>
    <x v="1"/>
  </r>
  <r>
    <s v="R_2TGB6rRbpKl2cVL"/>
    <s v="Other"/>
    <s v="Industry"/>
    <s v="12 or more"/>
    <s v="4-7"/>
    <x v="21"/>
    <s v="TP: Data Rights &amp; Policies"/>
    <s v="3_Very Important"/>
    <s v="15.5"/>
    <s v="v"/>
    <x v="0"/>
    <x v="2"/>
  </r>
  <r>
    <s v="R_3EhhIuoxzKj53wp"/>
    <s v="Data Scientist"/>
    <s v="Other"/>
    <s v="4-7"/>
    <s v="1-3"/>
    <x v="21"/>
    <s v="TP: Data Rights &amp; Policies"/>
    <s v="2_Important"/>
    <s v="15.5"/>
    <s v="v"/>
    <x v="0"/>
    <x v="1"/>
  </r>
  <r>
    <s v="R_1oGDcCSrexhG6xq"/>
    <s v="Data Scientist"/>
    <s v="Industry"/>
    <s v="8-11"/>
    <s v="8-11"/>
    <x v="21"/>
    <s v="TP: Data Rights &amp; Policies"/>
    <s v="2_Important"/>
    <s v="15.5"/>
    <s v="v"/>
    <x v="0"/>
    <x v="1"/>
  </r>
  <r>
    <s v="R_31Tu8PfeG4XPwpp"/>
    <s v="Software Engineer"/>
    <s v="Academia/Research"/>
    <s v="8-11"/>
    <s v="4-7"/>
    <x v="21"/>
    <s v="TP: Data Rights &amp; Policies"/>
    <s v="2_Important"/>
    <s v="15.5"/>
    <s v="v"/>
    <x v="0"/>
    <x v="0"/>
  </r>
  <r>
    <s v="R_2f2qhUYLFQgdnaM"/>
    <s v="Data Scientist"/>
    <s v="Government"/>
    <s v="4-7"/>
    <s v="4-7"/>
    <x v="21"/>
    <s v="TP: Data Rights &amp; Policies"/>
    <s v="2_Important"/>
    <s v="15.5"/>
    <s v="v"/>
    <x v="0"/>
    <x v="1"/>
  </r>
  <r>
    <s v="R_2Qf8Fmso32UqWP3"/>
    <s v="Operations"/>
    <s v="Industry"/>
    <s v="12 or more"/>
    <s v="1-3"/>
    <x v="21"/>
    <s v="TP: Data Rights &amp; Policies"/>
    <s v="1_Somewhat Important"/>
    <s v="15.5"/>
    <s v="v"/>
    <x v="1"/>
    <x v="2"/>
  </r>
  <r>
    <s v="R_10GWF2MUChxTg9C"/>
    <s v="Data Scientist"/>
    <s v="Industry"/>
    <s v="12 or more"/>
    <s v="4-7"/>
    <x v="21"/>
    <s v="TP: Data Rights &amp; Policies"/>
    <s v="3_Very Important"/>
    <s v="15.5"/>
    <s v="v"/>
    <x v="0"/>
    <x v="1"/>
  </r>
  <r>
    <s v="R_xb9Z7vClI4BI0Lv"/>
    <s v="Software Engineer"/>
    <s v="Industry"/>
    <s v="1-3"/>
    <s v="1-3"/>
    <x v="21"/>
    <s v="TP: Data Rights &amp; Policies"/>
    <s v="2_Important"/>
    <s v="15.5"/>
    <s v="v"/>
    <x v="0"/>
    <x v="0"/>
  </r>
  <r>
    <s v="R_yxYFNRq1POGdZSN"/>
    <s v="Other"/>
    <s v="Industry"/>
    <s v="12 or more"/>
    <s v="1-3"/>
    <x v="21"/>
    <s v="TP: Data Rights &amp; Policies"/>
    <s v="2_Important"/>
    <s v="15.5"/>
    <s v="v"/>
    <x v="0"/>
    <x v="2"/>
  </r>
  <r>
    <s v="R_2rBKYvKPy0FYpOs"/>
    <s v="Data Scientist"/>
    <s v="Industry"/>
    <s v="12 or more"/>
    <s v="12 or more"/>
    <x v="21"/>
    <s v="TP: Data Rights &amp; Policies"/>
    <s v="3_Very Important"/>
    <s v="15.5"/>
    <s v="v"/>
    <x v="0"/>
    <x v="1"/>
  </r>
  <r>
    <s v="R_55A9NGrp8cmOeml"/>
    <s v="Software Engineer"/>
    <s v="Government"/>
    <s v="4-7"/>
    <s v="4-7"/>
    <x v="21"/>
    <s v="TP: Data Rights &amp; Policies"/>
    <s v="3_Very Important"/>
    <s v="15.5"/>
    <s v="v"/>
    <x v="0"/>
    <x v="0"/>
  </r>
  <r>
    <s v="R_2RaluTZGx9oAgBT"/>
    <s v="Data Scientist"/>
    <s v="Industry"/>
    <s v="12 or more"/>
    <s v="8-11"/>
    <x v="21"/>
    <s v="TP: Data Rights &amp; Policies"/>
    <s v="3_Very Important"/>
    <s v="15.5"/>
    <s v="v"/>
    <x v="0"/>
    <x v="1"/>
  </r>
  <r>
    <s v="R_12QCFCcPuDsj1CP"/>
    <s v="Data Scientist"/>
    <s v="Government"/>
    <s v="4-7"/>
    <s v="1-3"/>
    <x v="21"/>
    <s v="TP: Data Rights &amp; Policies"/>
    <s v="2_Important"/>
    <s v="15.5"/>
    <s v="v"/>
    <x v="0"/>
    <x v="1"/>
  </r>
  <r>
    <s v="R_1LdltJpvysOKMYX"/>
    <s v="Data Scientist"/>
    <s v="Government"/>
    <s v="12 or more"/>
    <s v="1-3"/>
    <x v="21"/>
    <s v="TP: Data Rights &amp; Policies"/>
    <s v="0_Not Important"/>
    <s v="15.5"/>
    <s v="v"/>
    <x v="2"/>
    <x v="1"/>
  </r>
  <r>
    <s v="R_z1EzhhZgFhcevTP"/>
    <s v="Software Engineer"/>
    <s v="Industry"/>
    <s v="12 or more"/>
    <s v="4-7"/>
    <x v="22"/>
    <s v="TM: Test Cases &amp; Data"/>
    <s v="2_Important"/>
    <s v="17.1"/>
    <s v="w"/>
    <x v="0"/>
    <x v="0"/>
  </r>
  <r>
    <s v="R_2v5O4iklUi5f1lO"/>
    <s v="Software Engineer"/>
    <s v="Industry"/>
    <s v="1-3"/>
    <s v="1-3"/>
    <x v="22"/>
    <s v="TM: Test Cases &amp; Data"/>
    <s v="3_Very Important"/>
    <s v="17.1"/>
    <s v="w"/>
    <x v="0"/>
    <x v="0"/>
  </r>
  <r>
    <s v="R_3L5MDeuI3s8ggCk"/>
    <s v="Software Engineer"/>
    <s v="Government"/>
    <s v="4-7"/>
    <s v="4-7"/>
    <x v="22"/>
    <s v="TM: Test Cases &amp; Data"/>
    <s v="3_Very Important"/>
    <s v="17.1"/>
    <s v="w"/>
    <x v="0"/>
    <x v="0"/>
  </r>
  <r>
    <s v="R_3EMwckwiKcqg96N"/>
    <s v="Data Scientist"/>
    <s v="Industry"/>
    <s v="4-7"/>
    <s v="4-7"/>
    <x v="22"/>
    <s v="TM: Test Cases &amp; Data"/>
    <s v="3_Very Important"/>
    <s v="17.1"/>
    <s v="w"/>
    <x v="0"/>
    <x v="1"/>
  </r>
  <r>
    <s v="R_1eRZJGtk3EJoUwK"/>
    <s v="Data Scientist"/>
    <s v="Industry"/>
    <s v="8-11"/>
    <s v="8-11"/>
    <x v="22"/>
    <s v="TM: Test Cases &amp; Data"/>
    <s v="1_Somewhat Important"/>
    <s v="17.1"/>
    <s v="w"/>
    <x v="1"/>
    <x v="1"/>
  </r>
  <r>
    <s v="R_1Ck0rIP5lvRDSeo"/>
    <s v="Data Scientist"/>
    <s v="Government"/>
    <s v="12 or more"/>
    <s v="12 or more"/>
    <x v="22"/>
    <s v="TM: Test Cases &amp; Data"/>
    <s v="3_Very Important"/>
    <s v="17.1"/>
    <s v="w"/>
    <x v="0"/>
    <x v="1"/>
  </r>
  <r>
    <s v="R_3KoTAueFmbUSe4n"/>
    <s v="Data Scientist"/>
    <s v="Industry"/>
    <s v="12 or more"/>
    <s v="12 or more"/>
    <x v="22"/>
    <s v="TM: Test Cases &amp; Data"/>
    <s v="3_Very Important"/>
    <s v="17.1"/>
    <s v="w"/>
    <x v="0"/>
    <x v="1"/>
  </r>
  <r>
    <s v="R_1IHtXrUiB7O9yi6"/>
    <s v="Data Scientist"/>
    <s v="Academia/Research"/>
    <s v="8-11"/>
    <s v="12 or more"/>
    <x v="22"/>
    <s v="TM: Test Cases &amp; Data"/>
    <s v="3_Very Important"/>
    <s v="17.1"/>
    <s v="w"/>
    <x v="0"/>
    <x v="1"/>
  </r>
  <r>
    <s v="R_3iJWWVlKUuDRLM9"/>
    <s v="Other"/>
    <s v="Industry"/>
    <s v="12 or more"/>
    <s v="12 or more"/>
    <x v="22"/>
    <s v="TM: Test Cases &amp; Data"/>
    <s v="1_Somewhat Important"/>
    <s v="17.1"/>
    <s v="w"/>
    <x v="1"/>
    <x v="2"/>
  </r>
  <r>
    <s v="R_2DM6sEoE0kZByfH"/>
    <s v="Software Engineer"/>
    <s v="Industry"/>
    <s v="12 or more"/>
    <s v="12 or more"/>
    <x v="22"/>
    <s v="TM: Test Cases &amp; Data"/>
    <s v="2_Important"/>
    <s v="17.1"/>
    <s v="w"/>
    <x v="0"/>
    <x v="0"/>
  </r>
  <r>
    <s v="R_r9nDMErIrSD9yMx"/>
    <s v="Data Scientist"/>
    <s v="Industry"/>
    <s v="8-11"/>
    <s v="8-11"/>
    <x v="22"/>
    <s v="TM: Test Cases &amp; Data"/>
    <s v="2_Important"/>
    <s v="17.1"/>
    <s v="w"/>
    <x v="0"/>
    <x v="1"/>
  </r>
  <r>
    <s v="R_1j7b8FGOdtpaBpJ"/>
    <s v="Data Scientist"/>
    <s v="Industry"/>
    <s v="8-11"/>
    <s v="4-7"/>
    <x v="22"/>
    <s v="TM: Test Cases &amp; Data"/>
    <s v="2_Important"/>
    <s v="17.1"/>
    <s v="w"/>
    <x v="0"/>
    <x v="1"/>
  </r>
  <r>
    <s v="R_3qEHzXqxpMJ2t11"/>
    <s v="Software Engineer"/>
    <s v="Industry"/>
    <s v="12 or more"/>
    <s v="4-7"/>
    <x v="22"/>
    <s v="TM: Test Cases &amp; Data"/>
    <s v="3_Very Important"/>
    <s v="17.1"/>
    <s v="w"/>
    <x v="0"/>
    <x v="0"/>
  </r>
  <r>
    <s v="R_AAIjPZ7eHoTOyhH"/>
    <s v="Other"/>
    <s v="Industry"/>
    <s v="12 or more"/>
    <s v="4-7"/>
    <x v="22"/>
    <s v="TM: Test Cases &amp; Data"/>
    <s v="3_Very Important"/>
    <s v="17.1"/>
    <s v="w"/>
    <x v="0"/>
    <x v="2"/>
  </r>
  <r>
    <s v="R_2wiVO1c4vLutDs7"/>
    <s v="Software Engineer"/>
    <s v="Industry"/>
    <s v="4-7"/>
    <s v="8-11"/>
    <x v="22"/>
    <s v="TM: Test Cases &amp; Data"/>
    <s v="3_Very Important"/>
    <s v="17.1"/>
    <s v="w"/>
    <x v="0"/>
    <x v="0"/>
  </r>
  <r>
    <s v="R_3lMsPbIKs2BtE2F"/>
    <s v="Software Engineer"/>
    <s v="Government"/>
    <s v="12 or more"/>
    <s v="1-3"/>
    <x v="22"/>
    <s v="TM: Test Cases &amp; Data"/>
    <s v="3_Very Important"/>
    <s v="17.1"/>
    <s v="w"/>
    <x v="0"/>
    <x v="0"/>
  </r>
  <r>
    <s v="R_9EtYVc5NRJwiW89"/>
    <s v="Data Scientist"/>
    <s v="Government"/>
    <s v="8-11"/>
    <s v="4-7"/>
    <x v="22"/>
    <s v="TM: Test Cases &amp; Data"/>
    <s v="3_Very Important"/>
    <s v="17.1"/>
    <s v="w"/>
    <x v="0"/>
    <x v="1"/>
  </r>
  <r>
    <s v="R_2TGB6rRbpKl2cVL"/>
    <s v="Other"/>
    <s v="Industry"/>
    <s v="12 or more"/>
    <s v="4-7"/>
    <x v="22"/>
    <s v="TM: Test Cases &amp; Data"/>
    <s v="3_Very Important"/>
    <s v="17.1"/>
    <s v="w"/>
    <x v="0"/>
    <x v="2"/>
  </r>
  <r>
    <s v="R_3EhhIuoxzKj53wp"/>
    <s v="Data Scientist"/>
    <s v="Other"/>
    <s v="4-7"/>
    <s v="1-3"/>
    <x v="22"/>
    <s v="TM: Test Cases &amp; Data"/>
    <s v="3_Very Important"/>
    <s v="17.1"/>
    <s v="w"/>
    <x v="0"/>
    <x v="1"/>
  </r>
  <r>
    <s v="R_1oGDcCSrexhG6xq"/>
    <s v="Data Scientist"/>
    <s v="Industry"/>
    <s v="8-11"/>
    <s v="8-11"/>
    <x v="22"/>
    <s v="TM: Test Cases &amp; Data"/>
    <s v="3_Very Important"/>
    <s v="17.1"/>
    <s v="w"/>
    <x v="0"/>
    <x v="1"/>
  </r>
  <r>
    <s v="R_31Tu8PfeG4XPwpp"/>
    <s v="Software Engineer"/>
    <s v="Academia/Research"/>
    <s v="8-11"/>
    <s v="4-7"/>
    <x v="22"/>
    <s v="TM: Test Cases &amp; Data"/>
    <s v="3_Very Important"/>
    <s v="17.1"/>
    <s v="w"/>
    <x v="0"/>
    <x v="0"/>
  </r>
  <r>
    <s v="R_2f2qhUYLFQgdnaM"/>
    <s v="Data Scientist"/>
    <s v="Government"/>
    <s v="4-7"/>
    <s v="4-7"/>
    <x v="22"/>
    <s v="TM: Test Cases &amp; Data"/>
    <s v="3_Very Important"/>
    <s v="17.1"/>
    <s v="w"/>
    <x v="0"/>
    <x v="1"/>
  </r>
  <r>
    <s v="R_2Qf8Fmso32UqWP3"/>
    <s v="Operations"/>
    <s v="Industry"/>
    <s v="12 or more"/>
    <s v="1-3"/>
    <x v="22"/>
    <s v="TM: Test Cases &amp; Data"/>
    <s v="2_Important"/>
    <s v="17.1"/>
    <s v="w"/>
    <x v="0"/>
    <x v="2"/>
  </r>
  <r>
    <s v="R_10GWF2MUChxTg9C"/>
    <s v="Data Scientist"/>
    <s v="Industry"/>
    <s v="12 or more"/>
    <s v="4-7"/>
    <x v="22"/>
    <s v="TM: Test Cases &amp; Data"/>
    <s v="3_Very Important"/>
    <s v="17.1"/>
    <s v="w"/>
    <x v="0"/>
    <x v="1"/>
  </r>
  <r>
    <s v="R_xb9Z7vClI4BI0Lv"/>
    <s v="Software Engineer"/>
    <s v="Industry"/>
    <s v="1-3"/>
    <s v="1-3"/>
    <x v="22"/>
    <s v="TM: Test Cases &amp; Data"/>
    <s v="3_Very Important"/>
    <s v="17.1"/>
    <s v="w"/>
    <x v="0"/>
    <x v="0"/>
  </r>
  <r>
    <s v="R_yxYFNRq1POGdZSN"/>
    <s v="Other"/>
    <s v="Industry"/>
    <s v="12 or more"/>
    <s v="1-3"/>
    <x v="22"/>
    <s v="TM: Test Cases &amp; Data"/>
    <s v="3_Very Important"/>
    <s v="17.1"/>
    <s v="w"/>
    <x v="0"/>
    <x v="2"/>
  </r>
  <r>
    <s v="R_2rBKYvKPy0FYpOs"/>
    <s v="Data Scientist"/>
    <s v="Industry"/>
    <s v="12 or more"/>
    <s v="12 or more"/>
    <x v="22"/>
    <s v="TM: Test Cases &amp; Data"/>
    <s v="1_Somewhat Important"/>
    <s v="17.1"/>
    <s v="w"/>
    <x v="1"/>
    <x v="1"/>
  </r>
  <r>
    <s v="R_55A9NGrp8cmOeml"/>
    <s v="Software Engineer"/>
    <s v="Government"/>
    <s v="4-7"/>
    <s v="4-7"/>
    <x v="22"/>
    <s v="TM: Test Cases &amp; Data"/>
    <s v="3_Very Important"/>
    <s v="17.1"/>
    <s v="w"/>
    <x v="0"/>
    <x v="0"/>
  </r>
  <r>
    <s v="R_2RaluTZGx9oAgBT"/>
    <s v="Data Scientist"/>
    <s v="Industry"/>
    <s v="12 or more"/>
    <s v="8-11"/>
    <x v="22"/>
    <s v="TM: Test Cases &amp; Data"/>
    <s v="3_Very Important"/>
    <s v="17.1"/>
    <s v="w"/>
    <x v="0"/>
    <x v="1"/>
  </r>
  <r>
    <s v="R_12QCFCcPuDsj1CP"/>
    <s v="Data Scientist"/>
    <s v="Government"/>
    <s v="4-7"/>
    <s v="1-3"/>
    <x v="22"/>
    <s v="TM: Test Cases &amp; Data"/>
    <s v="3_Very Important"/>
    <s v="17.1"/>
    <s v="w"/>
    <x v="0"/>
    <x v="1"/>
  </r>
  <r>
    <s v="R_1LdltJpvysOKMYX"/>
    <s v="Data Scientist"/>
    <s v="Government"/>
    <s v="12 or more"/>
    <s v="1-3"/>
    <x v="22"/>
    <s v="TM: Test Cases &amp; Data"/>
    <s v="3_Very Important"/>
    <s v="17.1"/>
    <s v="w"/>
    <x v="0"/>
    <x v="1"/>
  </r>
  <r>
    <s v="R_z1EzhhZgFhcevTP"/>
    <s v="Software Engineer"/>
    <s v="Industry"/>
    <s v="12 or more"/>
    <s v="4-7"/>
    <x v="23"/>
    <s v="TM: API/Specifications"/>
    <s v="2_Important"/>
    <s v="17.2"/>
    <s v="x"/>
    <x v="0"/>
    <x v="0"/>
  </r>
  <r>
    <s v="R_2v5O4iklUi5f1lO"/>
    <s v="Software Engineer"/>
    <s v="Industry"/>
    <s v="1-3"/>
    <s v="1-3"/>
    <x v="23"/>
    <s v="TM: API/Specifications"/>
    <s v="3_Very Important"/>
    <s v="17.2"/>
    <s v="x"/>
    <x v="0"/>
    <x v="0"/>
  </r>
  <r>
    <s v="R_3L5MDeuI3s8ggCk"/>
    <s v="Software Engineer"/>
    <s v="Government"/>
    <s v="4-7"/>
    <s v="4-7"/>
    <x v="23"/>
    <s v="TM: API/Specifications"/>
    <s v="3_Very Important"/>
    <s v="17.2"/>
    <s v="x"/>
    <x v="0"/>
    <x v="0"/>
  </r>
  <r>
    <s v="R_3EMwckwiKcqg96N"/>
    <s v="Data Scientist"/>
    <s v="Industry"/>
    <s v="4-7"/>
    <s v="4-7"/>
    <x v="23"/>
    <s v="TM: API/Specifications"/>
    <s v="3_Very Important"/>
    <s v="17.2"/>
    <s v="x"/>
    <x v="0"/>
    <x v="1"/>
  </r>
  <r>
    <s v="R_1eRZJGtk3EJoUwK"/>
    <s v="Data Scientist"/>
    <s v="Industry"/>
    <s v="8-11"/>
    <s v="8-11"/>
    <x v="23"/>
    <s v="TM: API/Specifications"/>
    <s v="1_Somewhat Important"/>
    <s v="17.2"/>
    <s v="x"/>
    <x v="1"/>
    <x v="1"/>
  </r>
  <r>
    <s v="R_1Ck0rIP5lvRDSeo"/>
    <s v="Data Scientist"/>
    <s v="Government"/>
    <s v="12 or more"/>
    <s v="12 or more"/>
    <x v="23"/>
    <s v="TM: API/Specifications"/>
    <s v="3_Very Important"/>
    <s v="17.2"/>
    <s v="x"/>
    <x v="0"/>
    <x v="1"/>
  </r>
  <r>
    <s v="R_3KoTAueFmbUSe4n"/>
    <s v="Data Scientist"/>
    <s v="Industry"/>
    <s v="12 or more"/>
    <s v="12 or more"/>
    <x v="23"/>
    <s v="TM: API/Specifications"/>
    <s v="3_Very Important"/>
    <s v="17.2"/>
    <s v="x"/>
    <x v="0"/>
    <x v="1"/>
  </r>
  <r>
    <s v="R_1IHtXrUiB7O9yi6"/>
    <s v="Data Scientist"/>
    <s v="Academia/Research"/>
    <s v="8-11"/>
    <s v="12 or more"/>
    <x v="23"/>
    <s v="TM: API/Specifications"/>
    <s v="3_Very Important"/>
    <s v="17.2"/>
    <s v="x"/>
    <x v="0"/>
    <x v="1"/>
  </r>
  <r>
    <s v="R_3iJWWVlKUuDRLM9"/>
    <s v="Other"/>
    <s v="Industry"/>
    <s v="12 or more"/>
    <s v="12 or more"/>
    <x v="23"/>
    <s v="TM: API/Specifications"/>
    <s v="1_Somewhat Important"/>
    <s v="17.2"/>
    <s v="x"/>
    <x v="1"/>
    <x v="2"/>
  </r>
  <r>
    <s v="R_2DM6sEoE0kZByfH"/>
    <s v="Software Engineer"/>
    <s v="Industry"/>
    <s v="12 or more"/>
    <s v="12 or more"/>
    <x v="23"/>
    <s v="TM: API/Specifications"/>
    <s v="3_Very Important"/>
    <s v="17.2"/>
    <s v="x"/>
    <x v="0"/>
    <x v="0"/>
  </r>
  <r>
    <s v="R_r9nDMErIrSD9yMx"/>
    <s v="Data Scientist"/>
    <s v="Industry"/>
    <s v="8-11"/>
    <s v="8-11"/>
    <x v="23"/>
    <s v="TM: API/Specifications"/>
    <s v="2_Important"/>
    <s v="17.2"/>
    <s v="x"/>
    <x v="0"/>
    <x v="1"/>
  </r>
  <r>
    <s v="R_1j7b8FGOdtpaBpJ"/>
    <s v="Data Scientist"/>
    <s v="Industry"/>
    <s v="8-11"/>
    <s v="4-7"/>
    <x v="23"/>
    <s v="TM: API/Specifications"/>
    <s v="2_Important"/>
    <s v="17.2"/>
    <s v="x"/>
    <x v="0"/>
    <x v="1"/>
  </r>
  <r>
    <s v="R_3qEHzXqxpMJ2t11"/>
    <s v="Software Engineer"/>
    <s v="Industry"/>
    <s v="12 or more"/>
    <s v="4-7"/>
    <x v="23"/>
    <s v="TM: API/Specifications"/>
    <s v="3_Very Important"/>
    <s v="17.2"/>
    <s v="x"/>
    <x v="0"/>
    <x v="0"/>
  </r>
  <r>
    <s v="R_AAIjPZ7eHoTOyhH"/>
    <s v="Other"/>
    <s v="Industry"/>
    <s v="12 or more"/>
    <s v="4-7"/>
    <x v="23"/>
    <s v="TM: API/Specifications"/>
    <s v="3_Very Important"/>
    <s v="17.2"/>
    <s v="x"/>
    <x v="0"/>
    <x v="2"/>
  </r>
  <r>
    <s v="R_2wiVO1c4vLutDs7"/>
    <s v="Software Engineer"/>
    <s v="Industry"/>
    <s v="4-7"/>
    <s v="8-11"/>
    <x v="23"/>
    <s v="TM: API/Specifications"/>
    <s v="3_Very Important"/>
    <s v="17.2"/>
    <s v="x"/>
    <x v="0"/>
    <x v="0"/>
  </r>
  <r>
    <s v="R_3lMsPbIKs2BtE2F"/>
    <s v="Software Engineer"/>
    <s v="Government"/>
    <s v="12 or more"/>
    <s v="1-3"/>
    <x v="23"/>
    <s v="TM: API/Specifications"/>
    <s v="3_Very Important"/>
    <s v="17.2"/>
    <s v="x"/>
    <x v="0"/>
    <x v="0"/>
  </r>
  <r>
    <s v="R_9EtYVc5NRJwiW89"/>
    <s v="Data Scientist"/>
    <s v="Government"/>
    <s v="8-11"/>
    <s v="4-7"/>
    <x v="23"/>
    <s v="TM: API/Specifications"/>
    <s v="3_Very Important"/>
    <s v="17.2"/>
    <s v="x"/>
    <x v="0"/>
    <x v="1"/>
  </r>
  <r>
    <s v="R_2TGB6rRbpKl2cVL"/>
    <s v="Other"/>
    <s v="Industry"/>
    <s v="12 or more"/>
    <s v="4-7"/>
    <x v="23"/>
    <s v="TM: API/Specifications"/>
    <s v="2_Important"/>
    <s v="17.2"/>
    <s v="x"/>
    <x v="0"/>
    <x v="2"/>
  </r>
  <r>
    <s v="R_3EhhIuoxzKj53wp"/>
    <s v="Data Scientist"/>
    <s v="Other"/>
    <s v="4-7"/>
    <s v="1-3"/>
    <x v="23"/>
    <s v="TM: API/Specifications"/>
    <s v="3_Very Important"/>
    <s v="17.2"/>
    <s v="x"/>
    <x v="0"/>
    <x v="1"/>
  </r>
  <r>
    <s v="R_1oGDcCSrexhG6xq"/>
    <s v="Data Scientist"/>
    <s v="Industry"/>
    <s v="8-11"/>
    <s v="8-11"/>
    <x v="23"/>
    <s v="TM: API/Specifications"/>
    <s v="3_Very Important"/>
    <s v="17.2"/>
    <s v="x"/>
    <x v="0"/>
    <x v="1"/>
  </r>
  <r>
    <s v="R_31Tu8PfeG4XPwpp"/>
    <s v="Software Engineer"/>
    <s v="Academia/Research"/>
    <s v="8-11"/>
    <s v="4-7"/>
    <x v="23"/>
    <s v="TM: API/Specifications"/>
    <s v="2_Important"/>
    <s v="17.2"/>
    <s v="x"/>
    <x v="0"/>
    <x v="0"/>
  </r>
  <r>
    <s v="R_2f2qhUYLFQgdnaM"/>
    <s v="Data Scientist"/>
    <s v="Government"/>
    <s v="4-7"/>
    <s v="4-7"/>
    <x v="23"/>
    <s v="TM: API/Specifications"/>
    <s v="2_Important"/>
    <s v="17.2"/>
    <s v="x"/>
    <x v="0"/>
    <x v="1"/>
  </r>
  <r>
    <s v="R_2Qf8Fmso32UqWP3"/>
    <s v="Operations"/>
    <s v="Industry"/>
    <s v="12 or more"/>
    <s v="1-3"/>
    <x v="23"/>
    <s v="TM: API/Specifications"/>
    <s v="2_Important"/>
    <s v="17.2"/>
    <s v="x"/>
    <x v="0"/>
    <x v="2"/>
  </r>
  <r>
    <s v="R_10GWF2MUChxTg9C"/>
    <s v="Data Scientist"/>
    <s v="Industry"/>
    <s v="12 or more"/>
    <s v="4-7"/>
    <x v="23"/>
    <s v="TM: API/Specifications"/>
    <s v="3_Very Important"/>
    <s v="17.2"/>
    <s v="x"/>
    <x v="0"/>
    <x v="1"/>
  </r>
  <r>
    <s v="R_xb9Z7vClI4BI0Lv"/>
    <s v="Software Engineer"/>
    <s v="Industry"/>
    <s v="1-3"/>
    <s v="1-3"/>
    <x v="23"/>
    <s v="TM: API/Specifications"/>
    <s v="1_Somewhat Important"/>
    <s v="17.2"/>
    <s v="x"/>
    <x v="1"/>
    <x v="0"/>
  </r>
  <r>
    <s v="R_yxYFNRq1POGdZSN"/>
    <s v="Other"/>
    <s v="Industry"/>
    <s v="12 or more"/>
    <s v="1-3"/>
    <x v="23"/>
    <s v="TM: API/Specifications"/>
    <s v="3_Very Important"/>
    <s v="17.2"/>
    <s v="x"/>
    <x v="0"/>
    <x v="2"/>
  </r>
  <r>
    <s v="R_2rBKYvKPy0FYpOs"/>
    <s v="Data Scientist"/>
    <s v="Industry"/>
    <s v="12 or more"/>
    <s v="12 or more"/>
    <x v="23"/>
    <s v="TM: API/Specifications"/>
    <s v="2_Important"/>
    <s v="17.2"/>
    <s v="x"/>
    <x v="0"/>
    <x v="1"/>
  </r>
  <r>
    <s v="R_55A9NGrp8cmOeml"/>
    <s v="Software Engineer"/>
    <s v="Government"/>
    <s v="4-7"/>
    <s v="4-7"/>
    <x v="23"/>
    <s v="TM: API/Specifications"/>
    <s v="3_Very Important"/>
    <s v="17.2"/>
    <s v="x"/>
    <x v="0"/>
    <x v="0"/>
  </r>
  <r>
    <s v="R_2RaluTZGx9oAgBT"/>
    <s v="Data Scientist"/>
    <s v="Industry"/>
    <s v="12 or more"/>
    <s v="8-11"/>
    <x v="23"/>
    <s v="TM: API/Specifications"/>
    <s v="3_Very Important"/>
    <s v="17.2"/>
    <s v="x"/>
    <x v="0"/>
    <x v="1"/>
  </r>
  <r>
    <s v="R_12QCFCcPuDsj1CP"/>
    <s v="Data Scientist"/>
    <s v="Government"/>
    <s v="4-7"/>
    <s v="1-3"/>
    <x v="23"/>
    <s v="TM: API/Specifications"/>
    <s v="3_Very Important"/>
    <s v="17.2"/>
    <s v="x"/>
    <x v="0"/>
    <x v="1"/>
  </r>
  <r>
    <s v="R_1LdltJpvysOKMYX"/>
    <s v="Data Scientist"/>
    <s v="Government"/>
    <s v="12 or more"/>
    <s v="1-3"/>
    <x v="23"/>
    <s v="TM: API/Specifications"/>
    <s v="0_Not Important"/>
    <s v="17.2"/>
    <s v="x"/>
    <x v="2"/>
    <x v="1"/>
  </r>
  <r>
    <s v="R_z1EzhhZgFhcevTP"/>
    <s v="Software Engineer"/>
    <s v="Industry"/>
    <s v="12 or more"/>
    <s v="4-7"/>
    <x v="24"/>
    <s v="TM: Decisions/Constraints"/>
    <s v="3_Very Important"/>
    <s v="17.3"/>
    <s v="y"/>
    <x v="0"/>
    <x v="0"/>
  </r>
  <r>
    <s v="R_2v5O4iklUi5f1lO"/>
    <s v="Software Engineer"/>
    <s v="Industry"/>
    <s v="1-3"/>
    <s v="1-3"/>
    <x v="24"/>
    <s v="TM: Decisions/Constraints"/>
    <s v="2_Important"/>
    <s v="17.3"/>
    <s v="y"/>
    <x v="0"/>
    <x v="0"/>
  </r>
  <r>
    <s v="R_3L5MDeuI3s8ggCk"/>
    <s v="Software Engineer"/>
    <s v="Government"/>
    <s v="4-7"/>
    <s v="4-7"/>
    <x v="24"/>
    <s v="TM: Decisions/Constraints"/>
    <s v="3_Very Important"/>
    <s v="17.3"/>
    <s v="y"/>
    <x v="0"/>
    <x v="0"/>
  </r>
  <r>
    <s v="R_3EMwckwiKcqg96N"/>
    <s v="Data Scientist"/>
    <s v="Industry"/>
    <s v="4-7"/>
    <s v="4-7"/>
    <x v="24"/>
    <s v="TM: Decisions/Constraints"/>
    <s v="3_Very Important"/>
    <s v="17.3"/>
    <s v="y"/>
    <x v="0"/>
    <x v="1"/>
  </r>
  <r>
    <s v="R_1eRZJGtk3EJoUwK"/>
    <s v="Data Scientist"/>
    <s v="Industry"/>
    <s v="8-11"/>
    <s v="8-11"/>
    <x v="24"/>
    <s v="TM: Decisions/Constraints"/>
    <s v="2_Important"/>
    <s v="17.3"/>
    <s v="y"/>
    <x v="0"/>
    <x v="1"/>
  </r>
  <r>
    <s v="R_1Ck0rIP5lvRDSeo"/>
    <s v="Data Scientist"/>
    <s v="Government"/>
    <s v="12 or more"/>
    <s v="12 or more"/>
    <x v="24"/>
    <s v="TM: Decisions/Constraints"/>
    <s v="3_Very Important"/>
    <s v="17.3"/>
    <s v="y"/>
    <x v="0"/>
    <x v="1"/>
  </r>
  <r>
    <s v="R_3KoTAueFmbUSe4n"/>
    <s v="Data Scientist"/>
    <s v="Industry"/>
    <s v="12 or more"/>
    <s v="12 or more"/>
    <x v="24"/>
    <s v="TM: Decisions/Constraints"/>
    <s v="2_Important"/>
    <s v="17.3"/>
    <s v="y"/>
    <x v="0"/>
    <x v="1"/>
  </r>
  <r>
    <s v="R_1IHtXrUiB7O9yi6"/>
    <s v="Data Scientist"/>
    <s v="Academia/Research"/>
    <s v="8-11"/>
    <s v="12 or more"/>
    <x v="24"/>
    <s v="TM: Decisions/Constraints"/>
    <s v="3_Very Important"/>
    <s v="17.3"/>
    <s v="y"/>
    <x v="0"/>
    <x v="1"/>
  </r>
  <r>
    <s v="R_3iJWWVlKUuDRLM9"/>
    <s v="Other"/>
    <s v="Industry"/>
    <s v="12 or more"/>
    <s v="12 or more"/>
    <x v="24"/>
    <s v="TM: Decisions/Constraints"/>
    <s v="2_Important"/>
    <s v="17.3"/>
    <s v="y"/>
    <x v="0"/>
    <x v="2"/>
  </r>
  <r>
    <s v="R_2DM6sEoE0kZByfH"/>
    <s v="Software Engineer"/>
    <s v="Industry"/>
    <s v="12 or more"/>
    <s v="12 or more"/>
    <x v="24"/>
    <s v="TM: Decisions/Constraints"/>
    <s v="2_Important"/>
    <s v="17.3"/>
    <s v="y"/>
    <x v="0"/>
    <x v="0"/>
  </r>
  <r>
    <s v="R_r9nDMErIrSD9yMx"/>
    <s v="Data Scientist"/>
    <s v="Industry"/>
    <s v="8-11"/>
    <s v="8-11"/>
    <x v="24"/>
    <s v="TM: Decisions/Constraints"/>
    <s v="2_Important"/>
    <s v="17.3"/>
    <s v="y"/>
    <x v="0"/>
    <x v="1"/>
  </r>
  <r>
    <s v="R_1j7b8FGOdtpaBpJ"/>
    <s v="Data Scientist"/>
    <s v="Industry"/>
    <s v="8-11"/>
    <s v="4-7"/>
    <x v="24"/>
    <s v="TM: Decisions/Constraints"/>
    <s v="3_Very Important"/>
    <s v="17.3"/>
    <s v="y"/>
    <x v="0"/>
    <x v="1"/>
  </r>
  <r>
    <s v="R_3qEHzXqxpMJ2t11"/>
    <s v="Software Engineer"/>
    <s v="Industry"/>
    <s v="12 or more"/>
    <s v="4-7"/>
    <x v="24"/>
    <s v="TM: Decisions/Constraints"/>
    <s v="3_Very Important"/>
    <s v="17.3"/>
    <s v="y"/>
    <x v="0"/>
    <x v="0"/>
  </r>
  <r>
    <s v="R_AAIjPZ7eHoTOyhH"/>
    <s v="Other"/>
    <s v="Industry"/>
    <s v="12 or more"/>
    <s v="4-7"/>
    <x v="24"/>
    <s v="TM: Decisions/Constraints"/>
    <s v="3_Very Important"/>
    <s v="17.3"/>
    <s v="y"/>
    <x v="0"/>
    <x v="2"/>
  </r>
  <r>
    <s v="R_2wiVO1c4vLutDs7"/>
    <s v="Software Engineer"/>
    <s v="Industry"/>
    <s v="4-7"/>
    <s v="8-11"/>
    <x v="24"/>
    <s v="TM: Decisions/Constraints"/>
    <s v="3_Very Important"/>
    <s v="17.3"/>
    <s v="y"/>
    <x v="0"/>
    <x v="0"/>
  </r>
  <r>
    <s v="R_3lMsPbIKs2BtE2F"/>
    <s v="Software Engineer"/>
    <s v="Government"/>
    <s v="12 or more"/>
    <s v="1-3"/>
    <x v="24"/>
    <s v="TM: Decisions/Constraints"/>
    <s v="3_Very Important"/>
    <s v="17.3"/>
    <s v="y"/>
    <x v="0"/>
    <x v="0"/>
  </r>
  <r>
    <s v="R_9EtYVc5NRJwiW89"/>
    <s v="Data Scientist"/>
    <s v="Government"/>
    <s v="8-11"/>
    <s v="4-7"/>
    <x v="24"/>
    <s v="TM: Decisions/Constraints"/>
    <s v="3_Very Important"/>
    <s v="17.3"/>
    <s v="y"/>
    <x v="0"/>
    <x v="1"/>
  </r>
  <r>
    <s v="R_2TGB6rRbpKl2cVL"/>
    <s v="Other"/>
    <s v="Industry"/>
    <s v="12 or more"/>
    <s v="4-7"/>
    <x v="24"/>
    <s v="TM: Decisions/Constraints"/>
    <s v="3_Very Important"/>
    <s v="17.3"/>
    <s v="y"/>
    <x v="0"/>
    <x v="2"/>
  </r>
  <r>
    <s v="R_3EhhIuoxzKj53wp"/>
    <s v="Data Scientist"/>
    <s v="Other"/>
    <s v="4-7"/>
    <s v="1-3"/>
    <x v="24"/>
    <s v="TM: Decisions/Constraints"/>
    <s v="3_Very Important"/>
    <s v="17.3"/>
    <s v="y"/>
    <x v="0"/>
    <x v="1"/>
  </r>
  <r>
    <s v="R_1oGDcCSrexhG6xq"/>
    <s v="Data Scientist"/>
    <s v="Industry"/>
    <s v="8-11"/>
    <s v="8-11"/>
    <x v="24"/>
    <s v="TM: Decisions/Constraints"/>
    <s v="3_Very Important"/>
    <s v="17.3"/>
    <s v="y"/>
    <x v="0"/>
    <x v="1"/>
  </r>
  <r>
    <s v="R_31Tu8PfeG4XPwpp"/>
    <s v="Software Engineer"/>
    <s v="Academia/Research"/>
    <s v="8-11"/>
    <s v="4-7"/>
    <x v="24"/>
    <s v="TM: Decisions/Constraints"/>
    <s v="3_Very Important"/>
    <s v="17.3"/>
    <s v="y"/>
    <x v="0"/>
    <x v="0"/>
  </r>
  <r>
    <s v="R_2f2qhUYLFQgdnaM"/>
    <s v="Data Scientist"/>
    <s v="Government"/>
    <s v="4-7"/>
    <s v="4-7"/>
    <x v="24"/>
    <s v="TM: Decisions/Constraints"/>
    <s v="3_Very Important"/>
    <s v="17.3"/>
    <s v="y"/>
    <x v="0"/>
    <x v="1"/>
  </r>
  <r>
    <s v="R_2Qf8Fmso32UqWP3"/>
    <s v="Operations"/>
    <s v="Industry"/>
    <s v="12 or more"/>
    <s v="1-3"/>
    <x v="24"/>
    <s v="TM: Decisions/Constraints"/>
    <s v="2_Important"/>
    <s v="17.3"/>
    <s v="y"/>
    <x v="0"/>
    <x v="2"/>
  </r>
  <r>
    <s v="R_10GWF2MUChxTg9C"/>
    <s v="Data Scientist"/>
    <s v="Industry"/>
    <s v="12 or more"/>
    <s v="4-7"/>
    <x v="24"/>
    <s v="TM: Decisions/Constraints"/>
    <s v="3_Very Important"/>
    <s v="17.3"/>
    <s v="y"/>
    <x v="0"/>
    <x v="1"/>
  </r>
  <r>
    <s v="R_xb9Z7vClI4BI0Lv"/>
    <s v="Software Engineer"/>
    <s v="Industry"/>
    <s v="1-3"/>
    <s v="1-3"/>
    <x v="24"/>
    <s v="TM: Decisions/Constraints"/>
    <s v="3_Very Important"/>
    <s v="17.3"/>
    <s v="y"/>
    <x v="0"/>
    <x v="0"/>
  </r>
  <r>
    <s v="R_yxYFNRq1POGdZSN"/>
    <s v="Other"/>
    <s v="Industry"/>
    <s v="12 or more"/>
    <s v="1-3"/>
    <x v="24"/>
    <s v="TM: Decisions/Constraints"/>
    <s v="3_Very Important"/>
    <s v="17.3"/>
    <s v="y"/>
    <x v="0"/>
    <x v="2"/>
  </r>
  <r>
    <s v="R_2rBKYvKPy0FYpOs"/>
    <s v="Data Scientist"/>
    <s v="Industry"/>
    <s v="12 or more"/>
    <s v="12 or more"/>
    <x v="24"/>
    <s v="TM: Decisions/Constraints"/>
    <s v="1_Somewhat Important"/>
    <s v="17.3"/>
    <s v="y"/>
    <x v="1"/>
    <x v="1"/>
  </r>
  <r>
    <s v="R_55A9NGrp8cmOeml"/>
    <s v="Software Engineer"/>
    <s v="Government"/>
    <s v="4-7"/>
    <s v="4-7"/>
    <x v="24"/>
    <s v="TM: Decisions/Constraints"/>
    <s v="3_Very Important"/>
    <s v="17.3"/>
    <s v="y"/>
    <x v="0"/>
    <x v="0"/>
  </r>
  <r>
    <s v="R_2RaluTZGx9oAgBT"/>
    <s v="Data Scientist"/>
    <s v="Industry"/>
    <s v="12 or more"/>
    <s v="8-11"/>
    <x v="24"/>
    <s v="TM: Decisions/Constraints"/>
    <s v="3_Very Important"/>
    <s v="17.3"/>
    <s v="y"/>
    <x v="0"/>
    <x v="1"/>
  </r>
  <r>
    <s v="R_12QCFCcPuDsj1CP"/>
    <s v="Data Scientist"/>
    <s v="Government"/>
    <s v="4-7"/>
    <s v="1-3"/>
    <x v="24"/>
    <s v="TM: Decisions/Constraints"/>
    <s v="3_Very Important"/>
    <s v="17.3"/>
    <s v="y"/>
    <x v="0"/>
    <x v="1"/>
  </r>
  <r>
    <s v="R_1LdltJpvysOKMYX"/>
    <s v="Data Scientist"/>
    <s v="Government"/>
    <s v="12 or more"/>
    <s v="1-3"/>
    <x v="24"/>
    <s v="TM: Decisions/Constraints"/>
    <s v="3_Very Important"/>
    <s v="17.3"/>
    <s v="y"/>
    <x v="0"/>
    <x v="1"/>
  </r>
  <r>
    <s v="R_z1EzhhZgFhcevTP"/>
    <s v="Software Engineer"/>
    <s v="Industry"/>
    <s v="12 or more"/>
    <s v="4-7"/>
    <x v="25"/>
    <s v="TM: Model Interpretation"/>
    <s v="3_Very Important"/>
    <n v="17.399999999999999"/>
    <s v="z"/>
    <x v="0"/>
    <x v="0"/>
  </r>
  <r>
    <s v="R_2v5O4iklUi5f1lO"/>
    <s v="Software Engineer"/>
    <s v="Industry"/>
    <s v="1-3"/>
    <s v="1-3"/>
    <x v="25"/>
    <s v="TM: Model Interpretation"/>
    <s v="2_Important"/>
    <n v="17.399999999999999"/>
    <s v="z"/>
    <x v="0"/>
    <x v="0"/>
  </r>
  <r>
    <s v="R_3L5MDeuI3s8ggCk"/>
    <s v="Software Engineer"/>
    <s v="Government"/>
    <s v="4-7"/>
    <s v="4-7"/>
    <x v="25"/>
    <s v="TM: Model Interpretation"/>
    <s v="3_Very Important"/>
    <n v="17.399999999999999"/>
    <s v="z"/>
    <x v="0"/>
    <x v="0"/>
  </r>
  <r>
    <s v="R_3EMwckwiKcqg96N"/>
    <s v="Data Scientist"/>
    <s v="Industry"/>
    <s v="4-7"/>
    <s v="4-7"/>
    <x v="25"/>
    <s v="TM: Model Interpretation"/>
    <s v="3_Very Important"/>
    <n v="17.399999999999999"/>
    <s v="z"/>
    <x v="0"/>
    <x v="1"/>
  </r>
  <r>
    <s v="R_1eRZJGtk3EJoUwK"/>
    <s v="Data Scientist"/>
    <s v="Industry"/>
    <s v="8-11"/>
    <s v="8-11"/>
    <x v="25"/>
    <s v="TM: Model Interpretation"/>
    <s v="3_Very Important"/>
    <n v="17.399999999999999"/>
    <s v="z"/>
    <x v="0"/>
    <x v="1"/>
  </r>
  <r>
    <s v="R_1Ck0rIP5lvRDSeo"/>
    <s v="Data Scientist"/>
    <s v="Government"/>
    <s v="12 or more"/>
    <s v="12 or more"/>
    <x v="25"/>
    <s v="TM: Model Interpretation"/>
    <s v="3_Very Important"/>
    <n v="17.399999999999999"/>
    <s v="z"/>
    <x v="0"/>
    <x v="1"/>
  </r>
  <r>
    <s v="R_3KoTAueFmbUSe4n"/>
    <s v="Data Scientist"/>
    <s v="Industry"/>
    <s v="12 or more"/>
    <s v="12 or more"/>
    <x v="25"/>
    <s v="TM: Model Interpretation"/>
    <s v="3_Very Important"/>
    <n v="17.399999999999999"/>
    <s v="z"/>
    <x v="0"/>
    <x v="1"/>
  </r>
  <r>
    <s v="R_1IHtXrUiB7O9yi6"/>
    <s v="Data Scientist"/>
    <s v="Academia/Research"/>
    <s v="8-11"/>
    <s v="12 or more"/>
    <x v="25"/>
    <s v="TM: Model Interpretation"/>
    <s v="3_Very Important"/>
    <n v="17.399999999999999"/>
    <s v="z"/>
    <x v="0"/>
    <x v="1"/>
  </r>
  <r>
    <s v="R_3iJWWVlKUuDRLM9"/>
    <s v="Other"/>
    <s v="Industry"/>
    <s v="12 or more"/>
    <s v="12 or more"/>
    <x v="25"/>
    <s v="TM: Model Interpretation"/>
    <s v="3_Very Important"/>
    <n v="17.399999999999999"/>
    <s v="z"/>
    <x v="0"/>
    <x v="2"/>
  </r>
  <r>
    <s v="R_2DM6sEoE0kZByfH"/>
    <s v="Software Engineer"/>
    <s v="Industry"/>
    <s v="12 or more"/>
    <s v="12 or more"/>
    <x v="25"/>
    <s v="TM: Model Interpretation"/>
    <s v="3_Very Important"/>
    <n v="17.399999999999999"/>
    <s v="z"/>
    <x v="0"/>
    <x v="0"/>
  </r>
  <r>
    <s v="R_r9nDMErIrSD9yMx"/>
    <s v="Data Scientist"/>
    <s v="Industry"/>
    <s v="8-11"/>
    <s v="8-11"/>
    <x v="25"/>
    <s v="TM: Model Interpretation"/>
    <s v="2_Important"/>
    <n v="17.399999999999999"/>
    <s v="z"/>
    <x v="0"/>
    <x v="1"/>
  </r>
  <r>
    <s v="R_1j7b8FGOdtpaBpJ"/>
    <s v="Data Scientist"/>
    <s v="Industry"/>
    <s v="8-11"/>
    <s v="4-7"/>
    <x v="25"/>
    <s v="TM: Model Interpretation"/>
    <s v="2_Important"/>
    <n v="17.399999999999999"/>
    <s v="z"/>
    <x v="0"/>
    <x v="1"/>
  </r>
  <r>
    <s v="R_3qEHzXqxpMJ2t11"/>
    <s v="Software Engineer"/>
    <s v="Industry"/>
    <s v="12 or more"/>
    <s v="4-7"/>
    <x v="25"/>
    <s v="TM: Model Interpretation"/>
    <s v="3_Very Important"/>
    <n v="17.399999999999999"/>
    <s v="z"/>
    <x v="0"/>
    <x v="0"/>
  </r>
  <r>
    <s v="R_AAIjPZ7eHoTOyhH"/>
    <s v="Other"/>
    <s v="Industry"/>
    <s v="12 or more"/>
    <s v="4-7"/>
    <x v="25"/>
    <s v="TM: Model Interpretation"/>
    <s v="3_Very Important"/>
    <n v="17.399999999999999"/>
    <s v="z"/>
    <x v="0"/>
    <x v="2"/>
  </r>
  <r>
    <s v="R_2wiVO1c4vLutDs7"/>
    <s v="Software Engineer"/>
    <s v="Industry"/>
    <s v="4-7"/>
    <s v="8-11"/>
    <x v="25"/>
    <s v="TM: Model Interpretation"/>
    <s v="3_Very Important"/>
    <n v="17.399999999999999"/>
    <s v="z"/>
    <x v="0"/>
    <x v="0"/>
  </r>
  <r>
    <s v="R_3lMsPbIKs2BtE2F"/>
    <s v="Software Engineer"/>
    <s v="Government"/>
    <s v="12 or more"/>
    <s v="1-3"/>
    <x v="25"/>
    <s v="TM: Model Interpretation"/>
    <s v="3_Very Important"/>
    <n v="17.399999999999999"/>
    <s v="z"/>
    <x v="0"/>
    <x v="0"/>
  </r>
  <r>
    <s v="R_9EtYVc5NRJwiW89"/>
    <s v="Data Scientist"/>
    <s v="Government"/>
    <s v="8-11"/>
    <s v="4-7"/>
    <x v="25"/>
    <s v="TM: Model Interpretation"/>
    <s v="3_Very Important"/>
    <n v="17.399999999999999"/>
    <s v="z"/>
    <x v="0"/>
    <x v="1"/>
  </r>
  <r>
    <s v="R_2TGB6rRbpKl2cVL"/>
    <s v="Other"/>
    <s v="Industry"/>
    <s v="12 or more"/>
    <s v="4-7"/>
    <x v="25"/>
    <s v="TM: Model Interpretation"/>
    <s v="3_Very Important"/>
    <n v="17.399999999999999"/>
    <s v="z"/>
    <x v="0"/>
    <x v="2"/>
  </r>
  <r>
    <s v="R_3EhhIuoxzKj53wp"/>
    <s v="Data Scientist"/>
    <s v="Other"/>
    <s v="4-7"/>
    <s v="1-3"/>
    <x v="25"/>
    <s v="TM: Model Interpretation"/>
    <s v="3_Very Important"/>
    <n v="17.399999999999999"/>
    <s v="z"/>
    <x v="0"/>
    <x v="1"/>
  </r>
  <r>
    <s v="R_1oGDcCSrexhG6xq"/>
    <s v="Data Scientist"/>
    <s v="Industry"/>
    <s v="8-11"/>
    <s v="8-11"/>
    <x v="25"/>
    <s v="TM: Model Interpretation"/>
    <s v="3_Very Important"/>
    <n v="17.399999999999999"/>
    <s v="z"/>
    <x v="0"/>
    <x v="1"/>
  </r>
  <r>
    <s v="R_31Tu8PfeG4XPwpp"/>
    <s v="Software Engineer"/>
    <s v="Academia/Research"/>
    <s v="8-11"/>
    <s v="4-7"/>
    <x v="25"/>
    <s v="TM: Model Interpretation"/>
    <s v="2_Important"/>
    <n v="17.399999999999999"/>
    <s v="z"/>
    <x v="0"/>
    <x v="0"/>
  </r>
  <r>
    <s v="R_2f2qhUYLFQgdnaM"/>
    <s v="Data Scientist"/>
    <s v="Government"/>
    <s v="4-7"/>
    <s v="4-7"/>
    <x v="25"/>
    <s v="TM: Model Interpretation"/>
    <s v="2_Important"/>
    <n v="17.399999999999999"/>
    <s v="z"/>
    <x v="0"/>
    <x v="1"/>
  </r>
  <r>
    <s v="R_2Qf8Fmso32UqWP3"/>
    <s v="Operations"/>
    <s v="Industry"/>
    <s v="12 or more"/>
    <s v="1-3"/>
    <x v="25"/>
    <s v="TM: Model Interpretation"/>
    <s v="2_Important"/>
    <n v="17.399999999999999"/>
    <s v="z"/>
    <x v="0"/>
    <x v="2"/>
  </r>
  <r>
    <s v="R_10GWF2MUChxTg9C"/>
    <s v="Data Scientist"/>
    <s v="Industry"/>
    <s v="12 or more"/>
    <s v="4-7"/>
    <x v="25"/>
    <s v="TM: Model Interpretation"/>
    <s v="3_Very Important"/>
    <n v="17.399999999999999"/>
    <s v="z"/>
    <x v="0"/>
    <x v="1"/>
  </r>
  <r>
    <s v="R_xb9Z7vClI4BI0Lv"/>
    <s v="Software Engineer"/>
    <s v="Industry"/>
    <s v="1-3"/>
    <s v="1-3"/>
    <x v="25"/>
    <s v="TM: Model Interpretation"/>
    <s v="3_Very Important"/>
    <n v="17.399999999999999"/>
    <s v="z"/>
    <x v="0"/>
    <x v="0"/>
  </r>
  <r>
    <s v="R_yxYFNRq1POGdZSN"/>
    <s v="Other"/>
    <s v="Industry"/>
    <s v="12 or more"/>
    <s v="1-3"/>
    <x v="25"/>
    <s v="TM: Model Interpretation"/>
    <s v="3_Very Important"/>
    <n v="17.399999999999999"/>
    <s v="z"/>
    <x v="0"/>
    <x v="2"/>
  </r>
  <r>
    <s v="R_2rBKYvKPy0FYpOs"/>
    <s v="Data Scientist"/>
    <s v="Industry"/>
    <s v="12 or more"/>
    <s v="12 or more"/>
    <x v="25"/>
    <s v="TM: Model Interpretation"/>
    <s v="3_Very Important"/>
    <n v="17.399999999999999"/>
    <s v="z"/>
    <x v="0"/>
    <x v="1"/>
  </r>
  <r>
    <s v="R_55A9NGrp8cmOeml"/>
    <s v="Software Engineer"/>
    <s v="Government"/>
    <s v="4-7"/>
    <s v="4-7"/>
    <x v="25"/>
    <s v="TM: Model Interpretation"/>
    <s v="3_Very Important"/>
    <n v="17.399999999999999"/>
    <s v="z"/>
    <x v="0"/>
    <x v="0"/>
  </r>
  <r>
    <s v="R_2RaluTZGx9oAgBT"/>
    <s v="Data Scientist"/>
    <s v="Industry"/>
    <s v="12 or more"/>
    <s v="8-11"/>
    <x v="25"/>
    <s v="TM: Model Interpretation"/>
    <s v="3_Very Important"/>
    <n v="17.399999999999999"/>
    <s v="z"/>
    <x v="0"/>
    <x v="1"/>
  </r>
  <r>
    <s v="R_12QCFCcPuDsj1CP"/>
    <s v="Data Scientist"/>
    <s v="Government"/>
    <s v="4-7"/>
    <s v="1-3"/>
    <x v="25"/>
    <s v="TM: Model Interpretation"/>
    <s v="2_Important"/>
    <n v="17.399999999999999"/>
    <s v="z"/>
    <x v="0"/>
    <x v="1"/>
  </r>
  <r>
    <s v="R_1LdltJpvysOKMYX"/>
    <s v="Data Scientist"/>
    <s v="Government"/>
    <s v="12 or more"/>
    <s v="1-3"/>
    <x v="25"/>
    <s v="TM: Model Interpretation"/>
    <s v="0_Not Important"/>
    <n v="17.399999999999999"/>
    <s v="z"/>
    <x v="2"/>
    <x v="1"/>
  </r>
  <r>
    <s v="R_z1EzhhZgFhcevTP"/>
    <s v="Software Engineer"/>
    <s v="Industry"/>
    <s v="12 or more"/>
    <s v="4-7"/>
    <x v="26"/>
    <s v="TM: Programming language"/>
    <s v="2_Important"/>
    <s v="17.5"/>
    <s v="za"/>
    <x v="0"/>
    <x v="0"/>
  </r>
  <r>
    <s v="R_2v5O4iklUi5f1lO"/>
    <s v="Software Engineer"/>
    <s v="Industry"/>
    <s v="1-3"/>
    <s v="1-3"/>
    <x v="26"/>
    <s v="TM: Programming language"/>
    <s v="1_Somewhat Important"/>
    <s v="17.5"/>
    <s v="za"/>
    <x v="1"/>
    <x v="0"/>
  </r>
  <r>
    <s v="R_3L5MDeuI3s8ggCk"/>
    <s v="Software Engineer"/>
    <s v="Government"/>
    <s v="4-7"/>
    <s v="4-7"/>
    <x v="26"/>
    <s v="TM: Programming language"/>
    <s v="2_Important"/>
    <s v="17.5"/>
    <s v="za"/>
    <x v="0"/>
    <x v="0"/>
  </r>
  <r>
    <s v="R_3EMwckwiKcqg96N"/>
    <s v="Data Scientist"/>
    <s v="Industry"/>
    <s v="4-7"/>
    <s v="4-7"/>
    <x v="26"/>
    <s v="TM: Programming language"/>
    <s v="3_Very Important"/>
    <s v="17.5"/>
    <s v="za"/>
    <x v="0"/>
    <x v="1"/>
  </r>
  <r>
    <s v="R_1eRZJGtk3EJoUwK"/>
    <s v="Data Scientist"/>
    <s v="Industry"/>
    <s v="8-11"/>
    <s v="8-11"/>
    <x v="26"/>
    <s v="TM: Programming language"/>
    <s v="1_Somewhat Important"/>
    <s v="17.5"/>
    <s v="za"/>
    <x v="1"/>
    <x v="1"/>
  </r>
  <r>
    <s v="R_1Ck0rIP5lvRDSeo"/>
    <s v="Data Scientist"/>
    <s v="Government"/>
    <s v="12 or more"/>
    <s v="12 or more"/>
    <x v="26"/>
    <s v="TM: Programming language"/>
    <s v="3_Very Important"/>
    <s v="17.5"/>
    <s v="za"/>
    <x v="0"/>
    <x v="1"/>
  </r>
  <r>
    <s v="R_3KoTAueFmbUSe4n"/>
    <s v="Data Scientist"/>
    <s v="Industry"/>
    <s v="12 or more"/>
    <s v="12 or more"/>
    <x v="26"/>
    <s v="TM: Programming language"/>
    <s v="2_Important"/>
    <s v="17.5"/>
    <s v="za"/>
    <x v="0"/>
    <x v="1"/>
  </r>
  <r>
    <s v="R_1IHtXrUiB7O9yi6"/>
    <s v="Data Scientist"/>
    <s v="Academia/Research"/>
    <s v="8-11"/>
    <s v="12 or more"/>
    <x v="26"/>
    <s v="TM: Programming language"/>
    <s v="3_Very Important"/>
    <s v="17.5"/>
    <s v="za"/>
    <x v="0"/>
    <x v="1"/>
  </r>
  <r>
    <s v="R_3iJWWVlKUuDRLM9"/>
    <s v="Other"/>
    <s v="Industry"/>
    <s v="12 or more"/>
    <s v="12 or more"/>
    <x v="26"/>
    <s v="TM: Programming language"/>
    <s v="2_Important"/>
    <s v="17.5"/>
    <s v="za"/>
    <x v="0"/>
    <x v="2"/>
  </r>
  <r>
    <s v="R_2DM6sEoE0kZByfH"/>
    <s v="Software Engineer"/>
    <s v="Industry"/>
    <s v="12 or more"/>
    <s v="12 or more"/>
    <x v="26"/>
    <s v="TM: Programming language"/>
    <s v="1_Somewhat Important"/>
    <s v="17.5"/>
    <s v="za"/>
    <x v="1"/>
    <x v="0"/>
  </r>
  <r>
    <s v="R_r9nDMErIrSD9yMx"/>
    <s v="Data Scientist"/>
    <s v="Industry"/>
    <s v="8-11"/>
    <s v="8-11"/>
    <x v="26"/>
    <s v="TM: Programming language"/>
    <s v="2_Important"/>
    <s v="17.5"/>
    <s v="za"/>
    <x v="0"/>
    <x v="1"/>
  </r>
  <r>
    <s v="R_1j7b8FGOdtpaBpJ"/>
    <s v="Data Scientist"/>
    <s v="Industry"/>
    <s v="8-11"/>
    <s v="4-7"/>
    <x v="26"/>
    <s v="TM: Programming language"/>
    <s v="3_Very Important"/>
    <s v="17.5"/>
    <s v="za"/>
    <x v="0"/>
    <x v="1"/>
  </r>
  <r>
    <s v="R_3qEHzXqxpMJ2t11"/>
    <s v="Software Engineer"/>
    <s v="Industry"/>
    <s v="12 or more"/>
    <s v="4-7"/>
    <x v="26"/>
    <s v="TM: Programming language"/>
    <s v="3_Very Important"/>
    <s v="17.5"/>
    <s v="za"/>
    <x v="0"/>
    <x v="0"/>
  </r>
  <r>
    <s v="R_AAIjPZ7eHoTOyhH"/>
    <s v="Other"/>
    <s v="Industry"/>
    <s v="12 or more"/>
    <s v="4-7"/>
    <x v="26"/>
    <s v="TM: Programming language"/>
    <s v="2_Important"/>
    <s v="17.5"/>
    <s v="za"/>
    <x v="0"/>
    <x v="2"/>
  </r>
  <r>
    <s v="R_2wiVO1c4vLutDs7"/>
    <s v="Software Engineer"/>
    <s v="Industry"/>
    <s v="4-7"/>
    <s v="8-11"/>
    <x v="26"/>
    <s v="TM: Programming language"/>
    <s v="2_Important"/>
    <s v="17.5"/>
    <s v="za"/>
    <x v="0"/>
    <x v="0"/>
  </r>
  <r>
    <s v="R_3lMsPbIKs2BtE2F"/>
    <s v="Software Engineer"/>
    <s v="Government"/>
    <s v="12 or more"/>
    <s v="1-3"/>
    <x v="26"/>
    <s v="TM: Programming language"/>
    <s v="2_Important"/>
    <s v="17.5"/>
    <s v="za"/>
    <x v="0"/>
    <x v="0"/>
  </r>
  <r>
    <s v="R_9EtYVc5NRJwiW89"/>
    <s v="Data Scientist"/>
    <s v="Government"/>
    <s v="8-11"/>
    <s v="4-7"/>
    <x v="26"/>
    <s v="TM: Programming language"/>
    <s v="3_Very Important"/>
    <s v="17.5"/>
    <s v="za"/>
    <x v="0"/>
    <x v="1"/>
  </r>
  <r>
    <s v="R_2TGB6rRbpKl2cVL"/>
    <s v="Other"/>
    <s v="Industry"/>
    <s v="12 or more"/>
    <s v="4-7"/>
    <x v="26"/>
    <s v="TM: Programming language"/>
    <s v="2_Important"/>
    <s v="17.5"/>
    <s v="za"/>
    <x v="0"/>
    <x v="2"/>
  </r>
  <r>
    <s v="R_3EhhIuoxzKj53wp"/>
    <s v="Data Scientist"/>
    <s v="Other"/>
    <s v="4-7"/>
    <s v="1-3"/>
    <x v="26"/>
    <s v="TM: Programming language"/>
    <s v="1_Somewhat Important"/>
    <s v="17.5"/>
    <s v="za"/>
    <x v="1"/>
    <x v="1"/>
  </r>
  <r>
    <s v="R_1oGDcCSrexhG6xq"/>
    <s v="Data Scientist"/>
    <s v="Industry"/>
    <s v="8-11"/>
    <s v="8-11"/>
    <x v="26"/>
    <s v="TM: Programming language"/>
    <s v="1_Somewhat Important"/>
    <s v="17.5"/>
    <s v="za"/>
    <x v="1"/>
    <x v="1"/>
  </r>
  <r>
    <s v="R_31Tu8PfeG4XPwpp"/>
    <s v="Software Engineer"/>
    <s v="Academia/Research"/>
    <s v="8-11"/>
    <s v="4-7"/>
    <x v="26"/>
    <s v="TM: Programming language"/>
    <s v="3_Very Important"/>
    <s v="17.5"/>
    <s v="za"/>
    <x v="0"/>
    <x v="0"/>
  </r>
  <r>
    <s v="R_2f2qhUYLFQgdnaM"/>
    <s v="Data Scientist"/>
    <s v="Government"/>
    <s v="4-7"/>
    <s v="4-7"/>
    <x v="26"/>
    <s v="TM: Programming language"/>
    <s v="3_Very Important"/>
    <s v="17.5"/>
    <s v="za"/>
    <x v="0"/>
    <x v="1"/>
  </r>
  <r>
    <s v="R_2Qf8Fmso32UqWP3"/>
    <s v="Operations"/>
    <s v="Industry"/>
    <s v="12 or more"/>
    <s v="1-3"/>
    <x v="26"/>
    <s v="TM: Programming language"/>
    <s v="1_Somewhat Important"/>
    <s v="17.5"/>
    <s v="za"/>
    <x v="1"/>
    <x v="2"/>
  </r>
  <r>
    <s v="R_10GWF2MUChxTg9C"/>
    <s v="Data Scientist"/>
    <s v="Industry"/>
    <s v="12 or more"/>
    <s v="4-7"/>
    <x v="26"/>
    <s v="TM: Programming language"/>
    <s v="3_Very Important"/>
    <s v="17.5"/>
    <s v="za"/>
    <x v="0"/>
    <x v="1"/>
  </r>
  <r>
    <s v="R_xb9Z7vClI4BI0Lv"/>
    <s v="Software Engineer"/>
    <s v="Industry"/>
    <s v="1-3"/>
    <s v="1-3"/>
    <x v="26"/>
    <s v="TM: Programming language"/>
    <s v="1_Somewhat Important"/>
    <s v="17.5"/>
    <s v="za"/>
    <x v="1"/>
    <x v="0"/>
  </r>
  <r>
    <s v="R_yxYFNRq1POGdZSN"/>
    <s v="Other"/>
    <s v="Industry"/>
    <s v="12 or more"/>
    <s v="1-3"/>
    <x v="26"/>
    <s v="TM: Programming language"/>
    <s v="2_Important"/>
    <s v="17.5"/>
    <s v="za"/>
    <x v="0"/>
    <x v="2"/>
  </r>
  <r>
    <s v="R_2rBKYvKPy0FYpOs"/>
    <s v="Data Scientist"/>
    <s v="Industry"/>
    <s v="12 or more"/>
    <s v="12 or more"/>
    <x v="26"/>
    <s v="TM: Programming language"/>
    <s v="1_Somewhat Important"/>
    <s v="17.5"/>
    <s v="za"/>
    <x v="1"/>
    <x v="1"/>
  </r>
  <r>
    <s v="R_55A9NGrp8cmOeml"/>
    <s v="Software Engineer"/>
    <s v="Government"/>
    <s v="4-7"/>
    <s v="4-7"/>
    <x v="26"/>
    <s v="TM: Programming language"/>
    <s v="3_Very Important"/>
    <s v="17.5"/>
    <s v="za"/>
    <x v="0"/>
    <x v="0"/>
  </r>
  <r>
    <s v="R_2RaluTZGx9oAgBT"/>
    <s v="Data Scientist"/>
    <s v="Industry"/>
    <s v="12 or more"/>
    <s v="8-11"/>
    <x v="26"/>
    <s v="TM: Programming language"/>
    <s v="2_Important"/>
    <s v="17.5"/>
    <s v="za"/>
    <x v="0"/>
    <x v="1"/>
  </r>
  <r>
    <s v="R_12QCFCcPuDsj1CP"/>
    <s v="Data Scientist"/>
    <s v="Government"/>
    <s v="4-7"/>
    <s v="1-3"/>
    <x v="26"/>
    <s v="TM: Programming language"/>
    <s v="2_Important"/>
    <s v="17.5"/>
    <s v="za"/>
    <x v="0"/>
    <x v="1"/>
  </r>
  <r>
    <s v="R_1LdltJpvysOKMYX"/>
    <s v="Data Scientist"/>
    <s v="Government"/>
    <s v="12 or more"/>
    <s v="1-3"/>
    <x v="26"/>
    <s v="TM: Programming language"/>
    <s v="0_Not Important"/>
    <s v="17.5"/>
    <s v="za"/>
    <x v="2"/>
    <x v="1"/>
  </r>
  <r>
    <s v="R_z1EzhhZgFhcevTP"/>
    <s v="Software Engineer"/>
    <s v="Industry"/>
    <s v="12 or more"/>
    <s v="4-7"/>
    <x v="27"/>
    <s v="TM: Evaluation metrics"/>
    <s v="3_Very Important"/>
    <s v="17.6"/>
    <s v="zb"/>
    <x v="0"/>
    <x v="0"/>
  </r>
  <r>
    <s v="R_2v5O4iklUi5f1lO"/>
    <s v="Software Engineer"/>
    <s v="Industry"/>
    <s v="1-3"/>
    <s v="1-3"/>
    <x v="27"/>
    <s v="TM: Evaluation metrics"/>
    <s v="2_Important"/>
    <s v="17.6"/>
    <s v="zb"/>
    <x v="0"/>
    <x v="0"/>
  </r>
  <r>
    <s v="R_3L5MDeuI3s8ggCk"/>
    <s v="Software Engineer"/>
    <s v="Government"/>
    <s v="4-7"/>
    <s v="4-7"/>
    <x v="27"/>
    <s v="TM: Evaluation metrics"/>
    <s v="3_Very Important"/>
    <s v="17.6"/>
    <s v="zb"/>
    <x v="0"/>
    <x v="0"/>
  </r>
  <r>
    <s v="R_3EMwckwiKcqg96N"/>
    <s v="Data Scientist"/>
    <s v="Industry"/>
    <s v="4-7"/>
    <s v="4-7"/>
    <x v="27"/>
    <s v="TM: Evaluation metrics"/>
    <s v="3_Very Important"/>
    <s v="17.6"/>
    <s v="zb"/>
    <x v="0"/>
    <x v="1"/>
  </r>
  <r>
    <s v="R_1eRZJGtk3EJoUwK"/>
    <s v="Data Scientist"/>
    <s v="Industry"/>
    <s v="8-11"/>
    <s v="8-11"/>
    <x v="27"/>
    <s v="TM: Evaluation metrics"/>
    <s v="3_Very Important"/>
    <s v="17.6"/>
    <s v="zb"/>
    <x v="0"/>
    <x v="1"/>
  </r>
  <r>
    <s v="R_1Ck0rIP5lvRDSeo"/>
    <s v="Data Scientist"/>
    <s v="Government"/>
    <s v="12 or more"/>
    <s v="12 or more"/>
    <x v="27"/>
    <s v="TM: Evaluation metrics"/>
    <s v="3_Very Important"/>
    <s v="17.6"/>
    <s v="zb"/>
    <x v="0"/>
    <x v="1"/>
  </r>
  <r>
    <s v="R_3KoTAueFmbUSe4n"/>
    <s v="Data Scientist"/>
    <s v="Industry"/>
    <s v="12 or more"/>
    <s v="12 or more"/>
    <x v="27"/>
    <s v="TM: Evaluation metrics"/>
    <s v="3_Very Important"/>
    <s v="17.6"/>
    <s v="zb"/>
    <x v="0"/>
    <x v="1"/>
  </r>
  <r>
    <s v="R_1IHtXrUiB7O9yi6"/>
    <s v="Data Scientist"/>
    <s v="Academia/Research"/>
    <s v="8-11"/>
    <s v="12 or more"/>
    <x v="27"/>
    <s v="TM: Evaluation metrics"/>
    <s v="2_Important"/>
    <s v="17.6"/>
    <s v="zb"/>
    <x v="0"/>
    <x v="1"/>
  </r>
  <r>
    <s v="R_3iJWWVlKUuDRLM9"/>
    <s v="Other"/>
    <s v="Industry"/>
    <s v="12 or more"/>
    <s v="12 or more"/>
    <x v="27"/>
    <s v="TM: Evaluation metrics"/>
    <s v="3_Very Important"/>
    <s v="17.6"/>
    <s v="zb"/>
    <x v="0"/>
    <x v="2"/>
  </r>
  <r>
    <s v="R_2DM6sEoE0kZByfH"/>
    <s v="Software Engineer"/>
    <s v="Industry"/>
    <s v="12 or more"/>
    <s v="12 or more"/>
    <x v="27"/>
    <s v="TM: Evaluation metrics"/>
    <s v="1_Somewhat Important"/>
    <s v="17.6"/>
    <s v="zb"/>
    <x v="1"/>
    <x v="0"/>
  </r>
  <r>
    <s v="R_r9nDMErIrSD9yMx"/>
    <s v="Data Scientist"/>
    <s v="Industry"/>
    <s v="8-11"/>
    <s v="8-11"/>
    <x v="27"/>
    <s v="TM: Evaluation metrics"/>
    <s v="2_Important"/>
    <s v="17.6"/>
    <s v="zb"/>
    <x v="0"/>
    <x v="1"/>
  </r>
  <r>
    <s v="R_1j7b8FGOdtpaBpJ"/>
    <s v="Data Scientist"/>
    <s v="Industry"/>
    <s v="8-11"/>
    <s v="4-7"/>
    <x v="27"/>
    <s v="TM: Evaluation metrics"/>
    <s v="3_Very Important"/>
    <s v="17.6"/>
    <s v="zb"/>
    <x v="0"/>
    <x v="1"/>
  </r>
  <r>
    <s v="R_3qEHzXqxpMJ2t11"/>
    <s v="Software Engineer"/>
    <s v="Industry"/>
    <s v="12 or more"/>
    <s v="4-7"/>
    <x v="27"/>
    <s v="TM: Evaluation metrics"/>
    <s v="3_Very Important"/>
    <s v="17.6"/>
    <s v="zb"/>
    <x v="0"/>
    <x v="0"/>
  </r>
  <r>
    <s v="R_AAIjPZ7eHoTOyhH"/>
    <s v="Other"/>
    <s v="Industry"/>
    <s v="12 or more"/>
    <s v="4-7"/>
    <x v="27"/>
    <s v="TM: Evaluation metrics"/>
    <s v="2_Important"/>
    <s v="17.6"/>
    <s v="zb"/>
    <x v="0"/>
    <x v="2"/>
  </r>
  <r>
    <s v="R_2wiVO1c4vLutDs7"/>
    <s v="Software Engineer"/>
    <s v="Industry"/>
    <s v="4-7"/>
    <s v="8-11"/>
    <x v="27"/>
    <s v="TM: Evaluation metrics"/>
    <s v="3_Very Important"/>
    <s v="17.6"/>
    <s v="zb"/>
    <x v="0"/>
    <x v="0"/>
  </r>
  <r>
    <s v="R_3lMsPbIKs2BtE2F"/>
    <s v="Software Engineer"/>
    <s v="Government"/>
    <s v="12 or more"/>
    <s v="1-3"/>
    <x v="27"/>
    <s v="TM: Evaluation metrics"/>
    <s v="3_Very Important"/>
    <s v="17.6"/>
    <s v="zb"/>
    <x v="0"/>
    <x v="0"/>
  </r>
  <r>
    <s v="R_9EtYVc5NRJwiW89"/>
    <s v="Data Scientist"/>
    <s v="Government"/>
    <s v="8-11"/>
    <s v="4-7"/>
    <x v="27"/>
    <s v="TM: Evaluation metrics"/>
    <s v="3_Very Important"/>
    <s v="17.6"/>
    <s v="zb"/>
    <x v="0"/>
    <x v="1"/>
  </r>
  <r>
    <s v="R_2TGB6rRbpKl2cVL"/>
    <s v="Other"/>
    <s v="Industry"/>
    <s v="12 or more"/>
    <s v="4-7"/>
    <x v="27"/>
    <s v="TM: Evaluation metrics"/>
    <s v="3_Very Important"/>
    <s v="17.6"/>
    <s v="zb"/>
    <x v="0"/>
    <x v="2"/>
  </r>
  <r>
    <s v="R_3EhhIuoxzKj53wp"/>
    <s v="Data Scientist"/>
    <s v="Other"/>
    <s v="4-7"/>
    <s v="1-3"/>
    <x v="27"/>
    <s v="TM: Evaluation metrics"/>
    <s v="3_Very Important"/>
    <s v="17.6"/>
    <s v="zb"/>
    <x v="0"/>
    <x v="1"/>
  </r>
  <r>
    <s v="R_1oGDcCSrexhG6xq"/>
    <s v="Data Scientist"/>
    <s v="Industry"/>
    <s v="8-11"/>
    <s v="8-11"/>
    <x v="27"/>
    <s v="TM: Evaluation metrics"/>
    <s v="3_Very Important"/>
    <s v="17.6"/>
    <s v="zb"/>
    <x v="0"/>
    <x v="1"/>
  </r>
  <r>
    <s v="R_31Tu8PfeG4XPwpp"/>
    <s v="Software Engineer"/>
    <s v="Academia/Research"/>
    <s v="8-11"/>
    <s v="4-7"/>
    <x v="27"/>
    <s v="TM: Evaluation metrics"/>
    <s v="1_Somewhat Important"/>
    <s v="17.6"/>
    <s v="zb"/>
    <x v="1"/>
    <x v="0"/>
  </r>
  <r>
    <s v="R_2f2qhUYLFQgdnaM"/>
    <s v="Data Scientist"/>
    <s v="Government"/>
    <s v="4-7"/>
    <s v="4-7"/>
    <x v="27"/>
    <s v="TM: Evaluation metrics"/>
    <s v="3_Very Important"/>
    <s v="17.6"/>
    <s v="zb"/>
    <x v="0"/>
    <x v="1"/>
  </r>
  <r>
    <s v="R_2Qf8Fmso32UqWP3"/>
    <s v="Operations"/>
    <s v="Industry"/>
    <s v="12 or more"/>
    <s v="1-3"/>
    <x v="27"/>
    <s v="TM: Evaluation metrics"/>
    <s v="2_Important"/>
    <s v="17.6"/>
    <s v="zb"/>
    <x v="0"/>
    <x v="2"/>
  </r>
  <r>
    <s v="R_10GWF2MUChxTg9C"/>
    <s v="Data Scientist"/>
    <s v="Industry"/>
    <s v="12 or more"/>
    <s v="4-7"/>
    <x v="27"/>
    <s v="TM: Evaluation metrics"/>
    <s v="3_Very Important"/>
    <s v="17.6"/>
    <s v="zb"/>
    <x v="0"/>
    <x v="1"/>
  </r>
  <r>
    <s v="R_xb9Z7vClI4BI0Lv"/>
    <s v="Software Engineer"/>
    <s v="Industry"/>
    <s v="1-3"/>
    <s v="1-3"/>
    <x v="27"/>
    <s v="TM: Evaluation metrics"/>
    <s v="3_Very Important"/>
    <s v="17.6"/>
    <s v="zb"/>
    <x v="0"/>
    <x v="0"/>
  </r>
  <r>
    <s v="R_yxYFNRq1POGdZSN"/>
    <s v="Other"/>
    <s v="Industry"/>
    <s v="12 or more"/>
    <s v="1-3"/>
    <x v="27"/>
    <s v="TM: Evaluation metrics"/>
    <s v="2_Important"/>
    <s v="17.6"/>
    <s v="zb"/>
    <x v="0"/>
    <x v="2"/>
  </r>
  <r>
    <s v="R_2rBKYvKPy0FYpOs"/>
    <s v="Data Scientist"/>
    <s v="Industry"/>
    <s v="12 or more"/>
    <s v="12 or more"/>
    <x v="27"/>
    <s v="TM: Evaluation metrics"/>
    <s v="3_Very Important"/>
    <s v="17.6"/>
    <s v="zb"/>
    <x v="0"/>
    <x v="1"/>
  </r>
  <r>
    <s v="R_55A9NGrp8cmOeml"/>
    <s v="Software Engineer"/>
    <s v="Government"/>
    <s v="4-7"/>
    <s v="4-7"/>
    <x v="27"/>
    <s v="TM: Evaluation metrics"/>
    <s v="3_Very Important"/>
    <s v="17.6"/>
    <s v="zb"/>
    <x v="0"/>
    <x v="0"/>
  </r>
  <r>
    <s v="R_2RaluTZGx9oAgBT"/>
    <s v="Data Scientist"/>
    <s v="Industry"/>
    <s v="12 or more"/>
    <s v="8-11"/>
    <x v="27"/>
    <s v="TM: Evaluation metrics"/>
    <s v="3_Very Important"/>
    <s v="17.6"/>
    <s v="zb"/>
    <x v="0"/>
    <x v="1"/>
  </r>
  <r>
    <s v="R_12QCFCcPuDsj1CP"/>
    <s v="Data Scientist"/>
    <s v="Government"/>
    <s v="4-7"/>
    <s v="1-3"/>
    <x v="27"/>
    <s v="TM: Evaluation metrics"/>
    <s v="3_Very Important"/>
    <s v="17.6"/>
    <s v="zb"/>
    <x v="0"/>
    <x v="1"/>
  </r>
  <r>
    <s v="R_1LdltJpvysOKMYX"/>
    <s v="Data Scientist"/>
    <s v="Government"/>
    <s v="12 or more"/>
    <s v="1-3"/>
    <x v="27"/>
    <s v="TM: Evaluation metrics"/>
    <s v="3_Very Important"/>
    <s v="17.6"/>
    <s v="zb"/>
    <x v="0"/>
    <x v="1"/>
  </r>
  <r>
    <s v="R_z1EzhhZgFhcevTP"/>
    <s v="Software Engineer"/>
    <s v="Industry"/>
    <s v="12 or more"/>
    <s v="4-7"/>
    <x v="28"/>
    <s v="TM: Versioning"/>
    <s v="3_Very Important"/>
    <s v="17.7"/>
    <s v="zc"/>
    <x v="0"/>
    <x v="0"/>
  </r>
  <r>
    <s v="R_2v5O4iklUi5f1lO"/>
    <s v="Software Engineer"/>
    <s v="Industry"/>
    <s v="1-3"/>
    <s v="1-3"/>
    <x v="28"/>
    <s v="TM: Versioning"/>
    <s v="3_Very Important"/>
    <s v="17.7"/>
    <s v="zc"/>
    <x v="0"/>
    <x v="0"/>
  </r>
  <r>
    <s v="R_3L5MDeuI3s8ggCk"/>
    <s v="Software Engineer"/>
    <s v="Government"/>
    <s v="4-7"/>
    <s v="4-7"/>
    <x v="28"/>
    <s v="TM: Versioning"/>
    <s v="3_Very Important"/>
    <s v="17.7"/>
    <s v="zc"/>
    <x v="0"/>
    <x v="0"/>
  </r>
  <r>
    <s v="R_3EMwckwiKcqg96N"/>
    <s v="Data Scientist"/>
    <s v="Industry"/>
    <s v="4-7"/>
    <s v="4-7"/>
    <x v="28"/>
    <s v="TM: Versioning"/>
    <s v="2_Important"/>
    <s v="17.7"/>
    <s v="zc"/>
    <x v="0"/>
    <x v="1"/>
  </r>
  <r>
    <s v="R_1eRZJGtk3EJoUwK"/>
    <s v="Data Scientist"/>
    <s v="Industry"/>
    <s v="8-11"/>
    <s v="8-11"/>
    <x v="28"/>
    <s v="TM: Versioning"/>
    <s v="1_Somewhat Important"/>
    <s v="17.7"/>
    <s v="zc"/>
    <x v="1"/>
    <x v="1"/>
  </r>
  <r>
    <s v="R_1Ck0rIP5lvRDSeo"/>
    <s v="Data Scientist"/>
    <s v="Government"/>
    <s v="12 or more"/>
    <s v="12 or more"/>
    <x v="28"/>
    <s v="TM: Versioning"/>
    <s v="3_Very Important"/>
    <s v="17.7"/>
    <s v="zc"/>
    <x v="0"/>
    <x v="1"/>
  </r>
  <r>
    <s v="R_3KoTAueFmbUSe4n"/>
    <s v="Data Scientist"/>
    <s v="Industry"/>
    <s v="12 or more"/>
    <s v="12 or more"/>
    <x v="28"/>
    <s v="TM: Versioning"/>
    <s v="3_Very Important"/>
    <s v="17.7"/>
    <s v="zc"/>
    <x v="0"/>
    <x v="1"/>
  </r>
  <r>
    <s v="R_1IHtXrUiB7O9yi6"/>
    <s v="Data Scientist"/>
    <s v="Academia/Research"/>
    <s v="8-11"/>
    <s v="12 or more"/>
    <x v="28"/>
    <s v="TM: Versioning"/>
    <s v="2_Important"/>
    <s v="17.7"/>
    <s v="zc"/>
    <x v="0"/>
    <x v="1"/>
  </r>
  <r>
    <s v="R_3iJWWVlKUuDRLM9"/>
    <s v="Other"/>
    <s v="Industry"/>
    <s v="12 or more"/>
    <s v="12 or more"/>
    <x v="28"/>
    <s v="TM: Versioning"/>
    <s v="3_Very Important"/>
    <s v="17.7"/>
    <s v="zc"/>
    <x v="0"/>
    <x v="2"/>
  </r>
  <r>
    <s v="R_2DM6sEoE0kZByfH"/>
    <s v="Software Engineer"/>
    <s v="Industry"/>
    <s v="12 or more"/>
    <s v="12 or more"/>
    <x v="28"/>
    <s v="TM: Versioning"/>
    <s v="2_Important"/>
    <s v="17.7"/>
    <s v="zc"/>
    <x v="0"/>
    <x v="0"/>
  </r>
  <r>
    <s v="R_r9nDMErIrSD9yMx"/>
    <s v="Data Scientist"/>
    <s v="Industry"/>
    <s v="8-11"/>
    <s v="8-11"/>
    <x v="28"/>
    <s v="TM: Versioning"/>
    <s v="2_Important"/>
    <s v="17.7"/>
    <s v="zc"/>
    <x v="0"/>
    <x v="1"/>
  </r>
  <r>
    <s v="R_1j7b8FGOdtpaBpJ"/>
    <s v="Data Scientist"/>
    <s v="Industry"/>
    <s v="8-11"/>
    <s v="4-7"/>
    <x v="28"/>
    <s v="TM: Versioning"/>
    <s v="3_Very Important"/>
    <s v="17.7"/>
    <s v="zc"/>
    <x v="0"/>
    <x v="1"/>
  </r>
  <r>
    <s v="R_3qEHzXqxpMJ2t11"/>
    <s v="Software Engineer"/>
    <s v="Industry"/>
    <s v="12 or more"/>
    <s v="4-7"/>
    <x v="28"/>
    <s v="TM: Versioning"/>
    <s v="3_Very Important"/>
    <s v="17.7"/>
    <s v="zc"/>
    <x v="0"/>
    <x v="0"/>
  </r>
  <r>
    <s v="R_AAIjPZ7eHoTOyhH"/>
    <s v="Other"/>
    <s v="Industry"/>
    <s v="12 or more"/>
    <s v="4-7"/>
    <x v="28"/>
    <s v="TM: Versioning"/>
    <s v="2_Important"/>
    <s v="17.7"/>
    <s v="zc"/>
    <x v="0"/>
    <x v="2"/>
  </r>
  <r>
    <s v="R_2wiVO1c4vLutDs7"/>
    <s v="Software Engineer"/>
    <s v="Industry"/>
    <s v="4-7"/>
    <s v="8-11"/>
    <x v="28"/>
    <s v="TM: Versioning"/>
    <s v="3_Very Important"/>
    <s v="17.7"/>
    <s v="zc"/>
    <x v="0"/>
    <x v="0"/>
  </r>
  <r>
    <s v="R_3lMsPbIKs2BtE2F"/>
    <s v="Software Engineer"/>
    <s v="Government"/>
    <s v="12 or more"/>
    <s v="1-3"/>
    <x v="28"/>
    <s v="TM: Versioning"/>
    <s v="2_Important"/>
    <s v="17.7"/>
    <s v="zc"/>
    <x v="0"/>
    <x v="0"/>
  </r>
  <r>
    <s v="R_9EtYVc5NRJwiW89"/>
    <s v="Data Scientist"/>
    <s v="Government"/>
    <s v="8-11"/>
    <s v="4-7"/>
    <x v="28"/>
    <s v="TM: Versioning"/>
    <s v="2_Important"/>
    <s v="17.7"/>
    <s v="zc"/>
    <x v="0"/>
    <x v="1"/>
  </r>
  <r>
    <s v="R_2TGB6rRbpKl2cVL"/>
    <s v="Other"/>
    <s v="Industry"/>
    <s v="12 or more"/>
    <s v="4-7"/>
    <x v="28"/>
    <s v="TM: Versioning"/>
    <s v="3_Very Important"/>
    <s v="17.7"/>
    <s v="zc"/>
    <x v="0"/>
    <x v="2"/>
  </r>
  <r>
    <s v="R_3EhhIuoxzKj53wp"/>
    <s v="Data Scientist"/>
    <s v="Other"/>
    <s v="4-7"/>
    <s v="1-3"/>
    <x v="28"/>
    <s v="TM: Versioning"/>
    <s v="3_Very Important"/>
    <s v="17.7"/>
    <s v="zc"/>
    <x v="0"/>
    <x v="1"/>
  </r>
  <r>
    <s v="R_1oGDcCSrexhG6xq"/>
    <s v="Data Scientist"/>
    <s v="Industry"/>
    <s v="8-11"/>
    <s v="8-11"/>
    <x v="28"/>
    <s v="TM: Versioning"/>
    <s v="2_Important"/>
    <s v="17.7"/>
    <s v="zc"/>
    <x v="0"/>
    <x v="1"/>
  </r>
  <r>
    <s v="R_31Tu8PfeG4XPwpp"/>
    <s v="Software Engineer"/>
    <s v="Academia/Research"/>
    <s v="8-11"/>
    <s v="4-7"/>
    <x v="28"/>
    <s v="TM: Versioning"/>
    <s v="1_Somewhat Important"/>
    <s v="17.7"/>
    <s v="zc"/>
    <x v="1"/>
    <x v="0"/>
  </r>
  <r>
    <s v="R_2f2qhUYLFQgdnaM"/>
    <s v="Data Scientist"/>
    <s v="Government"/>
    <s v="4-7"/>
    <s v="4-7"/>
    <x v="28"/>
    <s v="TM: Versioning"/>
    <s v="3_Very Important"/>
    <s v="17.7"/>
    <s v="zc"/>
    <x v="0"/>
    <x v="1"/>
  </r>
  <r>
    <s v="R_2Qf8Fmso32UqWP3"/>
    <s v="Operations"/>
    <s v="Industry"/>
    <s v="12 or more"/>
    <s v="1-3"/>
    <x v="28"/>
    <s v="TM: Versioning"/>
    <s v="1_Somewhat Important"/>
    <s v="17.7"/>
    <s v="zc"/>
    <x v="1"/>
    <x v="2"/>
  </r>
  <r>
    <s v="R_10GWF2MUChxTg9C"/>
    <s v="Data Scientist"/>
    <s v="Industry"/>
    <s v="12 or more"/>
    <s v="4-7"/>
    <x v="28"/>
    <s v="TM: Versioning"/>
    <s v="3_Very Important"/>
    <s v="17.7"/>
    <s v="zc"/>
    <x v="0"/>
    <x v="1"/>
  </r>
  <r>
    <s v="R_xb9Z7vClI4BI0Lv"/>
    <s v="Software Engineer"/>
    <s v="Industry"/>
    <s v="1-3"/>
    <s v="1-3"/>
    <x v="28"/>
    <s v="TM: Versioning"/>
    <s v="1_Somewhat Important"/>
    <s v="17.7"/>
    <s v="zc"/>
    <x v="1"/>
    <x v="0"/>
  </r>
  <r>
    <s v="R_yxYFNRq1POGdZSN"/>
    <s v="Other"/>
    <s v="Industry"/>
    <s v="12 or more"/>
    <s v="1-3"/>
    <x v="28"/>
    <s v="TM: Versioning"/>
    <s v="2_Important"/>
    <s v="17.7"/>
    <s v="zc"/>
    <x v="0"/>
    <x v="2"/>
  </r>
  <r>
    <s v="R_2rBKYvKPy0FYpOs"/>
    <s v="Data Scientist"/>
    <s v="Industry"/>
    <s v="12 or more"/>
    <s v="12 or more"/>
    <x v="28"/>
    <s v="TM: Versioning"/>
    <s v="2_Important"/>
    <s v="17.7"/>
    <s v="zc"/>
    <x v="0"/>
    <x v="1"/>
  </r>
  <r>
    <s v="R_55A9NGrp8cmOeml"/>
    <s v="Software Engineer"/>
    <s v="Government"/>
    <s v="4-7"/>
    <s v="4-7"/>
    <x v="28"/>
    <s v="TM: Versioning"/>
    <s v="2_Important"/>
    <s v="17.7"/>
    <s v="zc"/>
    <x v="0"/>
    <x v="0"/>
  </r>
  <r>
    <s v="R_2RaluTZGx9oAgBT"/>
    <s v="Data Scientist"/>
    <s v="Industry"/>
    <s v="12 or more"/>
    <s v="8-11"/>
    <x v="28"/>
    <s v="TM: Versioning"/>
    <s v="2_Important"/>
    <s v="17.7"/>
    <s v="zc"/>
    <x v="0"/>
    <x v="1"/>
  </r>
  <r>
    <s v="R_12QCFCcPuDsj1CP"/>
    <s v="Data Scientist"/>
    <s v="Government"/>
    <s v="4-7"/>
    <s v="1-3"/>
    <x v="28"/>
    <s v="TM: Versioning"/>
    <s v="3_Very Important"/>
    <s v="17.7"/>
    <s v="zc"/>
    <x v="0"/>
    <x v="1"/>
  </r>
  <r>
    <s v="R_1LdltJpvysOKMYX"/>
    <s v="Data Scientist"/>
    <s v="Government"/>
    <s v="12 or more"/>
    <s v="1-3"/>
    <x v="28"/>
    <s v="TM: Versioning"/>
    <s v="0_Not Important"/>
    <s v="17.7"/>
    <s v="zc"/>
    <x v="2"/>
    <x v="1"/>
  </r>
  <r>
    <s v="R_z1EzhhZgFhcevTP"/>
    <s v="Software Engineer"/>
    <s v="Industry"/>
    <s v="12 or more"/>
    <s v="4-7"/>
    <x v="29"/>
    <s v="TM: System Configurati"/>
    <s v="3_Very Important"/>
    <n v="17.8"/>
    <s v="zd"/>
    <x v="0"/>
    <x v="0"/>
  </r>
  <r>
    <s v="R_2v5O4iklUi5f1lO"/>
    <s v="Software Engineer"/>
    <s v="Industry"/>
    <s v="1-3"/>
    <s v="1-3"/>
    <x v="29"/>
    <s v="TM: System Configurati"/>
    <s v="1_Somewhat Important"/>
    <n v="17.8"/>
    <s v="zd"/>
    <x v="1"/>
    <x v="0"/>
  </r>
  <r>
    <s v="R_3L5MDeuI3s8ggCk"/>
    <s v="Software Engineer"/>
    <s v="Government"/>
    <s v="4-7"/>
    <s v="4-7"/>
    <x v="29"/>
    <s v="TM: System Configurati"/>
    <s v="3_Very Important"/>
    <n v="17.8"/>
    <s v="zd"/>
    <x v="0"/>
    <x v="0"/>
  </r>
  <r>
    <s v="R_3EMwckwiKcqg96N"/>
    <s v="Data Scientist"/>
    <s v="Industry"/>
    <s v="4-7"/>
    <s v="4-7"/>
    <x v="29"/>
    <s v="TM: System Configurati"/>
    <s v="3_Very Important"/>
    <n v="17.8"/>
    <s v="zd"/>
    <x v="0"/>
    <x v="1"/>
  </r>
  <r>
    <s v="R_1eRZJGtk3EJoUwK"/>
    <s v="Data Scientist"/>
    <s v="Industry"/>
    <s v="8-11"/>
    <s v="8-11"/>
    <x v="29"/>
    <s v="TM: System Configurati"/>
    <s v="2_Important"/>
    <n v="17.8"/>
    <s v="zd"/>
    <x v="0"/>
    <x v="1"/>
  </r>
  <r>
    <s v="R_1Ck0rIP5lvRDSeo"/>
    <s v="Data Scientist"/>
    <s v="Government"/>
    <s v="12 or more"/>
    <s v="12 or more"/>
    <x v="29"/>
    <s v="TM: System Configurati"/>
    <s v="3_Very Important"/>
    <n v="17.8"/>
    <s v="zd"/>
    <x v="0"/>
    <x v="1"/>
  </r>
  <r>
    <s v="R_3KoTAueFmbUSe4n"/>
    <s v="Data Scientist"/>
    <s v="Industry"/>
    <s v="12 or more"/>
    <s v="12 or more"/>
    <x v="29"/>
    <s v="TM: System Configurati"/>
    <s v="2_Important"/>
    <n v="17.8"/>
    <s v="zd"/>
    <x v="0"/>
    <x v="1"/>
  </r>
  <r>
    <s v="R_1IHtXrUiB7O9yi6"/>
    <s v="Data Scientist"/>
    <s v="Academia/Research"/>
    <s v="8-11"/>
    <s v="12 or more"/>
    <x v="29"/>
    <s v="TM: System Configurati"/>
    <s v="3_Very Important"/>
    <n v="17.8"/>
    <s v="zd"/>
    <x v="0"/>
    <x v="1"/>
  </r>
  <r>
    <s v="R_3iJWWVlKUuDRLM9"/>
    <s v="Other"/>
    <s v="Industry"/>
    <s v="12 or more"/>
    <s v="12 or more"/>
    <x v="29"/>
    <s v="TM: System Configurati"/>
    <s v="3_Very Important"/>
    <n v="17.8"/>
    <s v="zd"/>
    <x v="0"/>
    <x v="2"/>
  </r>
  <r>
    <s v="R_2DM6sEoE0kZByfH"/>
    <s v="Software Engineer"/>
    <s v="Industry"/>
    <s v="12 or more"/>
    <s v="12 or more"/>
    <x v="29"/>
    <s v="TM: System Configurati"/>
    <s v="2_Important"/>
    <n v="17.8"/>
    <s v="zd"/>
    <x v="0"/>
    <x v="0"/>
  </r>
  <r>
    <s v="R_r9nDMErIrSD9yMx"/>
    <s v="Data Scientist"/>
    <s v="Industry"/>
    <s v="8-11"/>
    <s v="8-11"/>
    <x v="29"/>
    <s v="TM: System Configurati"/>
    <s v="2_Important"/>
    <n v="17.8"/>
    <s v="zd"/>
    <x v="0"/>
    <x v="1"/>
  </r>
  <r>
    <s v="R_1j7b8FGOdtpaBpJ"/>
    <s v="Data Scientist"/>
    <s v="Industry"/>
    <s v="8-11"/>
    <s v="4-7"/>
    <x v="29"/>
    <s v="TM: System Configurati"/>
    <s v="2_Important"/>
    <n v="17.8"/>
    <s v="zd"/>
    <x v="0"/>
    <x v="1"/>
  </r>
  <r>
    <s v="R_3qEHzXqxpMJ2t11"/>
    <s v="Software Engineer"/>
    <s v="Industry"/>
    <s v="12 or more"/>
    <s v="4-7"/>
    <x v="29"/>
    <s v="TM: System Configurati"/>
    <s v="3_Very Important"/>
    <n v="17.8"/>
    <s v="zd"/>
    <x v="0"/>
    <x v="0"/>
  </r>
  <r>
    <s v="R_AAIjPZ7eHoTOyhH"/>
    <s v="Other"/>
    <s v="Industry"/>
    <s v="12 or more"/>
    <s v="4-7"/>
    <x v="29"/>
    <s v="TM: System Configurati"/>
    <s v="2_Important"/>
    <n v="17.8"/>
    <s v="zd"/>
    <x v="0"/>
    <x v="2"/>
  </r>
  <r>
    <s v="R_2wiVO1c4vLutDs7"/>
    <s v="Software Engineer"/>
    <s v="Industry"/>
    <s v="4-7"/>
    <s v="8-11"/>
    <x v="29"/>
    <s v="TM: System Configurati"/>
    <s v="3_Very Important"/>
    <n v="17.8"/>
    <s v="zd"/>
    <x v="0"/>
    <x v="0"/>
  </r>
  <r>
    <s v="R_3lMsPbIKs2BtE2F"/>
    <s v="Software Engineer"/>
    <s v="Government"/>
    <s v="12 or more"/>
    <s v="1-3"/>
    <x v="29"/>
    <s v="TM: System Configurati"/>
    <s v="1_Somewhat Important"/>
    <n v="17.8"/>
    <s v="zd"/>
    <x v="1"/>
    <x v="0"/>
  </r>
  <r>
    <s v="R_9EtYVc5NRJwiW89"/>
    <s v="Data Scientist"/>
    <s v="Government"/>
    <s v="8-11"/>
    <s v="4-7"/>
    <x v="29"/>
    <s v="TM: System Configurati"/>
    <s v="2_Important"/>
    <n v="17.8"/>
    <s v="zd"/>
    <x v="0"/>
    <x v="1"/>
  </r>
  <r>
    <s v="R_2TGB6rRbpKl2cVL"/>
    <s v="Other"/>
    <s v="Industry"/>
    <s v="12 or more"/>
    <s v="4-7"/>
    <x v="29"/>
    <s v="TM: System Configurati"/>
    <s v="3_Very Important"/>
    <n v="17.8"/>
    <s v="zd"/>
    <x v="0"/>
    <x v="2"/>
  </r>
  <r>
    <s v="R_3EhhIuoxzKj53wp"/>
    <s v="Data Scientist"/>
    <s v="Other"/>
    <s v="4-7"/>
    <s v="1-3"/>
    <x v="29"/>
    <s v="TM: System Configurati"/>
    <s v="1_Somewhat Important"/>
    <n v="17.8"/>
    <s v="zd"/>
    <x v="1"/>
    <x v="1"/>
  </r>
  <r>
    <s v="R_1oGDcCSrexhG6xq"/>
    <s v="Data Scientist"/>
    <s v="Industry"/>
    <s v="8-11"/>
    <s v="8-11"/>
    <x v="29"/>
    <s v="TM: System Configurati"/>
    <s v="1_Somewhat Important"/>
    <n v="17.8"/>
    <s v="zd"/>
    <x v="1"/>
    <x v="1"/>
  </r>
  <r>
    <s v="R_31Tu8PfeG4XPwpp"/>
    <s v="Software Engineer"/>
    <s v="Academia/Research"/>
    <s v="8-11"/>
    <s v="4-7"/>
    <x v="29"/>
    <s v="TM: System Configurati"/>
    <s v="3_Very Important"/>
    <n v="17.8"/>
    <s v="zd"/>
    <x v="0"/>
    <x v="0"/>
  </r>
  <r>
    <s v="R_2f2qhUYLFQgdnaM"/>
    <s v="Data Scientist"/>
    <s v="Government"/>
    <s v="4-7"/>
    <s v="4-7"/>
    <x v="29"/>
    <s v="TM: System Configurati"/>
    <s v="2_Important"/>
    <n v="17.8"/>
    <s v="zd"/>
    <x v="0"/>
    <x v="1"/>
  </r>
  <r>
    <s v="R_2Qf8Fmso32UqWP3"/>
    <s v="Operations"/>
    <s v="Industry"/>
    <s v="12 or more"/>
    <s v="1-3"/>
    <x v="29"/>
    <s v="TM: System Configurati"/>
    <s v="3_Very Important"/>
    <n v="17.8"/>
    <s v="zd"/>
    <x v="0"/>
    <x v="2"/>
  </r>
  <r>
    <s v="R_10GWF2MUChxTg9C"/>
    <s v="Data Scientist"/>
    <s v="Industry"/>
    <s v="12 or more"/>
    <s v="4-7"/>
    <x v="29"/>
    <s v="TM: System Configurati"/>
    <s v="3_Very Important"/>
    <n v="17.8"/>
    <s v="zd"/>
    <x v="0"/>
    <x v="1"/>
  </r>
  <r>
    <s v="R_xb9Z7vClI4BI0Lv"/>
    <s v="Software Engineer"/>
    <s v="Industry"/>
    <s v="1-3"/>
    <s v="1-3"/>
    <x v="29"/>
    <s v="TM: System Configurati"/>
    <s v="1_Somewhat Important"/>
    <n v="17.8"/>
    <s v="zd"/>
    <x v="1"/>
    <x v="0"/>
  </r>
  <r>
    <s v="R_yxYFNRq1POGdZSN"/>
    <s v="Other"/>
    <s v="Industry"/>
    <s v="12 or more"/>
    <s v="1-3"/>
    <x v="29"/>
    <s v="TM: System Configurati"/>
    <s v="3_Very Important"/>
    <n v="17.8"/>
    <s v="zd"/>
    <x v="0"/>
    <x v="2"/>
  </r>
  <r>
    <s v="R_2rBKYvKPy0FYpOs"/>
    <s v="Data Scientist"/>
    <s v="Industry"/>
    <s v="12 or more"/>
    <s v="12 or more"/>
    <x v="29"/>
    <s v="TM: System Configurati"/>
    <s v="1_Somewhat Important"/>
    <n v="17.8"/>
    <s v="zd"/>
    <x v="1"/>
    <x v="1"/>
  </r>
  <r>
    <s v="R_55A9NGrp8cmOeml"/>
    <s v="Software Engineer"/>
    <s v="Government"/>
    <s v="4-7"/>
    <s v="4-7"/>
    <x v="29"/>
    <s v="TM: System Configurati"/>
    <s v="3_Very Important"/>
    <n v="17.8"/>
    <s v="zd"/>
    <x v="0"/>
    <x v="0"/>
  </r>
  <r>
    <s v="R_2RaluTZGx9oAgBT"/>
    <s v="Data Scientist"/>
    <s v="Industry"/>
    <s v="12 or more"/>
    <s v="8-11"/>
    <x v="29"/>
    <s v="TM: System Configurati"/>
    <s v="3_Very Important"/>
    <n v="17.8"/>
    <s v="zd"/>
    <x v="0"/>
    <x v="1"/>
  </r>
  <r>
    <s v="R_12QCFCcPuDsj1CP"/>
    <s v="Data Scientist"/>
    <s v="Government"/>
    <s v="4-7"/>
    <s v="1-3"/>
    <x v="29"/>
    <s v="TM: System Configurati"/>
    <s v="3_Very Important"/>
    <n v="17.8"/>
    <s v="zd"/>
    <x v="0"/>
    <x v="1"/>
  </r>
  <r>
    <s v="R_1LdltJpvysOKMYX"/>
    <s v="Data Scientist"/>
    <s v="Government"/>
    <s v="12 or more"/>
    <s v="1-3"/>
    <x v="29"/>
    <s v="TM: System Configurati"/>
    <s v="0_Not Important"/>
    <n v="17.8"/>
    <s v="zd"/>
    <x v="2"/>
    <x v="1"/>
  </r>
  <r>
    <s v="R_z1EzhhZgFhcevTP"/>
    <s v="Software Engineer"/>
    <s v="Industry"/>
    <s v="12 or more"/>
    <s v="4-7"/>
    <x v="30"/>
    <s v="TM: Data Buffering"/>
    <s v="3_Very Important"/>
    <n v="17.899999999999999"/>
    <s v="ze"/>
    <x v="0"/>
    <x v="0"/>
  </r>
  <r>
    <s v="R_2v5O4iklUi5f1lO"/>
    <s v="Software Engineer"/>
    <s v="Industry"/>
    <s v="1-3"/>
    <s v="1-3"/>
    <x v="30"/>
    <s v="TM: Data Buffering"/>
    <s v="1_Somewhat Important"/>
    <n v="17.899999999999999"/>
    <s v="ze"/>
    <x v="1"/>
    <x v="0"/>
  </r>
  <r>
    <s v="R_3L5MDeuI3s8ggCk"/>
    <s v="Software Engineer"/>
    <s v="Government"/>
    <s v="4-7"/>
    <s v="4-7"/>
    <x v="30"/>
    <s v="TM: Data Buffering"/>
    <s v="3_Very Important"/>
    <n v="17.899999999999999"/>
    <s v="ze"/>
    <x v="0"/>
    <x v="0"/>
  </r>
  <r>
    <s v="R_3EMwckwiKcqg96N"/>
    <s v="Data Scientist"/>
    <s v="Industry"/>
    <s v="4-7"/>
    <s v="4-7"/>
    <x v="30"/>
    <s v="TM: Data Buffering"/>
    <s v="3_Very Important"/>
    <n v="17.899999999999999"/>
    <s v="ze"/>
    <x v="0"/>
    <x v="1"/>
  </r>
  <r>
    <s v="R_1eRZJGtk3EJoUwK"/>
    <s v="Data Scientist"/>
    <s v="Industry"/>
    <s v="8-11"/>
    <s v="8-11"/>
    <x v="30"/>
    <s v="TM: Data Buffering"/>
    <s v="1_Somewhat Important"/>
    <n v="17.899999999999999"/>
    <s v="ze"/>
    <x v="1"/>
    <x v="1"/>
  </r>
  <r>
    <s v="R_1Ck0rIP5lvRDSeo"/>
    <s v="Data Scientist"/>
    <s v="Government"/>
    <s v="12 or more"/>
    <s v="12 or more"/>
    <x v="30"/>
    <s v="TM: Data Buffering"/>
    <s v="3_Very Important"/>
    <n v="17.899999999999999"/>
    <s v="ze"/>
    <x v="0"/>
    <x v="1"/>
  </r>
  <r>
    <s v="R_3KoTAueFmbUSe4n"/>
    <s v="Data Scientist"/>
    <s v="Industry"/>
    <s v="12 or more"/>
    <s v="12 or more"/>
    <x v="30"/>
    <s v="TM: Data Buffering"/>
    <s v="2_Important"/>
    <n v="17.899999999999999"/>
    <s v="ze"/>
    <x v="0"/>
    <x v="1"/>
  </r>
  <r>
    <s v="R_1IHtXrUiB7O9yi6"/>
    <s v="Data Scientist"/>
    <s v="Academia/Research"/>
    <s v="8-11"/>
    <s v="12 or more"/>
    <x v="30"/>
    <s v="TM: Data Buffering"/>
    <s v="3_Very Important"/>
    <n v="17.899999999999999"/>
    <s v="ze"/>
    <x v="0"/>
    <x v="1"/>
  </r>
  <r>
    <s v="R_3iJWWVlKUuDRLM9"/>
    <s v="Other"/>
    <s v="Industry"/>
    <s v="12 or more"/>
    <s v="12 or more"/>
    <x v="30"/>
    <s v="TM: Data Buffering"/>
    <s v="3_Very Important"/>
    <n v="17.899999999999999"/>
    <s v="ze"/>
    <x v="0"/>
    <x v="2"/>
  </r>
  <r>
    <s v="R_2DM6sEoE0kZByfH"/>
    <s v="Software Engineer"/>
    <s v="Industry"/>
    <s v="12 or more"/>
    <s v="12 or more"/>
    <x v="30"/>
    <s v="TM: Data Buffering"/>
    <s v="3_Very Important"/>
    <n v="17.899999999999999"/>
    <s v="ze"/>
    <x v="0"/>
    <x v="0"/>
  </r>
  <r>
    <s v="R_r9nDMErIrSD9yMx"/>
    <s v="Data Scientist"/>
    <s v="Industry"/>
    <s v="8-11"/>
    <s v="8-11"/>
    <x v="30"/>
    <s v="TM: Data Buffering"/>
    <s v="2_Important"/>
    <n v="17.899999999999999"/>
    <s v="ze"/>
    <x v="0"/>
    <x v="1"/>
  </r>
  <r>
    <s v="R_1j7b8FGOdtpaBpJ"/>
    <s v="Data Scientist"/>
    <s v="Industry"/>
    <s v="8-11"/>
    <s v="4-7"/>
    <x v="30"/>
    <s v="TM: Data Buffering"/>
    <s v="2_Important"/>
    <n v="17.899999999999999"/>
    <s v="ze"/>
    <x v="0"/>
    <x v="1"/>
  </r>
  <r>
    <s v="R_3qEHzXqxpMJ2t11"/>
    <s v="Software Engineer"/>
    <s v="Industry"/>
    <s v="12 or more"/>
    <s v="4-7"/>
    <x v="30"/>
    <s v="TM: Data Buffering"/>
    <s v="3_Very Important"/>
    <n v="17.899999999999999"/>
    <s v="ze"/>
    <x v="0"/>
    <x v="0"/>
  </r>
  <r>
    <s v="R_AAIjPZ7eHoTOyhH"/>
    <s v="Other"/>
    <s v="Industry"/>
    <s v="12 or more"/>
    <s v="4-7"/>
    <x v="30"/>
    <s v="TM: Data Buffering"/>
    <s v="2_Important"/>
    <n v="17.899999999999999"/>
    <s v="ze"/>
    <x v="0"/>
    <x v="2"/>
  </r>
  <r>
    <s v="R_2wiVO1c4vLutDs7"/>
    <s v="Software Engineer"/>
    <s v="Industry"/>
    <s v="4-7"/>
    <s v="8-11"/>
    <x v="30"/>
    <s v="TM: Data Buffering"/>
    <s v="3_Very Important"/>
    <n v="17.899999999999999"/>
    <s v="ze"/>
    <x v="0"/>
    <x v="0"/>
  </r>
  <r>
    <s v="R_3lMsPbIKs2BtE2F"/>
    <s v="Software Engineer"/>
    <s v="Government"/>
    <s v="12 or more"/>
    <s v="1-3"/>
    <x v="30"/>
    <s v="TM: Data Buffering"/>
    <s v="1_Somewhat Important"/>
    <n v="17.899999999999999"/>
    <s v="ze"/>
    <x v="1"/>
    <x v="0"/>
  </r>
  <r>
    <s v="R_9EtYVc5NRJwiW89"/>
    <s v="Data Scientist"/>
    <s v="Government"/>
    <s v="8-11"/>
    <s v="4-7"/>
    <x v="30"/>
    <s v="TM: Data Buffering"/>
    <s v="2_Important"/>
    <n v="17.899999999999999"/>
    <s v="ze"/>
    <x v="0"/>
    <x v="1"/>
  </r>
  <r>
    <s v="R_2TGB6rRbpKl2cVL"/>
    <s v="Other"/>
    <s v="Industry"/>
    <s v="12 or more"/>
    <s v="4-7"/>
    <x v="30"/>
    <s v="TM: Data Buffering"/>
    <s v="3_Very Important"/>
    <n v="17.899999999999999"/>
    <s v="ze"/>
    <x v="0"/>
    <x v="2"/>
  </r>
  <r>
    <s v="R_3EhhIuoxzKj53wp"/>
    <s v="Data Scientist"/>
    <s v="Other"/>
    <s v="4-7"/>
    <s v="1-3"/>
    <x v="30"/>
    <s v="TM: Data Buffering"/>
    <s v="2_Important"/>
    <n v="17.899999999999999"/>
    <s v="ze"/>
    <x v="0"/>
    <x v="1"/>
  </r>
  <r>
    <s v="R_1oGDcCSrexhG6xq"/>
    <s v="Data Scientist"/>
    <s v="Industry"/>
    <s v="8-11"/>
    <s v="8-11"/>
    <x v="30"/>
    <s v="TM: Data Buffering"/>
    <s v="2_Important"/>
    <n v="17.899999999999999"/>
    <s v="ze"/>
    <x v="0"/>
    <x v="1"/>
  </r>
  <r>
    <s v="R_31Tu8PfeG4XPwpp"/>
    <s v="Software Engineer"/>
    <s v="Academia/Research"/>
    <s v="8-11"/>
    <s v="4-7"/>
    <x v="30"/>
    <s v="TM: Data Buffering"/>
    <s v="2_Important"/>
    <n v="17.899999999999999"/>
    <s v="ze"/>
    <x v="0"/>
    <x v="0"/>
  </r>
  <r>
    <s v="R_2f2qhUYLFQgdnaM"/>
    <s v="Data Scientist"/>
    <s v="Government"/>
    <s v="4-7"/>
    <s v="4-7"/>
    <x v="30"/>
    <s v="TM: Data Buffering"/>
    <s v="2_Important"/>
    <n v="17.899999999999999"/>
    <s v="ze"/>
    <x v="0"/>
    <x v="1"/>
  </r>
  <r>
    <s v="R_2Qf8Fmso32UqWP3"/>
    <s v="Operations"/>
    <s v="Industry"/>
    <s v="12 or more"/>
    <s v="1-3"/>
    <x v="30"/>
    <s v="TM: Data Buffering"/>
    <s v="2_Important"/>
    <n v="17.899999999999999"/>
    <s v="ze"/>
    <x v="0"/>
    <x v="2"/>
  </r>
  <r>
    <s v="R_10GWF2MUChxTg9C"/>
    <s v="Data Scientist"/>
    <s v="Industry"/>
    <s v="12 or more"/>
    <s v="4-7"/>
    <x v="30"/>
    <s v="TM: Data Buffering"/>
    <s v="3_Very Important"/>
    <n v="17.899999999999999"/>
    <s v="ze"/>
    <x v="0"/>
    <x v="1"/>
  </r>
  <r>
    <s v="R_xb9Z7vClI4BI0Lv"/>
    <s v="Software Engineer"/>
    <s v="Industry"/>
    <s v="1-3"/>
    <s v="1-3"/>
    <x v="30"/>
    <s v="TM: Data Buffering"/>
    <s v="3_Very Important"/>
    <n v="17.899999999999999"/>
    <s v="ze"/>
    <x v="0"/>
    <x v="0"/>
  </r>
  <r>
    <s v="R_yxYFNRq1POGdZSN"/>
    <s v="Other"/>
    <s v="Industry"/>
    <s v="12 or more"/>
    <s v="1-3"/>
    <x v="30"/>
    <s v="TM: Data Buffering"/>
    <s v="1_Somewhat Important"/>
    <n v="17.899999999999999"/>
    <s v="ze"/>
    <x v="1"/>
    <x v="2"/>
  </r>
  <r>
    <s v="R_2rBKYvKPy0FYpOs"/>
    <s v="Data Scientist"/>
    <s v="Industry"/>
    <s v="12 or more"/>
    <s v="12 or more"/>
    <x v="30"/>
    <s v="TM: Data Buffering"/>
    <s v="2_Important"/>
    <n v="17.899999999999999"/>
    <s v="ze"/>
    <x v="0"/>
    <x v="1"/>
  </r>
  <r>
    <s v="R_55A9NGrp8cmOeml"/>
    <s v="Software Engineer"/>
    <s v="Government"/>
    <s v="4-7"/>
    <s v="4-7"/>
    <x v="30"/>
    <s v="TM: Data Buffering"/>
    <s v="3_Very Important"/>
    <n v="17.899999999999999"/>
    <s v="ze"/>
    <x v="0"/>
    <x v="0"/>
  </r>
  <r>
    <s v="R_2RaluTZGx9oAgBT"/>
    <s v="Data Scientist"/>
    <s v="Industry"/>
    <s v="12 or more"/>
    <s v="8-11"/>
    <x v="30"/>
    <s v="TM: Data Buffering"/>
    <s v="3_Very Important"/>
    <n v="17.899999999999999"/>
    <s v="ze"/>
    <x v="0"/>
    <x v="1"/>
  </r>
  <r>
    <s v="R_12QCFCcPuDsj1CP"/>
    <s v="Data Scientist"/>
    <s v="Government"/>
    <s v="4-7"/>
    <s v="1-3"/>
    <x v="30"/>
    <s v="TM: Data Buffering"/>
    <s v="2_Important"/>
    <n v="17.899999999999999"/>
    <s v="ze"/>
    <x v="0"/>
    <x v="1"/>
  </r>
  <r>
    <s v="R_1LdltJpvysOKMYX"/>
    <s v="Data Scientist"/>
    <s v="Government"/>
    <s v="12 or more"/>
    <s v="1-3"/>
    <x v="30"/>
    <s v="TM: Data Buffering"/>
    <s v="0_Not Important"/>
    <n v="17.899999999999999"/>
    <s v="ze"/>
    <x v="2"/>
    <x v="1"/>
  </r>
  <r>
    <s v="R_z1EzhhZgFhcevTP"/>
    <s v="Software Engineer"/>
    <s v="Industry"/>
    <s v="12 or more"/>
    <s v="4-7"/>
    <x v="31"/>
    <s v="TD: Data Preparation Pipelines"/>
    <s v="3_Very Important"/>
    <n v="19.100000000000001"/>
    <s v="zf"/>
    <x v="0"/>
    <x v="0"/>
  </r>
  <r>
    <s v="R_2v5O4iklUi5f1lO"/>
    <s v="Software Engineer"/>
    <s v="Industry"/>
    <s v="1-3"/>
    <s v="1-3"/>
    <x v="31"/>
    <s v="TD: Data Preparation Pipelines"/>
    <s v="3_Very Important"/>
    <n v="19.100000000000001"/>
    <s v="zf"/>
    <x v="0"/>
    <x v="0"/>
  </r>
  <r>
    <s v="R_3L5MDeuI3s8ggCk"/>
    <s v="Software Engineer"/>
    <s v="Government"/>
    <s v="4-7"/>
    <s v="4-7"/>
    <x v="31"/>
    <s v="TD: Data Preparation Pipelines"/>
    <s v="3_Very Important"/>
    <n v="19.100000000000001"/>
    <s v="zf"/>
    <x v="0"/>
    <x v="0"/>
  </r>
  <r>
    <s v="R_3EMwckwiKcqg96N"/>
    <s v="Data Scientist"/>
    <s v="Industry"/>
    <s v="4-7"/>
    <s v="4-7"/>
    <x v="31"/>
    <s v="TD: Data Preparation Pipelines"/>
    <s v="3_Very Important"/>
    <n v="19.100000000000001"/>
    <s v="zf"/>
    <x v="0"/>
    <x v="1"/>
  </r>
  <r>
    <s v="R_1eRZJGtk3EJoUwK"/>
    <s v="Data Scientist"/>
    <s v="Industry"/>
    <s v="8-11"/>
    <s v="8-11"/>
    <x v="31"/>
    <s v="TD: Data Preparation Pipelines"/>
    <s v="0_Not Important"/>
    <n v="19.100000000000001"/>
    <s v="zf"/>
    <x v="2"/>
    <x v="1"/>
  </r>
  <r>
    <s v="R_1Ck0rIP5lvRDSeo"/>
    <s v="Data Scientist"/>
    <s v="Government"/>
    <s v="12 or more"/>
    <s v="12 or more"/>
    <x v="31"/>
    <s v="TD: Data Preparation Pipelines"/>
    <s v="3_Very Important"/>
    <n v="19.100000000000001"/>
    <s v="zf"/>
    <x v="0"/>
    <x v="1"/>
  </r>
  <r>
    <s v="R_3KoTAueFmbUSe4n"/>
    <s v="Data Scientist"/>
    <s v="Industry"/>
    <s v="12 or more"/>
    <s v="12 or more"/>
    <x v="31"/>
    <s v="TD: Data Preparation Pipelines"/>
    <s v="2_Important"/>
    <n v="19.100000000000001"/>
    <s v="zf"/>
    <x v="0"/>
    <x v="1"/>
  </r>
  <r>
    <s v="R_1IHtXrUiB7O9yi6"/>
    <s v="Data Scientist"/>
    <s v="Academia/Research"/>
    <s v="8-11"/>
    <s v="12 or more"/>
    <x v="31"/>
    <s v="TD: Data Preparation Pipelines"/>
    <s v="3_Very Important"/>
    <n v="19.100000000000001"/>
    <s v="zf"/>
    <x v="0"/>
    <x v="1"/>
  </r>
  <r>
    <s v="R_3iJWWVlKUuDRLM9"/>
    <s v="Other"/>
    <s v="Industry"/>
    <s v="12 or more"/>
    <s v="12 or more"/>
    <x v="31"/>
    <s v="TD: Data Preparation Pipelines"/>
    <s v="1_Somewhat Important"/>
    <n v="19.100000000000001"/>
    <s v="zf"/>
    <x v="1"/>
    <x v="2"/>
  </r>
  <r>
    <s v="R_2DM6sEoE0kZByfH"/>
    <s v="Software Engineer"/>
    <s v="Industry"/>
    <s v="12 or more"/>
    <s v="12 or more"/>
    <x v="31"/>
    <s v="TD: Data Preparation Pipelines"/>
    <s v="2_Important"/>
    <n v="19.100000000000001"/>
    <s v="zf"/>
    <x v="0"/>
    <x v="0"/>
  </r>
  <r>
    <s v="R_r9nDMErIrSD9yMx"/>
    <s v="Data Scientist"/>
    <s v="Industry"/>
    <s v="8-11"/>
    <s v="8-11"/>
    <x v="31"/>
    <s v="TD: Data Preparation Pipelines"/>
    <s v="2_Important"/>
    <n v="19.100000000000001"/>
    <s v="zf"/>
    <x v="0"/>
    <x v="1"/>
  </r>
  <r>
    <s v="R_1j7b8FGOdtpaBpJ"/>
    <s v="Data Scientist"/>
    <s v="Industry"/>
    <s v="8-11"/>
    <s v="4-7"/>
    <x v="31"/>
    <s v="TD: Data Preparation Pipelines"/>
    <s v="3_Very Important"/>
    <n v="19.100000000000001"/>
    <s v="zf"/>
    <x v="0"/>
    <x v="1"/>
  </r>
  <r>
    <s v="R_3qEHzXqxpMJ2t11"/>
    <s v="Software Engineer"/>
    <s v="Industry"/>
    <s v="12 or more"/>
    <s v="4-7"/>
    <x v="31"/>
    <s v="TD: Data Preparation Pipelines"/>
    <s v="3_Very Important"/>
    <n v="19.100000000000001"/>
    <s v="zf"/>
    <x v="0"/>
    <x v="0"/>
  </r>
  <r>
    <s v="R_AAIjPZ7eHoTOyhH"/>
    <s v="Other"/>
    <s v="Industry"/>
    <s v="12 or more"/>
    <s v="4-7"/>
    <x v="31"/>
    <s v="TD: Data Preparation Pipelines"/>
    <s v="2_Important"/>
    <n v="19.100000000000001"/>
    <s v="zf"/>
    <x v="0"/>
    <x v="2"/>
  </r>
  <r>
    <s v="R_2wiVO1c4vLutDs7"/>
    <s v="Software Engineer"/>
    <s v="Industry"/>
    <s v="4-7"/>
    <s v="8-11"/>
    <x v="31"/>
    <s v="TD: Data Preparation Pipelines"/>
    <s v="3_Very Important"/>
    <n v="19.100000000000001"/>
    <s v="zf"/>
    <x v="0"/>
    <x v="0"/>
  </r>
  <r>
    <s v="R_3lMsPbIKs2BtE2F"/>
    <s v="Software Engineer"/>
    <s v="Government"/>
    <s v="12 or more"/>
    <s v="1-3"/>
    <x v="31"/>
    <s v="TD: Data Preparation Pipelines"/>
    <s v="2_Important"/>
    <n v="19.100000000000001"/>
    <s v="zf"/>
    <x v="0"/>
    <x v="0"/>
  </r>
  <r>
    <s v="R_9EtYVc5NRJwiW89"/>
    <s v="Data Scientist"/>
    <s v="Government"/>
    <s v="8-11"/>
    <s v="4-7"/>
    <x v="31"/>
    <s v="TD: Data Preparation Pipelines"/>
    <s v="2_Important"/>
    <n v="19.100000000000001"/>
    <s v="zf"/>
    <x v="0"/>
    <x v="1"/>
  </r>
  <r>
    <s v="R_2TGB6rRbpKl2cVL"/>
    <s v="Other"/>
    <s v="Industry"/>
    <s v="12 or more"/>
    <s v="4-7"/>
    <x v="31"/>
    <s v="TD: Data Preparation Pipelines"/>
    <s v="3_Very Important"/>
    <n v="19.100000000000001"/>
    <s v="zf"/>
    <x v="0"/>
    <x v="2"/>
  </r>
  <r>
    <s v="R_3EhhIuoxzKj53wp"/>
    <s v="Data Scientist"/>
    <s v="Other"/>
    <s v="4-7"/>
    <s v="1-3"/>
    <x v="31"/>
    <s v="TD: Data Preparation Pipelines"/>
    <s v="3_Very Important"/>
    <n v="19.100000000000001"/>
    <s v="zf"/>
    <x v="0"/>
    <x v="1"/>
  </r>
  <r>
    <s v="R_1oGDcCSrexhG6xq"/>
    <s v="Data Scientist"/>
    <s v="Industry"/>
    <s v="8-11"/>
    <s v="8-11"/>
    <x v="31"/>
    <s v="TD: Data Preparation Pipelines"/>
    <s v="3_Very Important"/>
    <n v="19.100000000000001"/>
    <s v="zf"/>
    <x v="0"/>
    <x v="1"/>
  </r>
  <r>
    <s v="R_31Tu8PfeG4XPwpp"/>
    <s v="Software Engineer"/>
    <s v="Academia/Research"/>
    <s v="8-11"/>
    <s v="4-7"/>
    <x v="31"/>
    <s v="TD: Data Preparation Pipelines"/>
    <s v="1_Somewhat Important"/>
    <n v="19.100000000000001"/>
    <s v="zf"/>
    <x v="1"/>
    <x v="0"/>
  </r>
  <r>
    <s v="R_2f2qhUYLFQgdnaM"/>
    <s v="Data Scientist"/>
    <s v="Government"/>
    <s v="4-7"/>
    <s v="4-7"/>
    <x v="31"/>
    <s v="TD: Data Preparation Pipelines"/>
    <s v="2_Important"/>
    <n v="19.100000000000001"/>
    <s v="zf"/>
    <x v="0"/>
    <x v="1"/>
  </r>
  <r>
    <s v="R_2Qf8Fmso32UqWP3"/>
    <s v="Operations"/>
    <s v="Industry"/>
    <s v="12 or more"/>
    <s v="1-3"/>
    <x v="31"/>
    <s v="TD: Data Preparation Pipelines"/>
    <s v="3_Very Important"/>
    <n v="19.100000000000001"/>
    <s v="zf"/>
    <x v="0"/>
    <x v="2"/>
  </r>
  <r>
    <s v="R_10GWF2MUChxTg9C"/>
    <s v="Data Scientist"/>
    <s v="Industry"/>
    <s v="12 or more"/>
    <s v="4-7"/>
    <x v="31"/>
    <s v="TD: Data Preparation Pipelines"/>
    <s v="3_Very Important"/>
    <n v="19.100000000000001"/>
    <s v="zf"/>
    <x v="0"/>
    <x v="1"/>
  </r>
  <r>
    <s v="R_xb9Z7vClI4BI0Lv"/>
    <s v="Software Engineer"/>
    <s v="Industry"/>
    <s v="1-3"/>
    <s v="1-3"/>
    <x v="31"/>
    <s v="TD: Data Preparation Pipelines"/>
    <s v="3_Very Important"/>
    <n v="19.100000000000001"/>
    <s v="zf"/>
    <x v="0"/>
    <x v="0"/>
  </r>
  <r>
    <s v="R_yxYFNRq1POGdZSN"/>
    <s v="Other"/>
    <s v="Industry"/>
    <s v="12 or more"/>
    <s v="1-3"/>
    <x v="31"/>
    <s v="TD: Data Preparation Pipelines"/>
    <s v="3_Very Important"/>
    <n v="19.100000000000001"/>
    <s v="zf"/>
    <x v="0"/>
    <x v="2"/>
  </r>
  <r>
    <s v="R_2rBKYvKPy0FYpOs"/>
    <s v="Data Scientist"/>
    <s v="Industry"/>
    <s v="12 or more"/>
    <s v="12 or more"/>
    <x v="31"/>
    <s v="TD: Data Preparation Pipelines"/>
    <s v="2_Important"/>
    <n v="19.100000000000001"/>
    <s v="zf"/>
    <x v="0"/>
    <x v="1"/>
  </r>
  <r>
    <s v="R_55A9NGrp8cmOeml"/>
    <s v="Software Engineer"/>
    <s v="Government"/>
    <s v="4-7"/>
    <s v="4-7"/>
    <x v="31"/>
    <s v="TD: Data Preparation Pipelines"/>
    <s v="3_Very Important"/>
    <n v="19.100000000000001"/>
    <s v="zf"/>
    <x v="0"/>
    <x v="0"/>
  </r>
  <r>
    <s v="R_2RaluTZGx9oAgBT"/>
    <s v="Data Scientist"/>
    <s v="Industry"/>
    <s v="12 or more"/>
    <s v="8-11"/>
    <x v="31"/>
    <s v="TD: Data Preparation Pipelines"/>
    <s v="3_Very Important"/>
    <n v="19.100000000000001"/>
    <s v="zf"/>
    <x v="0"/>
    <x v="1"/>
  </r>
  <r>
    <s v="R_12QCFCcPuDsj1CP"/>
    <s v="Data Scientist"/>
    <s v="Government"/>
    <s v="4-7"/>
    <s v="1-3"/>
    <x v="31"/>
    <s v="TD: Data Preparation Pipelines"/>
    <s v="2_Important"/>
    <n v="19.100000000000001"/>
    <s v="zf"/>
    <x v="0"/>
    <x v="1"/>
  </r>
  <r>
    <s v="R_1LdltJpvysOKMYX"/>
    <s v="Data Scientist"/>
    <s v="Government"/>
    <s v="12 or more"/>
    <s v="1-3"/>
    <x v="31"/>
    <s v="TD: Data Preparation Pipelines"/>
    <s v="3_Very Important"/>
    <n v="19.100000000000001"/>
    <s v="zf"/>
    <x v="0"/>
    <x v="1"/>
  </r>
  <r>
    <s v="R_z1EzhhZgFhcevTP"/>
    <s v="Software Engineer"/>
    <s v="Industry"/>
    <s v="12 or more"/>
    <s v="4-7"/>
    <x v="32"/>
    <s v="TD: Data Statistics"/>
    <s v="2_Important"/>
    <n v="19.2"/>
    <s v="zg"/>
    <x v="0"/>
    <x v="0"/>
  </r>
  <r>
    <s v="R_2v5O4iklUi5f1lO"/>
    <s v="Software Engineer"/>
    <s v="Industry"/>
    <s v="1-3"/>
    <s v="1-3"/>
    <x v="32"/>
    <s v="TD: Data Statistics"/>
    <s v="3_Very Important"/>
    <n v="19.2"/>
    <s v="zg"/>
    <x v="0"/>
    <x v="0"/>
  </r>
  <r>
    <s v="R_3L5MDeuI3s8ggCk"/>
    <s v="Software Engineer"/>
    <s v="Government"/>
    <s v="4-7"/>
    <s v="4-7"/>
    <x v="32"/>
    <s v="TD: Data Statistics"/>
    <s v="3_Very Important"/>
    <n v="19.2"/>
    <s v="zg"/>
    <x v="0"/>
    <x v="0"/>
  </r>
  <r>
    <s v="R_3EMwckwiKcqg96N"/>
    <s v="Data Scientist"/>
    <s v="Industry"/>
    <s v="4-7"/>
    <s v="4-7"/>
    <x v="32"/>
    <s v="TD: Data Statistics"/>
    <s v="3_Very Important"/>
    <n v="19.2"/>
    <s v="zg"/>
    <x v="0"/>
    <x v="1"/>
  </r>
  <r>
    <s v="R_1eRZJGtk3EJoUwK"/>
    <s v="Data Scientist"/>
    <s v="Industry"/>
    <s v="8-11"/>
    <s v="8-11"/>
    <x v="32"/>
    <s v="TD: Data Statistics"/>
    <s v="1_Somewhat Important"/>
    <n v="19.2"/>
    <s v="zg"/>
    <x v="1"/>
    <x v="1"/>
  </r>
  <r>
    <s v="R_1Ck0rIP5lvRDSeo"/>
    <s v="Data Scientist"/>
    <s v="Government"/>
    <s v="12 or more"/>
    <s v="12 or more"/>
    <x v="32"/>
    <s v="TD: Data Statistics"/>
    <s v="3_Very Important"/>
    <n v="19.2"/>
    <s v="zg"/>
    <x v="0"/>
    <x v="1"/>
  </r>
  <r>
    <s v="R_3KoTAueFmbUSe4n"/>
    <s v="Data Scientist"/>
    <s v="Industry"/>
    <s v="12 or more"/>
    <s v="12 or more"/>
    <x v="32"/>
    <s v="TD: Data Statistics"/>
    <s v="3_Very Important"/>
    <n v="19.2"/>
    <s v="zg"/>
    <x v="0"/>
    <x v="1"/>
  </r>
  <r>
    <s v="R_1IHtXrUiB7O9yi6"/>
    <s v="Data Scientist"/>
    <s v="Academia/Research"/>
    <s v="8-11"/>
    <s v="12 or more"/>
    <x v="32"/>
    <s v="TD: Data Statistics"/>
    <s v="2_Important"/>
    <n v="19.2"/>
    <s v="zg"/>
    <x v="0"/>
    <x v="1"/>
  </r>
  <r>
    <s v="R_3iJWWVlKUuDRLM9"/>
    <s v="Other"/>
    <s v="Industry"/>
    <s v="12 or more"/>
    <s v="12 or more"/>
    <x v="32"/>
    <s v="TD: Data Statistics"/>
    <s v="1_Somewhat Important"/>
    <n v="19.2"/>
    <s v="zg"/>
    <x v="1"/>
    <x v="2"/>
  </r>
  <r>
    <s v="R_2DM6sEoE0kZByfH"/>
    <s v="Software Engineer"/>
    <s v="Industry"/>
    <s v="12 or more"/>
    <s v="12 or more"/>
    <x v="32"/>
    <s v="TD: Data Statistics"/>
    <s v="3_Very Important"/>
    <n v="19.2"/>
    <s v="zg"/>
    <x v="0"/>
    <x v="0"/>
  </r>
  <r>
    <s v="R_r9nDMErIrSD9yMx"/>
    <s v="Data Scientist"/>
    <s v="Industry"/>
    <s v="8-11"/>
    <s v="8-11"/>
    <x v="32"/>
    <s v="TD: Data Statistics"/>
    <s v="2_Important"/>
    <n v="19.2"/>
    <s v="zg"/>
    <x v="0"/>
    <x v="1"/>
  </r>
  <r>
    <s v="R_1j7b8FGOdtpaBpJ"/>
    <s v="Data Scientist"/>
    <s v="Industry"/>
    <s v="8-11"/>
    <s v="4-7"/>
    <x v="32"/>
    <s v="TD: Data Statistics"/>
    <s v="1_Somewhat Important"/>
    <n v="19.2"/>
    <s v="zg"/>
    <x v="1"/>
    <x v="1"/>
  </r>
  <r>
    <s v="R_3qEHzXqxpMJ2t11"/>
    <s v="Software Engineer"/>
    <s v="Industry"/>
    <s v="12 or more"/>
    <s v="4-7"/>
    <x v="32"/>
    <s v="TD: Data Statistics"/>
    <s v="3_Very Important"/>
    <n v="19.2"/>
    <s v="zg"/>
    <x v="0"/>
    <x v="0"/>
  </r>
  <r>
    <s v="R_AAIjPZ7eHoTOyhH"/>
    <s v="Other"/>
    <s v="Industry"/>
    <s v="12 or more"/>
    <s v="4-7"/>
    <x v="32"/>
    <s v="TD: Data Statistics"/>
    <s v="2_Important"/>
    <n v="19.2"/>
    <s v="zg"/>
    <x v="0"/>
    <x v="2"/>
  </r>
  <r>
    <s v="R_2wiVO1c4vLutDs7"/>
    <s v="Software Engineer"/>
    <s v="Industry"/>
    <s v="4-7"/>
    <s v="8-11"/>
    <x v="32"/>
    <s v="TD: Data Statistics"/>
    <s v="3_Very Important"/>
    <n v="19.2"/>
    <s v="zg"/>
    <x v="0"/>
    <x v="0"/>
  </r>
  <r>
    <s v="R_3lMsPbIKs2BtE2F"/>
    <s v="Software Engineer"/>
    <s v="Government"/>
    <s v="12 or more"/>
    <s v="1-3"/>
    <x v="32"/>
    <s v="TD: Data Statistics"/>
    <s v="3_Very Important"/>
    <n v="19.2"/>
    <s v="zg"/>
    <x v="0"/>
    <x v="0"/>
  </r>
  <r>
    <s v="R_9EtYVc5NRJwiW89"/>
    <s v="Data Scientist"/>
    <s v="Government"/>
    <s v="8-11"/>
    <s v="4-7"/>
    <x v="32"/>
    <s v="TD: Data Statistics"/>
    <s v="2_Important"/>
    <n v="19.2"/>
    <s v="zg"/>
    <x v="0"/>
    <x v="1"/>
  </r>
  <r>
    <s v="R_2TGB6rRbpKl2cVL"/>
    <s v="Other"/>
    <s v="Industry"/>
    <s v="12 or more"/>
    <s v="4-7"/>
    <x v="32"/>
    <s v="TD: Data Statistics"/>
    <s v="3_Very Important"/>
    <n v="19.2"/>
    <s v="zg"/>
    <x v="0"/>
    <x v="2"/>
  </r>
  <r>
    <s v="R_3EhhIuoxzKj53wp"/>
    <s v="Data Scientist"/>
    <s v="Other"/>
    <s v="4-7"/>
    <s v="1-3"/>
    <x v="32"/>
    <s v="TD: Data Statistics"/>
    <s v="3_Very Important"/>
    <n v="19.2"/>
    <s v="zg"/>
    <x v="0"/>
    <x v="1"/>
  </r>
  <r>
    <s v="R_1oGDcCSrexhG6xq"/>
    <s v="Data Scientist"/>
    <s v="Industry"/>
    <s v="8-11"/>
    <s v="8-11"/>
    <x v="32"/>
    <s v="TD: Data Statistics"/>
    <s v="3_Very Important"/>
    <n v="19.2"/>
    <s v="zg"/>
    <x v="0"/>
    <x v="1"/>
  </r>
  <r>
    <s v="R_31Tu8PfeG4XPwpp"/>
    <s v="Software Engineer"/>
    <s v="Academia/Research"/>
    <s v="8-11"/>
    <s v="4-7"/>
    <x v="32"/>
    <s v="TD: Data Statistics"/>
    <s v="1_Somewhat Important"/>
    <n v="19.2"/>
    <s v="zg"/>
    <x v="1"/>
    <x v="0"/>
  </r>
  <r>
    <s v="R_2f2qhUYLFQgdnaM"/>
    <s v="Data Scientist"/>
    <s v="Government"/>
    <s v="4-7"/>
    <s v="4-7"/>
    <x v="32"/>
    <s v="TD: Data Statistics"/>
    <s v="2_Important"/>
    <n v="19.2"/>
    <s v="zg"/>
    <x v="0"/>
    <x v="1"/>
  </r>
  <r>
    <s v="R_2Qf8Fmso32UqWP3"/>
    <s v="Operations"/>
    <s v="Industry"/>
    <s v="12 or more"/>
    <s v="1-3"/>
    <x v="32"/>
    <s v="TD: Data Statistics"/>
    <s v="3_Very Important"/>
    <n v="19.2"/>
    <s v="zg"/>
    <x v="0"/>
    <x v="2"/>
  </r>
  <r>
    <s v="R_10GWF2MUChxTg9C"/>
    <s v="Data Scientist"/>
    <s v="Industry"/>
    <s v="12 or more"/>
    <s v="4-7"/>
    <x v="32"/>
    <s v="TD: Data Statistics"/>
    <s v="2_Important"/>
    <n v="19.2"/>
    <s v="zg"/>
    <x v="0"/>
    <x v="1"/>
  </r>
  <r>
    <s v="R_xb9Z7vClI4BI0Lv"/>
    <s v="Software Engineer"/>
    <s v="Industry"/>
    <s v="1-3"/>
    <s v="1-3"/>
    <x v="32"/>
    <s v="TD: Data Statistics"/>
    <s v="3_Very Important"/>
    <n v="19.2"/>
    <s v="zg"/>
    <x v="0"/>
    <x v="0"/>
  </r>
  <r>
    <s v="R_yxYFNRq1POGdZSN"/>
    <s v="Other"/>
    <s v="Industry"/>
    <s v="12 or more"/>
    <s v="1-3"/>
    <x v="32"/>
    <s v="TD: Data Statistics"/>
    <s v="1_Somewhat Important"/>
    <n v="19.2"/>
    <s v="zg"/>
    <x v="1"/>
    <x v="2"/>
  </r>
  <r>
    <s v="R_2rBKYvKPy0FYpOs"/>
    <s v="Data Scientist"/>
    <s v="Industry"/>
    <s v="12 or more"/>
    <s v="12 or more"/>
    <x v="32"/>
    <s v="TD: Data Statistics"/>
    <s v="2_Important"/>
    <n v="19.2"/>
    <s v="zg"/>
    <x v="0"/>
    <x v="1"/>
  </r>
  <r>
    <s v="R_55A9NGrp8cmOeml"/>
    <s v="Software Engineer"/>
    <s v="Government"/>
    <s v="4-7"/>
    <s v="4-7"/>
    <x v="32"/>
    <s v="TD: Data Statistics"/>
    <s v="3_Very Important"/>
    <n v="19.2"/>
    <s v="zg"/>
    <x v="0"/>
    <x v="0"/>
  </r>
  <r>
    <s v="R_2RaluTZGx9oAgBT"/>
    <s v="Data Scientist"/>
    <s v="Industry"/>
    <s v="12 or more"/>
    <s v="8-11"/>
    <x v="32"/>
    <s v="TD: Data Statistics"/>
    <s v="1_Somewhat Important"/>
    <n v="19.2"/>
    <s v="zg"/>
    <x v="1"/>
    <x v="1"/>
  </r>
  <r>
    <s v="R_12QCFCcPuDsj1CP"/>
    <s v="Data Scientist"/>
    <s v="Government"/>
    <s v="4-7"/>
    <s v="1-3"/>
    <x v="32"/>
    <s v="TD: Data Statistics"/>
    <s v="2_Important"/>
    <n v="19.2"/>
    <s v="zg"/>
    <x v="0"/>
    <x v="1"/>
  </r>
  <r>
    <s v="R_1LdltJpvysOKMYX"/>
    <s v="Data Scientist"/>
    <s v="Government"/>
    <s v="12 or more"/>
    <s v="1-3"/>
    <x v="32"/>
    <s v="TD: Data Statistics"/>
    <s v="3_Very Important"/>
    <n v="19.2"/>
    <s v="zg"/>
    <x v="0"/>
    <x v="1"/>
  </r>
  <r>
    <s v="R_z1EzhhZgFhcevTP"/>
    <s v="Software Engineer"/>
    <s v="Industry"/>
    <s v="12 or more"/>
    <s v="4-7"/>
    <x v="33"/>
    <s v="TD: Versioning"/>
    <s v="2_Important"/>
    <n v="19.3"/>
    <s v="zh"/>
    <x v="0"/>
    <x v="0"/>
  </r>
  <r>
    <s v="R_2v5O4iklUi5f1lO"/>
    <s v="Software Engineer"/>
    <s v="Industry"/>
    <s v="1-3"/>
    <s v="1-3"/>
    <x v="33"/>
    <s v="TD: Versioning"/>
    <s v="3_Very Important"/>
    <n v="19.3"/>
    <s v="zh"/>
    <x v="0"/>
    <x v="0"/>
  </r>
  <r>
    <s v="R_3L5MDeuI3s8ggCk"/>
    <s v="Software Engineer"/>
    <s v="Government"/>
    <s v="4-7"/>
    <s v="4-7"/>
    <x v="33"/>
    <s v="TD: Versioning"/>
    <s v="3_Very Important"/>
    <n v="19.3"/>
    <s v="zh"/>
    <x v="0"/>
    <x v="0"/>
  </r>
  <r>
    <s v="R_3EMwckwiKcqg96N"/>
    <s v="Data Scientist"/>
    <s v="Industry"/>
    <s v="4-7"/>
    <s v="4-7"/>
    <x v="33"/>
    <s v="TD: Versioning"/>
    <s v="3_Very Important"/>
    <n v="19.3"/>
    <s v="zh"/>
    <x v="0"/>
    <x v="1"/>
  </r>
  <r>
    <s v="R_1eRZJGtk3EJoUwK"/>
    <s v="Data Scientist"/>
    <s v="Industry"/>
    <s v="8-11"/>
    <s v="8-11"/>
    <x v="33"/>
    <s v="TD: Versioning"/>
    <s v="1_Somewhat Important"/>
    <n v="19.3"/>
    <s v="zh"/>
    <x v="1"/>
    <x v="1"/>
  </r>
  <r>
    <s v="R_1Ck0rIP5lvRDSeo"/>
    <s v="Data Scientist"/>
    <s v="Government"/>
    <s v="12 or more"/>
    <s v="12 or more"/>
    <x v="33"/>
    <s v="TD: Versioning"/>
    <s v="3_Very Important"/>
    <n v="19.3"/>
    <s v="zh"/>
    <x v="0"/>
    <x v="1"/>
  </r>
  <r>
    <s v="R_3KoTAueFmbUSe4n"/>
    <s v="Data Scientist"/>
    <s v="Industry"/>
    <s v="12 or more"/>
    <s v="12 or more"/>
    <x v="33"/>
    <s v="TD: Versioning"/>
    <s v="2_Important"/>
    <n v="19.3"/>
    <s v="zh"/>
    <x v="0"/>
    <x v="1"/>
  </r>
  <r>
    <s v="R_1IHtXrUiB7O9yi6"/>
    <s v="Data Scientist"/>
    <s v="Academia/Research"/>
    <s v="8-11"/>
    <s v="12 or more"/>
    <x v="33"/>
    <s v="TD: Versioning"/>
    <s v="2_Important"/>
    <n v="19.3"/>
    <s v="zh"/>
    <x v="0"/>
    <x v="1"/>
  </r>
  <r>
    <s v="R_3iJWWVlKUuDRLM9"/>
    <s v="Other"/>
    <s v="Industry"/>
    <s v="12 or more"/>
    <s v="12 or more"/>
    <x v="33"/>
    <s v="TD: Versioning"/>
    <s v="1_Somewhat Important"/>
    <n v="19.3"/>
    <s v="zh"/>
    <x v="1"/>
    <x v="2"/>
  </r>
  <r>
    <s v="R_2DM6sEoE0kZByfH"/>
    <s v="Software Engineer"/>
    <s v="Industry"/>
    <s v="12 or more"/>
    <s v="12 or more"/>
    <x v="33"/>
    <s v="TD: Versioning"/>
    <s v="1_Somewhat Important"/>
    <n v="19.3"/>
    <s v="zh"/>
    <x v="1"/>
    <x v="0"/>
  </r>
  <r>
    <s v="R_r9nDMErIrSD9yMx"/>
    <s v="Data Scientist"/>
    <s v="Industry"/>
    <s v="8-11"/>
    <s v="8-11"/>
    <x v="33"/>
    <s v="TD: Versioning"/>
    <s v="2_Important"/>
    <n v="19.3"/>
    <s v="zh"/>
    <x v="0"/>
    <x v="1"/>
  </r>
  <r>
    <s v="R_1j7b8FGOdtpaBpJ"/>
    <s v="Data Scientist"/>
    <s v="Industry"/>
    <s v="8-11"/>
    <s v="4-7"/>
    <x v="33"/>
    <s v="TD: Versioning"/>
    <s v="2_Important"/>
    <n v="19.3"/>
    <s v="zh"/>
    <x v="0"/>
    <x v="1"/>
  </r>
  <r>
    <s v="R_3qEHzXqxpMJ2t11"/>
    <s v="Software Engineer"/>
    <s v="Industry"/>
    <s v="12 or more"/>
    <s v="4-7"/>
    <x v="33"/>
    <s v="TD: Versioning"/>
    <s v="2_Important"/>
    <n v="19.3"/>
    <s v="zh"/>
    <x v="0"/>
    <x v="0"/>
  </r>
  <r>
    <s v="R_AAIjPZ7eHoTOyhH"/>
    <s v="Other"/>
    <s v="Industry"/>
    <s v="12 or more"/>
    <s v="4-7"/>
    <x v="33"/>
    <s v="TD: Versioning"/>
    <s v="1_Somewhat Important"/>
    <n v="19.3"/>
    <s v="zh"/>
    <x v="1"/>
    <x v="2"/>
  </r>
  <r>
    <s v="R_2wiVO1c4vLutDs7"/>
    <s v="Software Engineer"/>
    <s v="Industry"/>
    <s v="4-7"/>
    <s v="8-11"/>
    <x v="33"/>
    <s v="TD: Versioning"/>
    <s v="2_Important"/>
    <n v="19.3"/>
    <s v="zh"/>
    <x v="0"/>
    <x v="0"/>
  </r>
  <r>
    <s v="R_3lMsPbIKs2BtE2F"/>
    <s v="Software Engineer"/>
    <s v="Government"/>
    <s v="12 or more"/>
    <s v="1-3"/>
    <x v="33"/>
    <s v="TD: Versioning"/>
    <s v="1_Somewhat Important"/>
    <n v="19.3"/>
    <s v="zh"/>
    <x v="1"/>
    <x v="0"/>
  </r>
  <r>
    <s v="R_9EtYVc5NRJwiW89"/>
    <s v="Data Scientist"/>
    <s v="Government"/>
    <s v="8-11"/>
    <s v="4-7"/>
    <x v="33"/>
    <s v="TD: Versioning"/>
    <s v="2_Important"/>
    <n v="19.3"/>
    <s v="zh"/>
    <x v="0"/>
    <x v="1"/>
  </r>
  <r>
    <s v="R_2TGB6rRbpKl2cVL"/>
    <s v="Other"/>
    <s v="Industry"/>
    <s v="12 or more"/>
    <s v="4-7"/>
    <x v="33"/>
    <s v="TD: Versioning"/>
    <s v="3_Very Important"/>
    <n v="19.3"/>
    <s v="zh"/>
    <x v="0"/>
    <x v="2"/>
  </r>
  <r>
    <s v="R_3EhhIuoxzKj53wp"/>
    <s v="Data Scientist"/>
    <s v="Other"/>
    <s v="4-7"/>
    <s v="1-3"/>
    <x v="33"/>
    <s v="TD: Versioning"/>
    <s v="1_Somewhat Important"/>
    <n v="19.3"/>
    <s v="zh"/>
    <x v="1"/>
    <x v="1"/>
  </r>
  <r>
    <s v="R_1oGDcCSrexhG6xq"/>
    <s v="Data Scientist"/>
    <s v="Industry"/>
    <s v="8-11"/>
    <s v="8-11"/>
    <x v="33"/>
    <s v="TD: Versioning"/>
    <s v="2_Important"/>
    <n v="19.3"/>
    <s v="zh"/>
    <x v="0"/>
    <x v="1"/>
  </r>
  <r>
    <s v="R_31Tu8PfeG4XPwpp"/>
    <s v="Software Engineer"/>
    <s v="Academia/Research"/>
    <s v="8-11"/>
    <s v="4-7"/>
    <x v="33"/>
    <s v="TD: Versioning"/>
    <s v="1_Somewhat Important"/>
    <n v="19.3"/>
    <s v="zh"/>
    <x v="1"/>
    <x v="0"/>
  </r>
  <r>
    <s v="R_2f2qhUYLFQgdnaM"/>
    <s v="Data Scientist"/>
    <s v="Government"/>
    <s v="4-7"/>
    <s v="4-7"/>
    <x v="33"/>
    <s v="TD: Versioning"/>
    <s v="1_Somewhat Important"/>
    <n v="19.3"/>
    <s v="zh"/>
    <x v="1"/>
    <x v="1"/>
  </r>
  <r>
    <s v="R_2Qf8Fmso32UqWP3"/>
    <s v="Operations"/>
    <s v="Industry"/>
    <s v="12 or more"/>
    <s v="1-3"/>
    <x v="33"/>
    <s v="TD: Versioning"/>
    <s v="2_Important"/>
    <n v="19.3"/>
    <s v="zh"/>
    <x v="0"/>
    <x v="2"/>
  </r>
  <r>
    <s v="R_10GWF2MUChxTg9C"/>
    <s v="Data Scientist"/>
    <s v="Industry"/>
    <s v="12 or more"/>
    <s v="4-7"/>
    <x v="33"/>
    <s v="TD: Versioning"/>
    <s v="3_Very Important"/>
    <n v="19.3"/>
    <s v="zh"/>
    <x v="0"/>
    <x v="1"/>
  </r>
  <r>
    <s v="R_xb9Z7vClI4BI0Lv"/>
    <s v="Software Engineer"/>
    <s v="Industry"/>
    <s v="1-3"/>
    <s v="1-3"/>
    <x v="33"/>
    <s v="TD: Versioning"/>
    <s v="1_Somewhat Important"/>
    <n v="19.3"/>
    <s v="zh"/>
    <x v="1"/>
    <x v="0"/>
  </r>
  <r>
    <s v="R_yxYFNRq1POGdZSN"/>
    <s v="Other"/>
    <s v="Industry"/>
    <s v="12 or more"/>
    <s v="1-3"/>
    <x v="33"/>
    <s v="TD: Versioning"/>
    <s v="1_Somewhat Important"/>
    <n v="19.3"/>
    <s v="zh"/>
    <x v="1"/>
    <x v="2"/>
  </r>
  <r>
    <s v="R_2rBKYvKPy0FYpOs"/>
    <s v="Data Scientist"/>
    <s v="Industry"/>
    <s v="12 or more"/>
    <s v="12 or more"/>
    <x v="33"/>
    <s v="TD: Versioning"/>
    <s v="1_Somewhat Important"/>
    <n v="19.3"/>
    <s v="zh"/>
    <x v="1"/>
    <x v="1"/>
  </r>
  <r>
    <s v="R_55A9NGrp8cmOeml"/>
    <s v="Software Engineer"/>
    <s v="Government"/>
    <s v="4-7"/>
    <s v="4-7"/>
    <x v="33"/>
    <s v="TD: Versioning"/>
    <s v="1_Somewhat Important"/>
    <n v="19.3"/>
    <s v="zh"/>
    <x v="1"/>
    <x v="0"/>
  </r>
  <r>
    <s v="R_2RaluTZGx9oAgBT"/>
    <s v="Data Scientist"/>
    <s v="Industry"/>
    <s v="12 or more"/>
    <s v="8-11"/>
    <x v="33"/>
    <s v="TD: Versioning"/>
    <s v="2_Important"/>
    <n v="19.3"/>
    <s v="zh"/>
    <x v="0"/>
    <x v="1"/>
  </r>
  <r>
    <s v="R_12QCFCcPuDsj1CP"/>
    <s v="Data Scientist"/>
    <s v="Government"/>
    <s v="4-7"/>
    <s v="1-3"/>
    <x v="33"/>
    <s v="TD: Versioning"/>
    <s v="3_Very Important"/>
    <n v="19.3"/>
    <s v="zh"/>
    <x v="0"/>
    <x v="1"/>
  </r>
  <r>
    <s v="R_1LdltJpvysOKMYX"/>
    <s v="Data Scientist"/>
    <s v="Government"/>
    <s v="12 or more"/>
    <s v="1-3"/>
    <x v="33"/>
    <s v="TD: Versioning"/>
    <s v="3_Very Important"/>
    <n v="19.3"/>
    <s v="zh"/>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x v="0"/>
  </r>
  <r>
    <x v="1"/>
  </r>
  <r>
    <x v="2"/>
  </r>
  <r>
    <x v="2"/>
  </r>
  <r>
    <x v="3"/>
  </r>
  <r>
    <x v="0"/>
  </r>
  <r>
    <x v="0"/>
  </r>
  <r>
    <x v="3"/>
  </r>
  <r>
    <x v="0"/>
  </r>
  <r>
    <x v="0"/>
  </r>
  <r>
    <x v="3"/>
  </r>
  <r>
    <x v="3"/>
  </r>
  <r>
    <x v="0"/>
  </r>
  <r>
    <x v="0"/>
  </r>
  <r>
    <x v="2"/>
  </r>
  <r>
    <x v="0"/>
  </r>
  <r>
    <x v="3"/>
  </r>
  <r>
    <x v="0"/>
  </r>
  <r>
    <x v="2"/>
  </r>
  <r>
    <x v="3"/>
  </r>
  <r>
    <x v="3"/>
  </r>
  <r>
    <x v="2"/>
  </r>
  <r>
    <x v="0"/>
  </r>
  <r>
    <x v="0"/>
  </r>
  <r>
    <x v="1"/>
  </r>
  <r>
    <x v="0"/>
  </r>
  <r>
    <x v="0"/>
  </r>
  <r>
    <x v="2"/>
  </r>
  <r>
    <x v="0"/>
  </r>
  <r>
    <x v="2"/>
  </r>
  <r>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x v="0"/>
  </r>
  <r>
    <x v="1"/>
  </r>
  <r>
    <x v="0"/>
  </r>
  <r>
    <x v="0"/>
  </r>
  <r>
    <x v="2"/>
  </r>
  <r>
    <x v="3"/>
  </r>
  <r>
    <x v="3"/>
  </r>
  <r>
    <x v="3"/>
  </r>
  <r>
    <x v="3"/>
  </r>
  <r>
    <x v="3"/>
  </r>
  <r>
    <x v="2"/>
  </r>
  <r>
    <x v="0"/>
  </r>
  <r>
    <x v="0"/>
  </r>
  <r>
    <x v="0"/>
  </r>
  <r>
    <x v="2"/>
  </r>
  <r>
    <x v="1"/>
  </r>
  <r>
    <x v="0"/>
  </r>
  <r>
    <x v="0"/>
  </r>
  <r>
    <x v="1"/>
  </r>
  <r>
    <x v="2"/>
  </r>
  <r>
    <x v="0"/>
  </r>
  <r>
    <x v="0"/>
  </r>
  <r>
    <x v="1"/>
  </r>
  <r>
    <x v="0"/>
  </r>
  <r>
    <x v="1"/>
  </r>
  <r>
    <x v="1"/>
  </r>
  <r>
    <x v="3"/>
  </r>
  <r>
    <x v="0"/>
  </r>
  <r>
    <x v="2"/>
  </r>
  <r>
    <x v="1"/>
  </r>
  <r>
    <x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x v="0"/>
  </r>
  <r>
    <x v="0"/>
  </r>
  <r>
    <x v="0"/>
  </r>
  <r>
    <x v="1"/>
  </r>
  <r>
    <x v="1"/>
  </r>
  <r>
    <x v="1"/>
  </r>
  <r>
    <x v="1"/>
  </r>
  <r>
    <x v="1"/>
  </r>
  <r>
    <x v="2"/>
  </r>
  <r>
    <x v="0"/>
  </r>
  <r>
    <x v="1"/>
  </r>
  <r>
    <x v="1"/>
  </r>
  <r>
    <x v="0"/>
  </r>
  <r>
    <x v="2"/>
  </r>
  <r>
    <x v="0"/>
  </r>
  <r>
    <x v="0"/>
  </r>
  <r>
    <x v="1"/>
  </r>
  <r>
    <x v="2"/>
  </r>
  <r>
    <x v="1"/>
  </r>
  <r>
    <x v="1"/>
  </r>
  <r>
    <x v="0"/>
  </r>
  <r>
    <x v="1"/>
  </r>
  <r>
    <x v="3"/>
  </r>
  <r>
    <x v="1"/>
  </r>
  <r>
    <x v="0"/>
  </r>
  <r>
    <x v="2"/>
  </r>
  <r>
    <x v="1"/>
  </r>
  <r>
    <x v="0"/>
  </r>
  <r>
    <x v="1"/>
  </r>
  <r>
    <x v="1"/>
  </r>
  <r>
    <x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4">
  <r>
    <x v="0"/>
    <s v="Industry"/>
    <s v="12 or more"/>
    <s v="4-7"/>
    <s v="DevEnv: Program Lang"/>
    <x v="0"/>
    <x v="0"/>
  </r>
  <r>
    <x v="0"/>
    <s v="Industry"/>
    <s v="1-3"/>
    <s v="1-3"/>
    <s v="DevEnv: Program Lang"/>
    <x v="0"/>
    <x v="1"/>
  </r>
  <r>
    <x v="0"/>
    <s v="Government"/>
    <s v="4-7"/>
    <s v="4-7"/>
    <s v="DevEnv: Program Lang"/>
    <x v="0"/>
    <x v="0"/>
  </r>
  <r>
    <x v="1"/>
    <s v="Industry"/>
    <s v="4-7"/>
    <s v="4-7"/>
    <s v="DevEnv: Program Lang"/>
    <x v="0"/>
    <x v="0"/>
  </r>
  <r>
    <x v="1"/>
    <s v="Industry"/>
    <s v="8-11"/>
    <s v="8-11"/>
    <s v="DevEnv: Program Lang"/>
    <x v="0"/>
    <x v="2"/>
  </r>
  <r>
    <x v="1"/>
    <s v="Government"/>
    <s v="12 or more"/>
    <s v="12 or more"/>
    <s v="DevEnv: Program Lang"/>
    <x v="0"/>
    <x v="0"/>
  </r>
  <r>
    <x v="1"/>
    <s v="Industry"/>
    <s v="12 or more"/>
    <s v="12 or more"/>
    <s v="DevEnv: Program Lang"/>
    <x v="0"/>
    <x v="0"/>
  </r>
  <r>
    <x v="1"/>
    <s v="Academia/Research"/>
    <s v="8-11"/>
    <s v="12 or more"/>
    <s v="DevEnv: Program Lang"/>
    <x v="0"/>
    <x v="1"/>
  </r>
  <r>
    <x v="2"/>
    <s v="Industry"/>
    <s v="12 or more"/>
    <s v="12 or more"/>
    <s v="DevEnv: Program Lang"/>
    <x v="0"/>
    <x v="2"/>
  </r>
  <r>
    <x v="0"/>
    <s v="Industry"/>
    <s v="12 or more"/>
    <s v="12 or more"/>
    <s v="DevEnv: Program Lang"/>
    <x v="0"/>
    <x v="1"/>
  </r>
  <r>
    <x v="1"/>
    <s v="Industry"/>
    <s v="8-11"/>
    <s v="8-11"/>
    <s v="DevEnv: Program Lang"/>
    <x v="0"/>
    <x v="2"/>
  </r>
  <r>
    <x v="1"/>
    <s v="Industry"/>
    <s v="8-11"/>
    <s v="4-7"/>
    <s v="DevEnv: Program Lang"/>
    <x v="0"/>
    <x v="0"/>
  </r>
  <r>
    <x v="0"/>
    <s v="Industry"/>
    <s v="12 or more"/>
    <s v="4-7"/>
    <s v="DevEnv: Program Lang"/>
    <x v="0"/>
    <x v="0"/>
  </r>
  <r>
    <x v="2"/>
    <s v="Industry"/>
    <s v="12 or more"/>
    <s v="4-7"/>
    <s v="DevEnv: Program Lang"/>
    <x v="0"/>
    <x v="2"/>
  </r>
  <r>
    <x v="0"/>
    <s v="Industry"/>
    <s v="4-7"/>
    <s v="8-11"/>
    <s v="DevEnv: Program Lang"/>
    <x v="0"/>
    <x v="0"/>
  </r>
  <r>
    <x v="0"/>
    <s v="Government"/>
    <s v="12 or more"/>
    <s v="1-3"/>
    <s v="DevEnv: Program Lang"/>
    <x v="0"/>
    <x v="0"/>
  </r>
  <r>
    <x v="1"/>
    <s v="Government"/>
    <s v="8-11"/>
    <s v="4-7"/>
    <s v="DevEnv: Program Lang"/>
    <x v="0"/>
    <x v="0"/>
  </r>
  <r>
    <x v="2"/>
    <s v="Industry"/>
    <s v="12 or more"/>
    <s v="4-7"/>
    <s v="DevEnv: Program Lang"/>
    <x v="0"/>
    <x v="0"/>
  </r>
  <r>
    <x v="1"/>
    <s v="Other"/>
    <s v="4-7"/>
    <s v="1-3"/>
    <s v="DevEnv: Program Lang"/>
    <x v="0"/>
    <x v="2"/>
  </r>
  <r>
    <x v="1"/>
    <s v="Industry"/>
    <s v="8-11"/>
    <s v="8-11"/>
    <s v="DevEnv: Program Lang"/>
    <x v="0"/>
    <x v="1"/>
  </r>
  <r>
    <x v="0"/>
    <s v="Academia/Research"/>
    <s v="8-11"/>
    <s v="4-7"/>
    <s v="DevEnv: Program Lang"/>
    <x v="0"/>
    <x v="0"/>
  </r>
  <r>
    <x v="1"/>
    <s v="Government"/>
    <s v="4-7"/>
    <s v="4-7"/>
    <s v="DevEnv: Program Lang"/>
    <x v="0"/>
    <x v="0"/>
  </r>
  <r>
    <x v="3"/>
    <s v="Industry"/>
    <s v="12 or more"/>
    <s v="1-3"/>
    <s v="DevEnv: Program Lang"/>
    <x v="0"/>
    <x v="2"/>
  </r>
  <r>
    <x v="1"/>
    <s v="Industry"/>
    <s v="12 or more"/>
    <s v="4-7"/>
    <s v="DevEnv: Program Lang"/>
    <x v="0"/>
    <x v="0"/>
  </r>
  <r>
    <x v="0"/>
    <s v="Industry"/>
    <s v="1-3"/>
    <s v="1-3"/>
    <s v="DevEnv: Program Lang"/>
    <x v="0"/>
    <x v="0"/>
  </r>
  <r>
    <x v="2"/>
    <s v="Industry"/>
    <s v="12 or more"/>
    <s v="1-3"/>
    <s v="DevEnv: Program Lang"/>
    <x v="0"/>
    <x v="0"/>
  </r>
  <r>
    <x v="1"/>
    <s v="Industry"/>
    <s v="12 or more"/>
    <s v="12 or more"/>
    <s v="DevEnv: Program Lang"/>
    <x v="0"/>
    <x v="1"/>
  </r>
  <r>
    <x v="0"/>
    <s v="Government"/>
    <s v="4-7"/>
    <s v="4-7"/>
    <s v="DevEnv: Program Lang"/>
    <x v="0"/>
    <x v="0"/>
  </r>
  <r>
    <x v="1"/>
    <s v="Industry"/>
    <s v="12 or more"/>
    <s v="8-11"/>
    <s v="DevEnv: Program Lang"/>
    <x v="0"/>
    <x v="0"/>
  </r>
  <r>
    <x v="1"/>
    <s v="Government"/>
    <s v="4-7"/>
    <s v="1-3"/>
    <s v="DevEnv: Program Lang"/>
    <x v="0"/>
    <x v="1"/>
  </r>
  <r>
    <x v="1"/>
    <s v="Government"/>
    <s v="12 or more"/>
    <s v="1-3"/>
    <s v="DevEnv: Program Lang"/>
    <x v="0"/>
    <x v="3"/>
  </r>
  <r>
    <x v="0"/>
    <s v="Industry"/>
    <s v="12 or more"/>
    <s v="4-7"/>
    <s v="DevEnv: Downstream Components"/>
    <x v="1"/>
    <x v="2"/>
  </r>
  <r>
    <x v="0"/>
    <s v="Industry"/>
    <s v="1-3"/>
    <s v="1-3"/>
    <s v="DevEnv: Downstream Components"/>
    <x v="1"/>
    <x v="0"/>
  </r>
  <r>
    <x v="0"/>
    <s v="Government"/>
    <s v="4-7"/>
    <s v="4-7"/>
    <s v="DevEnv: Downstream Components"/>
    <x v="1"/>
    <x v="0"/>
  </r>
  <r>
    <x v="1"/>
    <s v="Industry"/>
    <s v="4-7"/>
    <s v="4-7"/>
    <s v="DevEnv: Downstream Components"/>
    <x v="1"/>
    <x v="2"/>
  </r>
  <r>
    <x v="1"/>
    <s v="Industry"/>
    <s v="8-11"/>
    <s v="8-11"/>
    <s v="DevEnv: Downstream Components"/>
    <x v="1"/>
    <x v="1"/>
  </r>
  <r>
    <x v="1"/>
    <s v="Government"/>
    <s v="12 or more"/>
    <s v="12 or more"/>
    <s v="DevEnv: Downstream Components"/>
    <x v="1"/>
    <x v="0"/>
  </r>
  <r>
    <x v="1"/>
    <s v="Industry"/>
    <s v="12 or more"/>
    <s v="12 or more"/>
    <s v="DevEnv: Downstream Components"/>
    <x v="1"/>
    <x v="2"/>
  </r>
  <r>
    <x v="1"/>
    <s v="Academia/Research"/>
    <s v="8-11"/>
    <s v="12 or more"/>
    <s v="DevEnv: Downstream Components"/>
    <x v="1"/>
    <x v="0"/>
  </r>
  <r>
    <x v="2"/>
    <s v="Industry"/>
    <s v="12 or more"/>
    <s v="12 or more"/>
    <s v="DevEnv: Downstream Components"/>
    <x v="1"/>
    <x v="1"/>
  </r>
  <r>
    <x v="0"/>
    <s v="Industry"/>
    <s v="12 or more"/>
    <s v="12 or more"/>
    <s v="DevEnv: Downstream Components"/>
    <x v="1"/>
    <x v="0"/>
  </r>
  <r>
    <x v="1"/>
    <s v="Industry"/>
    <s v="8-11"/>
    <s v="8-11"/>
    <s v="DevEnv: Downstream Components"/>
    <x v="1"/>
    <x v="0"/>
  </r>
  <r>
    <x v="1"/>
    <s v="Industry"/>
    <s v="8-11"/>
    <s v="4-7"/>
    <s v="DevEnv: Downstream Components"/>
    <x v="1"/>
    <x v="0"/>
  </r>
  <r>
    <x v="0"/>
    <s v="Industry"/>
    <s v="12 or more"/>
    <s v="4-7"/>
    <s v="DevEnv: Downstream Components"/>
    <x v="1"/>
    <x v="0"/>
  </r>
  <r>
    <x v="2"/>
    <s v="Industry"/>
    <s v="12 or more"/>
    <s v="4-7"/>
    <s v="DevEnv: Downstream Components"/>
    <x v="1"/>
    <x v="0"/>
  </r>
  <r>
    <x v="0"/>
    <s v="Industry"/>
    <s v="4-7"/>
    <s v="8-11"/>
    <s v="DevEnv: Downstream Components"/>
    <x v="1"/>
    <x v="0"/>
  </r>
  <r>
    <x v="0"/>
    <s v="Government"/>
    <s v="12 or more"/>
    <s v="1-3"/>
    <s v="DevEnv: Downstream Components"/>
    <x v="1"/>
    <x v="0"/>
  </r>
  <r>
    <x v="1"/>
    <s v="Government"/>
    <s v="8-11"/>
    <s v="4-7"/>
    <s v="DevEnv: Downstream Components"/>
    <x v="1"/>
    <x v="0"/>
  </r>
  <r>
    <x v="2"/>
    <s v="Industry"/>
    <s v="12 or more"/>
    <s v="4-7"/>
    <s v="DevEnv: Downstream Components"/>
    <x v="1"/>
    <x v="0"/>
  </r>
  <r>
    <x v="1"/>
    <s v="Other"/>
    <s v="4-7"/>
    <s v="1-3"/>
    <s v="DevEnv: Downstream Components"/>
    <x v="1"/>
    <x v="0"/>
  </r>
  <r>
    <x v="1"/>
    <s v="Industry"/>
    <s v="8-11"/>
    <s v="8-11"/>
    <s v="DevEnv: Downstream Components"/>
    <x v="1"/>
    <x v="0"/>
  </r>
  <r>
    <x v="0"/>
    <s v="Academia/Research"/>
    <s v="8-11"/>
    <s v="4-7"/>
    <s v="DevEnv: Downstream Components"/>
    <x v="1"/>
    <x v="0"/>
  </r>
  <r>
    <x v="1"/>
    <s v="Government"/>
    <s v="4-7"/>
    <s v="4-7"/>
    <s v="DevEnv: Downstream Components"/>
    <x v="1"/>
    <x v="0"/>
  </r>
  <r>
    <x v="3"/>
    <s v="Industry"/>
    <s v="12 or more"/>
    <s v="1-3"/>
    <s v="DevEnv: Downstream Components"/>
    <x v="1"/>
    <x v="2"/>
  </r>
  <r>
    <x v="1"/>
    <s v="Industry"/>
    <s v="12 or more"/>
    <s v="4-7"/>
    <s v="DevEnv: Downstream Components"/>
    <x v="1"/>
    <x v="0"/>
  </r>
  <r>
    <x v="0"/>
    <s v="Industry"/>
    <s v="1-3"/>
    <s v="1-3"/>
    <s v="DevEnv: Downstream Components"/>
    <x v="1"/>
    <x v="0"/>
  </r>
  <r>
    <x v="2"/>
    <s v="Industry"/>
    <s v="12 or more"/>
    <s v="1-3"/>
    <s v="DevEnv: Downstream Components"/>
    <x v="1"/>
    <x v="0"/>
  </r>
  <r>
    <x v="1"/>
    <s v="Industry"/>
    <s v="12 or more"/>
    <s v="12 or more"/>
    <s v="DevEnv: Downstream Components"/>
    <x v="1"/>
    <x v="2"/>
  </r>
  <r>
    <x v="0"/>
    <s v="Government"/>
    <s v="4-7"/>
    <s v="4-7"/>
    <s v="DevEnv: Downstream Components"/>
    <x v="1"/>
    <x v="0"/>
  </r>
  <r>
    <x v="1"/>
    <s v="Industry"/>
    <s v="12 or more"/>
    <s v="8-11"/>
    <s v="DevEnv: Downstream Components"/>
    <x v="1"/>
    <x v="0"/>
  </r>
  <r>
    <x v="1"/>
    <s v="Government"/>
    <s v="4-7"/>
    <s v="1-3"/>
    <s v="DevEnv: Downstream Components"/>
    <x v="1"/>
    <x v="0"/>
  </r>
  <r>
    <x v="1"/>
    <s v="Government"/>
    <s v="12 or more"/>
    <s v="1-3"/>
    <s v="DevEnv: Downstream Components"/>
    <x v="1"/>
    <x v="3"/>
  </r>
  <r>
    <x v="0"/>
    <s v="Industry"/>
    <s v="12 or more"/>
    <s v="4-7"/>
    <s v="DevEnv: Computing Resources"/>
    <x v="2"/>
    <x v="0"/>
  </r>
  <r>
    <x v="0"/>
    <s v="Industry"/>
    <s v="1-3"/>
    <s v="1-3"/>
    <s v="DevEnv: Computing Resources"/>
    <x v="2"/>
    <x v="1"/>
  </r>
  <r>
    <x v="0"/>
    <s v="Government"/>
    <s v="4-7"/>
    <s v="4-7"/>
    <s v="DevEnv: Computing Resources"/>
    <x v="2"/>
    <x v="0"/>
  </r>
  <r>
    <x v="1"/>
    <s v="Industry"/>
    <s v="4-7"/>
    <s v="4-7"/>
    <s v="DevEnv: Computing Resources"/>
    <x v="2"/>
    <x v="0"/>
  </r>
  <r>
    <x v="1"/>
    <s v="Industry"/>
    <s v="8-11"/>
    <s v="8-11"/>
    <s v="DevEnv: Computing Resources"/>
    <x v="2"/>
    <x v="0"/>
  </r>
  <r>
    <x v="1"/>
    <s v="Government"/>
    <s v="12 or more"/>
    <s v="12 or more"/>
    <s v="DevEnv: Computing Resources"/>
    <x v="2"/>
    <x v="2"/>
  </r>
  <r>
    <x v="1"/>
    <s v="Industry"/>
    <s v="12 or more"/>
    <s v="12 or more"/>
    <s v="DevEnv: Computing Resources"/>
    <x v="2"/>
    <x v="0"/>
  </r>
  <r>
    <x v="1"/>
    <s v="Academia/Research"/>
    <s v="8-11"/>
    <s v="12 or more"/>
    <s v="DevEnv: Computing Resources"/>
    <x v="2"/>
    <x v="1"/>
  </r>
  <r>
    <x v="2"/>
    <s v="Industry"/>
    <s v="12 or more"/>
    <s v="12 or more"/>
    <s v="DevEnv: Computing Resources"/>
    <x v="2"/>
    <x v="0"/>
  </r>
  <r>
    <x v="0"/>
    <s v="Industry"/>
    <s v="12 or more"/>
    <s v="12 or more"/>
    <s v="DevEnv: Computing Resources"/>
    <x v="2"/>
    <x v="0"/>
  </r>
  <r>
    <x v="1"/>
    <s v="Industry"/>
    <s v="8-11"/>
    <s v="8-11"/>
    <s v="DevEnv: Computing Resources"/>
    <x v="2"/>
    <x v="0"/>
  </r>
  <r>
    <x v="1"/>
    <s v="Industry"/>
    <s v="8-11"/>
    <s v="4-7"/>
    <s v="DevEnv: Computing Resources"/>
    <x v="2"/>
    <x v="0"/>
  </r>
  <r>
    <x v="0"/>
    <s v="Industry"/>
    <s v="12 or more"/>
    <s v="4-7"/>
    <s v="DevEnv: Computing Resources"/>
    <x v="2"/>
    <x v="0"/>
  </r>
  <r>
    <x v="2"/>
    <s v="Industry"/>
    <s v="12 or more"/>
    <s v="4-7"/>
    <s v="DevEnv: Computing Resources"/>
    <x v="2"/>
    <x v="2"/>
  </r>
  <r>
    <x v="0"/>
    <s v="Industry"/>
    <s v="4-7"/>
    <s v="8-11"/>
    <s v="DevEnv: Computing Resources"/>
    <x v="2"/>
    <x v="0"/>
  </r>
  <r>
    <x v="0"/>
    <s v="Government"/>
    <s v="12 or more"/>
    <s v="1-3"/>
    <s v="DevEnv: Computing Resources"/>
    <x v="2"/>
    <x v="2"/>
  </r>
  <r>
    <x v="1"/>
    <s v="Government"/>
    <s v="8-11"/>
    <s v="4-7"/>
    <s v="DevEnv: Computing Resources"/>
    <x v="2"/>
    <x v="2"/>
  </r>
  <r>
    <x v="2"/>
    <s v="Industry"/>
    <s v="12 or more"/>
    <s v="4-7"/>
    <s v="DevEnv: Computing Resources"/>
    <x v="2"/>
    <x v="0"/>
  </r>
  <r>
    <x v="1"/>
    <s v="Other"/>
    <s v="4-7"/>
    <s v="1-3"/>
    <s v="DevEnv: Computing Resources"/>
    <x v="2"/>
    <x v="1"/>
  </r>
  <r>
    <x v="1"/>
    <s v="Industry"/>
    <s v="8-11"/>
    <s v="8-11"/>
    <s v="DevEnv: Computing Resources"/>
    <x v="2"/>
    <x v="1"/>
  </r>
  <r>
    <x v="0"/>
    <s v="Academia/Research"/>
    <s v="8-11"/>
    <s v="4-7"/>
    <s v="DevEnv: Computing Resources"/>
    <x v="2"/>
    <x v="2"/>
  </r>
  <r>
    <x v="1"/>
    <s v="Government"/>
    <s v="4-7"/>
    <s v="4-7"/>
    <s v="DevEnv: Computing Resources"/>
    <x v="2"/>
    <x v="1"/>
  </r>
  <r>
    <x v="3"/>
    <s v="Industry"/>
    <s v="12 or more"/>
    <s v="1-3"/>
    <s v="DevEnv: Computing Resources"/>
    <x v="2"/>
    <x v="2"/>
  </r>
  <r>
    <x v="1"/>
    <s v="Industry"/>
    <s v="12 or more"/>
    <s v="4-7"/>
    <s v="DevEnv: Computing Resources"/>
    <x v="2"/>
    <x v="0"/>
  </r>
  <r>
    <x v="0"/>
    <s v="Industry"/>
    <s v="1-3"/>
    <s v="1-3"/>
    <s v="DevEnv: Computing Resources"/>
    <x v="2"/>
    <x v="2"/>
  </r>
  <r>
    <x v="2"/>
    <s v="Industry"/>
    <s v="12 or more"/>
    <s v="1-3"/>
    <s v="DevEnv: Computing Resources"/>
    <x v="2"/>
    <x v="0"/>
  </r>
  <r>
    <x v="1"/>
    <s v="Industry"/>
    <s v="12 or more"/>
    <s v="12 or more"/>
    <s v="DevEnv: Computing Resources"/>
    <x v="2"/>
    <x v="0"/>
  </r>
  <r>
    <x v="0"/>
    <s v="Government"/>
    <s v="4-7"/>
    <s v="4-7"/>
    <s v="DevEnv: Computing Resources"/>
    <x v="2"/>
    <x v="0"/>
  </r>
  <r>
    <x v="1"/>
    <s v="Industry"/>
    <s v="12 or more"/>
    <s v="8-11"/>
    <s v="DevEnv: Computing Resources"/>
    <x v="2"/>
    <x v="2"/>
  </r>
  <r>
    <x v="1"/>
    <s v="Government"/>
    <s v="4-7"/>
    <s v="1-3"/>
    <s v="DevEnv: Computing Resources"/>
    <x v="2"/>
    <x v="0"/>
  </r>
  <r>
    <x v="1"/>
    <s v="Government"/>
    <s v="12 or more"/>
    <s v="1-3"/>
    <s v="DevEnv: Computing Resources"/>
    <x v="2"/>
    <x v="3"/>
  </r>
  <r>
    <x v="0"/>
    <s v="Industry"/>
    <s v="12 or more"/>
    <s v="4-7"/>
    <s v="DevEnv: Development Timelines"/>
    <x v="3"/>
    <x v="0"/>
  </r>
  <r>
    <x v="0"/>
    <s v="Industry"/>
    <s v="1-3"/>
    <s v="1-3"/>
    <s v="DevEnv: Development Timelines"/>
    <x v="3"/>
    <x v="0"/>
  </r>
  <r>
    <x v="0"/>
    <s v="Government"/>
    <s v="4-7"/>
    <s v="4-7"/>
    <s v="DevEnv: Development Timelines"/>
    <x v="3"/>
    <x v="2"/>
  </r>
  <r>
    <x v="1"/>
    <s v="Industry"/>
    <s v="4-7"/>
    <s v="4-7"/>
    <s v="DevEnv: Development Timelines"/>
    <x v="3"/>
    <x v="0"/>
  </r>
  <r>
    <x v="1"/>
    <s v="Industry"/>
    <s v="8-11"/>
    <s v="8-11"/>
    <s v="DevEnv: Development Timelines"/>
    <x v="3"/>
    <x v="2"/>
  </r>
  <r>
    <x v="1"/>
    <s v="Government"/>
    <s v="12 or more"/>
    <s v="12 or more"/>
    <s v="DevEnv: Development Timelines"/>
    <x v="3"/>
    <x v="0"/>
  </r>
  <r>
    <x v="1"/>
    <s v="Industry"/>
    <s v="12 or more"/>
    <s v="12 or more"/>
    <s v="DevEnv: Development Timelines"/>
    <x v="3"/>
    <x v="0"/>
  </r>
  <r>
    <x v="1"/>
    <s v="Academia/Research"/>
    <s v="8-11"/>
    <s v="12 or more"/>
    <s v="DevEnv: Development Timelines"/>
    <x v="3"/>
    <x v="0"/>
  </r>
  <r>
    <x v="2"/>
    <s v="Industry"/>
    <s v="12 or more"/>
    <s v="12 or more"/>
    <s v="DevEnv: Development Timelines"/>
    <x v="3"/>
    <x v="0"/>
  </r>
  <r>
    <x v="0"/>
    <s v="Industry"/>
    <s v="12 or more"/>
    <s v="12 or more"/>
    <s v="DevEnv: Development Timelines"/>
    <x v="3"/>
    <x v="2"/>
  </r>
  <r>
    <x v="1"/>
    <s v="Industry"/>
    <s v="8-11"/>
    <s v="8-11"/>
    <s v="DevEnv: Development Timelines"/>
    <x v="3"/>
    <x v="0"/>
  </r>
  <r>
    <x v="1"/>
    <s v="Industry"/>
    <s v="8-11"/>
    <s v="4-7"/>
    <s v="DevEnv: Development Timelines"/>
    <x v="3"/>
    <x v="2"/>
  </r>
  <r>
    <x v="0"/>
    <s v="Industry"/>
    <s v="12 or more"/>
    <s v="4-7"/>
    <s v="DevEnv: Development Timelines"/>
    <x v="3"/>
    <x v="0"/>
  </r>
  <r>
    <x v="2"/>
    <s v="Industry"/>
    <s v="12 or more"/>
    <s v="4-7"/>
    <s v="DevEnv: Development Timelines"/>
    <x v="3"/>
    <x v="2"/>
  </r>
  <r>
    <x v="0"/>
    <s v="Industry"/>
    <s v="4-7"/>
    <s v="8-11"/>
    <s v="DevEnv: Development Timelines"/>
    <x v="3"/>
    <x v="2"/>
  </r>
  <r>
    <x v="0"/>
    <s v="Government"/>
    <s v="12 or more"/>
    <s v="1-3"/>
    <s v="DevEnv: Development Timelines"/>
    <x v="3"/>
    <x v="1"/>
  </r>
  <r>
    <x v="1"/>
    <s v="Government"/>
    <s v="8-11"/>
    <s v="4-7"/>
    <s v="DevEnv: Development Timelines"/>
    <x v="3"/>
    <x v="0"/>
  </r>
  <r>
    <x v="2"/>
    <s v="Industry"/>
    <s v="12 or more"/>
    <s v="4-7"/>
    <s v="DevEnv: Development Timelines"/>
    <x v="3"/>
    <x v="0"/>
  </r>
  <r>
    <x v="1"/>
    <s v="Other"/>
    <s v="4-7"/>
    <s v="1-3"/>
    <s v="DevEnv: Development Timelines"/>
    <x v="3"/>
    <x v="0"/>
  </r>
  <r>
    <x v="1"/>
    <s v="Industry"/>
    <s v="8-11"/>
    <s v="8-11"/>
    <s v="DevEnv: Development Timelines"/>
    <x v="3"/>
    <x v="0"/>
  </r>
  <r>
    <x v="0"/>
    <s v="Academia/Research"/>
    <s v="8-11"/>
    <s v="4-7"/>
    <s v="DevEnv: Development Timelines"/>
    <x v="3"/>
    <x v="0"/>
  </r>
  <r>
    <x v="1"/>
    <s v="Government"/>
    <s v="4-7"/>
    <s v="4-7"/>
    <s v="DevEnv: Development Timelines"/>
    <x v="3"/>
    <x v="0"/>
  </r>
  <r>
    <x v="3"/>
    <s v="Industry"/>
    <s v="12 or more"/>
    <s v="1-3"/>
    <s v="DevEnv: Development Timelines"/>
    <x v="3"/>
    <x v="2"/>
  </r>
  <r>
    <x v="1"/>
    <s v="Industry"/>
    <s v="12 or more"/>
    <s v="4-7"/>
    <s v="DevEnv: Development Timelines"/>
    <x v="3"/>
    <x v="0"/>
  </r>
  <r>
    <x v="0"/>
    <s v="Industry"/>
    <s v="1-3"/>
    <s v="1-3"/>
    <s v="DevEnv: Development Timelines"/>
    <x v="3"/>
    <x v="2"/>
  </r>
  <r>
    <x v="2"/>
    <s v="Industry"/>
    <s v="12 or more"/>
    <s v="1-3"/>
    <s v="DevEnv: Development Timelines"/>
    <x v="3"/>
    <x v="0"/>
  </r>
  <r>
    <x v="1"/>
    <s v="Industry"/>
    <s v="12 or more"/>
    <s v="12 or more"/>
    <s v="DevEnv: Development Timelines"/>
    <x v="3"/>
    <x v="0"/>
  </r>
  <r>
    <x v="0"/>
    <s v="Government"/>
    <s v="4-7"/>
    <s v="4-7"/>
    <s v="DevEnv: Development Timelines"/>
    <x v="3"/>
    <x v="2"/>
  </r>
  <r>
    <x v="1"/>
    <s v="Industry"/>
    <s v="12 or more"/>
    <s v="8-11"/>
    <s v="DevEnv: Development Timelines"/>
    <x v="3"/>
    <x v="1"/>
  </r>
  <r>
    <x v="1"/>
    <s v="Government"/>
    <s v="4-7"/>
    <s v="1-3"/>
    <s v="DevEnv: Development Timelines"/>
    <x v="3"/>
    <x v="2"/>
  </r>
  <r>
    <x v="1"/>
    <s v="Government"/>
    <s v="12 or more"/>
    <s v="1-3"/>
    <s v="DevEnv: Development Timelines"/>
    <x v="3"/>
    <x v="3"/>
  </r>
  <r>
    <x v="0"/>
    <s v="Industry"/>
    <s v="12 or more"/>
    <s v="4-7"/>
    <s v="Oper Data: Data Statistics"/>
    <x v="4"/>
    <x v="0"/>
  </r>
  <r>
    <x v="0"/>
    <s v="Industry"/>
    <s v="1-3"/>
    <s v="1-3"/>
    <s v="Oper Data: Data Statistics"/>
    <x v="4"/>
    <x v="0"/>
  </r>
  <r>
    <x v="0"/>
    <s v="Government"/>
    <s v="4-7"/>
    <s v="4-7"/>
    <s v="Oper Data: Data Statistics"/>
    <x v="4"/>
    <x v="0"/>
  </r>
  <r>
    <x v="1"/>
    <s v="Industry"/>
    <s v="4-7"/>
    <s v="4-7"/>
    <s v="Oper Data: Data Statistics"/>
    <x v="4"/>
    <x v="0"/>
  </r>
  <r>
    <x v="1"/>
    <s v="Industry"/>
    <s v="8-11"/>
    <s v="8-11"/>
    <s v="Oper Data: Data Statistics"/>
    <x v="4"/>
    <x v="0"/>
  </r>
  <r>
    <x v="1"/>
    <s v="Government"/>
    <s v="12 or more"/>
    <s v="12 or more"/>
    <s v="Oper Data: Data Statistics"/>
    <x v="4"/>
    <x v="0"/>
  </r>
  <r>
    <x v="1"/>
    <s v="Industry"/>
    <s v="12 or more"/>
    <s v="12 or more"/>
    <s v="Oper Data: Data Statistics"/>
    <x v="4"/>
    <x v="1"/>
  </r>
  <r>
    <x v="1"/>
    <s v="Academia/Research"/>
    <s v="8-11"/>
    <s v="12 or more"/>
    <s v="Oper Data: Data Statistics"/>
    <x v="4"/>
    <x v="0"/>
  </r>
  <r>
    <x v="2"/>
    <s v="Industry"/>
    <s v="12 or more"/>
    <s v="12 or more"/>
    <s v="Oper Data: Data Statistics"/>
    <x v="4"/>
    <x v="3"/>
  </r>
  <r>
    <x v="0"/>
    <s v="Industry"/>
    <s v="12 or more"/>
    <s v="12 or more"/>
    <s v="Oper Data: Data Statistics"/>
    <x v="4"/>
    <x v="0"/>
  </r>
  <r>
    <x v="1"/>
    <s v="Industry"/>
    <s v="8-11"/>
    <s v="8-11"/>
    <s v="Oper Data: Data Statistics"/>
    <x v="4"/>
    <x v="2"/>
  </r>
  <r>
    <x v="1"/>
    <s v="Industry"/>
    <s v="8-11"/>
    <s v="4-7"/>
    <s v="Oper Data: Data Statistics"/>
    <x v="4"/>
    <x v="2"/>
  </r>
  <r>
    <x v="0"/>
    <s v="Industry"/>
    <s v="12 or more"/>
    <s v="4-7"/>
    <s v="Oper Data: Data Statistics"/>
    <x v="4"/>
    <x v="0"/>
  </r>
  <r>
    <x v="2"/>
    <s v="Industry"/>
    <s v="12 or more"/>
    <s v="4-7"/>
    <s v="Oper Data: Data Statistics"/>
    <x v="4"/>
    <x v="2"/>
  </r>
  <r>
    <x v="0"/>
    <s v="Industry"/>
    <s v="4-7"/>
    <s v="8-11"/>
    <s v="Oper Data: Data Statistics"/>
    <x v="4"/>
    <x v="0"/>
  </r>
  <r>
    <x v="0"/>
    <s v="Government"/>
    <s v="12 or more"/>
    <s v="1-3"/>
    <s v="Oper Data: Data Statistics"/>
    <x v="4"/>
    <x v="0"/>
  </r>
  <r>
    <x v="1"/>
    <s v="Government"/>
    <s v="8-11"/>
    <s v="4-7"/>
    <s v="Oper Data: Data Statistics"/>
    <x v="4"/>
    <x v="0"/>
  </r>
  <r>
    <x v="2"/>
    <s v="Industry"/>
    <s v="12 or more"/>
    <s v="4-7"/>
    <s v="Oper Data: Data Statistics"/>
    <x v="4"/>
    <x v="0"/>
  </r>
  <r>
    <x v="1"/>
    <s v="Other"/>
    <s v="4-7"/>
    <s v="1-3"/>
    <s v="Oper Data: Data Statistics"/>
    <x v="4"/>
    <x v="0"/>
  </r>
  <r>
    <x v="1"/>
    <s v="Industry"/>
    <s v="8-11"/>
    <s v="8-11"/>
    <s v="Oper Data: Data Statistics"/>
    <x v="4"/>
    <x v="0"/>
  </r>
  <r>
    <x v="0"/>
    <s v="Academia/Research"/>
    <s v="8-11"/>
    <s v="4-7"/>
    <s v="Oper Data: Data Statistics"/>
    <x v="4"/>
    <x v="0"/>
  </r>
  <r>
    <x v="1"/>
    <s v="Government"/>
    <s v="4-7"/>
    <s v="4-7"/>
    <s v="Oper Data: Data Statistics"/>
    <x v="4"/>
    <x v="0"/>
  </r>
  <r>
    <x v="3"/>
    <s v="Industry"/>
    <s v="12 or more"/>
    <s v="1-3"/>
    <s v="Oper Data: Data Statistics"/>
    <x v="4"/>
    <x v="2"/>
  </r>
  <r>
    <x v="1"/>
    <s v="Industry"/>
    <s v="12 or more"/>
    <s v="4-7"/>
    <s v="Oper Data: Data Statistics"/>
    <x v="4"/>
    <x v="0"/>
  </r>
  <r>
    <x v="0"/>
    <s v="Industry"/>
    <s v="1-3"/>
    <s v="1-3"/>
    <s v="Oper Data: Data Statistics"/>
    <x v="4"/>
    <x v="0"/>
  </r>
  <r>
    <x v="2"/>
    <s v="Industry"/>
    <s v="12 or more"/>
    <s v="1-3"/>
    <s v="Oper Data: Data Statistics"/>
    <x v="4"/>
    <x v="0"/>
  </r>
  <r>
    <x v="1"/>
    <s v="Industry"/>
    <s v="12 or more"/>
    <s v="12 or more"/>
    <s v="Oper Data: Data Statistics"/>
    <x v="4"/>
    <x v="0"/>
  </r>
  <r>
    <x v="0"/>
    <s v="Government"/>
    <s v="4-7"/>
    <s v="4-7"/>
    <s v="Oper Data: Data Statistics"/>
    <x v="4"/>
    <x v="2"/>
  </r>
  <r>
    <x v="1"/>
    <s v="Industry"/>
    <s v="12 or more"/>
    <s v="8-11"/>
    <s v="Oper Data: Data Statistics"/>
    <x v="4"/>
    <x v="0"/>
  </r>
  <r>
    <x v="1"/>
    <s v="Government"/>
    <s v="4-7"/>
    <s v="1-3"/>
    <s v="Oper Data: Data Statistics"/>
    <x v="4"/>
    <x v="0"/>
  </r>
  <r>
    <x v="1"/>
    <s v="Government"/>
    <s v="12 or more"/>
    <s v="1-3"/>
    <s v="Oper Data: Data Statistics"/>
    <x v="4"/>
    <x v="0"/>
  </r>
  <r>
    <x v="0"/>
    <s v="Industry"/>
    <s v="12 or more"/>
    <s v="4-7"/>
    <s v="Oper Data: Data Pipelines"/>
    <x v="5"/>
    <x v="1"/>
  </r>
  <r>
    <x v="0"/>
    <s v="Industry"/>
    <s v="1-3"/>
    <s v="1-3"/>
    <s v="Oper Data: Data Pipelines"/>
    <x v="5"/>
    <x v="2"/>
  </r>
  <r>
    <x v="0"/>
    <s v="Government"/>
    <s v="4-7"/>
    <s v="4-7"/>
    <s v="Oper Data: Data Pipelines"/>
    <x v="5"/>
    <x v="2"/>
  </r>
  <r>
    <x v="1"/>
    <s v="Industry"/>
    <s v="4-7"/>
    <s v="4-7"/>
    <s v="Oper Data: Data Pipelines"/>
    <x v="5"/>
    <x v="0"/>
  </r>
  <r>
    <x v="1"/>
    <s v="Industry"/>
    <s v="8-11"/>
    <s v="8-11"/>
    <s v="Oper Data: Data Pipelines"/>
    <x v="5"/>
    <x v="0"/>
  </r>
  <r>
    <x v="1"/>
    <s v="Government"/>
    <s v="12 or more"/>
    <s v="12 or more"/>
    <s v="Oper Data: Data Pipelines"/>
    <x v="5"/>
    <x v="0"/>
  </r>
  <r>
    <x v="1"/>
    <s v="Industry"/>
    <s v="12 or more"/>
    <s v="12 or more"/>
    <s v="Oper Data: Data Pipelines"/>
    <x v="5"/>
    <x v="1"/>
  </r>
  <r>
    <x v="1"/>
    <s v="Academia/Research"/>
    <s v="8-11"/>
    <s v="12 or more"/>
    <s v="Oper Data: Data Pipelines"/>
    <x v="5"/>
    <x v="0"/>
  </r>
  <r>
    <x v="2"/>
    <s v="Industry"/>
    <s v="12 or more"/>
    <s v="12 or more"/>
    <s v="Oper Data: Data Pipelines"/>
    <x v="5"/>
    <x v="2"/>
  </r>
  <r>
    <x v="0"/>
    <s v="Industry"/>
    <s v="12 or more"/>
    <s v="12 or more"/>
    <s v="Oper Data: Data Pipelines"/>
    <x v="5"/>
    <x v="0"/>
  </r>
  <r>
    <x v="1"/>
    <s v="Industry"/>
    <s v="8-11"/>
    <s v="8-11"/>
    <s v="Oper Data: Data Pipelines"/>
    <x v="5"/>
    <x v="2"/>
  </r>
  <r>
    <x v="1"/>
    <s v="Industry"/>
    <s v="8-11"/>
    <s v="4-7"/>
    <s v="Oper Data: Data Pipelines"/>
    <x v="5"/>
    <x v="0"/>
  </r>
  <r>
    <x v="0"/>
    <s v="Industry"/>
    <s v="12 or more"/>
    <s v="4-7"/>
    <s v="Oper Data: Data Pipelines"/>
    <x v="5"/>
    <x v="2"/>
  </r>
  <r>
    <x v="2"/>
    <s v="Industry"/>
    <s v="12 or more"/>
    <s v="4-7"/>
    <s v="Oper Data: Data Pipelines"/>
    <x v="5"/>
    <x v="0"/>
  </r>
  <r>
    <x v="0"/>
    <s v="Industry"/>
    <s v="4-7"/>
    <s v="8-11"/>
    <s v="Oper Data: Data Pipelines"/>
    <x v="5"/>
    <x v="0"/>
  </r>
  <r>
    <x v="0"/>
    <s v="Government"/>
    <s v="12 or more"/>
    <s v="1-3"/>
    <s v="Oper Data: Data Pipelines"/>
    <x v="5"/>
    <x v="1"/>
  </r>
  <r>
    <x v="1"/>
    <s v="Government"/>
    <s v="8-11"/>
    <s v="4-7"/>
    <s v="Oper Data: Data Pipelines"/>
    <x v="5"/>
    <x v="0"/>
  </r>
  <r>
    <x v="2"/>
    <s v="Industry"/>
    <s v="12 or more"/>
    <s v="4-7"/>
    <s v="Oper Data: Data Pipelines"/>
    <x v="5"/>
    <x v="0"/>
  </r>
  <r>
    <x v="1"/>
    <s v="Other"/>
    <s v="4-7"/>
    <s v="1-3"/>
    <s v="Oper Data: Data Pipelines"/>
    <x v="5"/>
    <x v="0"/>
  </r>
  <r>
    <x v="1"/>
    <s v="Industry"/>
    <s v="8-11"/>
    <s v="8-11"/>
    <s v="Oper Data: Data Pipelines"/>
    <x v="5"/>
    <x v="0"/>
  </r>
  <r>
    <x v="0"/>
    <s v="Academia/Research"/>
    <s v="8-11"/>
    <s v="4-7"/>
    <s v="Oper Data: Data Pipelines"/>
    <x v="5"/>
    <x v="2"/>
  </r>
  <r>
    <x v="1"/>
    <s v="Government"/>
    <s v="4-7"/>
    <s v="4-7"/>
    <s v="Oper Data: Data Pipelines"/>
    <x v="5"/>
    <x v="2"/>
  </r>
  <r>
    <x v="3"/>
    <s v="Industry"/>
    <s v="12 or more"/>
    <s v="1-3"/>
    <s v="Oper Data: Data Pipelines"/>
    <x v="5"/>
    <x v="2"/>
  </r>
  <r>
    <x v="1"/>
    <s v="Industry"/>
    <s v="12 or more"/>
    <s v="4-7"/>
    <s v="Oper Data: Data Pipelines"/>
    <x v="5"/>
    <x v="0"/>
  </r>
  <r>
    <x v="0"/>
    <s v="Industry"/>
    <s v="1-3"/>
    <s v="1-3"/>
    <s v="Oper Data: Data Pipelines"/>
    <x v="5"/>
    <x v="0"/>
  </r>
  <r>
    <x v="2"/>
    <s v="Industry"/>
    <s v="12 or more"/>
    <s v="1-3"/>
    <s v="Oper Data: Data Pipelines"/>
    <x v="5"/>
    <x v="0"/>
  </r>
  <r>
    <x v="1"/>
    <s v="Industry"/>
    <s v="12 or more"/>
    <s v="12 or more"/>
    <s v="Oper Data: Data Pipelines"/>
    <x v="5"/>
    <x v="2"/>
  </r>
  <r>
    <x v="0"/>
    <s v="Government"/>
    <s v="4-7"/>
    <s v="4-7"/>
    <s v="Oper Data: Data Pipelines"/>
    <x v="5"/>
    <x v="2"/>
  </r>
  <r>
    <x v="1"/>
    <s v="Industry"/>
    <s v="12 or more"/>
    <s v="8-11"/>
    <s v="Oper Data: Data Pipelines"/>
    <x v="5"/>
    <x v="0"/>
  </r>
  <r>
    <x v="1"/>
    <s v="Government"/>
    <s v="4-7"/>
    <s v="1-3"/>
    <s v="Oper Data: Data Pipelines"/>
    <x v="5"/>
    <x v="2"/>
  </r>
  <r>
    <x v="1"/>
    <s v="Government"/>
    <s v="12 or more"/>
    <s v="1-3"/>
    <s v="Oper Data: Data Pipelines"/>
    <x v="5"/>
    <x v="0"/>
  </r>
  <r>
    <x v="0"/>
    <s v="Industry"/>
    <s v="12 or more"/>
    <s v="4-7"/>
    <s v="Oper Data: Data Sources"/>
    <x v="6"/>
    <x v="0"/>
  </r>
  <r>
    <x v="0"/>
    <s v="Industry"/>
    <s v="1-3"/>
    <s v="1-3"/>
    <s v="Oper Data: Data Sources"/>
    <x v="6"/>
    <x v="0"/>
  </r>
  <r>
    <x v="0"/>
    <s v="Government"/>
    <s v="4-7"/>
    <s v="4-7"/>
    <s v="Oper Data: Data Sources"/>
    <x v="6"/>
    <x v="0"/>
  </r>
  <r>
    <x v="1"/>
    <s v="Industry"/>
    <s v="4-7"/>
    <s v="4-7"/>
    <s v="Oper Data: Data Sources"/>
    <x v="6"/>
    <x v="0"/>
  </r>
  <r>
    <x v="1"/>
    <s v="Industry"/>
    <s v="8-11"/>
    <s v="8-11"/>
    <s v="Oper Data: Data Sources"/>
    <x v="6"/>
    <x v="0"/>
  </r>
  <r>
    <x v="1"/>
    <s v="Government"/>
    <s v="12 or more"/>
    <s v="12 or more"/>
    <s v="Oper Data: Data Sources"/>
    <x v="6"/>
    <x v="0"/>
  </r>
  <r>
    <x v="1"/>
    <s v="Industry"/>
    <s v="12 or more"/>
    <s v="12 or more"/>
    <s v="Oper Data: Data Sources"/>
    <x v="6"/>
    <x v="1"/>
  </r>
  <r>
    <x v="1"/>
    <s v="Academia/Research"/>
    <s v="8-11"/>
    <s v="12 or more"/>
    <s v="Oper Data: Data Sources"/>
    <x v="6"/>
    <x v="0"/>
  </r>
  <r>
    <x v="2"/>
    <s v="Industry"/>
    <s v="12 or more"/>
    <s v="12 or more"/>
    <s v="Oper Data: Data Sources"/>
    <x v="6"/>
    <x v="2"/>
  </r>
  <r>
    <x v="0"/>
    <s v="Industry"/>
    <s v="12 or more"/>
    <s v="12 or more"/>
    <s v="Oper Data: Data Sources"/>
    <x v="6"/>
    <x v="0"/>
  </r>
  <r>
    <x v="1"/>
    <s v="Industry"/>
    <s v="8-11"/>
    <s v="8-11"/>
    <s v="Oper Data: Data Sources"/>
    <x v="6"/>
    <x v="2"/>
  </r>
  <r>
    <x v="1"/>
    <s v="Industry"/>
    <s v="8-11"/>
    <s v="4-7"/>
    <s v="Oper Data: Data Sources"/>
    <x v="6"/>
    <x v="2"/>
  </r>
  <r>
    <x v="0"/>
    <s v="Industry"/>
    <s v="12 or more"/>
    <s v="4-7"/>
    <s v="Oper Data: Data Sources"/>
    <x v="6"/>
    <x v="0"/>
  </r>
  <r>
    <x v="2"/>
    <s v="Industry"/>
    <s v="12 or more"/>
    <s v="4-7"/>
    <s v="Oper Data: Data Sources"/>
    <x v="6"/>
    <x v="2"/>
  </r>
  <r>
    <x v="0"/>
    <s v="Industry"/>
    <s v="4-7"/>
    <s v="8-11"/>
    <s v="Oper Data: Data Sources"/>
    <x v="6"/>
    <x v="0"/>
  </r>
  <r>
    <x v="0"/>
    <s v="Government"/>
    <s v="12 or more"/>
    <s v="1-3"/>
    <s v="Oper Data: Data Sources"/>
    <x v="6"/>
    <x v="0"/>
  </r>
  <r>
    <x v="1"/>
    <s v="Government"/>
    <s v="8-11"/>
    <s v="4-7"/>
    <s v="Oper Data: Data Sources"/>
    <x v="6"/>
    <x v="0"/>
  </r>
  <r>
    <x v="2"/>
    <s v="Industry"/>
    <s v="12 or more"/>
    <s v="4-7"/>
    <s v="Oper Data: Data Sources"/>
    <x v="6"/>
    <x v="0"/>
  </r>
  <r>
    <x v="1"/>
    <s v="Other"/>
    <s v="4-7"/>
    <s v="1-3"/>
    <s v="Oper Data: Data Sources"/>
    <x v="6"/>
    <x v="0"/>
  </r>
  <r>
    <x v="1"/>
    <s v="Industry"/>
    <s v="8-11"/>
    <s v="8-11"/>
    <s v="Oper Data: Data Sources"/>
    <x v="6"/>
    <x v="0"/>
  </r>
  <r>
    <x v="0"/>
    <s v="Academia/Research"/>
    <s v="8-11"/>
    <s v="4-7"/>
    <s v="Oper Data: Data Sources"/>
    <x v="6"/>
    <x v="1"/>
  </r>
  <r>
    <x v="1"/>
    <s v="Government"/>
    <s v="4-7"/>
    <s v="4-7"/>
    <s v="Oper Data: Data Sources"/>
    <x v="6"/>
    <x v="2"/>
  </r>
  <r>
    <x v="3"/>
    <s v="Industry"/>
    <s v="12 or more"/>
    <s v="1-3"/>
    <s v="Oper Data: Data Sources"/>
    <x v="6"/>
    <x v="2"/>
  </r>
  <r>
    <x v="1"/>
    <s v="Industry"/>
    <s v="12 or more"/>
    <s v="4-7"/>
    <s v="Oper Data: Data Sources"/>
    <x v="6"/>
    <x v="0"/>
  </r>
  <r>
    <x v="0"/>
    <s v="Industry"/>
    <s v="1-3"/>
    <s v="1-3"/>
    <s v="Oper Data: Data Sources"/>
    <x v="6"/>
    <x v="0"/>
  </r>
  <r>
    <x v="2"/>
    <s v="Industry"/>
    <s v="12 or more"/>
    <s v="1-3"/>
    <s v="Oper Data: Data Sources"/>
    <x v="6"/>
    <x v="0"/>
  </r>
  <r>
    <x v="1"/>
    <s v="Industry"/>
    <s v="12 or more"/>
    <s v="12 or more"/>
    <s v="Oper Data: Data Sources"/>
    <x v="6"/>
    <x v="2"/>
  </r>
  <r>
    <x v="0"/>
    <s v="Government"/>
    <s v="4-7"/>
    <s v="4-7"/>
    <s v="Oper Data: Data Sources"/>
    <x v="6"/>
    <x v="2"/>
  </r>
  <r>
    <x v="1"/>
    <s v="Industry"/>
    <s v="12 or more"/>
    <s v="8-11"/>
    <s v="Oper Data: Data Sources"/>
    <x v="6"/>
    <x v="1"/>
  </r>
  <r>
    <x v="1"/>
    <s v="Government"/>
    <s v="4-7"/>
    <s v="1-3"/>
    <s v="Oper Data: Data Sources"/>
    <x v="6"/>
    <x v="0"/>
  </r>
  <r>
    <x v="1"/>
    <s v="Government"/>
    <s v="12 or more"/>
    <s v="1-3"/>
    <s v="Oper Data: Data Sources"/>
    <x v="6"/>
    <x v="0"/>
  </r>
  <r>
    <x v="0"/>
    <s v="Industry"/>
    <s v="12 or more"/>
    <s v="4-7"/>
    <s v="Oper Data: Data Syntax"/>
    <x v="7"/>
    <x v="0"/>
  </r>
  <r>
    <x v="0"/>
    <s v="Industry"/>
    <s v="1-3"/>
    <s v="1-3"/>
    <s v="Oper Data: Data Syntax"/>
    <x v="7"/>
    <x v="0"/>
  </r>
  <r>
    <x v="0"/>
    <s v="Government"/>
    <s v="4-7"/>
    <s v="4-7"/>
    <s v="Oper Data: Data Syntax"/>
    <x v="7"/>
    <x v="0"/>
  </r>
  <r>
    <x v="1"/>
    <s v="Industry"/>
    <s v="4-7"/>
    <s v="4-7"/>
    <s v="Oper Data: Data Syntax"/>
    <x v="7"/>
    <x v="0"/>
  </r>
  <r>
    <x v="1"/>
    <s v="Industry"/>
    <s v="8-11"/>
    <s v="8-11"/>
    <s v="Oper Data: Data Syntax"/>
    <x v="7"/>
    <x v="0"/>
  </r>
  <r>
    <x v="1"/>
    <s v="Government"/>
    <s v="12 or more"/>
    <s v="12 or more"/>
    <s v="Oper Data: Data Syntax"/>
    <x v="7"/>
    <x v="0"/>
  </r>
  <r>
    <x v="1"/>
    <s v="Industry"/>
    <s v="12 or more"/>
    <s v="12 or more"/>
    <s v="Oper Data: Data Syntax"/>
    <x v="7"/>
    <x v="0"/>
  </r>
  <r>
    <x v="1"/>
    <s v="Academia/Research"/>
    <s v="8-11"/>
    <s v="12 or more"/>
    <s v="Oper Data: Data Syntax"/>
    <x v="7"/>
    <x v="0"/>
  </r>
  <r>
    <x v="2"/>
    <s v="Industry"/>
    <s v="12 or more"/>
    <s v="12 or more"/>
    <s v="Oper Data: Data Syntax"/>
    <x v="7"/>
    <x v="2"/>
  </r>
  <r>
    <x v="0"/>
    <s v="Industry"/>
    <s v="12 or more"/>
    <s v="12 or more"/>
    <s v="Oper Data: Data Syntax"/>
    <x v="7"/>
    <x v="0"/>
  </r>
  <r>
    <x v="1"/>
    <s v="Industry"/>
    <s v="8-11"/>
    <s v="8-11"/>
    <s v="Oper Data: Data Syntax"/>
    <x v="7"/>
    <x v="2"/>
  </r>
  <r>
    <x v="1"/>
    <s v="Industry"/>
    <s v="8-11"/>
    <s v="4-7"/>
    <s v="Oper Data: Data Syntax"/>
    <x v="7"/>
    <x v="0"/>
  </r>
  <r>
    <x v="0"/>
    <s v="Industry"/>
    <s v="12 or more"/>
    <s v="4-7"/>
    <s v="Oper Data: Data Syntax"/>
    <x v="7"/>
    <x v="0"/>
  </r>
  <r>
    <x v="2"/>
    <s v="Industry"/>
    <s v="12 or more"/>
    <s v="4-7"/>
    <s v="Oper Data: Data Syntax"/>
    <x v="7"/>
    <x v="0"/>
  </r>
  <r>
    <x v="0"/>
    <s v="Industry"/>
    <s v="4-7"/>
    <s v="8-11"/>
    <s v="Oper Data: Data Syntax"/>
    <x v="7"/>
    <x v="0"/>
  </r>
  <r>
    <x v="0"/>
    <s v="Government"/>
    <s v="12 or more"/>
    <s v="1-3"/>
    <s v="Oper Data: Data Syntax"/>
    <x v="7"/>
    <x v="0"/>
  </r>
  <r>
    <x v="1"/>
    <s v="Government"/>
    <s v="8-11"/>
    <s v="4-7"/>
    <s v="Oper Data: Data Syntax"/>
    <x v="7"/>
    <x v="2"/>
  </r>
  <r>
    <x v="2"/>
    <s v="Industry"/>
    <s v="12 or more"/>
    <s v="4-7"/>
    <s v="Oper Data: Data Syntax"/>
    <x v="7"/>
    <x v="0"/>
  </r>
  <r>
    <x v="1"/>
    <s v="Other"/>
    <s v="4-7"/>
    <s v="1-3"/>
    <s v="Oper Data: Data Syntax"/>
    <x v="7"/>
    <x v="2"/>
  </r>
  <r>
    <x v="1"/>
    <s v="Industry"/>
    <s v="8-11"/>
    <s v="8-11"/>
    <s v="Oper Data: Data Syntax"/>
    <x v="7"/>
    <x v="0"/>
  </r>
  <r>
    <x v="0"/>
    <s v="Academia/Research"/>
    <s v="8-11"/>
    <s v="4-7"/>
    <s v="Oper Data: Data Syntax"/>
    <x v="7"/>
    <x v="0"/>
  </r>
  <r>
    <x v="1"/>
    <s v="Government"/>
    <s v="4-7"/>
    <s v="4-7"/>
    <s v="Oper Data: Data Syntax"/>
    <x v="7"/>
    <x v="2"/>
  </r>
  <r>
    <x v="3"/>
    <s v="Industry"/>
    <s v="12 or more"/>
    <s v="1-3"/>
    <s v="Oper Data: Data Syntax"/>
    <x v="7"/>
    <x v="2"/>
  </r>
  <r>
    <x v="1"/>
    <s v="Industry"/>
    <s v="12 or more"/>
    <s v="4-7"/>
    <s v="Oper Data: Data Syntax"/>
    <x v="7"/>
    <x v="0"/>
  </r>
  <r>
    <x v="0"/>
    <s v="Industry"/>
    <s v="1-3"/>
    <s v="1-3"/>
    <s v="Oper Data: Data Syntax"/>
    <x v="7"/>
    <x v="0"/>
  </r>
  <r>
    <x v="2"/>
    <s v="Industry"/>
    <s v="12 or more"/>
    <s v="1-3"/>
    <s v="Oper Data: Data Syntax"/>
    <x v="7"/>
    <x v="0"/>
  </r>
  <r>
    <x v="1"/>
    <s v="Industry"/>
    <s v="12 or more"/>
    <s v="12 or more"/>
    <s v="Oper Data: Data Syntax"/>
    <x v="7"/>
    <x v="2"/>
  </r>
  <r>
    <x v="0"/>
    <s v="Government"/>
    <s v="4-7"/>
    <s v="4-7"/>
    <s v="Oper Data: Data Syntax"/>
    <x v="7"/>
    <x v="0"/>
  </r>
  <r>
    <x v="1"/>
    <s v="Industry"/>
    <s v="12 or more"/>
    <s v="8-11"/>
    <s v="Oper Data: Data Syntax"/>
    <x v="7"/>
    <x v="0"/>
  </r>
  <r>
    <x v="1"/>
    <s v="Government"/>
    <s v="4-7"/>
    <s v="1-3"/>
    <s v="Oper Data: Data Syntax"/>
    <x v="7"/>
    <x v="0"/>
  </r>
  <r>
    <x v="1"/>
    <s v="Government"/>
    <s v="12 or more"/>
    <s v="1-3"/>
    <s v="Oper Data: Data Syntax"/>
    <x v="7"/>
    <x v="0"/>
  </r>
  <r>
    <x v="0"/>
    <s v="Industry"/>
    <s v="12 or more"/>
    <s v="4-7"/>
    <s v="Oper Data: Data Rates"/>
    <x v="8"/>
    <x v="0"/>
  </r>
  <r>
    <x v="0"/>
    <s v="Industry"/>
    <s v="1-3"/>
    <s v="1-3"/>
    <s v="Oper Data: Data Rates"/>
    <x v="8"/>
    <x v="0"/>
  </r>
  <r>
    <x v="0"/>
    <s v="Government"/>
    <s v="4-7"/>
    <s v="4-7"/>
    <s v="Oper Data: Data Rates"/>
    <x v="8"/>
    <x v="0"/>
  </r>
  <r>
    <x v="1"/>
    <s v="Industry"/>
    <s v="4-7"/>
    <s v="4-7"/>
    <s v="Oper Data: Data Rates"/>
    <x v="8"/>
    <x v="0"/>
  </r>
  <r>
    <x v="1"/>
    <s v="Industry"/>
    <s v="8-11"/>
    <s v="8-11"/>
    <s v="Oper Data: Data Rates"/>
    <x v="8"/>
    <x v="0"/>
  </r>
  <r>
    <x v="1"/>
    <s v="Government"/>
    <s v="12 or more"/>
    <s v="12 or more"/>
    <s v="Oper Data: Data Rates"/>
    <x v="8"/>
    <x v="0"/>
  </r>
  <r>
    <x v="1"/>
    <s v="Industry"/>
    <s v="12 or more"/>
    <s v="12 or more"/>
    <s v="Oper Data: Data Rates"/>
    <x v="8"/>
    <x v="0"/>
  </r>
  <r>
    <x v="1"/>
    <s v="Academia/Research"/>
    <s v="8-11"/>
    <s v="12 or more"/>
    <s v="Oper Data: Data Rates"/>
    <x v="8"/>
    <x v="0"/>
  </r>
  <r>
    <x v="2"/>
    <s v="Industry"/>
    <s v="12 or more"/>
    <s v="12 or more"/>
    <s v="Oper Data: Data Rates"/>
    <x v="8"/>
    <x v="2"/>
  </r>
  <r>
    <x v="0"/>
    <s v="Industry"/>
    <s v="12 or more"/>
    <s v="12 or more"/>
    <s v="Oper Data: Data Rates"/>
    <x v="8"/>
    <x v="0"/>
  </r>
  <r>
    <x v="1"/>
    <s v="Industry"/>
    <s v="8-11"/>
    <s v="8-11"/>
    <s v="Oper Data: Data Rates"/>
    <x v="8"/>
    <x v="0"/>
  </r>
  <r>
    <x v="1"/>
    <s v="Industry"/>
    <s v="8-11"/>
    <s v="4-7"/>
    <s v="Oper Data: Data Rates"/>
    <x v="8"/>
    <x v="1"/>
  </r>
  <r>
    <x v="0"/>
    <s v="Industry"/>
    <s v="12 or more"/>
    <s v="4-7"/>
    <s v="Oper Data: Data Rates"/>
    <x v="8"/>
    <x v="0"/>
  </r>
  <r>
    <x v="2"/>
    <s v="Industry"/>
    <s v="12 or more"/>
    <s v="4-7"/>
    <s v="Oper Data: Data Rates"/>
    <x v="8"/>
    <x v="0"/>
  </r>
  <r>
    <x v="0"/>
    <s v="Industry"/>
    <s v="4-7"/>
    <s v="8-11"/>
    <s v="Oper Data: Data Rates"/>
    <x v="8"/>
    <x v="0"/>
  </r>
  <r>
    <x v="0"/>
    <s v="Government"/>
    <s v="12 or more"/>
    <s v="1-3"/>
    <s v="Oper Data: Data Rates"/>
    <x v="8"/>
    <x v="0"/>
  </r>
  <r>
    <x v="1"/>
    <s v="Government"/>
    <s v="8-11"/>
    <s v="4-7"/>
    <s v="Oper Data: Data Rates"/>
    <x v="8"/>
    <x v="0"/>
  </r>
  <r>
    <x v="2"/>
    <s v="Industry"/>
    <s v="12 or more"/>
    <s v="4-7"/>
    <s v="Oper Data: Data Rates"/>
    <x v="8"/>
    <x v="0"/>
  </r>
  <r>
    <x v="1"/>
    <s v="Other"/>
    <s v="4-7"/>
    <s v="1-3"/>
    <s v="Oper Data: Data Rates"/>
    <x v="8"/>
    <x v="2"/>
  </r>
  <r>
    <x v="1"/>
    <s v="Industry"/>
    <s v="8-11"/>
    <s v="8-11"/>
    <s v="Oper Data: Data Rates"/>
    <x v="8"/>
    <x v="1"/>
  </r>
  <r>
    <x v="0"/>
    <s v="Academia/Research"/>
    <s v="8-11"/>
    <s v="4-7"/>
    <s v="Oper Data: Data Rates"/>
    <x v="8"/>
    <x v="0"/>
  </r>
  <r>
    <x v="1"/>
    <s v="Government"/>
    <s v="4-7"/>
    <s v="4-7"/>
    <s v="Oper Data: Data Rates"/>
    <x v="8"/>
    <x v="1"/>
  </r>
  <r>
    <x v="3"/>
    <s v="Industry"/>
    <s v="12 or more"/>
    <s v="1-3"/>
    <s v="Oper Data: Data Rates"/>
    <x v="8"/>
    <x v="1"/>
  </r>
  <r>
    <x v="1"/>
    <s v="Industry"/>
    <s v="12 or more"/>
    <s v="4-7"/>
    <s v="Oper Data: Data Rates"/>
    <x v="8"/>
    <x v="0"/>
  </r>
  <r>
    <x v="0"/>
    <s v="Industry"/>
    <s v="1-3"/>
    <s v="1-3"/>
    <s v="Oper Data: Data Rates"/>
    <x v="8"/>
    <x v="0"/>
  </r>
  <r>
    <x v="2"/>
    <s v="Industry"/>
    <s v="12 or more"/>
    <s v="1-3"/>
    <s v="Oper Data: Data Rates"/>
    <x v="8"/>
    <x v="0"/>
  </r>
  <r>
    <x v="1"/>
    <s v="Industry"/>
    <s v="12 or more"/>
    <s v="12 or more"/>
    <s v="Oper Data: Data Rates"/>
    <x v="8"/>
    <x v="0"/>
  </r>
  <r>
    <x v="0"/>
    <s v="Government"/>
    <s v="4-7"/>
    <s v="4-7"/>
    <s v="Oper Data: Data Rates"/>
    <x v="8"/>
    <x v="2"/>
  </r>
  <r>
    <x v="1"/>
    <s v="Industry"/>
    <s v="12 or more"/>
    <s v="8-11"/>
    <s v="Oper Data: Data Rates"/>
    <x v="8"/>
    <x v="1"/>
  </r>
  <r>
    <x v="1"/>
    <s v="Government"/>
    <s v="4-7"/>
    <s v="1-3"/>
    <s v="Oper Data: Data Rates"/>
    <x v="8"/>
    <x v="2"/>
  </r>
  <r>
    <x v="1"/>
    <s v="Government"/>
    <s v="12 or more"/>
    <s v="1-3"/>
    <s v="Oper Data: Data Rates"/>
    <x v="8"/>
    <x v="3"/>
  </r>
  <r>
    <x v="0"/>
    <s v="Industry"/>
    <s v="12 or more"/>
    <s v="4-7"/>
    <s v="OperEnv: Runtime Metrics"/>
    <x v="9"/>
    <x v="0"/>
  </r>
  <r>
    <x v="0"/>
    <s v="Industry"/>
    <s v="1-3"/>
    <s v="1-3"/>
    <s v="OperEnv: Runtime Metrics"/>
    <x v="9"/>
    <x v="0"/>
  </r>
  <r>
    <x v="0"/>
    <s v="Government"/>
    <s v="4-7"/>
    <s v="4-7"/>
    <s v="OperEnv: Runtime Metrics"/>
    <x v="9"/>
    <x v="0"/>
  </r>
  <r>
    <x v="1"/>
    <s v="Industry"/>
    <s v="4-7"/>
    <s v="4-7"/>
    <s v="OperEnv: Runtime Metrics"/>
    <x v="9"/>
    <x v="0"/>
  </r>
  <r>
    <x v="1"/>
    <s v="Industry"/>
    <s v="8-11"/>
    <s v="8-11"/>
    <s v="OperEnv: Runtime Metrics"/>
    <x v="9"/>
    <x v="2"/>
  </r>
  <r>
    <x v="1"/>
    <s v="Government"/>
    <s v="12 or more"/>
    <s v="12 or more"/>
    <s v="OperEnv: Runtime Metrics"/>
    <x v="9"/>
    <x v="0"/>
  </r>
  <r>
    <x v="1"/>
    <s v="Industry"/>
    <s v="12 or more"/>
    <s v="12 or more"/>
    <s v="OperEnv: Runtime Metrics"/>
    <x v="9"/>
    <x v="0"/>
  </r>
  <r>
    <x v="1"/>
    <s v="Academia/Research"/>
    <s v="8-11"/>
    <s v="12 or more"/>
    <s v="OperEnv: Runtime Metrics"/>
    <x v="9"/>
    <x v="0"/>
  </r>
  <r>
    <x v="2"/>
    <s v="Industry"/>
    <s v="12 or more"/>
    <s v="12 or more"/>
    <s v="OperEnv: Runtime Metrics"/>
    <x v="9"/>
    <x v="3"/>
  </r>
  <r>
    <x v="0"/>
    <s v="Industry"/>
    <s v="12 or more"/>
    <s v="12 or more"/>
    <s v="OperEnv: Runtime Metrics"/>
    <x v="9"/>
    <x v="2"/>
  </r>
  <r>
    <x v="1"/>
    <s v="Industry"/>
    <s v="8-11"/>
    <s v="8-11"/>
    <s v="OperEnv: Runtime Metrics"/>
    <x v="9"/>
    <x v="2"/>
  </r>
  <r>
    <x v="1"/>
    <s v="Industry"/>
    <s v="8-11"/>
    <s v="4-7"/>
    <s v="OperEnv: Runtime Metrics"/>
    <x v="9"/>
    <x v="1"/>
  </r>
  <r>
    <x v="0"/>
    <s v="Industry"/>
    <s v="12 or more"/>
    <s v="4-7"/>
    <s v="OperEnv: Runtime Metrics"/>
    <x v="9"/>
    <x v="0"/>
  </r>
  <r>
    <x v="2"/>
    <s v="Industry"/>
    <s v="12 or more"/>
    <s v="4-7"/>
    <s v="OperEnv: Runtime Metrics"/>
    <x v="9"/>
    <x v="0"/>
  </r>
  <r>
    <x v="0"/>
    <s v="Industry"/>
    <s v="4-7"/>
    <s v="8-11"/>
    <s v="OperEnv: Runtime Metrics"/>
    <x v="9"/>
    <x v="0"/>
  </r>
  <r>
    <x v="0"/>
    <s v="Government"/>
    <s v="12 or more"/>
    <s v="1-3"/>
    <s v="OperEnv: Runtime Metrics"/>
    <x v="9"/>
    <x v="0"/>
  </r>
  <r>
    <x v="1"/>
    <s v="Government"/>
    <s v="8-11"/>
    <s v="4-7"/>
    <s v="OperEnv: Runtime Metrics"/>
    <x v="9"/>
    <x v="2"/>
  </r>
  <r>
    <x v="2"/>
    <s v="Industry"/>
    <s v="12 or more"/>
    <s v="4-7"/>
    <s v="OperEnv: Runtime Metrics"/>
    <x v="9"/>
    <x v="0"/>
  </r>
  <r>
    <x v="1"/>
    <s v="Other"/>
    <s v="4-7"/>
    <s v="1-3"/>
    <s v="OperEnv: Runtime Metrics"/>
    <x v="9"/>
    <x v="0"/>
  </r>
  <r>
    <x v="1"/>
    <s v="Industry"/>
    <s v="8-11"/>
    <s v="8-11"/>
    <s v="OperEnv: Runtime Metrics"/>
    <x v="9"/>
    <x v="0"/>
  </r>
  <r>
    <x v="0"/>
    <s v="Academia/Research"/>
    <s v="8-11"/>
    <s v="4-7"/>
    <s v="OperEnv: Runtime Metrics"/>
    <x v="9"/>
    <x v="0"/>
  </r>
  <r>
    <x v="1"/>
    <s v="Government"/>
    <s v="4-7"/>
    <s v="4-7"/>
    <s v="OperEnv: Runtime Metrics"/>
    <x v="9"/>
    <x v="0"/>
  </r>
  <r>
    <x v="3"/>
    <s v="Industry"/>
    <s v="12 or more"/>
    <s v="1-3"/>
    <s v="OperEnv: Runtime Metrics"/>
    <x v="9"/>
    <x v="1"/>
  </r>
  <r>
    <x v="1"/>
    <s v="Industry"/>
    <s v="12 or more"/>
    <s v="4-7"/>
    <s v="OperEnv: Runtime Metrics"/>
    <x v="9"/>
    <x v="0"/>
  </r>
  <r>
    <x v="0"/>
    <s v="Industry"/>
    <s v="1-3"/>
    <s v="1-3"/>
    <s v="OperEnv: Runtime Metrics"/>
    <x v="9"/>
    <x v="1"/>
  </r>
  <r>
    <x v="2"/>
    <s v="Industry"/>
    <s v="12 or more"/>
    <s v="1-3"/>
    <s v="OperEnv: Runtime Metrics"/>
    <x v="9"/>
    <x v="0"/>
  </r>
  <r>
    <x v="1"/>
    <s v="Industry"/>
    <s v="12 or more"/>
    <s v="12 or more"/>
    <s v="OperEnv: Runtime Metrics"/>
    <x v="9"/>
    <x v="1"/>
  </r>
  <r>
    <x v="0"/>
    <s v="Government"/>
    <s v="4-7"/>
    <s v="4-7"/>
    <s v="OperEnv: Runtime Metrics"/>
    <x v="9"/>
    <x v="2"/>
  </r>
  <r>
    <x v="1"/>
    <s v="Industry"/>
    <s v="12 or more"/>
    <s v="8-11"/>
    <s v="OperEnv: Runtime Metrics"/>
    <x v="9"/>
    <x v="0"/>
  </r>
  <r>
    <x v="1"/>
    <s v="Government"/>
    <s v="4-7"/>
    <s v="1-3"/>
    <s v="OperEnv: Runtime Metrics"/>
    <x v="9"/>
    <x v="0"/>
  </r>
  <r>
    <x v="1"/>
    <s v="Government"/>
    <s v="12 or more"/>
    <s v="1-3"/>
    <s v="OperEnv: Runtime Metrics"/>
    <x v="9"/>
    <x v="3"/>
  </r>
  <r>
    <x v="0"/>
    <s v="Industry"/>
    <s v="12 or more"/>
    <s v="4-7"/>
    <s v="OperEnv: Compute Resources"/>
    <x v="10"/>
    <x v="2"/>
  </r>
  <r>
    <x v="0"/>
    <s v="Industry"/>
    <s v="1-3"/>
    <s v="1-3"/>
    <s v="OperEnv: Compute Resources"/>
    <x v="10"/>
    <x v="2"/>
  </r>
  <r>
    <x v="0"/>
    <s v="Government"/>
    <s v="4-7"/>
    <s v="4-7"/>
    <s v="OperEnv: Compute Resources"/>
    <x v="10"/>
    <x v="0"/>
  </r>
  <r>
    <x v="1"/>
    <s v="Industry"/>
    <s v="4-7"/>
    <s v="4-7"/>
    <s v="OperEnv: Compute Resources"/>
    <x v="10"/>
    <x v="0"/>
  </r>
  <r>
    <x v="1"/>
    <s v="Industry"/>
    <s v="8-11"/>
    <s v="8-11"/>
    <s v="OperEnv: Compute Resources"/>
    <x v="10"/>
    <x v="0"/>
  </r>
  <r>
    <x v="1"/>
    <s v="Government"/>
    <s v="12 or more"/>
    <s v="12 or more"/>
    <s v="OperEnv: Compute Resources"/>
    <x v="10"/>
    <x v="0"/>
  </r>
  <r>
    <x v="1"/>
    <s v="Industry"/>
    <s v="12 or more"/>
    <s v="12 or more"/>
    <s v="OperEnv: Compute Resources"/>
    <x v="10"/>
    <x v="0"/>
  </r>
  <r>
    <x v="1"/>
    <s v="Academia/Research"/>
    <s v="8-11"/>
    <s v="12 or more"/>
    <s v="OperEnv: Compute Resources"/>
    <x v="10"/>
    <x v="0"/>
  </r>
  <r>
    <x v="2"/>
    <s v="Industry"/>
    <s v="12 or more"/>
    <s v="12 or more"/>
    <s v="OperEnv: Compute Resources"/>
    <x v="10"/>
    <x v="0"/>
  </r>
  <r>
    <x v="0"/>
    <s v="Industry"/>
    <s v="12 or more"/>
    <s v="12 or more"/>
    <s v="OperEnv: Compute Resources"/>
    <x v="10"/>
    <x v="0"/>
  </r>
  <r>
    <x v="1"/>
    <s v="Industry"/>
    <s v="8-11"/>
    <s v="8-11"/>
    <s v="OperEnv: Compute Resources"/>
    <x v="10"/>
    <x v="2"/>
  </r>
  <r>
    <x v="1"/>
    <s v="Industry"/>
    <s v="8-11"/>
    <s v="4-7"/>
    <s v="OperEnv: Compute Resources"/>
    <x v="10"/>
    <x v="2"/>
  </r>
  <r>
    <x v="0"/>
    <s v="Industry"/>
    <s v="12 or more"/>
    <s v="4-7"/>
    <s v="OperEnv: Compute Resources"/>
    <x v="10"/>
    <x v="0"/>
  </r>
  <r>
    <x v="2"/>
    <s v="Industry"/>
    <s v="12 or more"/>
    <s v="4-7"/>
    <s v="OperEnv: Compute Resources"/>
    <x v="10"/>
    <x v="0"/>
  </r>
  <r>
    <x v="0"/>
    <s v="Industry"/>
    <s v="4-7"/>
    <s v="8-11"/>
    <s v="OperEnv: Compute Resources"/>
    <x v="10"/>
    <x v="0"/>
  </r>
  <r>
    <x v="0"/>
    <s v="Government"/>
    <s v="12 or more"/>
    <s v="1-3"/>
    <s v="OperEnv: Compute Resources"/>
    <x v="10"/>
    <x v="0"/>
  </r>
  <r>
    <x v="1"/>
    <s v="Government"/>
    <s v="8-11"/>
    <s v="4-7"/>
    <s v="OperEnv: Compute Resources"/>
    <x v="10"/>
    <x v="2"/>
  </r>
  <r>
    <x v="2"/>
    <s v="Industry"/>
    <s v="12 or more"/>
    <s v="4-7"/>
    <s v="OperEnv: Compute Resources"/>
    <x v="10"/>
    <x v="0"/>
  </r>
  <r>
    <x v="1"/>
    <s v="Other"/>
    <s v="4-7"/>
    <s v="1-3"/>
    <s v="OperEnv: Compute Resources"/>
    <x v="10"/>
    <x v="0"/>
  </r>
  <r>
    <x v="1"/>
    <s v="Industry"/>
    <s v="8-11"/>
    <s v="8-11"/>
    <s v="OperEnv: Compute Resources"/>
    <x v="10"/>
    <x v="2"/>
  </r>
  <r>
    <x v="0"/>
    <s v="Academia/Research"/>
    <s v="8-11"/>
    <s v="4-7"/>
    <s v="OperEnv: Compute Resources"/>
    <x v="10"/>
    <x v="0"/>
  </r>
  <r>
    <x v="1"/>
    <s v="Government"/>
    <s v="4-7"/>
    <s v="4-7"/>
    <s v="OperEnv: Compute Resources"/>
    <x v="10"/>
    <x v="2"/>
  </r>
  <r>
    <x v="3"/>
    <s v="Industry"/>
    <s v="12 or more"/>
    <s v="1-3"/>
    <s v="OperEnv: Compute Resources"/>
    <x v="10"/>
    <x v="2"/>
  </r>
  <r>
    <x v="1"/>
    <s v="Industry"/>
    <s v="12 or more"/>
    <s v="4-7"/>
    <s v="OperEnv: Compute Resources"/>
    <x v="10"/>
    <x v="0"/>
  </r>
  <r>
    <x v="0"/>
    <s v="Industry"/>
    <s v="1-3"/>
    <s v="1-3"/>
    <s v="OperEnv: Compute Resources"/>
    <x v="10"/>
    <x v="2"/>
  </r>
  <r>
    <x v="2"/>
    <s v="Industry"/>
    <s v="12 or more"/>
    <s v="1-3"/>
    <s v="OperEnv: Compute Resources"/>
    <x v="10"/>
    <x v="0"/>
  </r>
  <r>
    <x v="1"/>
    <s v="Industry"/>
    <s v="12 or more"/>
    <s v="12 or more"/>
    <s v="OperEnv: Compute Resources"/>
    <x v="10"/>
    <x v="0"/>
  </r>
  <r>
    <x v="0"/>
    <s v="Government"/>
    <s v="4-7"/>
    <s v="4-7"/>
    <s v="OperEnv: Compute Resources"/>
    <x v="10"/>
    <x v="2"/>
  </r>
  <r>
    <x v="1"/>
    <s v="Industry"/>
    <s v="12 or more"/>
    <s v="8-11"/>
    <s v="OperEnv: Compute Resources"/>
    <x v="10"/>
    <x v="1"/>
  </r>
  <r>
    <x v="1"/>
    <s v="Government"/>
    <s v="4-7"/>
    <s v="1-3"/>
    <s v="OperEnv: Compute Resources"/>
    <x v="10"/>
    <x v="2"/>
  </r>
  <r>
    <x v="1"/>
    <s v="Government"/>
    <s v="12 or more"/>
    <s v="1-3"/>
    <s v="OperEnv: Compute Resources"/>
    <x v="10"/>
    <x v="3"/>
  </r>
  <r>
    <x v="0"/>
    <s v="Industry"/>
    <s v="12 or more"/>
    <s v="4-7"/>
    <s v="OperEnv: Inference Time"/>
    <x v="11"/>
    <x v="0"/>
  </r>
  <r>
    <x v="0"/>
    <s v="Industry"/>
    <s v="1-3"/>
    <s v="1-3"/>
    <s v="OperEnv: Inference Time"/>
    <x v="11"/>
    <x v="0"/>
  </r>
  <r>
    <x v="0"/>
    <s v="Government"/>
    <s v="4-7"/>
    <s v="4-7"/>
    <s v="OperEnv: Inference Time"/>
    <x v="11"/>
    <x v="0"/>
  </r>
  <r>
    <x v="1"/>
    <s v="Industry"/>
    <s v="4-7"/>
    <s v="4-7"/>
    <s v="OperEnv: Inference Time"/>
    <x v="11"/>
    <x v="2"/>
  </r>
  <r>
    <x v="1"/>
    <s v="Industry"/>
    <s v="8-11"/>
    <s v="8-11"/>
    <s v="OperEnv: Inference Time"/>
    <x v="11"/>
    <x v="0"/>
  </r>
  <r>
    <x v="1"/>
    <s v="Government"/>
    <s v="12 or more"/>
    <s v="12 or more"/>
    <s v="OperEnv: Inference Time"/>
    <x v="11"/>
    <x v="2"/>
  </r>
  <r>
    <x v="1"/>
    <s v="Industry"/>
    <s v="12 or more"/>
    <s v="12 or more"/>
    <s v="OperEnv: Inference Time"/>
    <x v="11"/>
    <x v="0"/>
  </r>
  <r>
    <x v="1"/>
    <s v="Academia/Research"/>
    <s v="8-11"/>
    <s v="12 or more"/>
    <s v="OperEnv: Inference Time"/>
    <x v="11"/>
    <x v="1"/>
  </r>
  <r>
    <x v="2"/>
    <s v="Industry"/>
    <s v="12 or more"/>
    <s v="12 or more"/>
    <s v="OperEnv: Inference Time"/>
    <x v="11"/>
    <x v="0"/>
  </r>
  <r>
    <x v="0"/>
    <s v="Industry"/>
    <s v="12 or more"/>
    <s v="12 or more"/>
    <s v="OperEnv: Inference Time"/>
    <x v="11"/>
    <x v="0"/>
  </r>
  <r>
    <x v="1"/>
    <s v="Industry"/>
    <s v="8-11"/>
    <s v="8-11"/>
    <s v="OperEnv: Inference Time"/>
    <x v="11"/>
    <x v="2"/>
  </r>
  <r>
    <x v="1"/>
    <s v="Industry"/>
    <s v="8-11"/>
    <s v="4-7"/>
    <s v="OperEnv: Inference Time"/>
    <x v="11"/>
    <x v="0"/>
  </r>
  <r>
    <x v="0"/>
    <s v="Industry"/>
    <s v="12 or more"/>
    <s v="4-7"/>
    <s v="OperEnv: Inference Time"/>
    <x v="11"/>
    <x v="0"/>
  </r>
  <r>
    <x v="2"/>
    <s v="Industry"/>
    <s v="12 or more"/>
    <s v="4-7"/>
    <s v="OperEnv: Inference Time"/>
    <x v="11"/>
    <x v="2"/>
  </r>
  <r>
    <x v="0"/>
    <s v="Industry"/>
    <s v="4-7"/>
    <s v="8-11"/>
    <s v="OperEnv: Inference Time"/>
    <x v="11"/>
    <x v="0"/>
  </r>
  <r>
    <x v="0"/>
    <s v="Government"/>
    <s v="12 or more"/>
    <s v="1-3"/>
    <s v="OperEnv: Inference Time"/>
    <x v="11"/>
    <x v="0"/>
  </r>
  <r>
    <x v="1"/>
    <s v="Government"/>
    <s v="8-11"/>
    <s v="4-7"/>
    <s v="OperEnv: Inference Time"/>
    <x v="11"/>
    <x v="0"/>
  </r>
  <r>
    <x v="2"/>
    <s v="Industry"/>
    <s v="12 or more"/>
    <s v="4-7"/>
    <s v="OperEnv: Inference Time"/>
    <x v="11"/>
    <x v="0"/>
  </r>
  <r>
    <x v="1"/>
    <s v="Other"/>
    <s v="4-7"/>
    <s v="1-3"/>
    <s v="OperEnv: Inference Time"/>
    <x v="11"/>
    <x v="0"/>
  </r>
  <r>
    <x v="1"/>
    <s v="Industry"/>
    <s v="8-11"/>
    <s v="8-11"/>
    <s v="OperEnv: Inference Time"/>
    <x v="11"/>
    <x v="2"/>
  </r>
  <r>
    <x v="0"/>
    <s v="Academia/Research"/>
    <s v="8-11"/>
    <s v="4-7"/>
    <s v="OperEnv: Inference Time"/>
    <x v="11"/>
    <x v="0"/>
  </r>
  <r>
    <x v="1"/>
    <s v="Government"/>
    <s v="4-7"/>
    <s v="4-7"/>
    <s v="OperEnv: Inference Time"/>
    <x v="11"/>
    <x v="0"/>
  </r>
  <r>
    <x v="3"/>
    <s v="Industry"/>
    <s v="12 or more"/>
    <s v="1-3"/>
    <s v="OperEnv: Inference Time"/>
    <x v="11"/>
    <x v="2"/>
  </r>
  <r>
    <x v="1"/>
    <s v="Industry"/>
    <s v="12 or more"/>
    <s v="4-7"/>
    <s v="OperEnv: Inference Time"/>
    <x v="11"/>
    <x v="0"/>
  </r>
  <r>
    <x v="0"/>
    <s v="Industry"/>
    <s v="1-3"/>
    <s v="1-3"/>
    <s v="OperEnv: Inference Time"/>
    <x v="11"/>
    <x v="0"/>
  </r>
  <r>
    <x v="2"/>
    <s v="Industry"/>
    <s v="12 or more"/>
    <s v="1-3"/>
    <s v="OperEnv: Inference Time"/>
    <x v="11"/>
    <x v="0"/>
  </r>
  <r>
    <x v="1"/>
    <s v="Industry"/>
    <s v="12 or more"/>
    <s v="12 or more"/>
    <s v="OperEnv: Inference Time"/>
    <x v="11"/>
    <x v="0"/>
  </r>
  <r>
    <x v="0"/>
    <s v="Government"/>
    <s v="4-7"/>
    <s v="4-7"/>
    <s v="OperEnv: Inference Time"/>
    <x v="11"/>
    <x v="2"/>
  </r>
  <r>
    <x v="1"/>
    <s v="Industry"/>
    <s v="12 or more"/>
    <s v="8-11"/>
    <s v="OperEnv: Inference Time"/>
    <x v="11"/>
    <x v="2"/>
  </r>
  <r>
    <x v="1"/>
    <s v="Government"/>
    <s v="4-7"/>
    <s v="1-3"/>
    <s v="OperEnv: Inference Time"/>
    <x v="11"/>
    <x v="0"/>
  </r>
  <r>
    <x v="1"/>
    <s v="Government"/>
    <s v="12 or more"/>
    <s v="1-3"/>
    <s v="OperEnv: Inference Time"/>
    <x v="11"/>
    <x v="3"/>
  </r>
  <r>
    <x v="0"/>
    <s v="Industry"/>
    <s v="12 or more"/>
    <s v="4-7"/>
    <s v="Raw Data: Metadata"/>
    <x v="12"/>
    <x v="0"/>
  </r>
  <r>
    <x v="0"/>
    <s v="Industry"/>
    <s v="1-3"/>
    <s v="1-3"/>
    <s v="Raw Data: Metadata"/>
    <x v="12"/>
    <x v="0"/>
  </r>
  <r>
    <x v="0"/>
    <s v="Government"/>
    <s v="4-7"/>
    <s v="4-7"/>
    <s v="Raw Data: Metadata"/>
    <x v="12"/>
    <x v="0"/>
  </r>
  <r>
    <x v="1"/>
    <s v="Industry"/>
    <s v="4-7"/>
    <s v="4-7"/>
    <s v="Raw Data: Metadata"/>
    <x v="12"/>
    <x v="1"/>
  </r>
  <r>
    <x v="1"/>
    <s v="Industry"/>
    <s v="8-11"/>
    <s v="8-11"/>
    <s v="Raw Data: Metadata"/>
    <x v="12"/>
    <x v="1"/>
  </r>
  <r>
    <x v="1"/>
    <s v="Government"/>
    <s v="12 or more"/>
    <s v="12 or more"/>
    <s v="Raw Data: Metadata"/>
    <x v="12"/>
    <x v="0"/>
  </r>
  <r>
    <x v="1"/>
    <s v="Industry"/>
    <s v="12 or more"/>
    <s v="12 or more"/>
    <s v="Raw Data: Metadata"/>
    <x v="12"/>
    <x v="2"/>
  </r>
  <r>
    <x v="1"/>
    <s v="Academia/Research"/>
    <s v="8-11"/>
    <s v="12 or more"/>
    <s v="Raw Data: Metadata"/>
    <x v="12"/>
    <x v="0"/>
  </r>
  <r>
    <x v="2"/>
    <s v="Industry"/>
    <s v="12 or more"/>
    <s v="12 or more"/>
    <s v="Raw Data: Metadata"/>
    <x v="12"/>
    <x v="1"/>
  </r>
  <r>
    <x v="0"/>
    <s v="Industry"/>
    <s v="12 or more"/>
    <s v="12 or more"/>
    <s v="Raw Data: Metadata"/>
    <x v="12"/>
    <x v="0"/>
  </r>
  <r>
    <x v="1"/>
    <s v="Industry"/>
    <s v="8-11"/>
    <s v="8-11"/>
    <s v="Raw Data: Metadata"/>
    <x v="12"/>
    <x v="0"/>
  </r>
  <r>
    <x v="1"/>
    <s v="Industry"/>
    <s v="8-11"/>
    <s v="4-7"/>
    <s v="Raw Data: Metadata"/>
    <x v="12"/>
    <x v="2"/>
  </r>
  <r>
    <x v="0"/>
    <s v="Industry"/>
    <s v="12 or more"/>
    <s v="4-7"/>
    <s v="Raw Data: Metadata"/>
    <x v="12"/>
    <x v="0"/>
  </r>
  <r>
    <x v="2"/>
    <s v="Industry"/>
    <s v="12 or more"/>
    <s v="4-7"/>
    <s v="Raw Data: Metadata"/>
    <x v="12"/>
    <x v="0"/>
  </r>
  <r>
    <x v="0"/>
    <s v="Industry"/>
    <s v="4-7"/>
    <s v="8-11"/>
    <s v="Raw Data: Metadata"/>
    <x v="12"/>
    <x v="0"/>
  </r>
  <r>
    <x v="0"/>
    <s v="Government"/>
    <s v="12 or more"/>
    <s v="1-3"/>
    <s v="Raw Data: Metadata"/>
    <x v="12"/>
    <x v="0"/>
  </r>
  <r>
    <x v="1"/>
    <s v="Government"/>
    <s v="8-11"/>
    <s v="4-7"/>
    <s v="Raw Data: Metadata"/>
    <x v="12"/>
    <x v="0"/>
  </r>
  <r>
    <x v="2"/>
    <s v="Industry"/>
    <s v="12 or more"/>
    <s v="4-7"/>
    <s v="Raw Data: Metadata"/>
    <x v="12"/>
    <x v="0"/>
  </r>
  <r>
    <x v="1"/>
    <s v="Other"/>
    <s v="4-7"/>
    <s v="1-3"/>
    <s v="Raw Data: Metadata"/>
    <x v="12"/>
    <x v="0"/>
  </r>
  <r>
    <x v="1"/>
    <s v="Industry"/>
    <s v="8-11"/>
    <s v="8-11"/>
    <s v="Raw Data: Metadata"/>
    <x v="12"/>
    <x v="0"/>
  </r>
  <r>
    <x v="0"/>
    <s v="Academia/Research"/>
    <s v="8-11"/>
    <s v="4-7"/>
    <s v="Raw Data: Metadata"/>
    <x v="12"/>
    <x v="1"/>
  </r>
  <r>
    <x v="1"/>
    <s v="Government"/>
    <s v="4-7"/>
    <s v="4-7"/>
    <s v="Raw Data: Metadata"/>
    <x v="12"/>
    <x v="2"/>
  </r>
  <r>
    <x v="3"/>
    <s v="Industry"/>
    <s v="12 or more"/>
    <s v="1-3"/>
    <s v="Raw Data: Metadata"/>
    <x v="12"/>
    <x v="1"/>
  </r>
  <r>
    <x v="1"/>
    <s v="Industry"/>
    <s v="12 or more"/>
    <s v="4-7"/>
    <s v="Raw Data: Metadata"/>
    <x v="12"/>
    <x v="0"/>
  </r>
  <r>
    <x v="0"/>
    <s v="Industry"/>
    <s v="1-3"/>
    <s v="1-3"/>
    <s v="Raw Data: Metadata"/>
    <x v="12"/>
    <x v="0"/>
  </r>
  <r>
    <x v="2"/>
    <s v="Industry"/>
    <s v="12 or more"/>
    <s v="1-3"/>
    <s v="Raw Data: Metadata"/>
    <x v="12"/>
    <x v="0"/>
  </r>
  <r>
    <x v="1"/>
    <s v="Industry"/>
    <s v="12 or more"/>
    <s v="12 or more"/>
    <s v="Raw Data: Metadata"/>
    <x v="12"/>
    <x v="2"/>
  </r>
  <r>
    <x v="0"/>
    <s v="Government"/>
    <s v="4-7"/>
    <s v="4-7"/>
    <s v="Raw Data: Metadata"/>
    <x v="12"/>
    <x v="2"/>
  </r>
  <r>
    <x v="1"/>
    <s v="Industry"/>
    <s v="12 or more"/>
    <s v="8-11"/>
    <s v="Raw Data: Metadata"/>
    <x v="12"/>
    <x v="0"/>
  </r>
  <r>
    <x v="1"/>
    <s v="Government"/>
    <s v="4-7"/>
    <s v="1-3"/>
    <s v="Raw Data: Metadata"/>
    <x v="12"/>
    <x v="0"/>
  </r>
  <r>
    <x v="1"/>
    <s v="Government"/>
    <s v="12 or more"/>
    <s v="1-3"/>
    <s v="Raw Data: Metadata"/>
    <x v="12"/>
    <x v="0"/>
  </r>
  <r>
    <x v="0"/>
    <s v="Industry"/>
    <s v="12 or more"/>
    <s v="4-7"/>
    <s v="Raw Data: Data Dictionary"/>
    <x v="13"/>
    <x v="0"/>
  </r>
  <r>
    <x v="0"/>
    <s v="Industry"/>
    <s v="1-3"/>
    <s v="1-3"/>
    <s v="Raw Data: Data Dictionary"/>
    <x v="13"/>
    <x v="0"/>
  </r>
  <r>
    <x v="0"/>
    <s v="Government"/>
    <s v="4-7"/>
    <s v="4-7"/>
    <s v="Raw Data: Data Dictionary"/>
    <x v="13"/>
    <x v="0"/>
  </r>
  <r>
    <x v="1"/>
    <s v="Industry"/>
    <s v="4-7"/>
    <s v="4-7"/>
    <s v="Raw Data: Data Dictionary"/>
    <x v="13"/>
    <x v="0"/>
  </r>
  <r>
    <x v="1"/>
    <s v="Industry"/>
    <s v="8-11"/>
    <s v="8-11"/>
    <s v="Raw Data: Data Dictionary"/>
    <x v="13"/>
    <x v="2"/>
  </r>
  <r>
    <x v="1"/>
    <s v="Government"/>
    <s v="12 or more"/>
    <s v="12 or more"/>
    <s v="Raw Data: Data Dictionary"/>
    <x v="13"/>
    <x v="0"/>
  </r>
  <r>
    <x v="1"/>
    <s v="Industry"/>
    <s v="12 or more"/>
    <s v="12 or more"/>
    <s v="Raw Data: Data Dictionary"/>
    <x v="13"/>
    <x v="2"/>
  </r>
  <r>
    <x v="1"/>
    <s v="Academia/Research"/>
    <s v="8-11"/>
    <s v="12 or more"/>
    <s v="Raw Data: Data Dictionary"/>
    <x v="13"/>
    <x v="0"/>
  </r>
  <r>
    <x v="2"/>
    <s v="Industry"/>
    <s v="12 or more"/>
    <s v="12 or more"/>
    <s v="Raw Data: Data Dictionary"/>
    <x v="13"/>
    <x v="1"/>
  </r>
  <r>
    <x v="0"/>
    <s v="Industry"/>
    <s v="12 or more"/>
    <s v="12 or more"/>
    <s v="Raw Data: Data Dictionary"/>
    <x v="13"/>
    <x v="0"/>
  </r>
  <r>
    <x v="1"/>
    <s v="Industry"/>
    <s v="8-11"/>
    <s v="8-11"/>
    <s v="Raw Data: Data Dictionary"/>
    <x v="13"/>
    <x v="0"/>
  </r>
  <r>
    <x v="1"/>
    <s v="Industry"/>
    <s v="8-11"/>
    <s v="4-7"/>
    <s v="Raw Data: Data Dictionary"/>
    <x v="13"/>
    <x v="0"/>
  </r>
  <r>
    <x v="0"/>
    <s v="Industry"/>
    <s v="12 or more"/>
    <s v="4-7"/>
    <s v="Raw Data: Data Dictionary"/>
    <x v="13"/>
    <x v="0"/>
  </r>
  <r>
    <x v="2"/>
    <s v="Industry"/>
    <s v="12 or more"/>
    <s v="4-7"/>
    <s v="Raw Data: Data Dictionary"/>
    <x v="13"/>
    <x v="0"/>
  </r>
  <r>
    <x v="0"/>
    <s v="Industry"/>
    <s v="4-7"/>
    <s v="8-11"/>
    <s v="Raw Data: Data Dictionary"/>
    <x v="13"/>
    <x v="0"/>
  </r>
  <r>
    <x v="0"/>
    <s v="Government"/>
    <s v="12 or more"/>
    <s v="1-3"/>
    <s v="Raw Data: Data Dictionary"/>
    <x v="13"/>
    <x v="0"/>
  </r>
  <r>
    <x v="1"/>
    <s v="Government"/>
    <s v="8-11"/>
    <s v="4-7"/>
    <s v="Raw Data: Data Dictionary"/>
    <x v="13"/>
    <x v="0"/>
  </r>
  <r>
    <x v="2"/>
    <s v="Industry"/>
    <s v="12 or more"/>
    <s v="4-7"/>
    <s v="Raw Data: Data Dictionary"/>
    <x v="13"/>
    <x v="0"/>
  </r>
  <r>
    <x v="1"/>
    <s v="Other"/>
    <s v="4-7"/>
    <s v="1-3"/>
    <s v="Raw Data: Data Dictionary"/>
    <x v="13"/>
    <x v="0"/>
  </r>
  <r>
    <x v="1"/>
    <s v="Industry"/>
    <s v="8-11"/>
    <s v="8-11"/>
    <s v="Raw Data: Data Dictionary"/>
    <x v="13"/>
    <x v="0"/>
  </r>
  <r>
    <x v="0"/>
    <s v="Academia/Research"/>
    <s v="8-11"/>
    <s v="4-7"/>
    <s v="Raw Data: Data Dictionary"/>
    <x v="13"/>
    <x v="0"/>
  </r>
  <r>
    <x v="1"/>
    <s v="Government"/>
    <s v="4-7"/>
    <s v="4-7"/>
    <s v="Raw Data: Data Dictionary"/>
    <x v="13"/>
    <x v="2"/>
  </r>
  <r>
    <x v="3"/>
    <s v="Industry"/>
    <s v="12 or more"/>
    <s v="1-3"/>
    <s v="Raw Data: Data Dictionary"/>
    <x v="13"/>
    <x v="2"/>
  </r>
  <r>
    <x v="1"/>
    <s v="Industry"/>
    <s v="12 or more"/>
    <s v="4-7"/>
    <s v="Raw Data: Data Dictionary"/>
    <x v="13"/>
    <x v="0"/>
  </r>
  <r>
    <x v="0"/>
    <s v="Industry"/>
    <s v="1-3"/>
    <s v="1-3"/>
    <s v="Raw Data: Data Dictionary"/>
    <x v="13"/>
    <x v="0"/>
  </r>
  <r>
    <x v="2"/>
    <s v="Industry"/>
    <s v="12 or more"/>
    <s v="1-3"/>
    <s v="Raw Data: Data Dictionary"/>
    <x v="13"/>
    <x v="0"/>
  </r>
  <r>
    <x v="1"/>
    <s v="Industry"/>
    <s v="12 or more"/>
    <s v="12 or more"/>
    <s v="Raw Data: Data Dictionary"/>
    <x v="13"/>
    <x v="0"/>
  </r>
  <r>
    <x v="0"/>
    <s v="Government"/>
    <s v="4-7"/>
    <s v="4-7"/>
    <s v="Raw Data: Data Dictionary"/>
    <x v="13"/>
    <x v="0"/>
  </r>
  <r>
    <x v="1"/>
    <s v="Industry"/>
    <s v="12 or more"/>
    <s v="8-11"/>
    <s v="Raw Data: Data Dictionary"/>
    <x v="13"/>
    <x v="0"/>
  </r>
  <r>
    <x v="1"/>
    <s v="Government"/>
    <s v="4-7"/>
    <s v="1-3"/>
    <s v="Raw Data: Data Dictionary"/>
    <x v="13"/>
    <x v="0"/>
  </r>
  <r>
    <x v="1"/>
    <s v="Government"/>
    <s v="12 or more"/>
    <s v="1-3"/>
    <s v="Raw Data: Data Dictionary"/>
    <x v="13"/>
    <x v="0"/>
  </r>
  <r>
    <x v="0"/>
    <s v="Industry"/>
    <s v="12 or more"/>
    <s v="4-7"/>
    <s v="Raw Data: Proxy Data"/>
    <x v="14"/>
    <x v="0"/>
  </r>
  <r>
    <x v="0"/>
    <s v="Industry"/>
    <s v="1-3"/>
    <s v="1-3"/>
    <s v="Raw Data: Proxy Data"/>
    <x v="14"/>
    <x v="0"/>
  </r>
  <r>
    <x v="0"/>
    <s v="Government"/>
    <s v="4-7"/>
    <s v="4-7"/>
    <s v="Raw Data: Proxy Data"/>
    <x v="14"/>
    <x v="0"/>
  </r>
  <r>
    <x v="1"/>
    <s v="Industry"/>
    <s v="4-7"/>
    <s v="4-7"/>
    <s v="Raw Data: Proxy Data"/>
    <x v="14"/>
    <x v="0"/>
  </r>
  <r>
    <x v="1"/>
    <s v="Industry"/>
    <s v="8-11"/>
    <s v="8-11"/>
    <s v="Raw Data: Proxy Data"/>
    <x v="14"/>
    <x v="1"/>
  </r>
  <r>
    <x v="1"/>
    <s v="Government"/>
    <s v="12 or more"/>
    <s v="12 or more"/>
    <s v="Raw Data: Proxy Data"/>
    <x v="14"/>
    <x v="2"/>
  </r>
  <r>
    <x v="1"/>
    <s v="Industry"/>
    <s v="12 or more"/>
    <s v="12 or more"/>
    <s v="Raw Data: Proxy Data"/>
    <x v="14"/>
    <x v="2"/>
  </r>
  <r>
    <x v="1"/>
    <s v="Academia/Research"/>
    <s v="8-11"/>
    <s v="12 or more"/>
    <s v="Raw Data: Proxy Data"/>
    <x v="14"/>
    <x v="0"/>
  </r>
  <r>
    <x v="2"/>
    <s v="Industry"/>
    <s v="12 or more"/>
    <s v="12 or more"/>
    <s v="Raw Data: Proxy Data"/>
    <x v="14"/>
    <x v="0"/>
  </r>
  <r>
    <x v="0"/>
    <s v="Industry"/>
    <s v="12 or more"/>
    <s v="12 or more"/>
    <s v="Raw Data: Proxy Data"/>
    <x v="14"/>
    <x v="2"/>
  </r>
  <r>
    <x v="1"/>
    <s v="Industry"/>
    <s v="8-11"/>
    <s v="8-11"/>
    <s v="Raw Data: Proxy Data"/>
    <x v="14"/>
    <x v="2"/>
  </r>
  <r>
    <x v="1"/>
    <s v="Industry"/>
    <s v="8-11"/>
    <s v="4-7"/>
    <s v="Raw Data: Proxy Data"/>
    <x v="14"/>
    <x v="2"/>
  </r>
  <r>
    <x v="0"/>
    <s v="Industry"/>
    <s v="12 or more"/>
    <s v="4-7"/>
    <s v="Raw Data: Proxy Data"/>
    <x v="14"/>
    <x v="0"/>
  </r>
  <r>
    <x v="2"/>
    <s v="Industry"/>
    <s v="12 or more"/>
    <s v="4-7"/>
    <s v="Raw Data: Proxy Data"/>
    <x v="14"/>
    <x v="2"/>
  </r>
  <r>
    <x v="0"/>
    <s v="Industry"/>
    <s v="4-7"/>
    <s v="8-11"/>
    <s v="Raw Data: Proxy Data"/>
    <x v="14"/>
    <x v="0"/>
  </r>
  <r>
    <x v="0"/>
    <s v="Government"/>
    <s v="12 or more"/>
    <s v="1-3"/>
    <s v="Raw Data: Proxy Data"/>
    <x v="14"/>
    <x v="0"/>
  </r>
  <r>
    <x v="1"/>
    <s v="Government"/>
    <s v="8-11"/>
    <s v="4-7"/>
    <s v="Raw Data: Proxy Data"/>
    <x v="14"/>
    <x v="2"/>
  </r>
  <r>
    <x v="2"/>
    <s v="Industry"/>
    <s v="12 or more"/>
    <s v="4-7"/>
    <s v="Raw Data: Proxy Data"/>
    <x v="14"/>
    <x v="2"/>
  </r>
  <r>
    <x v="1"/>
    <s v="Other"/>
    <s v="4-7"/>
    <s v="1-3"/>
    <s v="Raw Data: Proxy Data"/>
    <x v="14"/>
    <x v="2"/>
  </r>
  <r>
    <x v="1"/>
    <s v="Industry"/>
    <s v="8-11"/>
    <s v="8-11"/>
    <s v="Raw Data: Proxy Data"/>
    <x v="14"/>
    <x v="2"/>
  </r>
  <r>
    <x v="0"/>
    <s v="Academia/Research"/>
    <s v="8-11"/>
    <s v="4-7"/>
    <s v="Raw Data: Proxy Data"/>
    <x v="14"/>
    <x v="1"/>
  </r>
  <r>
    <x v="1"/>
    <s v="Government"/>
    <s v="4-7"/>
    <s v="4-7"/>
    <s v="Raw Data: Proxy Data"/>
    <x v="14"/>
    <x v="2"/>
  </r>
  <r>
    <x v="3"/>
    <s v="Industry"/>
    <s v="12 or more"/>
    <s v="1-3"/>
    <s v="Raw Data: Proxy Data"/>
    <x v="14"/>
    <x v="1"/>
  </r>
  <r>
    <x v="1"/>
    <s v="Industry"/>
    <s v="12 or more"/>
    <s v="4-7"/>
    <s v="Raw Data: Proxy Data"/>
    <x v="14"/>
    <x v="0"/>
  </r>
  <r>
    <x v="0"/>
    <s v="Industry"/>
    <s v="1-3"/>
    <s v="1-3"/>
    <s v="Raw Data: Proxy Data"/>
    <x v="14"/>
    <x v="0"/>
  </r>
  <r>
    <x v="2"/>
    <s v="Industry"/>
    <s v="12 or more"/>
    <s v="1-3"/>
    <s v="Raw Data: Proxy Data"/>
    <x v="14"/>
    <x v="0"/>
  </r>
  <r>
    <x v="1"/>
    <s v="Industry"/>
    <s v="12 or more"/>
    <s v="12 or more"/>
    <s v="Raw Data: Proxy Data"/>
    <x v="14"/>
    <x v="0"/>
  </r>
  <r>
    <x v="0"/>
    <s v="Government"/>
    <s v="4-7"/>
    <s v="4-7"/>
    <s v="Raw Data: Proxy Data"/>
    <x v="14"/>
    <x v="2"/>
  </r>
  <r>
    <x v="1"/>
    <s v="Industry"/>
    <s v="12 or more"/>
    <s v="8-11"/>
    <s v="Raw Data: Proxy Data"/>
    <x v="14"/>
    <x v="0"/>
  </r>
  <r>
    <x v="1"/>
    <s v="Government"/>
    <s v="4-7"/>
    <s v="1-3"/>
    <s v="Raw Data: Proxy Data"/>
    <x v="14"/>
    <x v="2"/>
  </r>
  <r>
    <x v="1"/>
    <s v="Government"/>
    <s v="12 or more"/>
    <s v="1-3"/>
    <s v="Raw Data: Proxy Data"/>
    <x v="14"/>
    <x v="3"/>
  </r>
  <r>
    <x v="0"/>
    <s v="Industry"/>
    <s v="12 or more"/>
    <s v="4-7"/>
    <s v="Raw Data: Data Restrictions"/>
    <x v="15"/>
    <x v="0"/>
  </r>
  <r>
    <x v="0"/>
    <s v="Industry"/>
    <s v="1-3"/>
    <s v="1-3"/>
    <s v="Raw Data: Data Restrictions"/>
    <x v="15"/>
    <x v="0"/>
  </r>
  <r>
    <x v="0"/>
    <s v="Government"/>
    <s v="4-7"/>
    <s v="4-7"/>
    <s v="Raw Data: Data Restrictions"/>
    <x v="15"/>
    <x v="2"/>
  </r>
  <r>
    <x v="1"/>
    <s v="Industry"/>
    <s v="4-7"/>
    <s v="4-7"/>
    <s v="Raw Data: Data Restrictions"/>
    <x v="15"/>
    <x v="0"/>
  </r>
  <r>
    <x v="1"/>
    <s v="Industry"/>
    <s v="8-11"/>
    <s v="8-11"/>
    <s v="Raw Data: Data Restrictions"/>
    <x v="15"/>
    <x v="2"/>
  </r>
  <r>
    <x v="1"/>
    <s v="Government"/>
    <s v="12 or more"/>
    <s v="12 or more"/>
    <s v="Raw Data: Data Restrictions"/>
    <x v="15"/>
    <x v="0"/>
  </r>
  <r>
    <x v="1"/>
    <s v="Industry"/>
    <s v="12 or more"/>
    <s v="12 or more"/>
    <s v="Raw Data: Data Restrictions"/>
    <x v="15"/>
    <x v="0"/>
  </r>
  <r>
    <x v="1"/>
    <s v="Academia/Research"/>
    <s v="8-11"/>
    <s v="12 or more"/>
    <s v="Raw Data: Data Restrictions"/>
    <x v="15"/>
    <x v="0"/>
  </r>
  <r>
    <x v="2"/>
    <s v="Industry"/>
    <s v="12 or more"/>
    <s v="12 or more"/>
    <s v="Raw Data: Data Restrictions"/>
    <x v="15"/>
    <x v="0"/>
  </r>
  <r>
    <x v="0"/>
    <s v="Industry"/>
    <s v="12 or more"/>
    <s v="12 or more"/>
    <s v="Raw Data: Data Restrictions"/>
    <x v="15"/>
    <x v="0"/>
  </r>
  <r>
    <x v="1"/>
    <s v="Industry"/>
    <s v="8-11"/>
    <s v="8-11"/>
    <s v="Raw Data: Data Restrictions"/>
    <x v="15"/>
    <x v="0"/>
  </r>
  <r>
    <x v="1"/>
    <s v="Industry"/>
    <s v="8-11"/>
    <s v="4-7"/>
    <s v="Raw Data: Data Restrictions"/>
    <x v="15"/>
    <x v="0"/>
  </r>
  <r>
    <x v="0"/>
    <s v="Industry"/>
    <s v="12 or more"/>
    <s v="4-7"/>
    <s v="Raw Data: Data Restrictions"/>
    <x v="15"/>
    <x v="0"/>
  </r>
  <r>
    <x v="2"/>
    <s v="Industry"/>
    <s v="12 or more"/>
    <s v="4-7"/>
    <s v="Raw Data: Data Restrictions"/>
    <x v="15"/>
    <x v="2"/>
  </r>
  <r>
    <x v="0"/>
    <s v="Industry"/>
    <s v="4-7"/>
    <s v="8-11"/>
    <s v="Raw Data: Data Restrictions"/>
    <x v="15"/>
    <x v="0"/>
  </r>
  <r>
    <x v="0"/>
    <s v="Government"/>
    <s v="12 or more"/>
    <s v="1-3"/>
    <s v="Raw Data: Data Restrictions"/>
    <x v="15"/>
    <x v="0"/>
  </r>
  <r>
    <x v="1"/>
    <s v="Government"/>
    <s v="8-11"/>
    <s v="4-7"/>
    <s v="Raw Data: Data Restrictions"/>
    <x v="15"/>
    <x v="2"/>
  </r>
  <r>
    <x v="2"/>
    <s v="Industry"/>
    <s v="12 or more"/>
    <s v="4-7"/>
    <s v="Raw Data: Data Restrictions"/>
    <x v="15"/>
    <x v="0"/>
  </r>
  <r>
    <x v="1"/>
    <s v="Other"/>
    <s v="4-7"/>
    <s v="1-3"/>
    <s v="Raw Data: Data Restrictions"/>
    <x v="15"/>
    <x v="0"/>
  </r>
  <r>
    <x v="1"/>
    <s v="Industry"/>
    <s v="8-11"/>
    <s v="8-11"/>
    <s v="Raw Data: Data Restrictions"/>
    <x v="15"/>
    <x v="0"/>
  </r>
  <r>
    <x v="0"/>
    <s v="Academia/Research"/>
    <s v="8-11"/>
    <s v="4-7"/>
    <s v="Raw Data: Data Restrictions"/>
    <x v="15"/>
    <x v="0"/>
  </r>
  <r>
    <x v="1"/>
    <s v="Government"/>
    <s v="4-7"/>
    <s v="4-7"/>
    <s v="Raw Data: Data Restrictions"/>
    <x v="15"/>
    <x v="2"/>
  </r>
  <r>
    <x v="3"/>
    <s v="Industry"/>
    <s v="12 or more"/>
    <s v="1-3"/>
    <s v="Raw Data: Data Restrictions"/>
    <x v="15"/>
    <x v="1"/>
  </r>
  <r>
    <x v="1"/>
    <s v="Industry"/>
    <s v="12 or more"/>
    <s v="4-7"/>
    <s v="Raw Data: Data Restrictions"/>
    <x v="15"/>
    <x v="0"/>
  </r>
  <r>
    <x v="0"/>
    <s v="Industry"/>
    <s v="1-3"/>
    <s v="1-3"/>
    <s v="Raw Data: Data Restrictions"/>
    <x v="15"/>
    <x v="2"/>
  </r>
  <r>
    <x v="2"/>
    <s v="Industry"/>
    <s v="12 or more"/>
    <s v="1-3"/>
    <s v="Raw Data: Data Restrictions"/>
    <x v="15"/>
    <x v="0"/>
  </r>
  <r>
    <x v="1"/>
    <s v="Industry"/>
    <s v="12 or more"/>
    <s v="12 or more"/>
    <s v="Raw Data: Data Restrictions"/>
    <x v="15"/>
    <x v="0"/>
  </r>
  <r>
    <x v="0"/>
    <s v="Government"/>
    <s v="4-7"/>
    <s v="4-7"/>
    <s v="Raw Data: Data Restrictions"/>
    <x v="15"/>
    <x v="0"/>
  </r>
  <r>
    <x v="1"/>
    <s v="Industry"/>
    <s v="12 or more"/>
    <s v="8-11"/>
    <s v="Raw Data: Data Restrictions"/>
    <x v="15"/>
    <x v="0"/>
  </r>
  <r>
    <x v="1"/>
    <s v="Government"/>
    <s v="4-7"/>
    <s v="1-3"/>
    <s v="Raw Data: Data Restrictions"/>
    <x v="15"/>
    <x v="0"/>
  </r>
  <r>
    <x v="1"/>
    <s v="Government"/>
    <s v="12 or more"/>
    <s v="1-3"/>
    <s v="Raw Data: Data Restrictions"/>
    <x v="15"/>
    <x v="3"/>
  </r>
  <r>
    <x v="0"/>
    <s v="Industry"/>
    <s v="12 or more"/>
    <s v="4-7"/>
    <s v="Raw Data: Anonymization"/>
    <x v="16"/>
    <x v="0"/>
  </r>
  <r>
    <x v="0"/>
    <s v="Industry"/>
    <s v="1-3"/>
    <s v="1-3"/>
    <s v="Raw Data: Anonymization"/>
    <x v="16"/>
    <x v="0"/>
  </r>
  <r>
    <x v="0"/>
    <s v="Government"/>
    <s v="4-7"/>
    <s v="4-7"/>
    <s v="Raw Data: Anonymization"/>
    <x v="16"/>
    <x v="2"/>
  </r>
  <r>
    <x v="1"/>
    <s v="Industry"/>
    <s v="4-7"/>
    <s v="4-7"/>
    <s v="Raw Data: Anonymization"/>
    <x v="16"/>
    <x v="0"/>
  </r>
  <r>
    <x v="1"/>
    <s v="Industry"/>
    <s v="8-11"/>
    <s v="8-11"/>
    <s v="Raw Data: Anonymization"/>
    <x v="16"/>
    <x v="2"/>
  </r>
  <r>
    <x v="1"/>
    <s v="Government"/>
    <s v="12 or more"/>
    <s v="12 or more"/>
    <s v="Raw Data: Anonymization"/>
    <x v="16"/>
    <x v="0"/>
  </r>
  <r>
    <x v="1"/>
    <s v="Industry"/>
    <s v="12 or more"/>
    <s v="12 or more"/>
    <s v="Raw Data: Anonymization"/>
    <x v="16"/>
    <x v="0"/>
  </r>
  <r>
    <x v="1"/>
    <s v="Academia/Research"/>
    <s v="8-11"/>
    <s v="12 or more"/>
    <s v="Raw Data: Anonymization"/>
    <x v="16"/>
    <x v="0"/>
  </r>
  <r>
    <x v="2"/>
    <s v="Industry"/>
    <s v="12 or more"/>
    <s v="12 or more"/>
    <s v="Raw Data: Anonymization"/>
    <x v="16"/>
    <x v="0"/>
  </r>
  <r>
    <x v="0"/>
    <s v="Industry"/>
    <s v="12 or more"/>
    <s v="12 or more"/>
    <s v="Raw Data: Anonymization"/>
    <x v="16"/>
    <x v="0"/>
  </r>
  <r>
    <x v="1"/>
    <s v="Industry"/>
    <s v="8-11"/>
    <s v="8-11"/>
    <s v="Raw Data: Anonymization"/>
    <x v="16"/>
    <x v="0"/>
  </r>
  <r>
    <x v="1"/>
    <s v="Industry"/>
    <s v="8-11"/>
    <s v="4-7"/>
    <s v="Raw Data: Anonymization"/>
    <x v="16"/>
    <x v="0"/>
  </r>
  <r>
    <x v="0"/>
    <s v="Industry"/>
    <s v="12 or more"/>
    <s v="4-7"/>
    <s v="Raw Data: Anonymization"/>
    <x v="16"/>
    <x v="0"/>
  </r>
  <r>
    <x v="2"/>
    <s v="Industry"/>
    <s v="12 or more"/>
    <s v="4-7"/>
    <s v="Raw Data: Anonymization"/>
    <x v="16"/>
    <x v="0"/>
  </r>
  <r>
    <x v="0"/>
    <s v="Industry"/>
    <s v="4-7"/>
    <s v="8-11"/>
    <s v="Raw Data: Anonymization"/>
    <x v="16"/>
    <x v="0"/>
  </r>
  <r>
    <x v="0"/>
    <s v="Government"/>
    <s v="12 or more"/>
    <s v="1-3"/>
    <s v="Raw Data: Anonymization"/>
    <x v="16"/>
    <x v="0"/>
  </r>
  <r>
    <x v="1"/>
    <s v="Government"/>
    <s v="8-11"/>
    <s v="4-7"/>
    <s v="Raw Data: Anonymization"/>
    <x v="16"/>
    <x v="1"/>
  </r>
  <r>
    <x v="2"/>
    <s v="Industry"/>
    <s v="12 or more"/>
    <s v="4-7"/>
    <s v="Raw Data: Anonymization"/>
    <x v="16"/>
    <x v="2"/>
  </r>
  <r>
    <x v="1"/>
    <s v="Other"/>
    <s v="4-7"/>
    <s v="1-3"/>
    <s v="Raw Data: Anonymization"/>
    <x v="16"/>
    <x v="0"/>
  </r>
  <r>
    <x v="1"/>
    <s v="Industry"/>
    <s v="8-11"/>
    <s v="8-11"/>
    <s v="Raw Data: Anonymization"/>
    <x v="16"/>
    <x v="2"/>
  </r>
  <r>
    <x v="0"/>
    <s v="Academia/Research"/>
    <s v="8-11"/>
    <s v="4-7"/>
    <s v="Raw Data: Anonymization"/>
    <x v="16"/>
    <x v="1"/>
  </r>
  <r>
    <x v="1"/>
    <s v="Government"/>
    <s v="4-7"/>
    <s v="4-7"/>
    <s v="Raw Data: Anonymization"/>
    <x v="16"/>
    <x v="2"/>
  </r>
  <r>
    <x v="3"/>
    <s v="Industry"/>
    <s v="12 or more"/>
    <s v="1-3"/>
    <s v="Raw Data: Anonymization"/>
    <x v="16"/>
    <x v="2"/>
  </r>
  <r>
    <x v="1"/>
    <s v="Industry"/>
    <s v="12 or more"/>
    <s v="4-7"/>
    <s v="Raw Data: Anonymization"/>
    <x v="16"/>
    <x v="0"/>
  </r>
  <r>
    <x v="0"/>
    <s v="Industry"/>
    <s v="1-3"/>
    <s v="1-3"/>
    <s v="Raw Data: Anonymization"/>
    <x v="16"/>
    <x v="2"/>
  </r>
  <r>
    <x v="2"/>
    <s v="Industry"/>
    <s v="12 or more"/>
    <s v="1-3"/>
    <s v="Raw Data: Anonymization"/>
    <x v="16"/>
    <x v="0"/>
  </r>
  <r>
    <x v="1"/>
    <s v="Industry"/>
    <s v="12 or more"/>
    <s v="12 or more"/>
    <s v="Raw Data: Anonymization"/>
    <x v="16"/>
    <x v="2"/>
  </r>
  <r>
    <x v="0"/>
    <s v="Government"/>
    <s v="4-7"/>
    <s v="4-7"/>
    <s v="Raw Data: Anonymization"/>
    <x v="16"/>
    <x v="2"/>
  </r>
  <r>
    <x v="1"/>
    <s v="Industry"/>
    <s v="12 or more"/>
    <s v="8-11"/>
    <s v="Raw Data: Anonymization"/>
    <x v="16"/>
    <x v="0"/>
  </r>
  <r>
    <x v="1"/>
    <s v="Government"/>
    <s v="4-7"/>
    <s v="1-3"/>
    <s v="Raw Data: Anonymization"/>
    <x v="16"/>
    <x v="0"/>
  </r>
  <r>
    <x v="1"/>
    <s v="Government"/>
    <s v="12 or more"/>
    <s v="1-3"/>
    <s v="Raw Data: Anonymization"/>
    <x v="16"/>
    <x v="3"/>
  </r>
  <r>
    <x v="0"/>
    <s v="Industry"/>
    <s v="12 or more"/>
    <s v="4-7"/>
    <s v="Task &amp; Purpose: Business Goals"/>
    <x v="17"/>
    <x v="0"/>
  </r>
  <r>
    <x v="0"/>
    <s v="Industry"/>
    <s v="1-3"/>
    <s v="1-3"/>
    <s v="Task &amp; Purpose: Business Goals"/>
    <x v="17"/>
    <x v="0"/>
  </r>
  <r>
    <x v="0"/>
    <s v="Government"/>
    <s v="4-7"/>
    <s v="4-7"/>
    <s v="Task &amp; Purpose: Business Goals"/>
    <x v="17"/>
    <x v="2"/>
  </r>
  <r>
    <x v="1"/>
    <s v="Industry"/>
    <s v="4-7"/>
    <s v="4-7"/>
    <s v="Task &amp; Purpose: Business Goals"/>
    <x v="17"/>
    <x v="0"/>
  </r>
  <r>
    <x v="1"/>
    <s v="Industry"/>
    <s v="8-11"/>
    <s v="8-11"/>
    <s v="Task &amp; Purpose: Business Goals"/>
    <x v="17"/>
    <x v="2"/>
  </r>
  <r>
    <x v="1"/>
    <s v="Government"/>
    <s v="12 or more"/>
    <s v="12 or more"/>
    <s v="Task &amp; Purpose: Business Goals"/>
    <x v="17"/>
    <x v="2"/>
  </r>
  <r>
    <x v="1"/>
    <s v="Industry"/>
    <s v="12 or more"/>
    <s v="12 or more"/>
    <s v="Task &amp; Purpose: Business Goals"/>
    <x v="17"/>
    <x v="0"/>
  </r>
  <r>
    <x v="1"/>
    <s v="Academia/Research"/>
    <s v="8-11"/>
    <s v="12 or more"/>
    <s v="Task &amp; Purpose: Business Goals"/>
    <x v="17"/>
    <x v="0"/>
  </r>
  <r>
    <x v="2"/>
    <s v="Industry"/>
    <s v="12 or more"/>
    <s v="12 or more"/>
    <s v="Task &amp; Purpose: Business Goals"/>
    <x v="17"/>
    <x v="0"/>
  </r>
  <r>
    <x v="0"/>
    <s v="Industry"/>
    <s v="12 or more"/>
    <s v="12 or more"/>
    <s v="Task &amp; Purpose: Business Goals"/>
    <x v="17"/>
    <x v="0"/>
  </r>
  <r>
    <x v="1"/>
    <s v="Industry"/>
    <s v="8-11"/>
    <s v="8-11"/>
    <s v="Task &amp; Purpose: Business Goals"/>
    <x v="17"/>
    <x v="2"/>
  </r>
  <r>
    <x v="1"/>
    <s v="Industry"/>
    <s v="8-11"/>
    <s v="4-7"/>
    <s v="Task &amp; Purpose: Business Goals"/>
    <x v="17"/>
    <x v="0"/>
  </r>
  <r>
    <x v="0"/>
    <s v="Industry"/>
    <s v="12 or more"/>
    <s v="4-7"/>
    <s v="Task &amp; Purpose: Business Goals"/>
    <x v="17"/>
    <x v="0"/>
  </r>
  <r>
    <x v="2"/>
    <s v="Industry"/>
    <s v="12 or more"/>
    <s v="4-7"/>
    <s v="Task &amp; Purpose: Business Goals"/>
    <x v="17"/>
    <x v="0"/>
  </r>
  <r>
    <x v="0"/>
    <s v="Industry"/>
    <s v="4-7"/>
    <s v="8-11"/>
    <s v="Task &amp; Purpose: Business Goals"/>
    <x v="17"/>
    <x v="0"/>
  </r>
  <r>
    <x v="0"/>
    <s v="Government"/>
    <s v="12 or more"/>
    <s v="1-3"/>
    <s v="Task &amp; Purpose: Business Goals"/>
    <x v="17"/>
    <x v="0"/>
  </r>
  <r>
    <x v="1"/>
    <s v="Government"/>
    <s v="8-11"/>
    <s v="4-7"/>
    <s v="Task &amp; Purpose: Business Goals"/>
    <x v="17"/>
    <x v="2"/>
  </r>
  <r>
    <x v="2"/>
    <s v="Industry"/>
    <s v="12 or more"/>
    <s v="4-7"/>
    <s v="Task &amp; Purpose: Business Goals"/>
    <x v="17"/>
    <x v="0"/>
  </r>
  <r>
    <x v="1"/>
    <s v="Other"/>
    <s v="4-7"/>
    <s v="1-3"/>
    <s v="Task &amp; Purpose: Business Goals"/>
    <x v="17"/>
    <x v="0"/>
  </r>
  <r>
    <x v="1"/>
    <s v="Industry"/>
    <s v="8-11"/>
    <s v="8-11"/>
    <s v="Task &amp; Purpose: Business Goals"/>
    <x v="17"/>
    <x v="0"/>
  </r>
  <r>
    <x v="0"/>
    <s v="Academia/Research"/>
    <s v="8-11"/>
    <s v="4-7"/>
    <s v="Task &amp; Purpose: Business Goals"/>
    <x v="17"/>
    <x v="2"/>
  </r>
  <r>
    <x v="1"/>
    <s v="Government"/>
    <s v="4-7"/>
    <s v="4-7"/>
    <s v="Task &amp; Purpose: Business Goals"/>
    <x v="17"/>
    <x v="2"/>
  </r>
  <r>
    <x v="3"/>
    <s v="Industry"/>
    <s v="12 or more"/>
    <s v="1-3"/>
    <s v="Task &amp; Purpose: Business Goals"/>
    <x v="17"/>
    <x v="2"/>
  </r>
  <r>
    <x v="1"/>
    <s v="Industry"/>
    <s v="12 or more"/>
    <s v="4-7"/>
    <s v="Task &amp; Purpose: Business Goals"/>
    <x v="17"/>
    <x v="0"/>
  </r>
  <r>
    <x v="0"/>
    <s v="Industry"/>
    <s v="1-3"/>
    <s v="1-3"/>
    <s v="Task &amp; Purpose: Business Goals"/>
    <x v="17"/>
    <x v="1"/>
  </r>
  <r>
    <x v="2"/>
    <s v="Industry"/>
    <s v="12 or more"/>
    <s v="1-3"/>
    <s v="Task &amp; Purpose: Business Goals"/>
    <x v="17"/>
    <x v="2"/>
  </r>
  <r>
    <x v="1"/>
    <s v="Industry"/>
    <s v="12 or more"/>
    <s v="12 or more"/>
    <s v="Task &amp; Purpose: Business Goals"/>
    <x v="17"/>
    <x v="0"/>
  </r>
  <r>
    <x v="0"/>
    <s v="Government"/>
    <s v="4-7"/>
    <s v="4-7"/>
    <s v="Task &amp; Purpose: Business Goals"/>
    <x v="17"/>
    <x v="0"/>
  </r>
  <r>
    <x v="1"/>
    <s v="Industry"/>
    <s v="12 or more"/>
    <s v="8-11"/>
    <s v="Task &amp; Purpose: Business Goals"/>
    <x v="17"/>
    <x v="2"/>
  </r>
  <r>
    <x v="1"/>
    <s v="Government"/>
    <s v="4-7"/>
    <s v="1-3"/>
    <s v="Task &amp; Purpose: Business Goals"/>
    <x v="17"/>
    <x v="0"/>
  </r>
  <r>
    <x v="1"/>
    <s v="Government"/>
    <s v="12 or more"/>
    <s v="1-3"/>
    <s v="Task &amp; Purpose: Business Goals"/>
    <x v="17"/>
    <x v="0"/>
  </r>
  <r>
    <x v="0"/>
    <s v="Industry"/>
    <s v="12 or more"/>
    <s v="4-7"/>
    <s v="Task &amp; Purpose: Success Criteria"/>
    <x v="18"/>
    <x v="0"/>
  </r>
  <r>
    <x v="0"/>
    <s v="Industry"/>
    <s v="1-3"/>
    <s v="1-3"/>
    <s v="Task &amp; Purpose: Success Criteria"/>
    <x v="18"/>
    <x v="0"/>
  </r>
  <r>
    <x v="0"/>
    <s v="Government"/>
    <s v="4-7"/>
    <s v="4-7"/>
    <s v="Task &amp; Purpose: Success Criteria"/>
    <x v="18"/>
    <x v="0"/>
  </r>
  <r>
    <x v="1"/>
    <s v="Industry"/>
    <s v="4-7"/>
    <s v="4-7"/>
    <s v="Task &amp; Purpose: Success Criteria"/>
    <x v="18"/>
    <x v="0"/>
  </r>
  <r>
    <x v="1"/>
    <s v="Industry"/>
    <s v="8-11"/>
    <s v="8-11"/>
    <s v="Task &amp; Purpose: Success Criteria"/>
    <x v="18"/>
    <x v="1"/>
  </r>
  <r>
    <x v="1"/>
    <s v="Government"/>
    <s v="12 or more"/>
    <s v="12 or more"/>
    <s v="Task &amp; Purpose: Success Criteria"/>
    <x v="18"/>
    <x v="0"/>
  </r>
  <r>
    <x v="1"/>
    <s v="Industry"/>
    <s v="12 or more"/>
    <s v="12 or more"/>
    <s v="Task &amp; Purpose: Success Criteria"/>
    <x v="18"/>
    <x v="0"/>
  </r>
  <r>
    <x v="1"/>
    <s v="Academia/Research"/>
    <s v="8-11"/>
    <s v="12 or more"/>
    <s v="Task &amp; Purpose: Success Criteria"/>
    <x v="18"/>
    <x v="0"/>
  </r>
  <r>
    <x v="2"/>
    <s v="Industry"/>
    <s v="12 or more"/>
    <s v="12 or more"/>
    <s v="Task &amp; Purpose: Success Criteria"/>
    <x v="18"/>
    <x v="0"/>
  </r>
  <r>
    <x v="0"/>
    <s v="Industry"/>
    <s v="12 or more"/>
    <s v="12 or more"/>
    <s v="Task &amp; Purpose: Success Criteria"/>
    <x v="18"/>
    <x v="0"/>
  </r>
  <r>
    <x v="1"/>
    <s v="Industry"/>
    <s v="8-11"/>
    <s v="8-11"/>
    <s v="Task &amp; Purpose: Success Criteria"/>
    <x v="18"/>
    <x v="2"/>
  </r>
  <r>
    <x v="1"/>
    <s v="Industry"/>
    <s v="8-11"/>
    <s v="4-7"/>
    <s v="Task &amp; Purpose: Success Criteria"/>
    <x v="18"/>
    <x v="0"/>
  </r>
  <r>
    <x v="0"/>
    <s v="Industry"/>
    <s v="12 or more"/>
    <s v="4-7"/>
    <s v="Task &amp; Purpose: Success Criteria"/>
    <x v="18"/>
    <x v="0"/>
  </r>
  <r>
    <x v="2"/>
    <s v="Industry"/>
    <s v="12 or more"/>
    <s v="4-7"/>
    <s v="Task &amp; Purpose: Success Criteria"/>
    <x v="18"/>
    <x v="0"/>
  </r>
  <r>
    <x v="0"/>
    <s v="Industry"/>
    <s v="4-7"/>
    <s v="8-11"/>
    <s v="Task &amp; Purpose: Success Criteria"/>
    <x v="18"/>
    <x v="0"/>
  </r>
  <r>
    <x v="0"/>
    <s v="Government"/>
    <s v="12 or more"/>
    <s v="1-3"/>
    <s v="Task &amp; Purpose: Success Criteria"/>
    <x v="18"/>
    <x v="0"/>
  </r>
  <r>
    <x v="1"/>
    <s v="Government"/>
    <s v="8-11"/>
    <s v="4-7"/>
    <s v="Task &amp; Purpose: Success Criteria"/>
    <x v="18"/>
    <x v="0"/>
  </r>
  <r>
    <x v="2"/>
    <s v="Industry"/>
    <s v="12 or more"/>
    <s v="4-7"/>
    <s v="Task &amp; Purpose: Success Criteria"/>
    <x v="18"/>
    <x v="0"/>
  </r>
  <r>
    <x v="1"/>
    <s v="Other"/>
    <s v="4-7"/>
    <s v="1-3"/>
    <s v="Task &amp; Purpose: Success Criteria"/>
    <x v="18"/>
    <x v="0"/>
  </r>
  <r>
    <x v="1"/>
    <s v="Industry"/>
    <s v="8-11"/>
    <s v="8-11"/>
    <s v="Task &amp; Purpose: Success Criteria"/>
    <x v="18"/>
    <x v="0"/>
  </r>
  <r>
    <x v="0"/>
    <s v="Academia/Research"/>
    <s v="8-11"/>
    <s v="4-7"/>
    <s v="Task &amp; Purpose: Success Criteria"/>
    <x v="18"/>
    <x v="0"/>
  </r>
  <r>
    <x v="1"/>
    <s v="Government"/>
    <s v="4-7"/>
    <s v="4-7"/>
    <s v="Task &amp; Purpose: Success Criteria"/>
    <x v="18"/>
    <x v="2"/>
  </r>
  <r>
    <x v="3"/>
    <s v="Industry"/>
    <s v="12 or more"/>
    <s v="1-3"/>
    <s v="Task &amp; Purpose: Success Criteria"/>
    <x v="18"/>
    <x v="2"/>
  </r>
  <r>
    <x v="1"/>
    <s v="Industry"/>
    <s v="12 or more"/>
    <s v="4-7"/>
    <s v="Task &amp; Purpose: Success Criteria"/>
    <x v="18"/>
    <x v="2"/>
  </r>
  <r>
    <x v="0"/>
    <s v="Industry"/>
    <s v="1-3"/>
    <s v="1-3"/>
    <s v="Task &amp; Purpose: Success Criteria"/>
    <x v="18"/>
    <x v="0"/>
  </r>
  <r>
    <x v="2"/>
    <s v="Industry"/>
    <s v="12 or more"/>
    <s v="1-3"/>
    <s v="Task &amp; Purpose: Success Criteria"/>
    <x v="18"/>
    <x v="2"/>
  </r>
  <r>
    <x v="1"/>
    <s v="Industry"/>
    <s v="12 or more"/>
    <s v="12 or more"/>
    <s v="Task &amp; Purpose: Success Criteria"/>
    <x v="18"/>
    <x v="0"/>
  </r>
  <r>
    <x v="0"/>
    <s v="Government"/>
    <s v="4-7"/>
    <s v="4-7"/>
    <s v="Task &amp; Purpose: Success Criteria"/>
    <x v="18"/>
    <x v="0"/>
  </r>
  <r>
    <x v="1"/>
    <s v="Industry"/>
    <s v="12 or more"/>
    <s v="8-11"/>
    <s v="Task &amp; Purpose: Success Criteria"/>
    <x v="18"/>
    <x v="0"/>
  </r>
  <r>
    <x v="1"/>
    <s v="Government"/>
    <s v="4-7"/>
    <s v="1-3"/>
    <s v="Task &amp; Purpose: Success Criteria"/>
    <x v="18"/>
    <x v="0"/>
  </r>
  <r>
    <x v="1"/>
    <s v="Government"/>
    <s v="12 or more"/>
    <s v="1-3"/>
    <s v="Task &amp; Purpose: Success Criteria"/>
    <x v="18"/>
    <x v="0"/>
  </r>
  <r>
    <x v="0"/>
    <s v="Industry"/>
    <s v="12 or more"/>
    <s v="4-7"/>
    <s v="Task &amp; Purpose: Task expectation"/>
    <x v="19"/>
    <x v="0"/>
  </r>
  <r>
    <x v="0"/>
    <s v="Industry"/>
    <s v="1-3"/>
    <s v="1-3"/>
    <s v="Task &amp; Purpose: Task expectation"/>
    <x v="19"/>
    <x v="0"/>
  </r>
  <r>
    <x v="0"/>
    <s v="Government"/>
    <s v="4-7"/>
    <s v="4-7"/>
    <s v="Task &amp; Purpose: Task expectation"/>
    <x v="19"/>
    <x v="0"/>
  </r>
  <r>
    <x v="1"/>
    <s v="Industry"/>
    <s v="4-7"/>
    <s v="4-7"/>
    <s v="Task &amp; Purpose: Task expectation"/>
    <x v="19"/>
    <x v="0"/>
  </r>
  <r>
    <x v="1"/>
    <s v="Industry"/>
    <s v="8-11"/>
    <s v="8-11"/>
    <s v="Task &amp; Purpose: Task expectation"/>
    <x v="19"/>
    <x v="0"/>
  </r>
  <r>
    <x v="1"/>
    <s v="Government"/>
    <s v="12 or more"/>
    <s v="12 or more"/>
    <s v="Task &amp; Purpose: Task expectation"/>
    <x v="19"/>
    <x v="0"/>
  </r>
  <r>
    <x v="1"/>
    <s v="Industry"/>
    <s v="12 or more"/>
    <s v="12 or more"/>
    <s v="Task &amp; Purpose: Task expectation"/>
    <x v="19"/>
    <x v="0"/>
  </r>
  <r>
    <x v="1"/>
    <s v="Academia/Research"/>
    <s v="8-11"/>
    <s v="12 or more"/>
    <s v="Task &amp; Purpose: Task expectation"/>
    <x v="19"/>
    <x v="0"/>
  </r>
  <r>
    <x v="2"/>
    <s v="Industry"/>
    <s v="12 or more"/>
    <s v="12 or more"/>
    <s v="Task &amp; Purpose: Task expectation"/>
    <x v="19"/>
    <x v="0"/>
  </r>
  <r>
    <x v="0"/>
    <s v="Industry"/>
    <s v="12 or more"/>
    <s v="12 or more"/>
    <s v="Task &amp; Purpose: Task expectation"/>
    <x v="19"/>
    <x v="0"/>
  </r>
  <r>
    <x v="1"/>
    <s v="Industry"/>
    <s v="8-11"/>
    <s v="8-11"/>
    <s v="Task &amp; Purpose: Task expectation"/>
    <x v="19"/>
    <x v="2"/>
  </r>
  <r>
    <x v="1"/>
    <s v="Industry"/>
    <s v="8-11"/>
    <s v="4-7"/>
    <s v="Task &amp; Purpose: Task expectation"/>
    <x v="19"/>
    <x v="0"/>
  </r>
  <r>
    <x v="0"/>
    <s v="Industry"/>
    <s v="12 or more"/>
    <s v="4-7"/>
    <s v="Task &amp; Purpose: Task expectation"/>
    <x v="19"/>
    <x v="0"/>
  </r>
  <r>
    <x v="2"/>
    <s v="Industry"/>
    <s v="12 or more"/>
    <s v="4-7"/>
    <s v="Task &amp; Purpose: Task expectation"/>
    <x v="19"/>
    <x v="2"/>
  </r>
  <r>
    <x v="0"/>
    <s v="Industry"/>
    <s v="4-7"/>
    <s v="8-11"/>
    <s v="Task &amp; Purpose: Task expectation"/>
    <x v="19"/>
    <x v="0"/>
  </r>
  <r>
    <x v="0"/>
    <s v="Government"/>
    <s v="12 or more"/>
    <s v="1-3"/>
    <s v="Task &amp; Purpose: Task expectation"/>
    <x v="19"/>
    <x v="0"/>
  </r>
  <r>
    <x v="1"/>
    <s v="Government"/>
    <s v="8-11"/>
    <s v="4-7"/>
    <s v="Task &amp; Purpose: Task expectation"/>
    <x v="19"/>
    <x v="0"/>
  </r>
  <r>
    <x v="2"/>
    <s v="Industry"/>
    <s v="12 or more"/>
    <s v="4-7"/>
    <s v="Task &amp; Purpose: Task expectation"/>
    <x v="19"/>
    <x v="0"/>
  </r>
  <r>
    <x v="1"/>
    <s v="Other"/>
    <s v="4-7"/>
    <s v="1-3"/>
    <s v="Task &amp; Purpose: Task expectation"/>
    <x v="19"/>
    <x v="0"/>
  </r>
  <r>
    <x v="1"/>
    <s v="Industry"/>
    <s v="8-11"/>
    <s v="8-11"/>
    <s v="Task &amp; Purpose: Task expectation"/>
    <x v="19"/>
    <x v="0"/>
  </r>
  <r>
    <x v="0"/>
    <s v="Academia/Research"/>
    <s v="8-11"/>
    <s v="4-7"/>
    <s v="Task &amp; Purpose: Task expectation"/>
    <x v="19"/>
    <x v="0"/>
  </r>
  <r>
    <x v="1"/>
    <s v="Government"/>
    <s v="4-7"/>
    <s v="4-7"/>
    <s v="Task &amp; Purpose: Task expectation"/>
    <x v="19"/>
    <x v="0"/>
  </r>
  <r>
    <x v="3"/>
    <s v="Industry"/>
    <s v="12 or more"/>
    <s v="1-3"/>
    <s v="Task &amp; Purpose: Task expectation"/>
    <x v="19"/>
    <x v="2"/>
  </r>
  <r>
    <x v="1"/>
    <s v="Industry"/>
    <s v="12 or more"/>
    <s v="4-7"/>
    <s v="Task &amp; Purpose: Task expectation"/>
    <x v="19"/>
    <x v="0"/>
  </r>
  <r>
    <x v="0"/>
    <s v="Industry"/>
    <s v="1-3"/>
    <s v="1-3"/>
    <s v="Task &amp; Purpose: Task expectation"/>
    <x v="19"/>
    <x v="0"/>
  </r>
  <r>
    <x v="2"/>
    <s v="Industry"/>
    <s v="12 or more"/>
    <s v="1-3"/>
    <s v="Task &amp; Purpose: Task expectation"/>
    <x v="19"/>
    <x v="0"/>
  </r>
  <r>
    <x v="1"/>
    <s v="Industry"/>
    <s v="12 or more"/>
    <s v="12 or more"/>
    <s v="Task &amp; Purpose: Task expectation"/>
    <x v="19"/>
    <x v="2"/>
  </r>
  <r>
    <x v="0"/>
    <s v="Government"/>
    <s v="4-7"/>
    <s v="4-7"/>
    <s v="Task &amp; Purpose: Task expectation"/>
    <x v="19"/>
    <x v="0"/>
  </r>
  <r>
    <x v="1"/>
    <s v="Industry"/>
    <s v="12 or more"/>
    <s v="8-11"/>
    <s v="Task &amp; Purpose: Task expectation"/>
    <x v="19"/>
    <x v="0"/>
  </r>
  <r>
    <x v="1"/>
    <s v="Government"/>
    <s v="4-7"/>
    <s v="1-3"/>
    <s v="Task &amp; Purpose: Task expectation"/>
    <x v="19"/>
    <x v="0"/>
  </r>
  <r>
    <x v="1"/>
    <s v="Government"/>
    <s v="12 or more"/>
    <s v="1-3"/>
    <s v="Task &amp; Purpose: Task expectation"/>
    <x v="19"/>
    <x v="3"/>
  </r>
  <r>
    <x v="0"/>
    <s v="Industry"/>
    <s v="12 or more"/>
    <s v="4-7"/>
    <s v="Task &amp; Purpose: Usage Context"/>
    <x v="20"/>
    <x v="0"/>
  </r>
  <r>
    <x v="0"/>
    <s v="Industry"/>
    <s v="1-3"/>
    <s v="1-3"/>
    <s v="Task &amp; Purpose: Usage Context"/>
    <x v="20"/>
    <x v="0"/>
  </r>
  <r>
    <x v="0"/>
    <s v="Government"/>
    <s v="4-7"/>
    <s v="4-7"/>
    <s v="Task &amp; Purpose: Usage Context"/>
    <x v="20"/>
    <x v="0"/>
  </r>
  <r>
    <x v="1"/>
    <s v="Industry"/>
    <s v="4-7"/>
    <s v="4-7"/>
    <s v="Task &amp; Purpose: Usage Context"/>
    <x v="20"/>
    <x v="0"/>
  </r>
  <r>
    <x v="1"/>
    <s v="Industry"/>
    <s v="8-11"/>
    <s v="8-11"/>
    <s v="Task &amp; Purpose: Usage Context"/>
    <x v="20"/>
    <x v="0"/>
  </r>
  <r>
    <x v="1"/>
    <s v="Government"/>
    <s v="12 or more"/>
    <s v="12 or more"/>
    <s v="Task &amp; Purpose: Usage Context"/>
    <x v="20"/>
    <x v="0"/>
  </r>
  <r>
    <x v="1"/>
    <s v="Industry"/>
    <s v="12 or more"/>
    <s v="12 or more"/>
    <s v="Task &amp; Purpose: Usage Context"/>
    <x v="20"/>
    <x v="0"/>
  </r>
  <r>
    <x v="1"/>
    <s v="Academia/Research"/>
    <s v="8-11"/>
    <s v="12 or more"/>
    <s v="Task &amp; Purpose: Usage Context"/>
    <x v="20"/>
    <x v="0"/>
  </r>
  <r>
    <x v="2"/>
    <s v="Industry"/>
    <s v="12 or more"/>
    <s v="12 or more"/>
    <s v="Task &amp; Purpose: Usage Context"/>
    <x v="20"/>
    <x v="0"/>
  </r>
  <r>
    <x v="0"/>
    <s v="Industry"/>
    <s v="12 or more"/>
    <s v="12 or more"/>
    <s v="Task &amp; Purpose: Usage Context"/>
    <x v="20"/>
    <x v="0"/>
  </r>
  <r>
    <x v="1"/>
    <s v="Industry"/>
    <s v="8-11"/>
    <s v="8-11"/>
    <s v="Task &amp; Purpose: Usage Context"/>
    <x v="20"/>
    <x v="2"/>
  </r>
  <r>
    <x v="1"/>
    <s v="Industry"/>
    <s v="8-11"/>
    <s v="4-7"/>
    <s v="Task &amp; Purpose: Usage Context"/>
    <x v="20"/>
    <x v="0"/>
  </r>
  <r>
    <x v="0"/>
    <s v="Industry"/>
    <s v="12 or more"/>
    <s v="4-7"/>
    <s v="Task &amp; Purpose: Usage Context"/>
    <x v="20"/>
    <x v="0"/>
  </r>
  <r>
    <x v="2"/>
    <s v="Industry"/>
    <s v="12 or more"/>
    <s v="4-7"/>
    <s v="Task &amp; Purpose: Usage Context"/>
    <x v="20"/>
    <x v="2"/>
  </r>
  <r>
    <x v="0"/>
    <s v="Industry"/>
    <s v="4-7"/>
    <s v="8-11"/>
    <s v="Task &amp; Purpose: Usage Context"/>
    <x v="20"/>
    <x v="0"/>
  </r>
  <r>
    <x v="0"/>
    <s v="Government"/>
    <s v="12 or more"/>
    <s v="1-3"/>
    <s v="Task &amp; Purpose: Usage Context"/>
    <x v="20"/>
    <x v="0"/>
  </r>
  <r>
    <x v="1"/>
    <s v="Government"/>
    <s v="8-11"/>
    <s v="4-7"/>
    <s v="Task &amp; Purpose: Usage Context"/>
    <x v="20"/>
    <x v="0"/>
  </r>
  <r>
    <x v="2"/>
    <s v="Industry"/>
    <s v="12 or more"/>
    <s v="4-7"/>
    <s v="Task &amp; Purpose: Usage Context"/>
    <x v="20"/>
    <x v="0"/>
  </r>
  <r>
    <x v="1"/>
    <s v="Other"/>
    <s v="4-7"/>
    <s v="1-3"/>
    <s v="Task &amp; Purpose: Usage Context"/>
    <x v="20"/>
    <x v="0"/>
  </r>
  <r>
    <x v="1"/>
    <s v="Industry"/>
    <s v="8-11"/>
    <s v="8-11"/>
    <s v="Task &amp; Purpose: Usage Context"/>
    <x v="20"/>
    <x v="0"/>
  </r>
  <r>
    <x v="0"/>
    <s v="Academia/Research"/>
    <s v="8-11"/>
    <s v="4-7"/>
    <s v="Task &amp; Purpose: Usage Context"/>
    <x v="20"/>
    <x v="0"/>
  </r>
  <r>
    <x v="1"/>
    <s v="Government"/>
    <s v="4-7"/>
    <s v="4-7"/>
    <s v="Task &amp; Purpose: Usage Context"/>
    <x v="20"/>
    <x v="2"/>
  </r>
  <r>
    <x v="3"/>
    <s v="Industry"/>
    <s v="12 or more"/>
    <s v="1-3"/>
    <s v="Task &amp; Purpose: Usage Context"/>
    <x v="20"/>
    <x v="2"/>
  </r>
  <r>
    <x v="1"/>
    <s v="Industry"/>
    <s v="12 or more"/>
    <s v="4-7"/>
    <s v="Task &amp; Purpose: Usage Context"/>
    <x v="20"/>
    <x v="0"/>
  </r>
  <r>
    <x v="0"/>
    <s v="Industry"/>
    <s v="1-3"/>
    <s v="1-3"/>
    <s v="Task &amp; Purpose: Usage Context"/>
    <x v="20"/>
    <x v="0"/>
  </r>
  <r>
    <x v="2"/>
    <s v="Industry"/>
    <s v="12 or more"/>
    <s v="1-3"/>
    <s v="Task &amp; Purpose: Usage Context"/>
    <x v="20"/>
    <x v="0"/>
  </r>
  <r>
    <x v="1"/>
    <s v="Industry"/>
    <s v="12 or more"/>
    <s v="12 or more"/>
    <s v="Task &amp; Purpose: Usage Context"/>
    <x v="20"/>
    <x v="1"/>
  </r>
  <r>
    <x v="0"/>
    <s v="Government"/>
    <s v="4-7"/>
    <s v="4-7"/>
    <s v="Task &amp; Purpose: Usage Context"/>
    <x v="20"/>
    <x v="0"/>
  </r>
  <r>
    <x v="1"/>
    <s v="Industry"/>
    <s v="12 or more"/>
    <s v="8-11"/>
    <s v="Task &amp; Purpose: Usage Context"/>
    <x v="20"/>
    <x v="2"/>
  </r>
  <r>
    <x v="1"/>
    <s v="Government"/>
    <s v="4-7"/>
    <s v="1-3"/>
    <s v="Task &amp; Purpose: Usage Context"/>
    <x v="20"/>
    <x v="0"/>
  </r>
  <r>
    <x v="1"/>
    <s v="Government"/>
    <s v="12 or more"/>
    <s v="1-3"/>
    <s v="Task &amp; Purpose: Usage Context"/>
    <x v="20"/>
    <x v="0"/>
  </r>
  <r>
    <x v="0"/>
    <s v="Industry"/>
    <s v="12 or more"/>
    <s v="4-7"/>
    <s v="Task &amp; Purpose: Data Rights &amp; Policies"/>
    <x v="21"/>
    <x v="0"/>
  </r>
  <r>
    <x v="0"/>
    <s v="Industry"/>
    <s v="1-3"/>
    <s v="1-3"/>
    <s v="Task &amp; Purpose: Data Rights &amp; Policies"/>
    <x v="21"/>
    <x v="0"/>
  </r>
  <r>
    <x v="0"/>
    <s v="Government"/>
    <s v="4-7"/>
    <s v="4-7"/>
    <s v="Task &amp; Purpose: Data Rights &amp; Policies"/>
    <x v="21"/>
    <x v="2"/>
  </r>
  <r>
    <x v="1"/>
    <s v="Industry"/>
    <s v="4-7"/>
    <s v="4-7"/>
    <s v="Task &amp; Purpose: Data Rights &amp; Policies"/>
    <x v="21"/>
    <x v="2"/>
  </r>
  <r>
    <x v="1"/>
    <s v="Industry"/>
    <s v="8-11"/>
    <s v="8-11"/>
    <s v="Task &amp; Purpose: Data Rights &amp; Policies"/>
    <x v="21"/>
    <x v="2"/>
  </r>
  <r>
    <x v="1"/>
    <s v="Government"/>
    <s v="12 or more"/>
    <s v="12 or more"/>
    <s v="Task &amp; Purpose: Data Rights &amp; Policies"/>
    <x v="21"/>
    <x v="0"/>
  </r>
  <r>
    <x v="1"/>
    <s v="Industry"/>
    <s v="12 or more"/>
    <s v="12 or more"/>
    <s v="Task &amp; Purpose: Data Rights &amp; Policies"/>
    <x v="21"/>
    <x v="0"/>
  </r>
  <r>
    <x v="1"/>
    <s v="Academia/Research"/>
    <s v="8-11"/>
    <s v="12 or more"/>
    <s v="Task &amp; Purpose: Data Rights &amp; Policies"/>
    <x v="21"/>
    <x v="0"/>
  </r>
  <r>
    <x v="2"/>
    <s v="Industry"/>
    <s v="12 or more"/>
    <s v="12 or more"/>
    <s v="Task &amp; Purpose: Data Rights &amp; Policies"/>
    <x v="21"/>
    <x v="0"/>
  </r>
  <r>
    <x v="0"/>
    <s v="Industry"/>
    <s v="12 or more"/>
    <s v="12 or more"/>
    <s v="Task &amp; Purpose: Data Rights &amp; Policies"/>
    <x v="21"/>
    <x v="2"/>
  </r>
  <r>
    <x v="1"/>
    <s v="Industry"/>
    <s v="8-11"/>
    <s v="8-11"/>
    <s v="Task &amp; Purpose: Data Rights &amp; Policies"/>
    <x v="21"/>
    <x v="2"/>
  </r>
  <r>
    <x v="1"/>
    <s v="Industry"/>
    <s v="8-11"/>
    <s v="4-7"/>
    <s v="Task &amp; Purpose: Data Rights &amp; Policies"/>
    <x v="21"/>
    <x v="0"/>
  </r>
  <r>
    <x v="0"/>
    <s v="Industry"/>
    <s v="12 or more"/>
    <s v="4-7"/>
    <s v="Task &amp; Purpose: Data Rights &amp; Policies"/>
    <x v="21"/>
    <x v="0"/>
  </r>
  <r>
    <x v="2"/>
    <s v="Industry"/>
    <s v="12 or more"/>
    <s v="4-7"/>
    <s v="Task &amp; Purpose: Data Rights &amp; Policies"/>
    <x v="21"/>
    <x v="2"/>
  </r>
  <r>
    <x v="0"/>
    <s v="Industry"/>
    <s v="4-7"/>
    <s v="8-11"/>
    <s v="Task &amp; Purpose: Data Rights &amp; Policies"/>
    <x v="21"/>
    <x v="0"/>
  </r>
  <r>
    <x v="0"/>
    <s v="Government"/>
    <s v="12 or more"/>
    <s v="1-3"/>
    <s v="Task &amp; Purpose: Data Rights &amp; Policies"/>
    <x v="21"/>
    <x v="0"/>
  </r>
  <r>
    <x v="1"/>
    <s v="Government"/>
    <s v="8-11"/>
    <s v="4-7"/>
    <s v="Task &amp; Purpose: Data Rights &amp; Policies"/>
    <x v="21"/>
    <x v="0"/>
  </r>
  <r>
    <x v="2"/>
    <s v="Industry"/>
    <s v="12 or more"/>
    <s v="4-7"/>
    <s v="Task &amp; Purpose: Data Rights &amp; Policies"/>
    <x v="21"/>
    <x v="0"/>
  </r>
  <r>
    <x v="1"/>
    <s v="Other"/>
    <s v="4-7"/>
    <s v="1-3"/>
    <s v="Task &amp; Purpose: Data Rights &amp; Policies"/>
    <x v="21"/>
    <x v="2"/>
  </r>
  <r>
    <x v="1"/>
    <s v="Industry"/>
    <s v="8-11"/>
    <s v="8-11"/>
    <s v="Task &amp; Purpose: Data Rights &amp; Policies"/>
    <x v="21"/>
    <x v="2"/>
  </r>
  <r>
    <x v="0"/>
    <s v="Academia/Research"/>
    <s v="8-11"/>
    <s v="4-7"/>
    <s v="Task &amp; Purpose: Data Rights &amp; Policies"/>
    <x v="21"/>
    <x v="2"/>
  </r>
  <r>
    <x v="1"/>
    <s v="Government"/>
    <s v="4-7"/>
    <s v="4-7"/>
    <s v="Task &amp; Purpose: Data Rights &amp; Policies"/>
    <x v="21"/>
    <x v="2"/>
  </r>
  <r>
    <x v="3"/>
    <s v="Industry"/>
    <s v="12 or more"/>
    <s v="1-3"/>
    <s v="Task &amp; Purpose: Data Rights &amp; Policies"/>
    <x v="21"/>
    <x v="1"/>
  </r>
  <r>
    <x v="1"/>
    <s v="Industry"/>
    <s v="12 or more"/>
    <s v="4-7"/>
    <s v="Task &amp; Purpose: Data Rights &amp; Policies"/>
    <x v="21"/>
    <x v="0"/>
  </r>
  <r>
    <x v="0"/>
    <s v="Industry"/>
    <s v="1-3"/>
    <s v="1-3"/>
    <s v="Task &amp; Purpose: Data Rights &amp; Policies"/>
    <x v="21"/>
    <x v="2"/>
  </r>
  <r>
    <x v="2"/>
    <s v="Industry"/>
    <s v="12 or more"/>
    <s v="1-3"/>
    <s v="Task &amp; Purpose: Data Rights &amp; Policies"/>
    <x v="21"/>
    <x v="2"/>
  </r>
  <r>
    <x v="1"/>
    <s v="Industry"/>
    <s v="12 or more"/>
    <s v="12 or more"/>
    <s v="Task &amp; Purpose: Data Rights &amp; Policies"/>
    <x v="21"/>
    <x v="0"/>
  </r>
  <r>
    <x v="0"/>
    <s v="Government"/>
    <s v="4-7"/>
    <s v="4-7"/>
    <s v="Task &amp; Purpose: Data Rights &amp; Policies"/>
    <x v="21"/>
    <x v="0"/>
  </r>
  <r>
    <x v="1"/>
    <s v="Industry"/>
    <s v="12 or more"/>
    <s v="8-11"/>
    <s v="Task &amp; Purpose: Data Rights &amp; Policies"/>
    <x v="21"/>
    <x v="0"/>
  </r>
  <r>
    <x v="1"/>
    <s v="Government"/>
    <s v="4-7"/>
    <s v="1-3"/>
    <s v="Task &amp; Purpose: Data Rights &amp; Policies"/>
    <x v="21"/>
    <x v="2"/>
  </r>
  <r>
    <x v="1"/>
    <s v="Government"/>
    <s v="12 or more"/>
    <s v="1-3"/>
    <s v="Task &amp; Purpose: Data Rights &amp; Policies"/>
    <x v="21"/>
    <x v="3"/>
  </r>
  <r>
    <x v="0"/>
    <s v="Industry"/>
    <s v="12 or more"/>
    <s v="4-7"/>
    <s v="Trained Models: Test Cases &amp; Data"/>
    <x v="22"/>
    <x v="2"/>
  </r>
  <r>
    <x v="0"/>
    <s v="Industry"/>
    <s v="1-3"/>
    <s v="1-3"/>
    <s v="Trained Models: Test Cases &amp; Data"/>
    <x v="22"/>
    <x v="0"/>
  </r>
  <r>
    <x v="0"/>
    <s v="Government"/>
    <s v="4-7"/>
    <s v="4-7"/>
    <s v="Trained Models: Test Cases &amp; Data"/>
    <x v="22"/>
    <x v="0"/>
  </r>
  <r>
    <x v="1"/>
    <s v="Industry"/>
    <s v="4-7"/>
    <s v="4-7"/>
    <s v="Trained Models: Test Cases &amp; Data"/>
    <x v="22"/>
    <x v="0"/>
  </r>
  <r>
    <x v="1"/>
    <s v="Industry"/>
    <s v="8-11"/>
    <s v="8-11"/>
    <s v="Trained Models: Test Cases &amp; Data"/>
    <x v="22"/>
    <x v="1"/>
  </r>
  <r>
    <x v="1"/>
    <s v="Government"/>
    <s v="12 or more"/>
    <s v="12 or more"/>
    <s v="Trained Models: Test Cases &amp; Data"/>
    <x v="22"/>
    <x v="0"/>
  </r>
  <r>
    <x v="1"/>
    <s v="Industry"/>
    <s v="12 or more"/>
    <s v="12 or more"/>
    <s v="Trained Models: Test Cases &amp; Data"/>
    <x v="22"/>
    <x v="0"/>
  </r>
  <r>
    <x v="1"/>
    <s v="Academia/Research"/>
    <s v="8-11"/>
    <s v="12 or more"/>
    <s v="Trained Models: Test Cases &amp; Data"/>
    <x v="22"/>
    <x v="0"/>
  </r>
  <r>
    <x v="2"/>
    <s v="Industry"/>
    <s v="12 or more"/>
    <s v="12 or more"/>
    <s v="Trained Models: Test Cases &amp; Data"/>
    <x v="22"/>
    <x v="1"/>
  </r>
  <r>
    <x v="0"/>
    <s v="Industry"/>
    <s v="12 or more"/>
    <s v="12 or more"/>
    <s v="Trained Models: Test Cases &amp; Data"/>
    <x v="22"/>
    <x v="2"/>
  </r>
  <r>
    <x v="1"/>
    <s v="Industry"/>
    <s v="8-11"/>
    <s v="8-11"/>
    <s v="Trained Models: Test Cases &amp; Data"/>
    <x v="22"/>
    <x v="2"/>
  </r>
  <r>
    <x v="1"/>
    <s v="Industry"/>
    <s v="8-11"/>
    <s v="4-7"/>
    <s v="Trained Models: Test Cases &amp; Data"/>
    <x v="22"/>
    <x v="2"/>
  </r>
  <r>
    <x v="0"/>
    <s v="Industry"/>
    <s v="12 or more"/>
    <s v="4-7"/>
    <s v="Trained Models: Test Cases &amp; Data"/>
    <x v="22"/>
    <x v="0"/>
  </r>
  <r>
    <x v="2"/>
    <s v="Industry"/>
    <s v="12 or more"/>
    <s v="4-7"/>
    <s v="Trained Models: Test Cases &amp; Data"/>
    <x v="22"/>
    <x v="0"/>
  </r>
  <r>
    <x v="0"/>
    <s v="Industry"/>
    <s v="4-7"/>
    <s v="8-11"/>
    <s v="Trained Models: Test Cases &amp; Data"/>
    <x v="22"/>
    <x v="0"/>
  </r>
  <r>
    <x v="0"/>
    <s v="Government"/>
    <s v="12 or more"/>
    <s v="1-3"/>
    <s v="Trained Models: Test Cases &amp; Data"/>
    <x v="22"/>
    <x v="0"/>
  </r>
  <r>
    <x v="1"/>
    <s v="Government"/>
    <s v="8-11"/>
    <s v="4-7"/>
    <s v="Trained Models: Test Cases &amp; Data"/>
    <x v="22"/>
    <x v="0"/>
  </r>
  <r>
    <x v="2"/>
    <s v="Industry"/>
    <s v="12 or more"/>
    <s v="4-7"/>
    <s v="Trained Models: Test Cases &amp; Data"/>
    <x v="22"/>
    <x v="0"/>
  </r>
  <r>
    <x v="1"/>
    <s v="Other"/>
    <s v="4-7"/>
    <s v="1-3"/>
    <s v="Trained Models: Test Cases &amp; Data"/>
    <x v="22"/>
    <x v="0"/>
  </r>
  <r>
    <x v="1"/>
    <s v="Industry"/>
    <s v="8-11"/>
    <s v="8-11"/>
    <s v="Trained Models: Test Cases &amp; Data"/>
    <x v="22"/>
    <x v="0"/>
  </r>
  <r>
    <x v="0"/>
    <s v="Academia/Research"/>
    <s v="8-11"/>
    <s v="4-7"/>
    <s v="Trained Models: Test Cases &amp; Data"/>
    <x v="22"/>
    <x v="0"/>
  </r>
  <r>
    <x v="1"/>
    <s v="Government"/>
    <s v="4-7"/>
    <s v="4-7"/>
    <s v="Trained Models: Test Cases &amp; Data"/>
    <x v="22"/>
    <x v="0"/>
  </r>
  <r>
    <x v="3"/>
    <s v="Industry"/>
    <s v="12 or more"/>
    <s v="1-3"/>
    <s v="Trained Models: Test Cases &amp; Data"/>
    <x v="22"/>
    <x v="2"/>
  </r>
  <r>
    <x v="1"/>
    <s v="Industry"/>
    <s v="12 or more"/>
    <s v="4-7"/>
    <s v="Trained Models: Test Cases &amp; Data"/>
    <x v="22"/>
    <x v="0"/>
  </r>
  <r>
    <x v="0"/>
    <s v="Industry"/>
    <s v="1-3"/>
    <s v="1-3"/>
    <s v="Trained Models: Test Cases &amp; Data"/>
    <x v="22"/>
    <x v="0"/>
  </r>
  <r>
    <x v="2"/>
    <s v="Industry"/>
    <s v="12 or more"/>
    <s v="1-3"/>
    <s v="Trained Models: Test Cases &amp; Data"/>
    <x v="22"/>
    <x v="0"/>
  </r>
  <r>
    <x v="1"/>
    <s v="Industry"/>
    <s v="12 or more"/>
    <s v="12 or more"/>
    <s v="Trained Models: Test Cases &amp; Data"/>
    <x v="22"/>
    <x v="1"/>
  </r>
  <r>
    <x v="0"/>
    <s v="Government"/>
    <s v="4-7"/>
    <s v="4-7"/>
    <s v="Trained Models: Test Cases &amp; Data"/>
    <x v="22"/>
    <x v="0"/>
  </r>
  <r>
    <x v="1"/>
    <s v="Industry"/>
    <s v="12 or more"/>
    <s v="8-11"/>
    <s v="Trained Models: Test Cases &amp; Data"/>
    <x v="22"/>
    <x v="0"/>
  </r>
  <r>
    <x v="1"/>
    <s v="Government"/>
    <s v="4-7"/>
    <s v="1-3"/>
    <s v="Trained Models: Test Cases &amp; Data"/>
    <x v="22"/>
    <x v="0"/>
  </r>
  <r>
    <x v="1"/>
    <s v="Government"/>
    <s v="12 or more"/>
    <s v="1-3"/>
    <s v="Trained Models: Test Cases &amp; Data"/>
    <x v="22"/>
    <x v="0"/>
  </r>
  <r>
    <x v="0"/>
    <s v="Industry"/>
    <s v="12 or more"/>
    <s v="4-7"/>
    <s v="Trained Models: API/Specifications"/>
    <x v="23"/>
    <x v="2"/>
  </r>
  <r>
    <x v="0"/>
    <s v="Industry"/>
    <s v="1-3"/>
    <s v="1-3"/>
    <s v="Trained Models: API/Specifications"/>
    <x v="23"/>
    <x v="0"/>
  </r>
  <r>
    <x v="0"/>
    <s v="Government"/>
    <s v="4-7"/>
    <s v="4-7"/>
    <s v="Trained Models: API/Specifications"/>
    <x v="23"/>
    <x v="0"/>
  </r>
  <r>
    <x v="1"/>
    <s v="Industry"/>
    <s v="4-7"/>
    <s v="4-7"/>
    <s v="Trained Models: API/Specifications"/>
    <x v="23"/>
    <x v="0"/>
  </r>
  <r>
    <x v="1"/>
    <s v="Industry"/>
    <s v="8-11"/>
    <s v="8-11"/>
    <s v="Trained Models: API/Specifications"/>
    <x v="23"/>
    <x v="1"/>
  </r>
  <r>
    <x v="1"/>
    <s v="Government"/>
    <s v="12 or more"/>
    <s v="12 or more"/>
    <s v="Trained Models: API/Specifications"/>
    <x v="23"/>
    <x v="0"/>
  </r>
  <r>
    <x v="1"/>
    <s v="Industry"/>
    <s v="12 or more"/>
    <s v="12 or more"/>
    <s v="Trained Models: API/Specifications"/>
    <x v="23"/>
    <x v="0"/>
  </r>
  <r>
    <x v="1"/>
    <s v="Academia/Research"/>
    <s v="8-11"/>
    <s v="12 or more"/>
    <s v="Trained Models: API/Specifications"/>
    <x v="23"/>
    <x v="0"/>
  </r>
  <r>
    <x v="2"/>
    <s v="Industry"/>
    <s v="12 or more"/>
    <s v="12 or more"/>
    <s v="Trained Models: API/Specifications"/>
    <x v="23"/>
    <x v="1"/>
  </r>
  <r>
    <x v="0"/>
    <s v="Industry"/>
    <s v="12 or more"/>
    <s v="12 or more"/>
    <s v="Trained Models: API/Specifications"/>
    <x v="23"/>
    <x v="0"/>
  </r>
  <r>
    <x v="1"/>
    <s v="Industry"/>
    <s v="8-11"/>
    <s v="8-11"/>
    <s v="Trained Models: API/Specifications"/>
    <x v="23"/>
    <x v="2"/>
  </r>
  <r>
    <x v="1"/>
    <s v="Industry"/>
    <s v="8-11"/>
    <s v="4-7"/>
    <s v="Trained Models: API/Specifications"/>
    <x v="23"/>
    <x v="2"/>
  </r>
  <r>
    <x v="0"/>
    <s v="Industry"/>
    <s v="12 or more"/>
    <s v="4-7"/>
    <s v="Trained Models: API/Specifications"/>
    <x v="23"/>
    <x v="0"/>
  </r>
  <r>
    <x v="2"/>
    <s v="Industry"/>
    <s v="12 or more"/>
    <s v="4-7"/>
    <s v="Trained Models: API/Specifications"/>
    <x v="23"/>
    <x v="0"/>
  </r>
  <r>
    <x v="0"/>
    <s v="Industry"/>
    <s v="4-7"/>
    <s v="8-11"/>
    <s v="Trained Models: API/Specifications"/>
    <x v="23"/>
    <x v="0"/>
  </r>
  <r>
    <x v="0"/>
    <s v="Government"/>
    <s v="12 or more"/>
    <s v="1-3"/>
    <s v="Trained Models: API/Specifications"/>
    <x v="23"/>
    <x v="0"/>
  </r>
  <r>
    <x v="1"/>
    <s v="Government"/>
    <s v="8-11"/>
    <s v="4-7"/>
    <s v="Trained Models: API/Specifications"/>
    <x v="23"/>
    <x v="0"/>
  </r>
  <r>
    <x v="2"/>
    <s v="Industry"/>
    <s v="12 or more"/>
    <s v="4-7"/>
    <s v="Trained Models: API/Specifications"/>
    <x v="23"/>
    <x v="2"/>
  </r>
  <r>
    <x v="1"/>
    <s v="Other"/>
    <s v="4-7"/>
    <s v="1-3"/>
    <s v="Trained Models: API/Specifications"/>
    <x v="23"/>
    <x v="0"/>
  </r>
  <r>
    <x v="1"/>
    <s v="Industry"/>
    <s v="8-11"/>
    <s v="8-11"/>
    <s v="Trained Models: API/Specifications"/>
    <x v="23"/>
    <x v="0"/>
  </r>
  <r>
    <x v="0"/>
    <s v="Academia/Research"/>
    <s v="8-11"/>
    <s v="4-7"/>
    <s v="Trained Models: API/Specifications"/>
    <x v="23"/>
    <x v="2"/>
  </r>
  <r>
    <x v="1"/>
    <s v="Government"/>
    <s v="4-7"/>
    <s v="4-7"/>
    <s v="Trained Models: API/Specifications"/>
    <x v="23"/>
    <x v="2"/>
  </r>
  <r>
    <x v="3"/>
    <s v="Industry"/>
    <s v="12 or more"/>
    <s v="1-3"/>
    <s v="Trained Models: API/Specifications"/>
    <x v="23"/>
    <x v="2"/>
  </r>
  <r>
    <x v="1"/>
    <s v="Industry"/>
    <s v="12 or more"/>
    <s v="4-7"/>
    <s v="Trained Models: API/Specifications"/>
    <x v="23"/>
    <x v="0"/>
  </r>
  <r>
    <x v="0"/>
    <s v="Industry"/>
    <s v="1-3"/>
    <s v="1-3"/>
    <s v="Trained Models: API/Specifications"/>
    <x v="23"/>
    <x v="1"/>
  </r>
  <r>
    <x v="2"/>
    <s v="Industry"/>
    <s v="12 or more"/>
    <s v="1-3"/>
    <s v="Trained Models: API/Specifications"/>
    <x v="23"/>
    <x v="0"/>
  </r>
  <r>
    <x v="1"/>
    <s v="Industry"/>
    <s v="12 or more"/>
    <s v="12 or more"/>
    <s v="Trained Models: API/Specifications"/>
    <x v="23"/>
    <x v="2"/>
  </r>
  <r>
    <x v="0"/>
    <s v="Government"/>
    <s v="4-7"/>
    <s v="4-7"/>
    <s v="Trained Models: API/Specifications"/>
    <x v="23"/>
    <x v="0"/>
  </r>
  <r>
    <x v="1"/>
    <s v="Industry"/>
    <s v="12 or more"/>
    <s v="8-11"/>
    <s v="Trained Models: API/Specifications"/>
    <x v="23"/>
    <x v="0"/>
  </r>
  <r>
    <x v="1"/>
    <s v="Government"/>
    <s v="4-7"/>
    <s v="1-3"/>
    <s v="Trained Models: API/Specifications"/>
    <x v="23"/>
    <x v="0"/>
  </r>
  <r>
    <x v="1"/>
    <s v="Government"/>
    <s v="12 or more"/>
    <s v="1-3"/>
    <s v="Trained Models: API/Specifications"/>
    <x v="23"/>
    <x v="3"/>
  </r>
  <r>
    <x v="0"/>
    <s v="Industry"/>
    <s v="12 or more"/>
    <s v="4-7"/>
    <s v="Trained Models: Decisions/Constraints"/>
    <x v="24"/>
    <x v="0"/>
  </r>
  <r>
    <x v="0"/>
    <s v="Industry"/>
    <s v="1-3"/>
    <s v="1-3"/>
    <s v="Trained Models: Decisions/Constraints"/>
    <x v="24"/>
    <x v="2"/>
  </r>
  <r>
    <x v="0"/>
    <s v="Government"/>
    <s v="4-7"/>
    <s v="4-7"/>
    <s v="Trained Models: Decisions/Constraints"/>
    <x v="24"/>
    <x v="0"/>
  </r>
  <r>
    <x v="1"/>
    <s v="Industry"/>
    <s v="4-7"/>
    <s v="4-7"/>
    <s v="Trained Models: Decisions/Constraints"/>
    <x v="24"/>
    <x v="0"/>
  </r>
  <r>
    <x v="1"/>
    <s v="Industry"/>
    <s v="8-11"/>
    <s v="8-11"/>
    <s v="Trained Models: Decisions/Constraints"/>
    <x v="24"/>
    <x v="2"/>
  </r>
  <r>
    <x v="1"/>
    <s v="Government"/>
    <s v="12 or more"/>
    <s v="12 or more"/>
    <s v="Trained Models: Decisions/Constraints"/>
    <x v="24"/>
    <x v="0"/>
  </r>
  <r>
    <x v="1"/>
    <s v="Industry"/>
    <s v="12 or more"/>
    <s v="12 or more"/>
    <s v="Trained Models: Decisions/Constraints"/>
    <x v="24"/>
    <x v="2"/>
  </r>
  <r>
    <x v="1"/>
    <s v="Academia/Research"/>
    <s v="8-11"/>
    <s v="12 or more"/>
    <s v="Trained Models: Decisions/Constraints"/>
    <x v="24"/>
    <x v="0"/>
  </r>
  <r>
    <x v="2"/>
    <s v="Industry"/>
    <s v="12 or more"/>
    <s v="12 or more"/>
    <s v="Trained Models: Decisions/Constraints"/>
    <x v="24"/>
    <x v="2"/>
  </r>
  <r>
    <x v="0"/>
    <s v="Industry"/>
    <s v="12 or more"/>
    <s v="12 or more"/>
    <s v="Trained Models: Decisions/Constraints"/>
    <x v="24"/>
    <x v="2"/>
  </r>
  <r>
    <x v="1"/>
    <s v="Industry"/>
    <s v="8-11"/>
    <s v="8-11"/>
    <s v="Trained Models: Decisions/Constraints"/>
    <x v="24"/>
    <x v="2"/>
  </r>
  <r>
    <x v="1"/>
    <s v="Industry"/>
    <s v="8-11"/>
    <s v="4-7"/>
    <s v="Trained Models: Decisions/Constraints"/>
    <x v="24"/>
    <x v="0"/>
  </r>
  <r>
    <x v="0"/>
    <s v="Industry"/>
    <s v="12 or more"/>
    <s v="4-7"/>
    <s v="Trained Models: Decisions/Constraints"/>
    <x v="24"/>
    <x v="0"/>
  </r>
  <r>
    <x v="2"/>
    <s v="Industry"/>
    <s v="12 or more"/>
    <s v="4-7"/>
    <s v="Trained Models: Decisions/Constraints"/>
    <x v="24"/>
    <x v="0"/>
  </r>
  <r>
    <x v="0"/>
    <s v="Industry"/>
    <s v="4-7"/>
    <s v="8-11"/>
    <s v="Trained Models: Decisions/Constraints"/>
    <x v="24"/>
    <x v="0"/>
  </r>
  <r>
    <x v="0"/>
    <s v="Government"/>
    <s v="12 or more"/>
    <s v="1-3"/>
    <s v="Trained Models: Decisions/Constraints"/>
    <x v="24"/>
    <x v="0"/>
  </r>
  <r>
    <x v="1"/>
    <s v="Government"/>
    <s v="8-11"/>
    <s v="4-7"/>
    <s v="Trained Models: Decisions/Constraints"/>
    <x v="24"/>
    <x v="0"/>
  </r>
  <r>
    <x v="2"/>
    <s v="Industry"/>
    <s v="12 or more"/>
    <s v="4-7"/>
    <s v="Trained Models: Decisions/Constraints"/>
    <x v="24"/>
    <x v="0"/>
  </r>
  <r>
    <x v="1"/>
    <s v="Other"/>
    <s v="4-7"/>
    <s v="1-3"/>
    <s v="Trained Models: Decisions/Constraints"/>
    <x v="24"/>
    <x v="0"/>
  </r>
  <r>
    <x v="1"/>
    <s v="Industry"/>
    <s v="8-11"/>
    <s v="8-11"/>
    <s v="Trained Models: Decisions/Constraints"/>
    <x v="24"/>
    <x v="0"/>
  </r>
  <r>
    <x v="0"/>
    <s v="Academia/Research"/>
    <s v="8-11"/>
    <s v="4-7"/>
    <s v="Trained Models: Decisions/Constraints"/>
    <x v="24"/>
    <x v="0"/>
  </r>
  <r>
    <x v="1"/>
    <s v="Government"/>
    <s v="4-7"/>
    <s v="4-7"/>
    <s v="Trained Models: Decisions/Constraints"/>
    <x v="24"/>
    <x v="0"/>
  </r>
  <r>
    <x v="3"/>
    <s v="Industry"/>
    <s v="12 or more"/>
    <s v="1-3"/>
    <s v="Trained Models: Decisions/Constraints"/>
    <x v="24"/>
    <x v="2"/>
  </r>
  <r>
    <x v="1"/>
    <s v="Industry"/>
    <s v="12 or more"/>
    <s v="4-7"/>
    <s v="Trained Models: Decisions/Constraints"/>
    <x v="24"/>
    <x v="0"/>
  </r>
  <r>
    <x v="0"/>
    <s v="Industry"/>
    <s v="1-3"/>
    <s v="1-3"/>
    <s v="Trained Models: Decisions/Constraints"/>
    <x v="24"/>
    <x v="0"/>
  </r>
  <r>
    <x v="2"/>
    <s v="Industry"/>
    <s v="12 or more"/>
    <s v="1-3"/>
    <s v="Trained Models: Decisions/Constraints"/>
    <x v="24"/>
    <x v="0"/>
  </r>
  <r>
    <x v="1"/>
    <s v="Industry"/>
    <s v="12 or more"/>
    <s v="12 or more"/>
    <s v="Trained Models: Decisions/Constraints"/>
    <x v="24"/>
    <x v="1"/>
  </r>
  <r>
    <x v="0"/>
    <s v="Government"/>
    <s v="4-7"/>
    <s v="4-7"/>
    <s v="Trained Models: Decisions/Constraints"/>
    <x v="24"/>
    <x v="0"/>
  </r>
  <r>
    <x v="1"/>
    <s v="Industry"/>
    <s v="12 or more"/>
    <s v="8-11"/>
    <s v="Trained Models: Decisions/Constraints"/>
    <x v="24"/>
    <x v="0"/>
  </r>
  <r>
    <x v="1"/>
    <s v="Government"/>
    <s v="4-7"/>
    <s v="1-3"/>
    <s v="Trained Models: Decisions/Constraints"/>
    <x v="24"/>
    <x v="0"/>
  </r>
  <r>
    <x v="1"/>
    <s v="Government"/>
    <s v="12 or more"/>
    <s v="1-3"/>
    <s v="Trained Models: Decisions/Constraints"/>
    <x v="24"/>
    <x v="0"/>
  </r>
  <r>
    <x v="0"/>
    <s v="Industry"/>
    <s v="12 or more"/>
    <s v="4-7"/>
    <s v="Trained Models: Model Interpretation"/>
    <x v="25"/>
    <x v="0"/>
  </r>
  <r>
    <x v="0"/>
    <s v="Industry"/>
    <s v="1-3"/>
    <s v="1-3"/>
    <s v="Trained Models: Model Interpretation"/>
    <x v="25"/>
    <x v="2"/>
  </r>
  <r>
    <x v="0"/>
    <s v="Government"/>
    <s v="4-7"/>
    <s v="4-7"/>
    <s v="Trained Models: Model Interpretation"/>
    <x v="25"/>
    <x v="0"/>
  </r>
  <r>
    <x v="1"/>
    <s v="Industry"/>
    <s v="4-7"/>
    <s v="4-7"/>
    <s v="Trained Models: Model Interpretation"/>
    <x v="25"/>
    <x v="0"/>
  </r>
  <r>
    <x v="1"/>
    <s v="Industry"/>
    <s v="8-11"/>
    <s v="8-11"/>
    <s v="Trained Models: Model Interpretation"/>
    <x v="25"/>
    <x v="0"/>
  </r>
  <r>
    <x v="1"/>
    <s v="Government"/>
    <s v="12 or more"/>
    <s v="12 or more"/>
    <s v="Trained Models: Model Interpretation"/>
    <x v="25"/>
    <x v="0"/>
  </r>
  <r>
    <x v="1"/>
    <s v="Industry"/>
    <s v="12 or more"/>
    <s v="12 or more"/>
    <s v="Trained Models: Model Interpretation"/>
    <x v="25"/>
    <x v="0"/>
  </r>
  <r>
    <x v="1"/>
    <s v="Academia/Research"/>
    <s v="8-11"/>
    <s v="12 or more"/>
    <s v="Trained Models: Model Interpretation"/>
    <x v="25"/>
    <x v="0"/>
  </r>
  <r>
    <x v="2"/>
    <s v="Industry"/>
    <s v="12 or more"/>
    <s v="12 or more"/>
    <s v="Trained Models: Model Interpretation"/>
    <x v="25"/>
    <x v="0"/>
  </r>
  <r>
    <x v="0"/>
    <s v="Industry"/>
    <s v="12 or more"/>
    <s v="12 or more"/>
    <s v="Trained Models: Model Interpretation"/>
    <x v="25"/>
    <x v="0"/>
  </r>
  <r>
    <x v="1"/>
    <s v="Industry"/>
    <s v="8-11"/>
    <s v="8-11"/>
    <s v="Trained Models: Model Interpretation"/>
    <x v="25"/>
    <x v="2"/>
  </r>
  <r>
    <x v="1"/>
    <s v="Industry"/>
    <s v="8-11"/>
    <s v="4-7"/>
    <s v="Trained Models: Model Interpretation"/>
    <x v="25"/>
    <x v="2"/>
  </r>
  <r>
    <x v="0"/>
    <s v="Industry"/>
    <s v="12 or more"/>
    <s v="4-7"/>
    <s v="Trained Models: Model Interpretation"/>
    <x v="25"/>
    <x v="0"/>
  </r>
  <r>
    <x v="2"/>
    <s v="Industry"/>
    <s v="12 or more"/>
    <s v="4-7"/>
    <s v="Trained Models: Model Interpretation"/>
    <x v="25"/>
    <x v="0"/>
  </r>
  <r>
    <x v="0"/>
    <s v="Industry"/>
    <s v="4-7"/>
    <s v="8-11"/>
    <s v="Trained Models: Model Interpretation"/>
    <x v="25"/>
    <x v="0"/>
  </r>
  <r>
    <x v="0"/>
    <s v="Government"/>
    <s v="12 or more"/>
    <s v="1-3"/>
    <s v="Trained Models: Model Interpretation"/>
    <x v="25"/>
    <x v="0"/>
  </r>
  <r>
    <x v="1"/>
    <s v="Government"/>
    <s v="8-11"/>
    <s v="4-7"/>
    <s v="Trained Models: Model Interpretation"/>
    <x v="25"/>
    <x v="0"/>
  </r>
  <r>
    <x v="2"/>
    <s v="Industry"/>
    <s v="12 or more"/>
    <s v="4-7"/>
    <s v="Trained Models: Model Interpretation"/>
    <x v="25"/>
    <x v="0"/>
  </r>
  <r>
    <x v="1"/>
    <s v="Other"/>
    <s v="4-7"/>
    <s v="1-3"/>
    <s v="Trained Models: Model Interpretation"/>
    <x v="25"/>
    <x v="0"/>
  </r>
  <r>
    <x v="1"/>
    <s v="Industry"/>
    <s v="8-11"/>
    <s v="8-11"/>
    <s v="Trained Models: Model Interpretation"/>
    <x v="25"/>
    <x v="0"/>
  </r>
  <r>
    <x v="0"/>
    <s v="Academia/Research"/>
    <s v="8-11"/>
    <s v="4-7"/>
    <s v="Trained Models: Model Interpretation"/>
    <x v="25"/>
    <x v="2"/>
  </r>
  <r>
    <x v="1"/>
    <s v="Government"/>
    <s v="4-7"/>
    <s v="4-7"/>
    <s v="Trained Models: Model Interpretation"/>
    <x v="25"/>
    <x v="2"/>
  </r>
  <r>
    <x v="3"/>
    <s v="Industry"/>
    <s v="12 or more"/>
    <s v="1-3"/>
    <s v="Trained Models: Model Interpretation"/>
    <x v="25"/>
    <x v="2"/>
  </r>
  <r>
    <x v="1"/>
    <s v="Industry"/>
    <s v="12 or more"/>
    <s v="4-7"/>
    <s v="Trained Models: Model Interpretation"/>
    <x v="25"/>
    <x v="0"/>
  </r>
  <r>
    <x v="0"/>
    <s v="Industry"/>
    <s v="1-3"/>
    <s v="1-3"/>
    <s v="Trained Models: Model Interpretation"/>
    <x v="25"/>
    <x v="0"/>
  </r>
  <r>
    <x v="2"/>
    <s v="Industry"/>
    <s v="12 or more"/>
    <s v="1-3"/>
    <s v="Trained Models: Model Interpretation"/>
    <x v="25"/>
    <x v="0"/>
  </r>
  <r>
    <x v="1"/>
    <s v="Industry"/>
    <s v="12 or more"/>
    <s v="12 or more"/>
    <s v="Trained Models: Model Interpretation"/>
    <x v="25"/>
    <x v="0"/>
  </r>
  <r>
    <x v="0"/>
    <s v="Government"/>
    <s v="4-7"/>
    <s v="4-7"/>
    <s v="Trained Models: Model Interpretation"/>
    <x v="25"/>
    <x v="0"/>
  </r>
  <r>
    <x v="1"/>
    <s v="Industry"/>
    <s v="12 or more"/>
    <s v="8-11"/>
    <s v="Trained Models: Model Interpretation"/>
    <x v="25"/>
    <x v="0"/>
  </r>
  <r>
    <x v="1"/>
    <s v="Government"/>
    <s v="4-7"/>
    <s v="1-3"/>
    <s v="Trained Models: Model Interpretation"/>
    <x v="25"/>
    <x v="2"/>
  </r>
  <r>
    <x v="1"/>
    <s v="Government"/>
    <s v="12 or more"/>
    <s v="1-3"/>
    <s v="Trained Models: Model Interpretation"/>
    <x v="25"/>
    <x v="3"/>
  </r>
  <r>
    <x v="0"/>
    <s v="Industry"/>
    <s v="12 or more"/>
    <s v="4-7"/>
    <s v="Trained Models: Programming language"/>
    <x v="26"/>
    <x v="2"/>
  </r>
  <r>
    <x v="0"/>
    <s v="Industry"/>
    <s v="1-3"/>
    <s v="1-3"/>
    <s v="Trained Models: Programming language"/>
    <x v="26"/>
    <x v="1"/>
  </r>
  <r>
    <x v="0"/>
    <s v="Government"/>
    <s v="4-7"/>
    <s v="4-7"/>
    <s v="Trained Models: Programming language"/>
    <x v="26"/>
    <x v="2"/>
  </r>
  <r>
    <x v="1"/>
    <s v="Industry"/>
    <s v="4-7"/>
    <s v="4-7"/>
    <s v="Trained Models: Programming language"/>
    <x v="26"/>
    <x v="0"/>
  </r>
  <r>
    <x v="1"/>
    <s v="Industry"/>
    <s v="8-11"/>
    <s v="8-11"/>
    <s v="Trained Models: Programming language"/>
    <x v="26"/>
    <x v="1"/>
  </r>
  <r>
    <x v="1"/>
    <s v="Government"/>
    <s v="12 or more"/>
    <s v="12 or more"/>
    <s v="Trained Models: Programming language"/>
    <x v="26"/>
    <x v="0"/>
  </r>
  <r>
    <x v="1"/>
    <s v="Industry"/>
    <s v="12 or more"/>
    <s v="12 or more"/>
    <s v="Trained Models: Programming language"/>
    <x v="26"/>
    <x v="2"/>
  </r>
  <r>
    <x v="1"/>
    <s v="Academia/Research"/>
    <s v="8-11"/>
    <s v="12 or more"/>
    <s v="Trained Models: Programming language"/>
    <x v="26"/>
    <x v="0"/>
  </r>
  <r>
    <x v="2"/>
    <s v="Industry"/>
    <s v="12 or more"/>
    <s v="12 or more"/>
    <s v="Trained Models: Programming language"/>
    <x v="26"/>
    <x v="2"/>
  </r>
  <r>
    <x v="0"/>
    <s v="Industry"/>
    <s v="12 or more"/>
    <s v="12 or more"/>
    <s v="Trained Models: Programming language"/>
    <x v="26"/>
    <x v="1"/>
  </r>
  <r>
    <x v="1"/>
    <s v="Industry"/>
    <s v="8-11"/>
    <s v="8-11"/>
    <s v="Trained Models: Programming language"/>
    <x v="26"/>
    <x v="2"/>
  </r>
  <r>
    <x v="1"/>
    <s v="Industry"/>
    <s v="8-11"/>
    <s v="4-7"/>
    <s v="Trained Models: Programming language"/>
    <x v="26"/>
    <x v="0"/>
  </r>
  <r>
    <x v="0"/>
    <s v="Industry"/>
    <s v="12 or more"/>
    <s v="4-7"/>
    <s v="Trained Models: Programming language"/>
    <x v="26"/>
    <x v="0"/>
  </r>
  <r>
    <x v="2"/>
    <s v="Industry"/>
    <s v="12 or more"/>
    <s v="4-7"/>
    <s v="Trained Models: Programming language"/>
    <x v="26"/>
    <x v="2"/>
  </r>
  <r>
    <x v="0"/>
    <s v="Industry"/>
    <s v="4-7"/>
    <s v="8-11"/>
    <s v="Trained Models: Programming language"/>
    <x v="26"/>
    <x v="2"/>
  </r>
  <r>
    <x v="0"/>
    <s v="Government"/>
    <s v="12 or more"/>
    <s v="1-3"/>
    <s v="Trained Models: Programming language"/>
    <x v="26"/>
    <x v="2"/>
  </r>
  <r>
    <x v="1"/>
    <s v="Government"/>
    <s v="8-11"/>
    <s v="4-7"/>
    <s v="Trained Models: Programming language"/>
    <x v="26"/>
    <x v="0"/>
  </r>
  <r>
    <x v="2"/>
    <s v="Industry"/>
    <s v="12 or more"/>
    <s v="4-7"/>
    <s v="Trained Models: Programming language"/>
    <x v="26"/>
    <x v="2"/>
  </r>
  <r>
    <x v="1"/>
    <s v="Other"/>
    <s v="4-7"/>
    <s v="1-3"/>
    <s v="Trained Models: Programming language"/>
    <x v="26"/>
    <x v="1"/>
  </r>
  <r>
    <x v="1"/>
    <s v="Industry"/>
    <s v="8-11"/>
    <s v="8-11"/>
    <s v="Trained Models: Programming language"/>
    <x v="26"/>
    <x v="1"/>
  </r>
  <r>
    <x v="0"/>
    <s v="Academia/Research"/>
    <s v="8-11"/>
    <s v="4-7"/>
    <s v="Trained Models: Programming language"/>
    <x v="26"/>
    <x v="0"/>
  </r>
  <r>
    <x v="1"/>
    <s v="Government"/>
    <s v="4-7"/>
    <s v="4-7"/>
    <s v="Trained Models: Programming language"/>
    <x v="26"/>
    <x v="0"/>
  </r>
  <r>
    <x v="3"/>
    <s v="Industry"/>
    <s v="12 or more"/>
    <s v="1-3"/>
    <s v="Trained Models: Programming language"/>
    <x v="26"/>
    <x v="1"/>
  </r>
  <r>
    <x v="1"/>
    <s v="Industry"/>
    <s v="12 or more"/>
    <s v="4-7"/>
    <s v="Trained Models: Programming language"/>
    <x v="26"/>
    <x v="0"/>
  </r>
  <r>
    <x v="0"/>
    <s v="Industry"/>
    <s v="1-3"/>
    <s v="1-3"/>
    <s v="Trained Models: Programming language"/>
    <x v="26"/>
    <x v="1"/>
  </r>
  <r>
    <x v="2"/>
    <s v="Industry"/>
    <s v="12 or more"/>
    <s v="1-3"/>
    <s v="Trained Models: Programming language"/>
    <x v="26"/>
    <x v="2"/>
  </r>
  <r>
    <x v="1"/>
    <s v="Industry"/>
    <s v="12 or more"/>
    <s v="12 or more"/>
    <s v="Trained Models: Programming language"/>
    <x v="26"/>
    <x v="1"/>
  </r>
  <r>
    <x v="0"/>
    <s v="Government"/>
    <s v="4-7"/>
    <s v="4-7"/>
    <s v="Trained Models: Programming language"/>
    <x v="26"/>
    <x v="0"/>
  </r>
  <r>
    <x v="1"/>
    <s v="Industry"/>
    <s v="12 or more"/>
    <s v="8-11"/>
    <s v="Trained Models: Programming language"/>
    <x v="26"/>
    <x v="2"/>
  </r>
  <r>
    <x v="1"/>
    <s v="Government"/>
    <s v="4-7"/>
    <s v="1-3"/>
    <s v="Trained Models: Programming language"/>
    <x v="26"/>
    <x v="2"/>
  </r>
  <r>
    <x v="1"/>
    <s v="Government"/>
    <s v="12 or more"/>
    <s v="1-3"/>
    <s v="Trained Models: Programming language"/>
    <x v="26"/>
    <x v="3"/>
  </r>
  <r>
    <x v="0"/>
    <s v="Industry"/>
    <s v="12 or more"/>
    <s v="4-7"/>
    <s v="Trained Models: Evaluation metrics"/>
    <x v="27"/>
    <x v="0"/>
  </r>
  <r>
    <x v="0"/>
    <s v="Industry"/>
    <s v="1-3"/>
    <s v="1-3"/>
    <s v="Trained Models: Evaluation metrics"/>
    <x v="27"/>
    <x v="2"/>
  </r>
  <r>
    <x v="0"/>
    <s v="Government"/>
    <s v="4-7"/>
    <s v="4-7"/>
    <s v="Trained Models: Evaluation metrics"/>
    <x v="27"/>
    <x v="0"/>
  </r>
  <r>
    <x v="1"/>
    <s v="Industry"/>
    <s v="4-7"/>
    <s v="4-7"/>
    <s v="Trained Models: Evaluation metrics"/>
    <x v="27"/>
    <x v="0"/>
  </r>
  <r>
    <x v="1"/>
    <s v="Industry"/>
    <s v="8-11"/>
    <s v="8-11"/>
    <s v="Trained Models: Evaluation metrics"/>
    <x v="27"/>
    <x v="0"/>
  </r>
  <r>
    <x v="1"/>
    <s v="Government"/>
    <s v="12 or more"/>
    <s v="12 or more"/>
    <s v="Trained Models: Evaluation metrics"/>
    <x v="27"/>
    <x v="0"/>
  </r>
  <r>
    <x v="1"/>
    <s v="Industry"/>
    <s v="12 or more"/>
    <s v="12 or more"/>
    <s v="Trained Models: Evaluation metrics"/>
    <x v="27"/>
    <x v="0"/>
  </r>
  <r>
    <x v="1"/>
    <s v="Academia/Research"/>
    <s v="8-11"/>
    <s v="12 or more"/>
    <s v="Trained Models: Evaluation metrics"/>
    <x v="27"/>
    <x v="2"/>
  </r>
  <r>
    <x v="2"/>
    <s v="Industry"/>
    <s v="12 or more"/>
    <s v="12 or more"/>
    <s v="Trained Models: Evaluation metrics"/>
    <x v="27"/>
    <x v="0"/>
  </r>
  <r>
    <x v="0"/>
    <s v="Industry"/>
    <s v="12 or more"/>
    <s v="12 or more"/>
    <s v="Trained Models: Evaluation metrics"/>
    <x v="27"/>
    <x v="1"/>
  </r>
  <r>
    <x v="1"/>
    <s v="Industry"/>
    <s v="8-11"/>
    <s v="8-11"/>
    <s v="Trained Models: Evaluation metrics"/>
    <x v="27"/>
    <x v="2"/>
  </r>
  <r>
    <x v="1"/>
    <s v="Industry"/>
    <s v="8-11"/>
    <s v="4-7"/>
    <s v="Trained Models: Evaluation metrics"/>
    <x v="27"/>
    <x v="0"/>
  </r>
  <r>
    <x v="0"/>
    <s v="Industry"/>
    <s v="12 or more"/>
    <s v="4-7"/>
    <s v="Trained Models: Evaluation metrics"/>
    <x v="27"/>
    <x v="0"/>
  </r>
  <r>
    <x v="2"/>
    <s v="Industry"/>
    <s v="12 or more"/>
    <s v="4-7"/>
    <s v="Trained Models: Evaluation metrics"/>
    <x v="27"/>
    <x v="2"/>
  </r>
  <r>
    <x v="0"/>
    <s v="Industry"/>
    <s v="4-7"/>
    <s v="8-11"/>
    <s v="Trained Models: Evaluation metrics"/>
    <x v="27"/>
    <x v="0"/>
  </r>
  <r>
    <x v="0"/>
    <s v="Government"/>
    <s v="12 or more"/>
    <s v="1-3"/>
    <s v="Trained Models: Evaluation metrics"/>
    <x v="27"/>
    <x v="0"/>
  </r>
  <r>
    <x v="1"/>
    <s v="Government"/>
    <s v="8-11"/>
    <s v="4-7"/>
    <s v="Trained Models: Evaluation metrics"/>
    <x v="27"/>
    <x v="0"/>
  </r>
  <r>
    <x v="2"/>
    <s v="Industry"/>
    <s v="12 or more"/>
    <s v="4-7"/>
    <s v="Trained Models: Evaluation metrics"/>
    <x v="27"/>
    <x v="0"/>
  </r>
  <r>
    <x v="1"/>
    <s v="Other"/>
    <s v="4-7"/>
    <s v="1-3"/>
    <s v="Trained Models: Evaluation metrics"/>
    <x v="27"/>
    <x v="0"/>
  </r>
  <r>
    <x v="1"/>
    <s v="Industry"/>
    <s v="8-11"/>
    <s v="8-11"/>
    <s v="Trained Models: Evaluation metrics"/>
    <x v="27"/>
    <x v="0"/>
  </r>
  <r>
    <x v="0"/>
    <s v="Academia/Research"/>
    <s v="8-11"/>
    <s v="4-7"/>
    <s v="Trained Models: Evaluation metrics"/>
    <x v="27"/>
    <x v="1"/>
  </r>
  <r>
    <x v="1"/>
    <s v="Government"/>
    <s v="4-7"/>
    <s v="4-7"/>
    <s v="Trained Models: Evaluation metrics"/>
    <x v="27"/>
    <x v="0"/>
  </r>
  <r>
    <x v="3"/>
    <s v="Industry"/>
    <s v="12 or more"/>
    <s v="1-3"/>
    <s v="Trained Models: Evaluation metrics"/>
    <x v="27"/>
    <x v="2"/>
  </r>
  <r>
    <x v="1"/>
    <s v="Industry"/>
    <s v="12 or more"/>
    <s v="4-7"/>
    <s v="Trained Models: Evaluation metrics"/>
    <x v="27"/>
    <x v="0"/>
  </r>
  <r>
    <x v="0"/>
    <s v="Industry"/>
    <s v="1-3"/>
    <s v="1-3"/>
    <s v="Trained Models: Evaluation metrics"/>
    <x v="27"/>
    <x v="0"/>
  </r>
  <r>
    <x v="2"/>
    <s v="Industry"/>
    <s v="12 or more"/>
    <s v="1-3"/>
    <s v="Trained Models: Evaluation metrics"/>
    <x v="27"/>
    <x v="2"/>
  </r>
  <r>
    <x v="1"/>
    <s v="Industry"/>
    <s v="12 or more"/>
    <s v="12 or more"/>
    <s v="Trained Models: Evaluation metrics"/>
    <x v="27"/>
    <x v="0"/>
  </r>
  <r>
    <x v="0"/>
    <s v="Government"/>
    <s v="4-7"/>
    <s v="4-7"/>
    <s v="Trained Models: Evaluation metrics"/>
    <x v="27"/>
    <x v="0"/>
  </r>
  <r>
    <x v="1"/>
    <s v="Industry"/>
    <s v="12 or more"/>
    <s v="8-11"/>
    <s v="Trained Models: Evaluation metrics"/>
    <x v="27"/>
    <x v="0"/>
  </r>
  <r>
    <x v="1"/>
    <s v="Government"/>
    <s v="4-7"/>
    <s v="1-3"/>
    <s v="Trained Models: Evaluation metrics"/>
    <x v="27"/>
    <x v="0"/>
  </r>
  <r>
    <x v="1"/>
    <s v="Government"/>
    <s v="12 or more"/>
    <s v="1-3"/>
    <s v="Trained Models: Evaluation metrics"/>
    <x v="27"/>
    <x v="0"/>
  </r>
  <r>
    <x v="0"/>
    <s v="Industry"/>
    <s v="12 or more"/>
    <s v="4-7"/>
    <s v="Trained Models: Versioning"/>
    <x v="28"/>
    <x v="0"/>
  </r>
  <r>
    <x v="0"/>
    <s v="Industry"/>
    <s v="1-3"/>
    <s v="1-3"/>
    <s v="Trained Models: Versioning"/>
    <x v="28"/>
    <x v="0"/>
  </r>
  <r>
    <x v="0"/>
    <s v="Government"/>
    <s v="4-7"/>
    <s v="4-7"/>
    <s v="Trained Models: Versioning"/>
    <x v="28"/>
    <x v="0"/>
  </r>
  <r>
    <x v="1"/>
    <s v="Industry"/>
    <s v="4-7"/>
    <s v="4-7"/>
    <s v="Trained Models: Versioning"/>
    <x v="28"/>
    <x v="2"/>
  </r>
  <r>
    <x v="1"/>
    <s v="Industry"/>
    <s v="8-11"/>
    <s v="8-11"/>
    <s v="Trained Models: Versioning"/>
    <x v="28"/>
    <x v="1"/>
  </r>
  <r>
    <x v="1"/>
    <s v="Government"/>
    <s v="12 or more"/>
    <s v="12 or more"/>
    <s v="Trained Models: Versioning"/>
    <x v="28"/>
    <x v="0"/>
  </r>
  <r>
    <x v="1"/>
    <s v="Industry"/>
    <s v="12 or more"/>
    <s v="12 or more"/>
    <s v="Trained Models: Versioning"/>
    <x v="28"/>
    <x v="0"/>
  </r>
  <r>
    <x v="1"/>
    <s v="Academia/Research"/>
    <s v="8-11"/>
    <s v="12 or more"/>
    <s v="Trained Models: Versioning"/>
    <x v="28"/>
    <x v="2"/>
  </r>
  <r>
    <x v="2"/>
    <s v="Industry"/>
    <s v="12 or more"/>
    <s v="12 or more"/>
    <s v="Trained Models: Versioning"/>
    <x v="28"/>
    <x v="0"/>
  </r>
  <r>
    <x v="0"/>
    <s v="Industry"/>
    <s v="12 or more"/>
    <s v="12 or more"/>
    <s v="Trained Models: Versioning"/>
    <x v="28"/>
    <x v="2"/>
  </r>
  <r>
    <x v="1"/>
    <s v="Industry"/>
    <s v="8-11"/>
    <s v="8-11"/>
    <s v="Trained Models: Versioning"/>
    <x v="28"/>
    <x v="2"/>
  </r>
  <r>
    <x v="1"/>
    <s v="Industry"/>
    <s v="8-11"/>
    <s v="4-7"/>
    <s v="Trained Models: Versioning"/>
    <x v="28"/>
    <x v="0"/>
  </r>
  <r>
    <x v="0"/>
    <s v="Industry"/>
    <s v="12 or more"/>
    <s v="4-7"/>
    <s v="Trained Models: Versioning"/>
    <x v="28"/>
    <x v="0"/>
  </r>
  <r>
    <x v="2"/>
    <s v="Industry"/>
    <s v="12 or more"/>
    <s v="4-7"/>
    <s v="Trained Models: Versioning"/>
    <x v="28"/>
    <x v="2"/>
  </r>
  <r>
    <x v="0"/>
    <s v="Industry"/>
    <s v="4-7"/>
    <s v="8-11"/>
    <s v="Trained Models: Versioning"/>
    <x v="28"/>
    <x v="0"/>
  </r>
  <r>
    <x v="0"/>
    <s v="Government"/>
    <s v="12 or more"/>
    <s v="1-3"/>
    <s v="Trained Models: Versioning"/>
    <x v="28"/>
    <x v="2"/>
  </r>
  <r>
    <x v="1"/>
    <s v="Government"/>
    <s v="8-11"/>
    <s v="4-7"/>
    <s v="Trained Models: Versioning"/>
    <x v="28"/>
    <x v="2"/>
  </r>
  <r>
    <x v="2"/>
    <s v="Industry"/>
    <s v="12 or more"/>
    <s v="4-7"/>
    <s v="Trained Models: Versioning"/>
    <x v="28"/>
    <x v="0"/>
  </r>
  <r>
    <x v="1"/>
    <s v="Other"/>
    <s v="4-7"/>
    <s v="1-3"/>
    <s v="Trained Models: Versioning"/>
    <x v="28"/>
    <x v="0"/>
  </r>
  <r>
    <x v="1"/>
    <s v="Industry"/>
    <s v="8-11"/>
    <s v="8-11"/>
    <s v="Trained Models: Versioning"/>
    <x v="28"/>
    <x v="2"/>
  </r>
  <r>
    <x v="0"/>
    <s v="Academia/Research"/>
    <s v="8-11"/>
    <s v="4-7"/>
    <s v="Trained Models: Versioning"/>
    <x v="28"/>
    <x v="1"/>
  </r>
  <r>
    <x v="1"/>
    <s v="Government"/>
    <s v="4-7"/>
    <s v="4-7"/>
    <s v="Trained Models: Versioning"/>
    <x v="28"/>
    <x v="0"/>
  </r>
  <r>
    <x v="3"/>
    <s v="Industry"/>
    <s v="12 or more"/>
    <s v="1-3"/>
    <s v="Trained Models: Versioning"/>
    <x v="28"/>
    <x v="1"/>
  </r>
  <r>
    <x v="1"/>
    <s v="Industry"/>
    <s v="12 or more"/>
    <s v="4-7"/>
    <s v="Trained Models: Versioning"/>
    <x v="28"/>
    <x v="0"/>
  </r>
  <r>
    <x v="0"/>
    <s v="Industry"/>
    <s v="1-3"/>
    <s v="1-3"/>
    <s v="Trained Models: Versioning"/>
    <x v="28"/>
    <x v="1"/>
  </r>
  <r>
    <x v="2"/>
    <s v="Industry"/>
    <s v="12 or more"/>
    <s v="1-3"/>
    <s v="Trained Models: Versioning"/>
    <x v="28"/>
    <x v="2"/>
  </r>
  <r>
    <x v="1"/>
    <s v="Industry"/>
    <s v="12 or more"/>
    <s v="12 or more"/>
    <s v="Trained Models: Versioning"/>
    <x v="28"/>
    <x v="2"/>
  </r>
  <r>
    <x v="0"/>
    <s v="Government"/>
    <s v="4-7"/>
    <s v="4-7"/>
    <s v="Trained Models: Versioning"/>
    <x v="28"/>
    <x v="2"/>
  </r>
  <r>
    <x v="1"/>
    <s v="Industry"/>
    <s v="12 or more"/>
    <s v="8-11"/>
    <s v="Trained Models: Versioning"/>
    <x v="28"/>
    <x v="2"/>
  </r>
  <r>
    <x v="1"/>
    <s v="Government"/>
    <s v="4-7"/>
    <s v="1-3"/>
    <s v="Trained Models: Versioning"/>
    <x v="28"/>
    <x v="0"/>
  </r>
  <r>
    <x v="1"/>
    <s v="Government"/>
    <s v="12 or more"/>
    <s v="1-3"/>
    <s v="Trained Models: Versioning"/>
    <x v="28"/>
    <x v="3"/>
  </r>
  <r>
    <x v="0"/>
    <s v="Industry"/>
    <s v="12 or more"/>
    <s v="4-7"/>
    <s v="Trained Models: System Configurati"/>
    <x v="29"/>
    <x v="0"/>
  </r>
  <r>
    <x v="0"/>
    <s v="Industry"/>
    <s v="1-3"/>
    <s v="1-3"/>
    <s v="Trained Models: System Configurati"/>
    <x v="29"/>
    <x v="1"/>
  </r>
  <r>
    <x v="0"/>
    <s v="Government"/>
    <s v="4-7"/>
    <s v="4-7"/>
    <s v="Trained Models: System Configurati"/>
    <x v="29"/>
    <x v="0"/>
  </r>
  <r>
    <x v="1"/>
    <s v="Industry"/>
    <s v="4-7"/>
    <s v="4-7"/>
    <s v="Trained Models: System Configurati"/>
    <x v="29"/>
    <x v="0"/>
  </r>
  <r>
    <x v="1"/>
    <s v="Industry"/>
    <s v="8-11"/>
    <s v="8-11"/>
    <s v="Trained Models: System Configurati"/>
    <x v="29"/>
    <x v="2"/>
  </r>
  <r>
    <x v="1"/>
    <s v="Government"/>
    <s v="12 or more"/>
    <s v="12 or more"/>
    <s v="Trained Models: System Configurati"/>
    <x v="29"/>
    <x v="0"/>
  </r>
  <r>
    <x v="1"/>
    <s v="Industry"/>
    <s v="12 or more"/>
    <s v="12 or more"/>
    <s v="Trained Models: System Configurati"/>
    <x v="29"/>
    <x v="2"/>
  </r>
  <r>
    <x v="1"/>
    <s v="Academia/Research"/>
    <s v="8-11"/>
    <s v="12 or more"/>
    <s v="Trained Models: System Configurati"/>
    <x v="29"/>
    <x v="0"/>
  </r>
  <r>
    <x v="2"/>
    <s v="Industry"/>
    <s v="12 or more"/>
    <s v="12 or more"/>
    <s v="Trained Models: System Configurati"/>
    <x v="29"/>
    <x v="0"/>
  </r>
  <r>
    <x v="0"/>
    <s v="Industry"/>
    <s v="12 or more"/>
    <s v="12 or more"/>
    <s v="Trained Models: System Configurati"/>
    <x v="29"/>
    <x v="2"/>
  </r>
  <r>
    <x v="1"/>
    <s v="Industry"/>
    <s v="8-11"/>
    <s v="8-11"/>
    <s v="Trained Models: System Configurati"/>
    <x v="29"/>
    <x v="2"/>
  </r>
  <r>
    <x v="1"/>
    <s v="Industry"/>
    <s v="8-11"/>
    <s v="4-7"/>
    <s v="Trained Models: System Configurati"/>
    <x v="29"/>
    <x v="2"/>
  </r>
  <r>
    <x v="0"/>
    <s v="Industry"/>
    <s v="12 or more"/>
    <s v="4-7"/>
    <s v="Trained Models: System Configurati"/>
    <x v="29"/>
    <x v="0"/>
  </r>
  <r>
    <x v="2"/>
    <s v="Industry"/>
    <s v="12 or more"/>
    <s v="4-7"/>
    <s v="Trained Models: System Configurati"/>
    <x v="29"/>
    <x v="2"/>
  </r>
  <r>
    <x v="0"/>
    <s v="Industry"/>
    <s v="4-7"/>
    <s v="8-11"/>
    <s v="Trained Models: System Configurati"/>
    <x v="29"/>
    <x v="0"/>
  </r>
  <r>
    <x v="0"/>
    <s v="Government"/>
    <s v="12 or more"/>
    <s v="1-3"/>
    <s v="Trained Models: System Configurati"/>
    <x v="29"/>
    <x v="1"/>
  </r>
  <r>
    <x v="1"/>
    <s v="Government"/>
    <s v="8-11"/>
    <s v="4-7"/>
    <s v="Trained Models: System Configurati"/>
    <x v="29"/>
    <x v="2"/>
  </r>
  <r>
    <x v="2"/>
    <s v="Industry"/>
    <s v="12 or more"/>
    <s v="4-7"/>
    <s v="Trained Models: System Configurati"/>
    <x v="29"/>
    <x v="0"/>
  </r>
  <r>
    <x v="1"/>
    <s v="Other"/>
    <s v="4-7"/>
    <s v="1-3"/>
    <s v="Trained Models: System Configurati"/>
    <x v="29"/>
    <x v="1"/>
  </r>
  <r>
    <x v="1"/>
    <s v="Industry"/>
    <s v="8-11"/>
    <s v="8-11"/>
    <s v="Trained Models: System Configurati"/>
    <x v="29"/>
    <x v="1"/>
  </r>
  <r>
    <x v="0"/>
    <s v="Academia/Research"/>
    <s v="8-11"/>
    <s v="4-7"/>
    <s v="Trained Models: System Configurati"/>
    <x v="29"/>
    <x v="0"/>
  </r>
  <r>
    <x v="1"/>
    <s v="Government"/>
    <s v="4-7"/>
    <s v="4-7"/>
    <s v="Trained Models: System Configurati"/>
    <x v="29"/>
    <x v="2"/>
  </r>
  <r>
    <x v="3"/>
    <s v="Industry"/>
    <s v="12 or more"/>
    <s v="1-3"/>
    <s v="Trained Models: System Configurati"/>
    <x v="29"/>
    <x v="0"/>
  </r>
  <r>
    <x v="1"/>
    <s v="Industry"/>
    <s v="12 or more"/>
    <s v="4-7"/>
    <s v="Trained Models: System Configurati"/>
    <x v="29"/>
    <x v="0"/>
  </r>
  <r>
    <x v="0"/>
    <s v="Industry"/>
    <s v="1-3"/>
    <s v="1-3"/>
    <s v="Trained Models: System Configurati"/>
    <x v="29"/>
    <x v="1"/>
  </r>
  <r>
    <x v="2"/>
    <s v="Industry"/>
    <s v="12 or more"/>
    <s v="1-3"/>
    <s v="Trained Models: System Configurati"/>
    <x v="29"/>
    <x v="0"/>
  </r>
  <r>
    <x v="1"/>
    <s v="Industry"/>
    <s v="12 or more"/>
    <s v="12 or more"/>
    <s v="Trained Models: System Configurati"/>
    <x v="29"/>
    <x v="1"/>
  </r>
  <r>
    <x v="0"/>
    <s v="Government"/>
    <s v="4-7"/>
    <s v="4-7"/>
    <s v="Trained Models: System Configurati"/>
    <x v="29"/>
    <x v="0"/>
  </r>
  <r>
    <x v="1"/>
    <s v="Industry"/>
    <s v="12 or more"/>
    <s v="8-11"/>
    <s v="Trained Models: System Configurati"/>
    <x v="29"/>
    <x v="0"/>
  </r>
  <r>
    <x v="1"/>
    <s v="Government"/>
    <s v="4-7"/>
    <s v="1-3"/>
    <s v="Trained Models: System Configurati"/>
    <x v="29"/>
    <x v="0"/>
  </r>
  <r>
    <x v="1"/>
    <s v="Government"/>
    <s v="12 or more"/>
    <s v="1-3"/>
    <s v="Trained Models: System Configurati"/>
    <x v="29"/>
    <x v="3"/>
  </r>
  <r>
    <x v="0"/>
    <s v="Industry"/>
    <s v="12 or more"/>
    <s v="4-7"/>
    <s v="Trained Models: Data Buffering"/>
    <x v="30"/>
    <x v="0"/>
  </r>
  <r>
    <x v="0"/>
    <s v="Industry"/>
    <s v="1-3"/>
    <s v="1-3"/>
    <s v="Trained Models: Data Buffering"/>
    <x v="30"/>
    <x v="1"/>
  </r>
  <r>
    <x v="0"/>
    <s v="Government"/>
    <s v="4-7"/>
    <s v="4-7"/>
    <s v="Trained Models: Data Buffering"/>
    <x v="30"/>
    <x v="0"/>
  </r>
  <r>
    <x v="1"/>
    <s v="Industry"/>
    <s v="4-7"/>
    <s v="4-7"/>
    <s v="Trained Models: Data Buffering"/>
    <x v="30"/>
    <x v="0"/>
  </r>
  <r>
    <x v="1"/>
    <s v="Industry"/>
    <s v="8-11"/>
    <s v="8-11"/>
    <s v="Trained Models: Data Buffering"/>
    <x v="30"/>
    <x v="1"/>
  </r>
  <r>
    <x v="1"/>
    <s v="Government"/>
    <s v="12 or more"/>
    <s v="12 or more"/>
    <s v="Trained Models: Data Buffering"/>
    <x v="30"/>
    <x v="0"/>
  </r>
  <r>
    <x v="1"/>
    <s v="Industry"/>
    <s v="12 or more"/>
    <s v="12 or more"/>
    <s v="Trained Models: Data Buffering"/>
    <x v="30"/>
    <x v="2"/>
  </r>
  <r>
    <x v="1"/>
    <s v="Academia/Research"/>
    <s v="8-11"/>
    <s v="12 or more"/>
    <s v="Trained Models: Data Buffering"/>
    <x v="30"/>
    <x v="0"/>
  </r>
  <r>
    <x v="2"/>
    <s v="Industry"/>
    <s v="12 or more"/>
    <s v="12 or more"/>
    <s v="Trained Models: Data Buffering"/>
    <x v="30"/>
    <x v="0"/>
  </r>
  <r>
    <x v="0"/>
    <s v="Industry"/>
    <s v="12 or more"/>
    <s v="12 or more"/>
    <s v="Trained Models: Data Buffering"/>
    <x v="30"/>
    <x v="0"/>
  </r>
  <r>
    <x v="1"/>
    <s v="Industry"/>
    <s v="8-11"/>
    <s v="8-11"/>
    <s v="Trained Models: Data Buffering"/>
    <x v="30"/>
    <x v="2"/>
  </r>
  <r>
    <x v="1"/>
    <s v="Industry"/>
    <s v="8-11"/>
    <s v="4-7"/>
    <s v="Trained Models: Data Buffering"/>
    <x v="30"/>
    <x v="2"/>
  </r>
  <r>
    <x v="0"/>
    <s v="Industry"/>
    <s v="12 or more"/>
    <s v="4-7"/>
    <s v="Trained Models: Data Buffering"/>
    <x v="30"/>
    <x v="0"/>
  </r>
  <r>
    <x v="2"/>
    <s v="Industry"/>
    <s v="12 or more"/>
    <s v="4-7"/>
    <s v="Trained Models: Data Buffering"/>
    <x v="30"/>
    <x v="2"/>
  </r>
  <r>
    <x v="0"/>
    <s v="Industry"/>
    <s v="4-7"/>
    <s v="8-11"/>
    <s v="Trained Models: Data Buffering"/>
    <x v="30"/>
    <x v="0"/>
  </r>
  <r>
    <x v="0"/>
    <s v="Government"/>
    <s v="12 or more"/>
    <s v="1-3"/>
    <s v="Trained Models: Data Buffering"/>
    <x v="30"/>
    <x v="1"/>
  </r>
  <r>
    <x v="1"/>
    <s v="Government"/>
    <s v="8-11"/>
    <s v="4-7"/>
    <s v="Trained Models: Data Buffering"/>
    <x v="30"/>
    <x v="2"/>
  </r>
  <r>
    <x v="2"/>
    <s v="Industry"/>
    <s v="12 or more"/>
    <s v="4-7"/>
    <s v="Trained Models: Data Buffering"/>
    <x v="30"/>
    <x v="0"/>
  </r>
  <r>
    <x v="1"/>
    <s v="Other"/>
    <s v="4-7"/>
    <s v="1-3"/>
    <s v="Trained Models: Data Buffering"/>
    <x v="30"/>
    <x v="2"/>
  </r>
  <r>
    <x v="1"/>
    <s v="Industry"/>
    <s v="8-11"/>
    <s v="8-11"/>
    <s v="Trained Models: Data Buffering"/>
    <x v="30"/>
    <x v="2"/>
  </r>
  <r>
    <x v="0"/>
    <s v="Academia/Research"/>
    <s v="8-11"/>
    <s v="4-7"/>
    <s v="Trained Models: Data Buffering"/>
    <x v="30"/>
    <x v="2"/>
  </r>
  <r>
    <x v="1"/>
    <s v="Government"/>
    <s v="4-7"/>
    <s v="4-7"/>
    <s v="Trained Models: Data Buffering"/>
    <x v="30"/>
    <x v="2"/>
  </r>
  <r>
    <x v="3"/>
    <s v="Industry"/>
    <s v="12 or more"/>
    <s v="1-3"/>
    <s v="Trained Models: Data Buffering"/>
    <x v="30"/>
    <x v="2"/>
  </r>
  <r>
    <x v="1"/>
    <s v="Industry"/>
    <s v="12 or more"/>
    <s v="4-7"/>
    <s v="Trained Models: Data Buffering"/>
    <x v="30"/>
    <x v="0"/>
  </r>
  <r>
    <x v="0"/>
    <s v="Industry"/>
    <s v="1-3"/>
    <s v="1-3"/>
    <s v="Trained Models: Data Buffering"/>
    <x v="30"/>
    <x v="0"/>
  </r>
  <r>
    <x v="2"/>
    <s v="Industry"/>
    <s v="12 or more"/>
    <s v="1-3"/>
    <s v="Trained Models: Data Buffering"/>
    <x v="30"/>
    <x v="1"/>
  </r>
  <r>
    <x v="1"/>
    <s v="Industry"/>
    <s v="12 or more"/>
    <s v="12 or more"/>
    <s v="Trained Models: Data Buffering"/>
    <x v="30"/>
    <x v="2"/>
  </r>
  <r>
    <x v="0"/>
    <s v="Government"/>
    <s v="4-7"/>
    <s v="4-7"/>
    <s v="Trained Models: Data Buffering"/>
    <x v="30"/>
    <x v="0"/>
  </r>
  <r>
    <x v="1"/>
    <s v="Industry"/>
    <s v="12 or more"/>
    <s v="8-11"/>
    <s v="Trained Models: Data Buffering"/>
    <x v="30"/>
    <x v="0"/>
  </r>
  <r>
    <x v="1"/>
    <s v="Government"/>
    <s v="4-7"/>
    <s v="1-3"/>
    <s v="Trained Models: Data Buffering"/>
    <x v="30"/>
    <x v="2"/>
  </r>
  <r>
    <x v="1"/>
    <s v="Government"/>
    <s v="12 or more"/>
    <s v="1-3"/>
    <s v="Trained Models: Data Buffering"/>
    <x v="30"/>
    <x v="3"/>
  </r>
  <r>
    <x v="0"/>
    <s v="Industry"/>
    <s v="12 or more"/>
    <s v="4-7"/>
    <s v="Training Data: Data Preparation Pipelines"/>
    <x v="31"/>
    <x v="0"/>
  </r>
  <r>
    <x v="0"/>
    <s v="Industry"/>
    <s v="1-3"/>
    <s v="1-3"/>
    <s v="Training Data: Data Preparation Pipelines"/>
    <x v="31"/>
    <x v="0"/>
  </r>
  <r>
    <x v="0"/>
    <s v="Government"/>
    <s v="4-7"/>
    <s v="4-7"/>
    <s v="Training Data: Data Preparation Pipelines"/>
    <x v="31"/>
    <x v="0"/>
  </r>
  <r>
    <x v="1"/>
    <s v="Industry"/>
    <s v="4-7"/>
    <s v="4-7"/>
    <s v="Training Data: Data Preparation Pipelines"/>
    <x v="31"/>
    <x v="0"/>
  </r>
  <r>
    <x v="1"/>
    <s v="Industry"/>
    <s v="8-11"/>
    <s v="8-11"/>
    <s v="Training Data: Data Preparation Pipelines"/>
    <x v="31"/>
    <x v="3"/>
  </r>
  <r>
    <x v="1"/>
    <s v="Government"/>
    <s v="12 or more"/>
    <s v="12 or more"/>
    <s v="Training Data: Data Preparation Pipelines"/>
    <x v="31"/>
    <x v="0"/>
  </r>
  <r>
    <x v="1"/>
    <s v="Industry"/>
    <s v="12 or more"/>
    <s v="12 or more"/>
    <s v="Training Data: Data Preparation Pipelines"/>
    <x v="31"/>
    <x v="2"/>
  </r>
  <r>
    <x v="1"/>
    <s v="Academia/Research"/>
    <s v="8-11"/>
    <s v="12 or more"/>
    <s v="Training Data: Data Preparation Pipelines"/>
    <x v="31"/>
    <x v="0"/>
  </r>
  <r>
    <x v="2"/>
    <s v="Industry"/>
    <s v="12 or more"/>
    <s v="12 or more"/>
    <s v="Training Data: Data Preparation Pipelines"/>
    <x v="31"/>
    <x v="1"/>
  </r>
  <r>
    <x v="0"/>
    <s v="Industry"/>
    <s v="12 or more"/>
    <s v="12 or more"/>
    <s v="Training Data: Data Preparation Pipelines"/>
    <x v="31"/>
    <x v="2"/>
  </r>
  <r>
    <x v="1"/>
    <s v="Industry"/>
    <s v="8-11"/>
    <s v="8-11"/>
    <s v="Training Data: Data Preparation Pipelines"/>
    <x v="31"/>
    <x v="2"/>
  </r>
  <r>
    <x v="1"/>
    <s v="Industry"/>
    <s v="8-11"/>
    <s v="4-7"/>
    <s v="Training Data: Data Preparation Pipelines"/>
    <x v="31"/>
    <x v="0"/>
  </r>
  <r>
    <x v="0"/>
    <s v="Industry"/>
    <s v="12 or more"/>
    <s v="4-7"/>
    <s v="Training Data: Data Preparation Pipelines"/>
    <x v="31"/>
    <x v="0"/>
  </r>
  <r>
    <x v="2"/>
    <s v="Industry"/>
    <s v="12 or more"/>
    <s v="4-7"/>
    <s v="Training Data: Data Preparation Pipelines"/>
    <x v="31"/>
    <x v="2"/>
  </r>
  <r>
    <x v="0"/>
    <s v="Industry"/>
    <s v="4-7"/>
    <s v="8-11"/>
    <s v="Training Data: Data Preparation Pipelines"/>
    <x v="31"/>
    <x v="0"/>
  </r>
  <r>
    <x v="0"/>
    <s v="Government"/>
    <s v="12 or more"/>
    <s v="1-3"/>
    <s v="Training Data: Data Preparation Pipelines"/>
    <x v="31"/>
    <x v="2"/>
  </r>
  <r>
    <x v="1"/>
    <s v="Government"/>
    <s v="8-11"/>
    <s v="4-7"/>
    <s v="Training Data: Data Preparation Pipelines"/>
    <x v="31"/>
    <x v="2"/>
  </r>
  <r>
    <x v="2"/>
    <s v="Industry"/>
    <s v="12 or more"/>
    <s v="4-7"/>
    <s v="Training Data: Data Preparation Pipelines"/>
    <x v="31"/>
    <x v="0"/>
  </r>
  <r>
    <x v="1"/>
    <s v="Other"/>
    <s v="4-7"/>
    <s v="1-3"/>
    <s v="Training Data: Data Preparation Pipelines"/>
    <x v="31"/>
    <x v="0"/>
  </r>
  <r>
    <x v="1"/>
    <s v="Industry"/>
    <s v="8-11"/>
    <s v="8-11"/>
    <s v="Training Data: Data Preparation Pipelines"/>
    <x v="31"/>
    <x v="0"/>
  </r>
  <r>
    <x v="0"/>
    <s v="Academia/Research"/>
    <s v="8-11"/>
    <s v="4-7"/>
    <s v="Training Data: Data Preparation Pipelines"/>
    <x v="31"/>
    <x v="1"/>
  </r>
  <r>
    <x v="1"/>
    <s v="Government"/>
    <s v="4-7"/>
    <s v="4-7"/>
    <s v="Training Data: Data Preparation Pipelines"/>
    <x v="31"/>
    <x v="2"/>
  </r>
  <r>
    <x v="3"/>
    <s v="Industry"/>
    <s v="12 or more"/>
    <s v="1-3"/>
    <s v="Training Data: Data Preparation Pipelines"/>
    <x v="31"/>
    <x v="0"/>
  </r>
  <r>
    <x v="1"/>
    <s v="Industry"/>
    <s v="12 or more"/>
    <s v="4-7"/>
    <s v="Training Data: Data Preparation Pipelines"/>
    <x v="31"/>
    <x v="0"/>
  </r>
  <r>
    <x v="0"/>
    <s v="Industry"/>
    <s v="1-3"/>
    <s v="1-3"/>
    <s v="Training Data: Data Preparation Pipelines"/>
    <x v="31"/>
    <x v="0"/>
  </r>
  <r>
    <x v="2"/>
    <s v="Industry"/>
    <s v="12 or more"/>
    <s v="1-3"/>
    <s v="Training Data: Data Preparation Pipelines"/>
    <x v="31"/>
    <x v="0"/>
  </r>
  <r>
    <x v="1"/>
    <s v="Industry"/>
    <s v="12 or more"/>
    <s v="12 or more"/>
    <s v="Training Data: Data Preparation Pipelines"/>
    <x v="31"/>
    <x v="2"/>
  </r>
  <r>
    <x v="0"/>
    <s v="Government"/>
    <s v="4-7"/>
    <s v="4-7"/>
    <s v="Training Data: Data Preparation Pipelines"/>
    <x v="31"/>
    <x v="0"/>
  </r>
  <r>
    <x v="1"/>
    <s v="Industry"/>
    <s v="12 or more"/>
    <s v="8-11"/>
    <s v="Training Data: Data Preparation Pipelines"/>
    <x v="31"/>
    <x v="0"/>
  </r>
  <r>
    <x v="1"/>
    <s v="Government"/>
    <s v="4-7"/>
    <s v="1-3"/>
    <s v="Training Data: Data Preparation Pipelines"/>
    <x v="31"/>
    <x v="2"/>
  </r>
  <r>
    <x v="1"/>
    <s v="Government"/>
    <s v="12 or more"/>
    <s v="1-3"/>
    <s v="Training Data: Data Preparation Pipelines"/>
    <x v="31"/>
    <x v="0"/>
  </r>
  <r>
    <x v="0"/>
    <s v="Industry"/>
    <s v="12 or more"/>
    <s v="4-7"/>
    <s v="Training Data: Data Statistics"/>
    <x v="32"/>
    <x v="2"/>
  </r>
  <r>
    <x v="0"/>
    <s v="Industry"/>
    <s v="1-3"/>
    <s v="1-3"/>
    <s v="Training Data: Data Statistics"/>
    <x v="32"/>
    <x v="0"/>
  </r>
  <r>
    <x v="0"/>
    <s v="Government"/>
    <s v="4-7"/>
    <s v="4-7"/>
    <s v="Training Data: Data Statistics"/>
    <x v="32"/>
    <x v="0"/>
  </r>
  <r>
    <x v="1"/>
    <s v="Industry"/>
    <s v="4-7"/>
    <s v="4-7"/>
    <s v="Training Data: Data Statistics"/>
    <x v="32"/>
    <x v="0"/>
  </r>
  <r>
    <x v="1"/>
    <s v="Industry"/>
    <s v="8-11"/>
    <s v="8-11"/>
    <s v="Training Data: Data Statistics"/>
    <x v="32"/>
    <x v="1"/>
  </r>
  <r>
    <x v="1"/>
    <s v="Government"/>
    <s v="12 or more"/>
    <s v="12 or more"/>
    <s v="Training Data: Data Statistics"/>
    <x v="32"/>
    <x v="0"/>
  </r>
  <r>
    <x v="1"/>
    <s v="Industry"/>
    <s v="12 or more"/>
    <s v="12 or more"/>
    <s v="Training Data: Data Statistics"/>
    <x v="32"/>
    <x v="0"/>
  </r>
  <r>
    <x v="1"/>
    <s v="Academia/Research"/>
    <s v="8-11"/>
    <s v="12 or more"/>
    <s v="Training Data: Data Statistics"/>
    <x v="32"/>
    <x v="2"/>
  </r>
  <r>
    <x v="2"/>
    <s v="Industry"/>
    <s v="12 or more"/>
    <s v="12 or more"/>
    <s v="Training Data: Data Statistics"/>
    <x v="32"/>
    <x v="1"/>
  </r>
  <r>
    <x v="0"/>
    <s v="Industry"/>
    <s v="12 or more"/>
    <s v="12 or more"/>
    <s v="Training Data: Data Statistics"/>
    <x v="32"/>
    <x v="0"/>
  </r>
  <r>
    <x v="1"/>
    <s v="Industry"/>
    <s v="8-11"/>
    <s v="8-11"/>
    <s v="Training Data: Data Statistics"/>
    <x v="32"/>
    <x v="2"/>
  </r>
  <r>
    <x v="1"/>
    <s v="Industry"/>
    <s v="8-11"/>
    <s v="4-7"/>
    <s v="Training Data: Data Statistics"/>
    <x v="32"/>
    <x v="1"/>
  </r>
  <r>
    <x v="0"/>
    <s v="Industry"/>
    <s v="12 or more"/>
    <s v="4-7"/>
    <s v="Training Data: Data Statistics"/>
    <x v="32"/>
    <x v="0"/>
  </r>
  <r>
    <x v="2"/>
    <s v="Industry"/>
    <s v="12 or more"/>
    <s v="4-7"/>
    <s v="Training Data: Data Statistics"/>
    <x v="32"/>
    <x v="2"/>
  </r>
  <r>
    <x v="0"/>
    <s v="Industry"/>
    <s v="4-7"/>
    <s v="8-11"/>
    <s v="Training Data: Data Statistics"/>
    <x v="32"/>
    <x v="0"/>
  </r>
  <r>
    <x v="0"/>
    <s v="Government"/>
    <s v="12 or more"/>
    <s v="1-3"/>
    <s v="Training Data: Data Statistics"/>
    <x v="32"/>
    <x v="0"/>
  </r>
  <r>
    <x v="1"/>
    <s v="Government"/>
    <s v="8-11"/>
    <s v="4-7"/>
    <s v="Training Data: Data Statistics"/>
    <x v="32"/>
    <x v="2"/>
  </r>
  <r>
    <x v="2"/>
    <s v="Industry"/>
    <s v="12 or more"/>
    <s v="4-7"/>
    <s v="Training Data: Data Statistics"/>
    <x v="32"/>
    <x v="0"/>
  </r>
  <r>
    <x v="1"/>
    <s v="Other"/>
    <s v="4-7"/>
    <s v="1-3"/>
    <s v="Training Data: Data Statistics"/>
    <x v="32"/>
    <x v="0"/>
  </r>
  <r>
    <x v="1"/>
    <s v="Industry"/>
    <s v="8-11"/>
    <s v="8-11"/>
    <s v="Training Data: Data Statistics"/>
    <x v="32"/>
    <x v="0"/>
  </r>
  <r>
    <x v="0"/>
    <s v="Academia/Research"/>
    <s v="8-11"/>
    <s v="4-7"/>
    <s v="Training Data: Data Statistics"/>
    <x v="32"/>
    <x v="1"/>
  </r>
  <r>
    <x v="1"/>
    <s v="Government"/>
    <s v="4-7"/>
    <s v="4-7"/>
    <s v="Training Data: Data Statistics"/>
    <x v="32"/>
    <x v="2"/>
  </r>
  <r>
    <x v="3"/>
    <s v="Industry"/>
    <s v="12 or more"/>
    <s v="1-3"/>
    <s v="Training Data: Data Statistics"/>
    <x v="32"/>
    <x v="0"/>
  </r>
  <r>
    <x v="1"/>
    <s v="Industry"/>
    <s v="12 or more"/>
    <s v="4-7"/>
    <s v="Training Data: Data Statistics"/>
    <x v="32"/>
    <x v="2"/>
  </r>
  <r>
    <x v="0"/>
    <s v="Industry"/>
    <s v="1-3"/>
    <s v="1-3"/>
    <s v="Training Data: Data Statistics"/>
    <x v="32"/>
    <x v="0"/>
  </r>
  <r>
    <x v="2"/>
    <s v="Industry"/>
    <s v="12 or more"/>
    <s v="1-3"/>
    <s v="Training Data: Data Statistics"/>
    <x v="32"/>
    <x v="1"/>
  </r>
  <r>
    <x v="1"/>
    <s v="Industry"/>
    <s v="12 or more"/>
    <s v="12 or more"/>
    <s v="Training Data: Data Statistics"/>
    <x v="32"/>
    <x v="2"/>
  </r>
  <r>
    <x v="0"/>
    <s v="Government"/>
    <s v="4-7"/>
    <s v="4-7"/>
    <s v="Training Data: Data Statistics"/>
    <x v="32"/>
    <x v="0"/>
  </r>
  <r>
    <x v="1"/>
    <s v="Industry"/>
    <s v="12 or more"/>
    <s v="8-11"/>
    <s v="Training Data: Data Statistics"/>
    <x v="32"/>
    <x v="1"/>
  </r>
  <r>
    <x v="1"/>
    <s v="Government"/>
    <s v="4-7"/>
    <s v="1-3"/>
    <s v="Training Data: Data Statistics"/>
    <x v="32"/>
    <x v="2"/>
  </r>
  <r>
    <x v="1"/>
    <s v="Government"/>
    <s v="12 or more"/>
    <s v="1-3"/>
    <s v="Training Data: Data Statistics"/>
    <x v="32"/>
    <x v="0"/>
  </r>
  <r>
    <x v="0"/>
    <s v="Industry"/>
    <s v="12 or more"/>
    <s v="4-7"/>
    <s v="Training Data: Versioning"/>
    <x v="33"/>
    <x v="2"/>
  </r>
  <r>
    <x v="0"/>
    <s v="Industry"/>
    <s v="1-3"/>
    <s v="1-3"/>
    <s v="Training Data: Versioning"/>
    <x v="33"/>
    <x v="0"/>
  </r>
  <r>
    <x v="0"/>
    <s v="Government"/>
    <s v="4-7"/>
    <s v="4-7"/>
    <s v="Training Data: Versioning"/>
    <x v="33"/>
    <x v="0"/>
  </r>
  <r>
    <x v="1"/>
    <s v="Industry"/>
    <s v="4-7"/>
    <s v="4-7"/>
    <s v="Training Data: Versioning"/>
    <x v="33"/>
    <x v="0"/>
  </r>
  <r>
    <x v="1"/>
    <s v="Industry"/>
    <s v="8-11"/>
    <s v="8-11"/>
    <s v="Training Data: Versioning"/>
    <x v="33"/>
    <x v="1"/>
  </r>
  <r>
    <x v="1"/>
    <s v="Government"/>
    <s v="12 or more"/>
    <s v="12 or more"/>
    <s v="Training Data: Versioning"/>
    <x v="33"/>
    <x v="0"/>
  </r>
  <r>
    <x v="1"/>
    <s v="Industry"/>
    <s v="12 or more"/>
    <s v="12 or more"/>
    <s v="Training Data: Versioning"/>
    <x v="33"/>
    <x v="2"/>
  </r>
  <r>
    <x v="1"/>
    <s v="Academia/Research"/>
    <s v="8-11"/>
    <s v="12 or more"/>
    <s v="Training Data: Versioning"/>
    <x v="33"/>
    <x v="2"/>
  </r>
  <r>
    <x v="2"/>
    <s v="Industry"/>
    <s v="12 or more"/>
    <s v="12 or more"/>
    <s v="Training Data: Versioning"/>
    <x v="33"/>
    <x v="1"/>
  </r>
  <r>
    <x v="0"/>
    <s v="Industry"/>
    <s v="12 or more"/>
    <s v="12 or more"/>
    <s v="Training Data: Versioning"/>
    <x v="33"/>
    <x v="1"/>
  </r>
  <r>
    <x v="1"/>
    <s v="Industry"/>
    <s v="8-11"/>
    <s v="8-11"/>
    <s v="Training Data: Versioning"/>
    <x v="33"/>
    <x v="2"/>
  </r>
  <r>
    <x v="1"/>
    <s v="Industry"/>
    <s v="8-11"/>
    <s v="4-7"/>
    <s v="Training Data: Versioning"/>
    <x v="33"/>
    <x v="2"/>
  </r>
  <r>
    <x v="0"/>
    <s v="Industry"/>
    <s v="12 or more"/>
    <s v="4-7"/>
    <s v="Training Data: Versioning"/>
    <x v="33"/>
    <x v="2"/>
  </r>
  <r>
    <x v="2"/>
    <s v="Industry"/>
    <s v="12 or more"/>
    <s v="4-7"/>
    <s v="Training Data: Versioning"/>
    <x v="33"/>
    <x v="1"/>
  </r>
  <r>
    <x v="0"/>
    <s v="Industry"/>
    <s v="4-7"/>
    <s v="8-11"/>
    <s v="Training Data: Versioning"/>
    <x v="33"/>
    <x v="2"/>
  </r>
  <r>
    <x v="0"/>
    <s v="Government"/>
    <s v="12 or more"/>
    <s v="1-3"/>
    <s v="Training Data: Versioning"/>
    <x v="33"/>
    <x v="1"/>
  </r>
  <r>
    <x v="1"/>
    <s v="Government"/>
    <s v="8-11"/>
    <s v="4-7"/>
    <s v="Training Data: Versioning"/>
    <x v="33"/>
    <x v="2"/>
  </r>
  <r>
    <x v="2"/>
    <s v="Industry"/>
    <s v="12 or more"/>
    <s v="4-7"/>
    <s v="Training Data: Versioning"/>
    <x v="33"/>
    <x v="0"/>
  </r>
  <r>
    <x v="1"/>
    <s v="Other"/>
    <s v="4-7"/>
    <s v="1-3"/>
    <s v="Training Data: Versioning"/>
    <x v="33"/>
    <x v="1"/>
  </r>
  <r>
    <x v="1"/>
    <s v="Industry"/>
    <s v="8-11"/>
    <s v="8-11"/>
    <s v="Training Data: Versioning"/>
    <x v="33"/>
    <x v="2"/>
  </r>
  <r>
    <x v="0"/>
    <s v="Academia/Research"/>
    <s v="8-11"/>
    <s v="4-7"/>
    <s v="Training Data: Versioning"/>
    <x v="33"/>
    <x v="1"/>
  </r>
  <r>
    <x v="1"/>
    <s v="Government"/>
    <s v="4-7"/>
    <s v="4-7"/>
    <s v="Training Data: Versioning"/>
    <x v="33"/>
    <x v="1"/>
  </r>
  <r>
    <x v="3"/>
    <s v="Industry"/>
    <s v="12 or more"/>
    <s v="1-3"/>
    <s v="Training Data: Versioning"/>
    <x v="33"/>
    <x v="2"/>
  </r>
  <r>
    <x v="1"/>
    <s v="Industry"/>
    <s v="12 or more"/>
    <s v="4-7"/>
    <s v="Training Data: Versioning"/>
    <x v="33"/>
    <x v="0"/>
  </r>
  <r>
    <x v="0"/>
    <s v="Industry"/>
    <s v="1-3"/>
    <s v="1-3"/>
    <s v="Training Data: Versioning"/>
    <x v="33"/>
    <x v="1"/>
  </r>
  <r>
    <x v="2"/>
    <s v="Industry"/>
    <s v="12 or more"/>
    <s v="1-3"/>
    <s v="Training Data: Versioning"/>
    <x v="33"/>
    <x v="1"/>
  </r>
  <r>
    <x v="1"/>
    <s v="Industry"/>
    <s v="12 or more"/>
    <s v="12 or more"/>
    <s v="Training Data: Versioning"/>
    <x v="33"/>
    <x v="1"/>
  </r>
  <r>
    <x v="0"/>
    <s v="Government"/>
    <s v="4-7"/>
    <s v="4-7"/>
    <s v="Training Data: Versioning"/>
    <x v="33"/>
    <x v="1"/>
  </r>
  <r>
    <x v="1"/>
    <s v="Industry"/>
    <s v="12 or more"/>
    <s v="8-11"/>
    <s v="Training Data: Versioning"/>
    <x v="33"/>
    <x v="2"/>
  </r>
  <r>
    <x v="1"/>
    <s v="Government"/>
    <s v="4-7"/>
    <s v="1-3"/>
    <s v="Training Data: Versioning"/>
    <x v="33"/>
    <x v="0"/>
  </r>
  <r>
    <x v="1"/>
    <s v="Government"/>
    <s v="12 or more"/>
    <s v="1-3"/>
    <s v="Training Data: Versioning"/>
    <x v="33"/>
    <x v="0"/>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x v="0"/>
  </r>
  <r>
    <x v="0"/>
  </r>
  <r>
    <x v="1"/>
  </r>
  <r>
    <x v="0"/>
  </r>
  <r>
    <x v="0"/>
  </r>
  <r>
    <x v="1"/>
  </r>
  <r>
    <x v="0"/>
  </r>
  <r>
    <x v="2"/>
  </r>
  <r>
    <x v="0"/>
  </r>
  <r>
    <x v="0"/>
  </r>
  <r>
    <x v="0"/>
  </r>
  <r>
    <x v="0"/>
  </r>
  <r>
    <x v="0"/>
  </r>
  <r>
    <x v="0"/>
  </r>
  <r>
    <x v="0"/>
  </r>
  <r>
    <x v="1"/>
  </r>
  <r>
    <x v="1"/>
  </r>
  <r>
    <x v="0"/>
  </r>
  <r>
    <x v="2"/>
  </r>
  <r>
    <x v="0"/>
  </r>
  <r>
    <x v="2"/>
  </r>
  <r>
    <x v="1"/>
  </r>
  <r>
    <x v="0"/>
  </r>
  <r>
    <x v="0"/>
  </r>
  <r>
    <x v="0"/>
  </r>
  <r>
    <x v="0"/>
  </r>
  <r>
    <x v="0"/>
  </r>
  <r>
    <x v="1"/>
  </r>
  <r>
    <x v="0"/>
  </r>
  <r>
    <x v="1"/>
  </r>
  <r>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882F9E-BA71-43F8-98DF-F33013FA0C29}" name="PivotTable3" cacheId="107"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J6:M42" firstHeaderRow="1" firstDataRow="2" firstDataCol="1" rowPageCount="1" colPageCount="1"/>
  <pivotFields count="12">
    <pivotField showAll="0"/>
    <pivotField showAll="0"/>
    <pivotField showAll="0"/>
    <pivotField showAll="0"/>
    <pivotField showAll="0"/>
    <pivotField axis="axisRow" showAll="0" sortType="descending" defaultSubtotal="0">
      <items count="34">
        <item x="33"/>
        <item x="32"/>
        <item x="31"/>
        <item x="28"/>
        <item x="22"/>
        <item x="29"/>
        <item x="26"/>
        <item x="25"/>
        <item x="27"/>
        <item x="24"/>
        <item x="30"/>
        <item x="23"/>
        <item x="20"/>
        <item x="19"/>
        <item x="18"/>
        <item x="21"/>
        <item x="17"/>
        <item x="14"/>
        <item x="12"/>
        <item x="15"/>
        <item x="13"/>
        <item x="16"/>
        <item x="9"/>
        <item x="11"/>
        <item x="10"/>
        <item x="7"/>
        <item x="4"/>
        <item x="6"/>
        <item x="8"/>
        <item x="5"/>
        <item x="0"/>
        <item x="1"/>
        <item x="3"/>
        <item x="2"/>
      </items>
    </pivotField>
    <pivotField showAll="0"/>
    <pivotField showAll="0"/>
    <pivotField showAll="0"/>
    <pivotField showAll="0"/>
    <pivotField axis="axisPage" dataField="1" showAll="0">
      <items count="4">
        <item x="2"/>
        <item x="1"/>
        <item x="0"/>
        <item t="default"/>
      </items>
    </pivotField>
    <pivotField axis="axisCol" showAll="0">
      <items count="5">
        <item x="1"/>
        <item h="1" m="1" x="3"/>
        <item x="0"/>
        <item x="2"/>
        <item t="default"/>
      </items>
    </pivotField>
  </pivotFields>
  <rowFields count="1">
    <field x="5"/>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Fields count="1">
    <field x="11"/>
  </colFields>
  <colItems count="3">
    <i>
      <x/>
    </i>
    <i>
      <x v="2"/>
    </i>
    <i>
      <x v="3"/>
    </i>
  </colItems>
  <pageFields count="1">
    <pageField fld="10" item="2" hier="-1"/>
  </pageFields>
  <dataFields count="1">
    <dataField name="Count of Combo VI+I" fld="10" subtotal="count" baseField="0" baseItem="0"/>
  </dataFields>
  <formats count="40">
    <format dxfId="53">
      <pivotArea type="all" dataOnly="0" outline="0" fieldPosition="0"/>
    </format>
    <format dxfId="52">
      <pivotArea outline="0" collapsedLevelsAreSubtotals="1" fieldPosition="0"/>
    </format>
    <format dxfId="51">
      <pivotArea field="5" type="button" dataOnly="0" labelOnly="1" outline="0" axis="axisRow" fieldPosition="0"/>
    </format>
    <format dxfId="50">
      <pivotArea dataOnly="0" labelOnly="1" fieldPosition="0">
        <references count="1">
          <reference field="5" count="0"/>
        </references>
      </pivotArea>
    </format>
    <format dxfId="49">
      <pivotArea dataOnly="0" labelOnly="1" grandRow="1" outline="0" fieldPosition="0"/>
    </format>
    <format dxfId="48">
      <pivotArea dataOnly="0" labelOnly="1" fieldPosition="0">
        <references count="2">
          <reference field="5" count="1" selected="0">
            <x v="25"/>
          </reference>
          <reference field="11" count="0"/>
        </references>
      </pivotArea>
    </format>
    <format dxfId="47">
      <pivotArea dataOnly="0" labelOnly="1" fieldPosition="0">
        <references count="2">
          <reference field="5" count="1" selected="0">
            <x v="13"/>
          </reference>
          <reference field="11" count="0"/>
        </references>
      </pivotArea>
    </format>
    <format dxfId="46">
      <pivotArea dataOnly="0" labelOnly="1" fieldPosition="0">
        <references count="2">
          <reference field="5" count="1" selected="0">
            <x v="7"/>
          </reference>
          <reference field="11" count="0"/>
        </references>
      </pivotArea>
    </format>
    <format dxfId="45">
      <pivotArea dataOnly="0" labelOnly="1" fieldPosition="0">
        <references count="2">
          <reference field="5" count="1" selected="0">
            <x v="12"/>
          </reference>
          <reference field="11" count="0"/>
        </references>
      </pivotArea>
    </format>
    <format dxfId="44">
      <pivotArea dataOnly="0" labelOnly="1" fieldPosition="0">
        <references count="2">
          <reference field="5" count="1" selected="0">
            <x v="9"/>
          </reference>
          <reference field="11" count="0"/>
        </references>
      </pivotArea>
    </format>
    <format dxfId="43">
      <pivotArea dataOnly="0" labelOnly="1" fieldPosition="0">
        <references count="2">
          <reference field="5" count="1" selected="0">
            <x v="16"/>
          </reference>
          <reference field="11" count="0"/>
        </references>
      </pivotArea>
    </format>
    <format dxfId="42">
      <pivotArea dataOnly="0" labelOnly="1" fieldPosition="0">
        <references count="2">
          <reference field="5" count="1" selected="0">
            <x v="14"/>
          </reference>
          <reference field="11" count="0"/>
        </references>
      </pivotArea>
    </format>
    <format dxfId="41">
      <pivotArea dataOnly="0" labelOnly="1" fieldPosition="0">
        <references count="2">
          <reference field="5" count="1" selected="0">
            <x v="20"/>
          </reference>
          <reference field="11" count="0"/>
        </references>
      </pivotArea>
    </format>
    <format dxfId="40">
      <pivotArea dataOnly="0" labelOnly="1" fieldPosition="0">
        <references count="2">
          <reference field="5" count="1" selected="0">
            <x v="26"/>
          </reference>
          <reference field="11" count="0"/>
        </references>
      </pivotArea>
    </format>
    <format dxfId="39">
      <pivotArea dataOnly="0" labelOnly="1" fieldPosition="0">
        <references count="2">
          <reference field="5" count="1" selected="0">
            <x v="24"/>
          </reference>
          <reference field="11" count="0"/>
        </references>
      </pivotArea>
    </format>
    <format dxfId="38">
      <pivotArea dataOnly="0" labelOnly="1" fieldPosition="0">
        <references count="2">
          <reference field="5" count="1" selected="0">
            <x v="8"/>
          </reference>
          <reference field="11" count="0"/>
        </references>
      </pivotArea>
    </format>
    <format dxfId="37">
      <pivotArea dataOnly="0" labelOnly="1" fieldPosition="0">
        <references count="2">
          <reference field="5" count="1" selected="0">
            <x v="19"/>
          </reference>
          <reference field="11" count="0"/>
        </references>
      </pivotArea>
    </format>
    <format dxfId="36">
      <pivotArea dataOnly="0" labelOnly="1" fieldPosition="0">
        <references count="2">
          <reference field="5" count="1" selected="0">
            <x v="23"/>
          </reference>
          <reference field="11" count="0"/>
        </references>
      </pivotArea>
    </format>
    <format dxfId="35">
      <pivotArea dataOnly="0" labelOnly="1" fieldPosition="0">
        <references count="2">
          <reference field="5" count="1" selected="0">
            <x v="15"/>
          </reference>
          <reference field="11" count="0"/>
        </references>
      </pivotArea>
    </format>
    <format dxfId="34">
      <pivotArea dataOnly="0" labelOnly="1" fieldPosition="0">
        <references count="2">
          <reference field="5" count="1" selected="0">
            <x v="32"/>
          </reference>
          <reference field="11" count="0"/>
        </references>
      </pivotArea>
    </format>
    <format dxfId="33">
      <pivotArea dataOnly="0" labelOnly="1" fieldPosition="0">
        <references count="2">
          <reference field="5" count="1" selected="0">
            <x v="4"/>
          </reference>
          <reference field="11" count="0"/>
        </references>
      </pivotArea>
    </format>
    <format dxfId="32">
      <pivotArea dataOnly="0" labelOnly="1" fieldPosition="0">
        <references count="2">
          <reference field="5" count="1" selected="0">
            <x v="31"/>
          </reference>
          <reference field="11" count="0"/>
        </references>
      </pivotArea>
    </format>
    <format dxfId="31">
      <pivotArea dataOnly="0" labelOnly="1" fieldPosition="0">
        <references count="2">
          <reference field="5" count="1" selected="0">
            <x v="27"/>
          </reference>
          <reference field="11" count="0"/>
        </references>
      </pivotArea>
    </format>
    <format dxfId="30">
      <pivotArea dataOnly="0" labelOnly="1" fieldPosition="0">
        <references count="2">
          <reference field="5" count="1" selected="0">
            <x v="2"/>
          </reference>
          <reference field="11" count="0"/>
        </references>
      </pivotArea>
    </format>
    <format dxfId="29">
      <pivotArea dataOnly="0" labelOnly="1" fieldPosition="0">
        <references count="2">
          <reference field="5" count="1" selected="0">
            <x v="21"/>
          </reference>
          <reference field="11" count="0"/>
        </references>
      </pivotArea>
    </format>
    <format dxfId="28">
      <pivotArea dataOnly="0" labelOnly="1" fieldPosition="0">
        <references count="2">
          <reference field="5" count="1" selected="0">
            <x v="29"/>
          </reference>
          <reference field="11" count="0"/>
        </references>
      </pivotArea>
    </format>
    <format dxfId="27">
      <pivotArea dataOnly="0" labelOnly="1" fieldPosition="0">
        <references count="2">
          <reference field="5" count="1" selected="0">
            <x v="11"/>
          </reference>
          <reference field="11" count="0"/>
        </references>
      </pivotArea>
    </format>
    <format dxfId="26">
      <pivotArea dataOnly="0" labelOnly="1" fieldPosition="0">
        <references count="2">
          <reference field="5" count="1" selected="0">
            <x v="17"/>
          </reference>
          <reference field="11" count="0"/>
        </references>
      </pivotArea>
    </format>
    <format dxfId="25">
      <pivotArea dataOnly="0" labelOnly="1" fieldPosition="0">
        <references count="2">
          <reference field="5" count="1" selected="0">
            <x v="10"/>
          </reference>
          <reference field="11" count="0"/>
        </references>
      </pivotArea>
    </format>
    <format dxfId="24">
      <pivotArea dataOnly="0" labelOnly="1" fieldPosition="0">
        <references count="2">
          <reference field="5" count="1" selected="0">
            <x v="3"/>
          </reference>
          <reference field="11" count="0"/>
        </references>
      </pivotArea>
    </format>
    <format dxfId="23">
      <pivotArea dataOnly="0" labelOnly="1" fieldPosition="0">
        <references count="2">
          <reference field="5" count="1" selected="0">
            <x v="18"/>
          </reference>
          <reference field="11" count="0"/>
        </references>
      </pivotArea>
    </format>
    <format dxfId="22">
      <pivotArea dataOnly="0" labelOnly="1" fieldPosition="0">
        <references count="2">
          <reference field="5" count="1" selected="0">
            <x v="28"/>
          </reference>
          <reference field="11" count="0"/>
        </references>
      </pivotArea>
    </format>
    <format dxfId="21">
      <pivotArea dataOnly="0" labelOnly="1" fieldPosition="0">
        <references count="2">
          <reference field="5" count="1" selected="0">
            <x v="22"/>
          </reference>
          <reference field="11" count="0"/>
        </references>
      </pivotArea>
    </format>
    <format dxfId="20">
      <pivotArea dataOnly="0" labelOnly="1" fieldPosition="0">
        <references count="2">
          <reference field="5" count="1" selected="0">
            <x v="1"/>
          </reference>
          <reference field="11" count="0"/>
        </references>
      </pivotArea>
    </format>
    <format dxfId="19">
      <pivotArea dataOnly="0" labelOnly="1" fieldPosition="0">
        <references count="2">
          <reference field="5" count="1" selected="0">
            <x v="33"/>
          </reference>
          <reference field="11" count="0"/>
        </references>
      </pivotArea>
    </format>
    <format dxfId="18">
      <pivotArea dataOnly="0" labelOnly="1" fieldPosition="0">
        <references count="2">
          <reference field="5" count="1" selected="0">
            <x v="30"/>
          </reference>
          <reference field="11" count="0"/>
        </references>
      </pivotArea>
    </format>
    <format dxfId="17">
      <pivotArea dataOnly="0" labelOnly="1" fieldPosition="0">
        <references count="2">
          <reference field="5" count="1" selected="0">
            <x v="5"/>
          </reference>
          <reference field="11" count="0"/>
        </references>
      </pivotArea>
    </format>
    <format dxfId="16">
      <pivotArea dataOnly="0" labelOnly="1" fieldPosition="0">
        <references count="2">
          <reference field="5" count="1" selected="0">
            <x v="6"/>
          </reference>
          <reference field="11" count="0"/>
        </references>
      </pivotArea>
    </format>
    <format dxfId="15">
      <pivotArea dataOnly="0" labelOnly="1" fieldPosition="0">
        <references count="2">
          <reference field="5" count="1" selected="0">
            <x v="0"/>
          </reference>
          <reference field="11" count="0"/>
        </references>
      </pivotArea>
    </format>
    <format dxfId="14">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AA8194-A13F-416F-9FBC-9C7B3995B13A}" name="PivotTable1" cacheId="1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C22:D26" firstHeaderRow="1" firstDataRow="1" firstDataCol="1"/>
  <pivotFields count="1">
    <pivotField axis="axisRow" dataField="1" showAll="0">
      <items count="4">
        <item x="2"/>
        <item x="1"/>
        <item x="0"/>
        <item t="default"/>
      </items>
    </pivotField>
  </pivotFields>
  <rowFields count="1">
    <field x="0"/>
  </rowFields>
  <rowItems count="4">
    <i>
      <x/>
    </i>
    <i>
      <x v="1"/>
    </i>
    <i>
      <x v="2"/>
    </i>
    <i t="grand">
      <x/>
    </i>
  </rowItems>
  <colItems count="1">
    <i/>
  </colItems>
  <dataFields count="1">
    <dataField name="Count of Affiliation Data for Pie Chart" fld="0" subtotal="count" showDataAs="percentOfTotal" baseField="0" baseItem="0" numFmtId="10"/>
  </dataFields>
  <chartFormats count="4">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0"/>
          </reference>
        </references>
      </pivotArea>
    </chartFormat>
    <chartFormat chart="3" format="2">
      <pivotArea type="data" outline="0" fieldPosition="0">
        <references count="2">
          <reference field="4294967294" count="1" selected="0">
            <x v="0"/>
          </reference>
          <reference field="0" count="1" selected="0">
            <x v="2"/>
          </reference>
        </references>
      </pivotArea>
    </chartFormat>
    <chartFormat chart="3" format="3">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B795E5-EB2C-4D56-B9BA-776F7CCE9F46}" name="PivotTable2" cacheId="1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21:D26" firstHeaderRow="1" firstDataRow="1" firstDataCol="1"/>
  <pivotFields count="1">
    <pivotField axis="axisRow" dataField="1" showAll="0">
      <items count="5">
        <item x="1"/>
        <item x="3"/>
        <item x="2"/>
        <item x="0"/>
        <item t="default"/>
      </items>
    </pivotField>
  </pivotFields>
  <rowFields count="1">
    <field x="0"/>
  </rowFields>
  <rowItems count="5">
    <i>
      <x/>
    </i>
    <i>
      <x v="1"/>
    </i>
    <i>
      <x v="2"/>
    </i>
    <i>
      <x v="3"/>
    </i>
    <i t="grand">
      <x/>
    </i>
  </rowItems>
  <colItems count="1">
    <i/>
  </colItems>
  <dataFields count="1">
    <dataField name="Count of Primary Rol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0DE5F0-AF6A-45FC-A953-426F6E33C7D1}" name="PivotTable9" cacheId="10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D21:E26" firstHeaderRow="1" firstDataRow="1" firstDataCol="1"/>
  <pivotFields count="1">
    <pivotField axis="axisRow" dataField="1" showAll="0">
      <items count="5">
        <item x="1"/>
        <item x="2"/>
        <item x="3"/>
        <item x="0"/>
        <item t="default"/>
      </items>
    </pivotField>
  </pivotFields>
  <rowFields count="1">
    <field x="0"/>
  </rowFields>
  <rowItems count="5">
    <i>
      <x/>
    </i>
    <i>
      <x v="1"/>
    </i>
    <i>
      <x v="2"/>
    </i>
    <i>
      <x v="3"/>
    </i>
    <i t="grand">
      <x/>
    </i>
  </rowItems>
  <colItems count="1">
    <i/>
  </colItems>
  <dataFields count="1">
    <dataField name="Count of Total Years" fld="0" subtotal="count" showDataAs="percentOfTotal" baseField="0" baseItem="1" numFmtId="10"/>
  </dataFields>
  <chartFormats count="2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3"/>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0" count="1" selected="0">
            <x v="0"/>
          </reference>
        </references>
      </pivotArea>
    </chartFormat>
    <chartFormat chart="6" format="2">
      <pivotArea type="data" outline="0" fieldPosition="0">
        <references count="2">
          <reference field="4294967294" count="1" selected="0">
            <x v="0"/>
          </reference>
          <reference field="0" count="1" selected="0">
            <x v="1"/>
          </reference>
        </references>
      </pivotArea>
    </chartFormat>
    <chartFormat chart="6" format="3">
      <pivotArea type="data" outline="0" fieldPosition="0">
        <references count="2">
          <reference field="4294967294" count="1" selected="0">
            <x v="0"/>
          </reference>
          <reference field="0" count="1" selected="0">
            <x v="2"/>
          </reference>
        </references>
      </pivotArea>
    </chartFormat>
    <chartFormat chart="6" format="4">
      <pivotArea type="data" outline="0" fieldPosition="0">
        <references count="2">
          <reference field="4294967294" count="1" selected="0">
            <x v="0"/>
          </reference>
          <reference field="0" count="1" selected="0">
            <x v="3"/>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0" count="1" selected="0">
            <x v="0"/>
          </reference>
        </references>
      </pivotArea>
    </chartFormat>
    <chartFormat chart="7" format="7">
      <pivotArea type="data" outline="0" fieldPosition="0">
        <references count="2">
          <reference field="4294967294" count="1" selected="0">
            <x v="0"/>
          </reference>
          <reference field="0" count="1" selected="0">
            <x v="1"/>
          </reference>
        </references>
      </pivotArea>
    </chartFormat>
    <chartFormat chart="7" format="8">
      <pivotArea type="data" outline="0" fieldPosition="0">
        <references count="2">
          <reference field="4294967294" count="1" selected="0">
            <x v="0"/>
          </reference>
          <reference field="0" count="1" selected="0">
            <x v="2"/>
          </reference>
        </references>
      </pivotArea>
    </chartFormat>
    <chartFormat chart="7" format="9">
      <pivotArea type="data" outline="0" fieldPosition="0">
        <references count="2">
          <reference field="4294967294" count="1" selected="0">
            <x v="0"/>
          </reference>
          <reference field="0" count="1" selected="0">
            <x v="3"/>
          </reference>
        </references>
      </pivotArea>
    </chartFormat>
    <chartFormat chart="8" format="10" series="1">
      <pivotArea type="data" outline="0" fieldPosition="0">
        <references count="1">
          <reference field="4294967294" count="1" selected="0">
            <x v="0"/>
          </reference>
        </references>
      </pivotArea>
    </chartFormat>
    <chartFormat chart="8" format="11">
      <pivotArea type="data" outline="0" fieldPosition="0">
        <references count="2">
          <reference field="4294967294" count="1" selected="0">
            <x v="0"/>
          </reference>
          <reference field="0" count="1" selected="0">
            <x v="0"/>
          </reference>
        </references>
      </pivotArea>
    </chartFormat>
    <chartFormat chart="8" format="12">
      <pivotArea type="data" outline="0" fieldPosition="0">
        <references count="2">
          <reference field="4294967294" count="1" selected="0">
            <x v="0"/>
          </reference>
          <reference field="0" count="1" selected="0">
            <x v="1"/>
          </reference>
        </references>
      </pivotArea>
    </chartFormat>
    <chartFormat chart="8" format="13">
      <pivotArea type="data" outline="0" fieldPosition="0">
        <references count="2">
          <reference field="4294967294" count="1" selected="0">
            <x v="0"/>
          </reference>
          <reference field="0" count="1" selected="0">
            <x v="2"/>
          </reference>
        </references>
      </pivotArea>
    </chartFormat>
    <chartFormat chart="8" format="14">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08FDA58-D742-405A-8698-7EE89A9F41E4}" name="PivotTable10" cacheId="10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C17:D22" firstHeaderRow="1" firstDataRow="1" firstDataCol="1"/>
  <pivotFields count="1">
    <pivotField axis="axisRow" dataField="1" showAll="0">
      <items count="5">
        <item x="1"/>
        <item x="3"/>
        <item x="0"/>
        <item x="2"/>
        <item t="default"/>
      </items>
    </pivotField>
  </pivotFields>
  <rowFields count="1">
    <field x="0"/>
  </rowFields>
  <rowItems count="5">
    <i>
      <x/>
    </i>
    <i>
      <x v="1"/>
    </i>
    <i>
      <x v="2"/>
    </i>
    <i>
      <x v="3"/>
    </i>
    <i t="grand">
      <x/>
    </i>
  </rowItems>
  <colItems count="1">
    <i/>
  </colItems>
  <dataFields count="1">
    <dataField name="Count of Total Years in Role Data " fld="0" subtotal="count" baseField="0" baseItem="0"/>
  </dataField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 chart="3" format="9">
      <pivotArea type="data" outline="0" fieldPosition="0">
        <references count="2">
          <reference field="4294967294" count="1" selected="0">
            <x v="0"/>
          </reference>
          <reference field="0" count="1" selected="0">
            <x v="2"/>
          </reference>
        </references>
      </pivotArea>
    </chartFormat>
    <chartFormat chart="3" format="10">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41DBD45-CCA0-4CFA-A9A1-C9B0EE3D9FC1}" name="PivotTable3" cacheId="1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K38:P180" firstHeaderRow="1" firstDataRow="2" firstDataCol="1"/>
  <pivotFields count="7">
    <pivotField axis="axisRow" showAll="0">
      <items count="5">
        <item x="1"/>
        <item x="0"/>
        <item x="3"/>
        <item x="2"/>
        <item t="default"/>
      </items>
    </pivotField>
    <pivotField showAll="0"/>
    <pivotField showAll="0"/>
    <pivotField showAll="0"/>
    <pivotField showAll="0"/>
    <pivotField axis="axisRow" showAll="0">
      <items count="35">
        <item x="2"/>
        <item x="3"/>
        <item x="1"/>
        <item x="0"/>
        <item x="5"/>
        <item x="8"/>
        <item x="6"/>
        <item x="4"/>
        <item x="7"/>
        <item x="10"/>
        <item x="11"/>
        <item x="9"/>
        <item x="16"/>
        <item x="13"/>
        <item x="15"/>
        <item x="12"/>
        <item x="14"/>
        <item x="31"/>
        <item x="32"/>
        <item x="33"/>
        <item x="23"/>
        <item x="30"/>
        <item x="24"/>
        <item x="27"/>
        <item x="25"/>
        <item x="26"/>
        <item x="29"/>
        <item x="22"/>
        <item x="28"/>
        <item x="17"/>
        <item x="21"/>
        <item x="18"/>
        <item x="19"/>
        <item x="20"/>
        <item t="default"/>
      </items>
    </pivotField>
    <pivotField axis="axisCol" dataField="1" showAll="0">
      <items count="5">
        <item x="3"/>
        <item x="1"/>
        <item x="2"/>
        <item x="0"/>
        <item t="default"/>
      </items>
    </pivotField>
  </pivotFields>
  <rowFields count="2">
    <field x="0"/>
    <field x="5"/>
  </rowFields>
  <rowItems count="141">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x v="2"/>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x v="3"/>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t="grand">
      <x/>
    </i>
  </rowItems>
  <colFields count="1">
    <field x="6"/>
  </colFields>
  <colItems count="5">
    <i>
      <x/>
    </i>
    <i>
      <x v="1"/>
    </i>
    <i>
      <x v="2"/>
    </i>
    <i>
      <x v="3"/>
    </i>
    <i t="grand">
      <x/>
    </i>
  </colItems>
  <dataFields count="1">
    <dataField name="Count of Answer" fld="6" subtotal="count" baseField="0" baseItem="0"/>
  </dataFields>
  <formats count="14">
    <format dxfId="13">
      <pivotArea type="all" dataOnly="0" outline="0" fieldPosition="0"/>
    </format>
    <format dxfId="12">
      <pivotArea outline="0" collapsedLevelsAreSubtotals="1" fieldPosition="0"/>
    </format>
    <format dxfId="11">
      <pivotArea type="origin" dataOnly="0" labelOnly="1" outline="0" fieldPosition="0"/>
    </format>
    <format dxfId="10">
      <pivotArea field="6" type="button" dataOnly="0" labelOnly="1" outline="0" axis="axisCol" fieldPosition="0"/>
    </format>
    <format dxfId="9">
      <pivotArea type="topRight" dataOnly="0" labelOnly="1" outline="0" fieldPosition="0"/>
    </format>
    <format dxfId="8">
      <pivotArea field="0" type="button" dataOnly="0" labelOnly="1" outline="0" axis="axisRow" fieldPosition="0"/>
    </format>
    <format dxfId="7">
      <pivotArea dataOnly="0" labelOnly="1" fieldPosition="0">
        <references count="1">
          <reference field="0" count="0"/>
        </references>
      </pivotArea>
    </format>
    <format dxfId="6">
      <pivotArea dataOnly="0" labelOnly="1" grandRow="1" outline="0" fieldPosition="0"/>
    </format>
    <format dxfId="5">
      <pivotArea dataOnly="0" labelOnly="1" fieldPosition="0">
        <references count="2">
          <reference field="0" count="1" selected="0">
            <x v="0"/>
          </reference>
          <reference field="5" count="0"/>
        </references>
      </pivotArea>
    </format>
    <format dxfId="4">
      <pivotArea dataOnly="0" labelOnly="1" fieldPosition="0">
        <references count="2">
          <reference field="0" count="1" selected="0">
            <x v="1"/>
          </reference>
          <reference field="5" count="0"/>
        </references>
      </pivotArea>
    </format>
    <format dxfId="3">
      <pivotArea dataOnly="0" labelOnly="1" fieldPosition="0">
        <references count="2">
          <reference field="0" count="1" selected="0">
            <x v="2"/>
          </reference>
          <reference field="5" count="0"/>
        </references>
      </pivotArea>
    </format>
    <format dxfId="2">
      <pivotArea dataOnly="0" labelOnly="1" fieldPosition="0">
        <references count="2">
          <reference field="0" count="1" selected="0">
            <x v="3"/>
          </reference>
          <reference field="5" count="0"/>
        </references>
      </pivotArea>
    </format>
    <format dxfId="1">
      <pivotArea dataOnly="0" labelOnly="1" fieldPosition="0">
        <references count="1">
          <reference field="6" count="0"/>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5.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6.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2D105-44D5-4743-AD49-D844557E71C9}">
  <dimension ref="A1:BC33"/>
  <sheetViews>
    <sheetView tabSelected="1" zoomScale="120" zoomScaleNormal="120" workbookViewId="0">
      <selection activeCell="E14" sqref="E14"/>
    </sheetView>
  </sheetViews>
  <sheetFormatPr baseColWidth="10" defaultColWidth="11" defaultRowHeight="15" customHeight="1" x14ac:dyDescent="0.2"/>
  <cols>
    <col min="1" max="1" width="13.6640625" style="92" customWidth="1"/>
    <col min="2" max="2" width="13" style="92" customWidth="1"/>
    <col min="3" max="3" width="13.1640625" style="92" customWidth="1"/>
    <col min="4" max="55" width="30.83203125" style="92" customWidth="1"/>
    <col min="56" max="16384" width="11" style="92"/>
  </cols>
  <sheetData>
    <row r="1" spans="1:55" s="87" customFormat="1" ht="16" x14ac:dyDescent="0.2">
      <c r="A1" s="86" t="s">
        <v>0</v>
      </c>
      <c r="B1" s="86" t="s">
        <v>1</v>
      </c>
      <c r="C1" s="86" t="s">
        <v>7</v>
      </c>
      <c r="D1" s="86" t="s">
        <v>17</v>
      </c>
      <c r="E1" s="86" t="s">
        <v>18</v>
      </c>
      <c r="F1" s="86" t="s">
        <v>19</v>
      </c>
      <c r="G1" s="86" t="s">
        <v>20</v>
      </c>
      <c r="H1" s="86" t="s">
        <v>21</v>
      </c>
      <c r="I1" s="86" t="s">
        <v>22</v>
      </c>
      <c r="J1" s="86" t="s">
        <v>23</v>
      </c>
      <c r="K1" s="86" t="s">
        <v>24</v>
      </c>
      <c r="L1" s="86" t="s">
        <v>25</v>
      </c>
      <c r="M1" s="86" t="s">
        <v>26</v>
      </c>
      <c r="N1" s="86" t="s">
        <v>27</v>
      </c>
      <c r="O1" s="86" t="s">
        <v>28</v>
      </c>
      <c r="P1" s="86" t="s">
        <v>29</v>
      </c>
      <c r="Q1" s="86" t="s">
        <v>30</v>
      </c>
      <c r="R1" s="86" t="s">
        <v>31</v>
      </c>
      <c r="S1" s="86" t="s">
        <v>32</v>
      </c>
      <c r="T1" s="86" t="s">
        <v>33</v>
      </c>
      <c r="U1" s="86" t="s">
        <v>34</v>
      </c>
      <c r="V1" s="86" t="s">
        <v>35</v>
      </c>
      <c r="W1" s="86" t="s">
        <v>36</v>
      </c>
      <c r="X1" s="86" t="s">
        <v>37</v>
      </c>
      <c r="Y1" s="86" t="s">
        <v>38</v>
      </c>
      <c r="Z1" s="86" t="s">
        <v>39</v>
      </c>
      <c r="AA1" s="86" t="s">
        <v>40</v>
      </c>
      <c r="AB1" s="86" t="s">
        <v>41</v>
      </c>
      <c r="AC1" s="86" t="s">
        <v>42</v>
      </c>
      <c r="AD1" s="86" t="s">
        <v>43</v>
      </c>
      <c r="AE1" s="86" t="s">
        <v>44</v>
      </c>
      <c r="AF1" s="86" t="s">
        <v>45</v>
      </c>
      <c r="AG1" s="86" t="s">
        <v>46</v>
      </c>
      <c r="AH1" s="86" t="s">
        <v>47</v>
      </c>
      <c r="AI1" s="86" t="s">
        <v>48</v>
      </c>
      <c r="AJ1" s="86" t="s">
        <v>49</v>
      </c>
      <c r="AK1" s="86" t="s">
        <v>50</v>
      </c>
      <c r="AL1" s="86" t="s">
        <v>51</v>
      </c>
      <c r="AM1" s="86" t="s">
        <v>52</v>
      </c>
      <c r="AN1" s="86" t="s">
        <v>53</v>
      </c>
      <c r="AO1" s="86" t="s">
        <v>54</v>
      </c>
      <c r="AP1" s="86" t="s">
        <v>55</v>
      </c>
      <c r="AQ1" s="86" t="s">
        <v>56</v>
      </c>
      <c r="AR1" s="86" t="s">
        <v>57</v>
      </c>
      <c r="AS1" s="86" t="s">
        <v>58</v>
      </c>
      <c r="AT1" s="86" t="s">
        <v>59</v>
      </c>
      <c r="AU1" s="86" t="s">
        <v>60</v>
      </c>
      <c r="AV1" s="86" t="s">
        <v>61</v>
      </c>
      <c r="AW1" s="86" t="s">
        <v>62</v>
      </c>
      <c r="AX1" s="86" t="s">
        <v>63</v>
      </c>
      <c r="AY1" s="86" t="s">
        <v>64</v>
      </c>
      <c r="AZ1" s="86" t="s">
        <v>65</v>
      </c>
      <c r="BA1" s="86" t="s">
        <v>66</v>
      </c>
      <c r="BB1" s="86" t="s">
        <v>67</v>
      </c>
      <c r="BC1" s="86" t="s">
        <v>68</v>
      </c>
    </row>
    <row r="2" spans="1:55" s="89" customFormat="1" ht="83" customHeight="1" x14ac:dyDescent="0.2">
      <c r="A2" s="88" t="s">
        <v>69</v>
      </c>
      <c r="B2" s="88" t="s">
        <v>70</v>
      </c>
      <c r="C2" s="88" t="s">
        <v>73</v>
      </c>
      <c r="D2" s="88" t="s">
        <v>75</v>
      </c>
      <c r="E2" s="88" t="s">
        <v>76</v>
      </c>
      <c r="F2" s="88" t="s">
        <v>77</v>
      </c>
      <c r="G2" s="88" t="s">
        <v>78</v>
      </c>
      <c r="H2" s="88" t="s">
        <v>79</v>
      </c>
      <c r="I2" s="88" t="s">
        <v>80</v>
      </c>
      <c r="J2" s="88" t="s">
        <v>81</v>
      </c>
      <c r="K2" s="88" t="s">
        <v>82</v>
      </c>
      <c r="L2" s="88" t="s">
        <v>83</v>
      </c>
      <c r="M2" s="88" t="s">
        <v>84</v>
      </c>
      <c r="N2" s="88" t="s">
        <v>85</v>
      </c>
      <c r="O2" s="88" t="s">
        <v>86</v>
      </c>
      <c r="P2" s="88" t="s">
        <v>87</v>
      </c>
      <c r="Q2" s="88" t="s">
        <v>88</v>
      </c>
      <c r="R2" s="88" t="s">
        <v>89</v>
      </c>
      <c r="S2" s="88" t="s">
        <v>90</v>
      </c>
      <c r="T2" s="88" t="s">
        <v>91</v>
      </c>
      <c r="U2" s="88" t="s">
        <v>92</v>
      </c>
      <c r="V2" s="88" t="s">
        <v>93</v>
      </c>
      <c r="W2" s="88" t="s">
        <v>94</v>
      </c>
      <c r="X2" s="88" t="s">
        <v>95</v>
      </c>
      <c r="Y2" s="88" t="s">
        <v>96</v>
      </c>
      <c r="Z2" s="88" t="s">
        <v>97</v>
      </c>
      <c r="AA2" s="88" t="s">
        <v>98</v>
      </c>
      <c r="AB2" s="88" t="s">
        <v>99</v>
      </c>
      <c r="AC2" s="88" t="s">
        <v>100</v>
      </c>
      <c r="AD2" s="88" t="s">
        <v>101</v>
      </c>
      <c r="AE2" s="88" t="s">
        <v>102</v>
      </c>
      <c r="AF2" s="88" t="s">
        <v>103</v>
      </c>
      <c r="AG2" s="88" t="s">
        <v>104</v>
      </c>
      <c r="AH2" s="88" t="s">
        <v>105</v>
      </c>
      <c r="AI2" s="88" t="s">
        <v>106</v>
      </c>
      <c r="AJ2" s="88" t="s">
        <v>107</v>
      </c>
      <c r="AK2" s="88" t="s">
        <v>108</v>
      </c>
      <c r="AL2" s="88" t="s">
        <v>109</v>
      </c>
      <c r="AM2" s="88" t="s">
        <v>110</v>
      </c>
      <c r="AN2" s="88" t="s">
        <v>111</v>
      </c>
      <c r="AO2" s="88" t="s">
        <v>112</v>
      </c>
      <c r="AP2" s="88" t="s">
        <v>113</v>
      </c>
      <c r="AQ2" s="88" t="s">
        <v>114</v>
      </c>
      <c r="AR2" s="88" t="s">
        <v>115</v>
      </c>
      <c r="AS2" s="88" t="s">
        <v>116</v>
      </c>
      <c r="AT2" s="88" t="s">
        <v>117</v>
      </c>
      <c r="AU2" s="88" t="s">
        <v>118</v>
      </c>
      <c r="AV2" s="88" t="s">
        <v>119</v>
      </c>
      <c r="AW2" s="88" t="s">
        <v>120</v>
      </c>
      <c r="AX2" s="88" t="s">
        <v>121</v>
      </c>
      <c r="AY2" s="88" t="s">
        <v>122</v>
      </c>
      <c r="AZ2" s="88" t="s">
        <v>123</v>
      </c>
      <c r="BA2" s="88" t="s">
        <v>124</v>
      </c>
      <c r="BB2" s="88" t="s">
        <v>125</v>
      </c>
      <c r="BC2" s="88" t="s">
        <v>126</v>
      </c>
    </row>
    <row r="3" spans="1:55" ht="40" customHeight="1" x14ac:dyDescent="0.2">
      <c r="A3" s="90">
        <v>44097.622754629629</v>
      </c>
      <c r="B3" s="90">
        <v>44097.62767361111</v>
      </c>
      <c r="C3" s="90">
        <v>44097.627680937498</v>
      </c>
      <c r="D3" s="91" t="s">
        <v>132</v>
      </c>
      <c r="E3" s="91" t="s">
        <v>133</v>
      </c>
      <c r="F3" s="91" t="s">
        <v>129</v>
      </c>
      <c r="G3" s="91" t="s">
        <v>134</v>
      </c>
      <c r="H3" s="91" t="s">
        <v>129</v>
      </c>
      <c r="I3" s="91" t="s">
        <v>135</v>
      </c>
      <c r="J3" s="91" t="s">
        <v>129</v>
      </c>
      <c r="K3" s="91" t="s">
        <v>136</v>
      </c>
      <c r="L3" s="91" t="s">
        <v>137</v>
      </c>
      <c r="M3" s="91" t="s">
        <v>138</v>
      </c>
      <c r="N3" s="91" t="s">
        <v>139</v>
      </c>
      <c r="O3" s="91" t="s">
        <v>138</v>
      </c>
      <c r="P3" s="91" t="s">
        <v>138</v>
      </c>
      <c r="Q3" s="91" t="s">
        <v>129</v>
      </c>
      <c r="R3" s="91" t="s">
        <v>138</v>
      </c>
      <c r="S3" s="91" t="s">
        <v>141</v>
      </c>
      <c r="T3" s="91" t="s">
        <v>138</v>
      </c>
      <c r="U3" s="91" t="s">
        <v>138</v>
      </c>
      <c r="V3" s="91" t="s">
        <v>138</v>
      </c>
      <c r="W3" s="91" t="s">
        <v>129</v>
      </c>
      <c r="X3" s="91" t="s">
        <v>138</v>
      </c>
      <c r="Y3" s="91" t="s">
        <v>139</v>
      </c>
      <c r="Z3" s="91" t="s">
        <v>138</v>
      </c>
      <c r="AA3" s="91" t="s">
        <v>129</v>
      </c>
      <c r="AB3" s="91" t="s">
        <v>138</v>
      </c>
      <c r="AC3" s="91" t="s">
        <v>138</v>
      </c>
      <c r="AD3" s="91" t="s">
        <v>138</v>
      </c>
      <c r="AE3" s="91" t="s">
        <v>138</v>
      </c>
      <c r="AF3" s="91" t="s">
        <v>138</v>
      </c>
      <c r="AG3" s="91" t="s">
        <v>129</v>
      </c>
      <c r="AH3" s="91" t="s">
        <v>138</v>
      </c>
      <c r="AI3" s="91" t="s">
        <v>138</v>
      </c>
      <c r="AJ3" s="91" t="s">
        <v>138</v>
      </c>
      <c r="AK3" s="91" t="s">
        <v>138</v>
      </c>
      <c r="AL3" s="91" t="s">
        <v>138</v>
      </c>
      <c r="AM3" s="91" t="s">
        <v>129</v>
      </c>
      <c r="AN3" s="91" t="s">
        <v>139</v>
      </c>
      <c r="AO3" s="91" t="s">
        <v>139</v>
      </c>
      <c r="AP3" s="91" t="s">
        <v>138</v>
      </c>
      <c r="AQ3" s="91" t="s">
        <v>138</v>
      </c>
      <c r="AR3" s="91" t="s">
        <v>139</v>
      </c>
      <c r="AS3" s="91" t="s">
        <v>138</v>
      </c>
      <c r="AT3" s="91" t="s">
        <v>138</v>
      </c>
      <c r="AU3" s="91" t="s">
        <v>138</v>
      </c>
      <c r="AV3" s="91" t="s">
        <v>138</v>
      </c>
      <c r="AW3" s="91" t="s">
        <v>129</v>
      </c>
      <c r="AX3" s="91" t="s">
        <v>138</v>
      </c>
      <c r="AY3" s="91" t="s">
        <v>139</v>
      </c>
      <c r="AZ3" s="91" t="s">
        <v>139</v>
      </c>
      <c r="BA3" s="91" t="s">
        <v>129</v>
      </c>
      <c r="BB3" s="91" t="s">
        <v>142</v>
      </c>
      <c r="BC3" s="91" t="s">
        <v>129</v>
      </c>
    </row>
    <row r="4" spans="1:55" ht="40" customHeight="1" x14ac:dyDescent="0.2">
      <c r="A4" s="90">
        <v>44097.66946759259</v>
      </c>
      <c r="B4" s="90">
        <v>44097.672175925924</v>
      </c>
      <c r="C4" s="90">
        <v>44097.672182349539</v>
      </c>
      <c r="D4" s="91" t="s">
        <v>132</v>
      </c>
      <c r="E4" s="91" t="s">
        <v>133</v>
      </c>
      <c r="F4" s="91" t="s">
        <v>129</v>
      </c>
      <c r="G4" s="91" t="s">
        <v>134</v>
      </c>
      <c r="H4" s="91" t="s">
        <v>129</v>
      </c>
      <c r="I4" s="91" t="s">
        <v>135</v>
      </c>
      <c r="J4" s="91" t="s">
        <v>129</v>
      </c>
      <c r="K4" s="91" t="s">
        <v>144</v>
      </c>
      <c r="L4" s="91" t="s">
        <v>144</v>
      </c>
      <c r="M4" s="91" t="s">
        <v>141</v>
      </c>
      <c r="N4" s="91" t="s">
        <v>138</v>
      </c>
      <c r="O4" s="91" t="s">
        <v>141</v>
      </c>
      <c r="P4" s="91" t="s">
        <v>138</v>
      </c>
      <c r="Q4" s="91" t="s">
        <v>129</v>
      </c>
      <c r="R4" s="91" t="s">
        <v>138</v>
      </c>
      <c r="S4" s="91" t="s">
        <v>139</v>
      </c>
      <c r="T4" s="91" t="s">
        <v>138</v>
      </c>
      <c r="U4" s="91" t="s">
        <v>138</v>
      </c>
      <c r="V4" s="91" t="s">
        <v>138</v>
      </c>
      <c r="W4" s="91" t="s">
        <v>129</v>
      </c>
      <c r="X4" s="91" t="s">
        <v>138</v>
      </c>
      <c r="Y4" s="91" t="s">
        <v>139</v>
      </c>
      <c r="Z4" s="91" t="s">
        <v>138</v>
      </c>
      <c r="AA4" s="91" t="s">
        <v>129</v>
      </c>
      <c r="AB4" s="91" t="s">
        <v>138</v>
      </c>
      <c r="AC4" s="91" t="s">
        <v>138</v>
      </c>
      <c r="AD4" s="91" t="s">
        <v>138</v>
      </c>
      <c r="AE4" s="91" t="s">
        <v>138</v>
      </c>
      <c r="AF4" s="91" t="s">
        <v>138</v>
      </c>
      <c r="AG4" s="91" t="s">
        <v>129</v>
      </c>
      <c r="AH4" s="91" t="s">
        <v>138</v>
      </c>
      <c r="AI4" s="91" t="s">
        <v>138</v>
      </c>
      <c r="AJ4" s="91" t="s">
        <v>138</v>
      </c>
      <c r="AK4" s="91" t="s">
        <v>138</v>
      </c>
      <c r="AL4" s="91" t="s">
        <v>138</v>
      </c>
      <c r="AM4" s="91" t="s">
        <v>129</v>
      </c>
      <c r="AN4" s="91" t="s">
        <v>138</v>
      </c>
      <c r="AO4" s="91" t="s">
        <v>138</v>
      </c>
      <c r="AP4" s="91" t="s">
        <v>139</v>
      </c>
      <c r="AQ4" s="91" t="s">
        <v>139</v>
      </c>
      <c r="AR4" s="91" t="s">
        <v>141</v>
      </c>
      <c r="AS4" s="91" t="s">
        <v>139</v>
      </c>
      <c r="AT4" s="91" t="s">
        <v>138</v>
      </c>
      <c r="AU4" s="91" t="s">
        <v>141</v>
      </c>
      <c r="AV4" s="91" t="s">
        <v>141</v>
      </c>
      <c r="AW4" s="91" t="s">
        <v>129</v>
      </c>
      <c r="AX4" s="91" t="s">
        <v>138</v>
      </c>
      <c r="AY4" s="91" t="s">
        <v>138</v>
      </c>
      <c r="AZ4" s="91" t="s">
        <v>138</v>
      </c>
      <c r="BA4" s="91" t="s">
        <v>129</v>
      </c>
      <c r="BB4" s="91" t="s">
        <v>129</v>
      </c>
      <c r="BC4" s="91" t="s">
        <v>129</v>
      </c>
    </row>
    <row r="5" spans="1:55" ht="40" customHeight="1" x14ac:dyDescent="0.2">
      <c r="A5" s="90">
        <v>44097.669618055559</v>
      </c>
      <c r="B5" s="90">
        <v>44097.680023148147</v>
      </c>
      <c r="C5" s="90">
        <v>44097.680034074074</v>
      </c>
      <c r="D5" s="91" t="s">
        <v>132</v>
      </c>
      <c r="E5" s="91" t="s">
        <v>146</v>
      </c>
      <c r="F5" s="91" t="s">
        <v>129</v>
      </c>
      <c r="G5" s="91" t="s">
        <v>134</v>
      </c>
      <c r="H5" s="91" t="s">
        <v>129</v>
      </c>
      <c r="I5" s="91" t="s">
        <v>135</v>
      </c>
      <c r="J5" s="91" t="s">
        <v>129</v>
      </c>
      <c r="K5" s="91" t="s">
        <v>137</v>
      </c>
      <c r="L5" s="91" t="s">
        <v>137</v>
      </c>
      <c r="M5" s="91" t="s">
        <v>138</v>
      </c>
      <c r="N5" s="91" t="s">
        <v>138</v>
      </c>
      <c r="O5" s="91" t="s">
        <v>138</v>
      </c>
      <c r="P5" s="91" t="s">
        <v>139</v>
      </c>
      <c r="Q5" s="91" t="s">
        <v>129</v>
      </c>
      <c r="R5" s="91" t="s">
        <v>138</v>
      </c>
      <c r="S5" s="91" t="s">
        <v>139</v>
      </c>
      <c r="T5" s="91" t="s">
        <v>138</v>
      </c>
      <c r="U5" s="91" t="s">
        <v>138</v>
      </c>
      <c r="V5" s="91" t="s">
        <v>138</v>
      </c>
      <c r="W5" s="91" t="s">
        <v>129</v>
      </c>
      <c r="X5" s="91" t="s">
        <v>138</v>
      </c>
      <c r="Y5" s="91" t="s">
        <v>138</v>
      </c>
      <c r="Z5" s="91" t="s">
        <v>138</v>
      </c>
      <c r="AA5" s="91" t="s">
        <v>129</v>
      </c>
      <c r="AB5" s="91" t="s">
        <v>138</v>
      </c>
      <c r="AC5" s="91" t="s">
        <v>138</v>
      </c>
      <c r="AD5" s="91" t="s">
        <v>138</v>
      </c>
      <c r="AE5" s="91" t="s">
        <v>139</v>
      </c>
      <c r="AF5" s="91" t="s">
        <v>139</v>
      </c>
      <c r="AG5" s="91" t="s">
        <v>129</v>
      </c>
      <c r="AH5" s="91" t="s">
        <v>139</v>
      </c>
      <c r="AI5" s="91" t="s">
        <v>138</v>
      </c>
      <c r="AJ5" s="91" t="s">
        <v>138</v>
      </c>
      <c r="AK5" s="91" t="s">
        <v>138</v>
      </c>
      <c r="AL5" s="91" t="s">
        <v>139</v>
      </c>
      <c r="AM5" s="91" t="s">
        <v>129</v>
      </c>
      <c r="AN5" s="91" t="s">
        <v>138</v>
      </c>
      <c r="AO5" s="91" t="s">
        <v>138</v>
      </c>
      <c r="AP5" s="91" t="s">
        <v>138</v>
      </c>
      <c r="AQ5" s="91" t="s">
        <v>138</v>
      </c>
      <c r="AR5" s="91" t="s">
        <v>139</v>
      </c>
      <c r="AS5" s="91" t="s">
        <v>138</v>
      </c>
      <c r="AT5" s="91" t="s">
        <v>138</v>
      </c>
      <c r="AU5" s="91" t="s">
        <v>138</v>
      </c>
      <c r="AV5" s="91" t="s">
        <v>138</v>
      </c>
      <c r="AW5" s="91" t="s">
        <v>129</v>
      </c>
      <c r="AX5" s="91" t="s">
        <v>138</v>
      </c>
      <c r="AY5" s="91" t="s">
        <v>138</v>
      </c>
      <c r="AZ5" s="91" t="s">
        <v>138</v>
      </c>
      <c r="BA5" s="91" t="s">
        <v>129</v>
      </c>
      <c r="BB5" s="91" t="s">
        <v>147</v>
      </c>
      <c r="BC5" s="91" t="s">
        <v>129</v>
      </c>
    </row>
    <row r="6" spans="1:55" ht="40" customHeight="1" x14ac:dyDescent="0.2">
      <c r="A6" s="90">
        <v>44097.695798611108</v>
      </c>
      <c r="B6" s="90">
        <v>44097.706666666665</v>
      </c>
      <c r="C6" s="90">
        <v>44097.706672118053</v>
      </c>
      <c r="D6" s="91" t="s">
        <v>132</v>
      </c>
      <c r="E6" s="91" t="s">
        <v>133</v>
      </c>
      <c r="F6" s="91" t="s">
        <v>129</v>
      </c>
      <c r="G6" s="91" t="s">
        <v>135</v>
      </c>
      <c r="H6" s="91" t="s">
        <v>129</v>
      </c>
      <c r="I6" s="91" t="s">
        <v>129</v>
      </c>
      <c r="J6" s="91" t="s">
        <v>129</v>
      </c>
      <c r="K6" s="91" t="s">
        <v>137</v>
      </c>
      <c r="L6" s="91" t="s">
        <v>137</v>
      </c>
      <c r="M6" s="91" t="s">
        <v>138</v>
      </c>
      <c r="N6" s="91" t="s">
        <v>139</v>
      </c>
      <c r="O6" s="91" t="s">
        <v>138</v>
      </c>
      <c r="P6" s="91" t="s">
        <v>138</v>
      </c>
      <c r="Q6" s="91" t="s">
        <v>129</v>
      </c>
      <c r="R6" s="91" t="s">
        <v>138</v>
      </c>
      <c r="S6" s="91" t="s">
        <v>138</v>
      </c>
      <c r="T6" s="91" t="s">
        <v>138</v>
      </c>
      <c r="U6" s="91" t="s">
        <v>138</v>
      </c>
      <c r="V6" s="91" t="s">
        <v>138</v>
      </c>
      <c r="W6" s="91" t="s">
        <v>150</v>
      </c>
      <c r="X6" s="91" t="s">
        <v>138</v>
      </c>
      <c r="Y6" s="91" t="s">
        <v>138</v>
      </c>
      <c r="Z6" s="91" t="s">
        <v>139</v>
      </c>
      <c r="AA6" s="91" t="s">
        <v>129</v>
      </c>
      <c r="AB6" s="91" t="s">
        <v>141</v>
      </c>
      <c r="AC6" s="91" t="s">
        <v>138</v>
      </c>
      <c r="AD6" s="91" t="s">
        <v>138</v>
      </c>
      <c r="AE6" s="91" t="s">
        <v>138</v>
      </c>
      <c r="AF6" s="91" t="s">
        <v>138</v>
      </c>
      <c r="AG6" s="91" t="s">
        <v>129</v>
      </c>
      <c r="AH6" s="91" t="s">
        <v>138</v>
      </c>
      <c r="AI6" s="91" t="s">
        <v>138</v>
      </c>
      <c r="AJ6" s="91" t="s">
        <v>138</v>
      </c>
      <c r="AK6" s="91" t="s">
        <v>138</v>
      </c>
      <c r="AL6" s="91" t="s">
        <v>139</v>
      </c>
      <c r="AM6" s="91" t="s">
        <v>129</v>
      </c>
      <c r="AN6" s="91" t="s">
        <v>138</v>
      </c>
      <c r="AO6" s="91" t="s">
        <v>138</v>
      </c>
      <c r="AP6" s="91" t="s">
        <v>138</v>
      </c>
      <c r="AQ6" s="91" t="s">
        <v>138</v>
      </c>
      <c r="AR6" s="91" t="s">
        <v>138</v>
      </c>
      <c r="AS6" s="91" t="s">
        <v>138</v>
      </c>
      <c r="AT6" s="91" t="s">
        <v>139</v>
      </c>
      <c r="AU6" s="91" t="s">
        <v>138</v>
      </c>
      <c r="AV6" s="91" t="s">
        <v>138</v>
      </c>
      <c r="AW6" s="91" t="s">
        <v>129</v>
      </c>
      <c r="AX6" s="91" t="s">
        <v>138</v>
      </c>
      <c r="AY6" s="91" t="s">
        <v>138</v>
      </c>
      <c r="AZ6" s="91" t="s">
        <v>138</v>
      </c>
      <c r="BA6" s="91" t="s">
        <v>129</v>
      </c>
      <c r="BB6" s="91" t="s">
        <v>151</v>
      </c>
      <c r="BC6" s="91" t="s">
        <v>129</v>
      </c>
    </row>
    <row r="7" spans="1:55" ht="40" customHeight="1" x14ac:dyDescent="0.2">
      <c r="A7" s="90">
        <v>44097.708379629628</v>
      </c>
      <c r="B7" s="90">
        <v>44097.711157407408</v>
      </c>
      <c r="C7" s="90">
        <v>44097.711160127314</v>
      </c>
      <c r="D7" s="91" t="s">
        <v>132</v>
      </c>
      <c r="E7" s="91" t="s">
        <v>133</v>
      </c>
      <c r="F7" s="91" t="s">
        <v>129</v>
      </c>
      <c r="G7" s="91" t="s">
        <v>135</v>
      </c>
      <c r="H7" s="91" t="s">
        <v>129</v>
      </c>
      <c r="I7" s="91" t="s">
        <v>153</v>
      </c>
      <c r="J7" s="91" t="s">
        <v>154</v>
      </c>
      <c r="K7" s="91" t="s">
        <v>155</v>
      </c>
      <c r="L7" s="91" t="s">
        <v>155</v>
      </c>
      <c r="M7" s="91" t="s">
        <v>139</v>
      </c>
      <c r="N7" s="91" t="s">
        <v>141</v>
      </c>
      <c r="O7" s="91" t="s">
        <v>138</v>
      </c>
      <c r="P7" s="91" t="s">
        <v>139</v>
      </c>
      <c r="Q7" s="91" t="s">
        <v>129</v>
      </c>
      <c r="R7" s="91" t="s">
        <v>138</v>
      </c>
      <c r="S7" s="91" t="s">
        <v>138</v>
      </c>
      <c r="T7" s="91" t="s">
        <v>138</v>
      </c>
      <c r="U7" s="91" t="s">
        <v>138</v>
      </c>
      <c r="V7" s="91" t="s">
        <v>138</v>
      </c>
      <c r="W7" s="91" t="s">
        <v>129</v>
      </c>
      <c r="X7" s="91" t="s">
        <v>139</v>
      </c>
      <c r="Y7" s="91" t="s">
        <v>138</v>
      </c>
      <c r="Z7" s="91" t="s">
        <v>138</v>
      </c>
      <c r="AA7" s="91" t="s">
        <v>129</v>
      </c>
      <c r="AB7" s="91" t="s">
        <v>141</v>
      </c>
      <c r="AC7" s="91" t="s">
        <v>139</v>
      </c>
      <c r="AD7" s="91" t="s">
        <v>141</v>
      </c>
      <c r="AE7" s="91" t="s">
        <v>139</v>
      </c>
      <c r="AF7" s="91" t="s">
        <v>139</v>
      </c>
      <c r="AG7" s="91" t="s">
        <v>129</v>
      </c>
      <c r="AH7" s="91" t="s">
        <v>139</v>
      </c>
      <c r="AI7" s="91" t="s">
        <v>141</v>
      </c>
      <c r="AJ7" s="91" t="s">
        <v>138</v>
      </c>
      <c r="AK7" s="91" t="s">
        <v>138</v>
      </c>
      <c r="AL7" s="91" t="s">
        <v>139</v>
      </c>
      <c r="AM7" s="91" t="s">
        <v>129</v>
      </c>
      <c r="AN7" s="91" t="s">
        <v>141</v>
      </c>
      <c r="AO7" s="91" t="s">
        <v>141</v>
      </c>
      <c r="AP7" s="91" t="s">
        <v>139</v>
      </c>
      <c r="AQ7" s="91" t="s">
        <v>138</v>
      </c>
      <c r="AR7" s="91" t="s">
        <v>141</v>
      </c>
      <c r="AS7" s="91" t="s">
        <v>138</v>
      </c>
      <c r="AT7" s="91" t="s">
        <v>141</v>
      </c>
      <c r="AU7" s="91" t="s">
        <v>139</v>
      </c>
      <c r="AV7" s="91" t="s">
        <v>141</v>
      </c>
      <c r="AW7" s="91" t="s">
        <v>129</v>
      </c>
      <c r="AX7" s="91" t="s">
        <v>156</v>
      </c>
      <c r="AY7" s="91" t="s">
        <v>141</v>
      </c>
      <c r="AZ7" s="91" t="s">
        <v>141</v>
      </c>
      <c r="BA7" s="91" t="s">
        <v>129</v>
      </c>
      <c r="BB7" s="91" t="s">
        <v>129</v>
      </c>
      <c r="BC7" s="91" t="s">
        <v>129</v>
      </c>
    </row>
    <row r="8" spans="1:55" ht="40" customHeight="1" x14ac:dyDescent="0.2">
      <c r="A8" s="90">
        <v>44097.733842592592</v>
      </c>
      <c r="B8" s="90">
        <v>44097.737361111111</v>
      </c>
      <c r="C8" s="90">
        <v>44097.737368865739</v>
      </c>
      <c r="D8" s="91" t="s">
        <v>132</v>
      </c>
      <c r="E8" s="91" t="s">
        <v>146</v>
      </c>
      <c r="F8" s="91" t="s">
        <v>129</v>
      </c>
      <c r="G8" s="91" t="s">
        <v>135</v>
      </c>
      <c r="H8" s="91" t="s">
        <v>129</v>
      </c>
      <c r="I8" s="91" t="s">
        <v>134</v>
      </c>
      <c r="J8" s="91" t="s">
        <v>129</v>
      </c>
      <c r="K8" s="91" t="s">
        <v>136</v>
      </c>
      <c r="L8" s="91" t="s">
        <v>136</v>
      </c>
      <c r="M8" s="91" t="s">
        <v>138</v>
      </c>
      <c r="N8" s="91" t="s">
        <v>138</v>
      </c>
      <c r="O8" s="91" t="s">
        <v>139</v>
      </c>
      <c r="P8" s="91" t="s">
        <v>138</v>
      </c>
      <c r="Q8" s="91" t="s">
        <v>129</v>
      </c>
      <c r="R8" s="91" t="s">
        <v>138</v>
      </c>
      <c r="S8" s="91" t="s">
        <v>138</v>
      </c>
      <c r="T8" s="91" t="s">
        <v>138</v>
      </c>
      <c r="U8" s="91" t="s">
        <v>138</v>
      </c>
      <c r="V8" s="91" t="s">
        <v>138</v>
      </c>
      <c r="W8" s="91" t="s">
        <v>129</v>
      </c>
      <c r="X8" s="91" t="s">
        <v>138</v>
      </c>
      <c r="Y8" s="91" t="s">
        <v>138</v>
      </c>
      <c r="Z8" s="91" t="s">
        <v>139</v>
      </c>
      <c r="AA8" s="91" t="s">
        <v>129</v>
      </c>
      <c r="AB8" s="91" t="s">
        <v>138</v>
      </c>
      <c r="AC8" s="91" t="s">
        <v>138</v>
      </c>
      <c r="AD8" s="91" t="s">
        <v>139</v>
      </c>
      <c r="AE8" s="91" t="s">
        <v>138</v>
      </c>
      <c r="AF8" s="91" t="s">
        <v>138</v>
      </c>
      <c r="AG8" s="91" t="s">
        <v>129</v>
      </c>
      <c r="AH8" s="91" t="s">
        <v>139</v>
      </c>
      <c r="AI8" s="91" t="s">
        <v>138</v>
      </c>
      <c r="AJ8" s="91" t="s">
        <v>138</v>
      </c>
      <c r="AK8" s="91" t="s">
        <v>138</v>
      </c>
      <c r="AL8" s="91" t="s">
        <v>138</v>
      </c>
      <c r="AM8" s="91" t="s">
        <v>129</v>
      </c>
      <c r="AN8" s="91" t="s">
        <v>138</v>
      </c>
      <c r="AO8" s="91" t="s">
        <v>138</v>
      </c>
      <c r="AP8" s="91" t="s">
        <v>138</v>
      </c>
      <c r="AQ8" s="91" t="s">
        <v>138</v>
      </c>
      <c r="AR8" s="91" t="s">
        <v>138</v>
      </c>
      <c r="AS8" s="91" t="s">
        <v>138</v>
      </c>
      <c r="AT8" s="91" t="s">
        <v>138</v>
      </c>
      <c r="AU8" s="91" t="s">
        <v>138</v>
      </c>
      <c r="AV8" s="91" t="s">
        <v>138</v>
      </c>
      <c r="AW8" s="91"/>
      <c r="AX8" s="91" t="s">
        <v>138</v>
      </c>
      <c r="AY8" s="91" t="s">
        <v>138</v>
      </c>
      <c r="AZ8" s="91" t="s">
        <v>138</v>
      </c>
      <c r="BA8" s="91" t="s">
        <v>129</v>
      </c>
      <c r="BB8" s="91" t="s">
        <v>162</v>
      </c>
      <c r="BC8" s="91" t="s">
        <v>129</v>
      </c>
    </row>
    <row r="9" spans="1:55" ht="40" customHeight="1" x14ac:dyDescent="0.2">
      <c r="A9" s="90">
        <v>44097.882118055553</v>
      </c>
      <c r="B9" s="90">
        <v>44097.88658564815</v>
      </c>
      <c r="C9" s="90">
        <v>44097.886594953707</v>
      </c>
      <c r="D9" s="91" t="s">
        <v>132</v>
      </c>
      <c r="E9" s="91" t="s">
        <v>133</v>
      </c>
      <c r="F9" s="91" t="s">
        <v>129</v>
      </c>
      <c r="G9" s="91" t="s">
        <v>135</v>
      </c>
      <c r="H9" s="91" t="s">
        <v>129</v>
      </c>
      <c r="I9" s="91" t="s">
        <v>134</v>
      </c>
      <c r="J9" s="91" t="s">
        <v>129</v>
      </c>
      <c r="K9" s="91" t="s">
        <v>136</v>
      </c>
      <c r="L9" s="91" t="s">
        <v>136</v>
      </c>
      <c r="M9" s="91" t="s">
        <v>138</v>
      </c>
      <c r="N9" s="91" t="s">
        <v>139</v>
      </c>
      <c r="O9" s="91" t="s">
        <v>138</v>
      </c>
      <c r="P9" s="91" t="s">
        <v>138</v>
      </c>
      <c r="Q9" s="91" t="s">
        <v>129</v>
      </c>
      <c r="R9" s="91" t="s">
        <v>141</v>
      </c>
      <c r="S9" s="91" t="s">
        <v>141</v>
      </c>
      <c r="T9" s="91" t="s">
        <v>141</v>
      </c>
      <c r="U9" s="91" t="s">
        <v>138</v>
      </c>
      <c r="V9" s="91" t="s">
        <v>138</v>
      </c>
      <c r="W9" s="91" t="s">
        <v>129</v>
      </c>
      <c r="X9" s="91" t="s">
        <v>138</v>
      </c>
      <c r="Y9" s="91" t="s">
        <v>138</v>
      </c>
      <c r="Z9" s="91" t="s">
        <v>138</v>
      </c>
      <c r="AA9" s="91" t="s">
        <v>129</v>
      </c>
      <c r="AB9" s="91" t="s">
        <v>139</v>
      </c>
      <c r="AC9" s="91" t="s">
        <v>139</v>
      </c>
      <c r="AD9" s="91" t="s">
        <v>139</v>
      </c>
      <c r="AE9" s="91" t="s">
        <v>138</v>
      </c>
      <c r="AF9" s="91" t="s">
        <v>138</v>
      </c>
      <c r="AG9" s="91" t="s">
        <v>129</v>
      </c>
      <c r="AH9" s="91" t="s">
        <v>138</v>
      </c>
      <c r="AI9" s="91" t="s">
        <v>138</v>
      </c>
      <c r="AJ9" s="91" t="s">
        <v>138</v>
      </c>
      <c r="AK9" s="91" t="s">
        <v>138</v>
      </c>
      <c r="AL9" s="91" t="s">
        <v>138</v>
      </c>
      <c r="AM9" s="91" t="s">
        <v>129</v>
      </c>
      <c r="AN9" s="91" t="s">
        <v>138</v>
      </c>
      <c r="AO9" s="91" t="s">
        <v>138</v>
      </c>
      <c r="AP9" s="91" t="s">
        <v>139</v>
      </c>
      <c r="AQ9" s="91" t="s">
        <v>138</v>
      </c>
      <c r="AR9" s="91" t="s">
        <v>139</v>
      </c>
      <c r="AS9" s="91" t="s">
        <v>138</v>
      </c>
      <c r="AT9" s="91" t="s">
        <v>138</v>
      </c>
      <c r="AU9" s="91" t="s">
        <v>139</v>
      </c>
      <c r="AV9" s="91" t="s">
        <v>139</v>
      </c>
      <c r="AW9" s="91" t="s">
        <v>129</v>
      </c>
      <c r="AX9" s="91" t="s">
        <v>139</v>
      </c>
      <c r="AY9" s="91" t="s">
        <v>138</v>
      </c>
      <c r="AZ9" s="91" t="s">
        <v>139</v>
      </c>
      <c r="BA9" s="91" t="s">
        <v>129</v>
      </c>
      <c r="BB9" s="91" t="s">
        <v>129</v>
      </c>
      <c r="BC9" s="91" t="s">
        <v>129</v>
      </c>
    </row>
    <row r="10" spans="1:55" ht="40" customHeight="1" x14ac:dyDescent="0.2">
      <c r="A10" s="90">
        <v>44098.378865740742</v>
      </c>
      <c r="B10" s="90">
        <v>44098.38480324074</v>
      </c>
      <c r="C10" s="90">
        <v>44098.384810173608</v>
      </c>
      <c r="D10" s="91" t="s">
        <v>132</v>
      </c>
      <c r="E10" s="91" t="s">
        <v>173</v>
      </c>
      <c r="F10" s="91" t="s">
        <v>129</v>
      </c>
      <c r="G10" s="91" t="s">
        <v>135</v>
      </c>
      <c r="H10" s="91" t="s">
        <v>129</v>
      </c>
      <c r="I10" s="91" t="s">
        <v>135</v>
      </c>
      <c r="J10" s="91" t="s">
        <v>129</v>
      </c>
      <c r="K10" s="91" t="s">
        <v>155</v>
      </c>
      <c r="L10" s="91" t="s">
        <v>136</v>
      </c>
      <c r="M10" s="91" t="s">
        <v>141</v>
      </c>
      <c r="N10" s="91" t="s">
        <v>138</v>
      </c>
      <c r="O10" s="91" t="s">
        <v>141</v>
      </c>
      <c r="P10" s="91" t="s">
        <v>138</v>
      </c>
      <c r="Q10" s="91" t="s">
        <v>129</v>
      </c>
      <c r="R10" s="91" t="s">
        <v>138</v>
      </c>
      <c r="S10" s="91" t="s">
        <v>138</v>
      </c>
      <c r="T10" s="91" t="s">
        <v>138</v>
      </c>
      <c r="U10" s="91" t="s">
        <v>138</v>
      </c>
      <c r="V10" s="91" t="s">
        <v>138</v>
      </c>
      <c r="W10" s="91" t="s">
        <v>129</v>
      </c>
      <c r="X10" s="91" t="s">
        <v>138</v>
      </c>
      <c r="Y10" s="91" t="s">
        <v>138</v>
      </c>
      <c r="Z10" s="91" t="s">
        <v>141</v>
      </c>
      <c r="AA10" s="91" t="s">
        <v>129</v>
      </c>
      <c r="AB10" s="91" t="s">
        <v>138</v>
      </c>
      <c r="AC10" s="91" t="s">
        <v>138</v>
      </c>
      <c r="AD10" s="91" t="s">
        <v>138</v>
      </c>
      <c r="AE10" s="91" t="s">
        <v>138</v>
      </c>
      <c r="AF10" s="91" t="s">
        <v>138</v>
      </c>
      <c r="AG10" s="91" t="s">
        <v>129</v>
      </c>
      <c r="AH10" s="91" t="s">
        <v>138</v>
      </c>
      <c r="AI10" s="91" t="s">
        <v>138</v>
      </c>
      <c r="AJ10" s="91" t="s">
        <v>138</v>
      </c>
      <c r="AK10" s="91" t="s">
        <v>138</v>
      </c>
      <c r="AL10" s="91" t="s">
        <v>138</v>
      </c>
      <c r="AM10" s="91" t="s">
        <v>129</v>
      </c>
      <c r="AN10" s="91" t="s">
        <v>138</v>
      </c>
      <c r="AO10" s="91" t="s">
        <v>138</v>
      </c>
      <c r="AP10" s="91" t="s">
        <v>138</v>
      </c>
      <c r="AQ10" s="91" t="s">
        <v>138</v>
      </c>
      <c r="AR10" s="91" t="s">
        <v>138</v>
      </c>
      <c r="AS10" s="91" t="s">
        <v>139</v>
      </c>
      <c r="AT10" s="91" t="s">
        <v>139</v>
      </c>
      <c r="AU10" s="91" t="s">
        <v>138</v>
      </c>
      <c r="AV10" s="91" t="s">
        <v>138</v>
      </c>
      <c r="AW10" s="91" t="s">
        <v>129</v>
      </c>
      <c r="AX10" s="91" t="s">
        <v>138</v>
      </c>
      <c r="AY10" s="91" t="s">
        <v>139</v>
      </c>
      <c r="AZ10" s="91" t="s">
        <v>139</v>
      </c>
      <c r="BA10" s="91" t="s">
        <v>129</v>
      </c>
      <c r="BB10" s="91" t="s">
        <v>129</v>
      </c>
      <c r="BC10" s="91" t="s">
        <v>129</v>
      </c>
    </row>
    <row r="11" spans="1:55" ht="40" customHeight="1" x14ac:dyDescent="0.2">
      <c r="A11" s="90">
        <v>44099.638414351852</v>
      </c>
      <c r="B11" s="90">
        <v>44099.664467592593</v>
      </c>
      <c r="C11" s="90">
        <v>44099.664474386576</v>
      </c>
      <c r="D11" s="91" t="s">
        <v>132</v>
      </c>
      <c r="E11" s="91" t="s">
        <v>133</v>
      </c>
      <c r="F11" s="91" t="s">
        <v>129</v>
      </c>
      <c r="G11" s="91" t="s">
        <v>153</v>
      </c>
      <c r="H11" s="91" t="s">
        <v>176</v>
      </c>
      <c r="I11" s="91" t="s">
        <v>153</v>
      </c>
      <c r="J11" s="91" t="s">
        <v>177</v>
      </c>
      <c r="K11" s="91" t="s">
        <v>136</v>
      </c>
      <c r="L11" s="91" t="s">
        <v>136</v>
      </c>
      <c r="M11" s="91" t="s">
        <v>139</v>
      </c>
      <c r="N11" s="91" t="s">
        <v>141</v>
      </c>
      <c r="O11" s="91" t="s">
        <v>138</v>
      </c>
      <c r="P11" s="91" t="s">
        <v>138</v>
      </c>
      <c r="Q11" s="91" t="s">
        <v>178</v>
      </c>
      <c r="R11" s="91" t="s">
        <v>156</v>
      </c>
      <c r="S11" s="91" t="s">
        <v>139</v>
      </c>
      <c r="T11" s="91" t="s">
        <v>139</v>
      </c>
      <c r="U11" s="91" t="s">
        <v>139</v>
      </c>
      <c r="V11" s="91" t="s">
        <v>139</v>
      </c>
      <c r="W11" s="91" t="s">
        <v>179</v>
      </c>
      <c r="X11" s="91" t="s">
        <v>156</v>
      </c>
      <c r="Y11" s="91" t="s">
        <v>138</v>
      </c>
      <c r="Z11" s="91" t="s">
        <v>138</v>
      </c>
      <c r="AA11" s="91" t="s">
        <v>180</v>
      </c>
      <c r="AB11" s="91" t="s">
        <v>141</v>
      </c>
      <c r="AC11" s="91" t="s">
        <v>141</v>
      </c>
      <c r="AD11" s="91" t="s">
        <v>138</v>
      </c>
      <c r="AE11" s="91" t="s">
        <v>138</v>
      </c>
      <c r="AF11" s="91" t="s">
        <v>138</v>
      </c>
      <c r="AG11" s="91" t="s">
        <v>181</v>
      </c>
      <c r="AH11" s="91" t="s">
        <v>138</v>
      </c>
      <c r="AI11" s="91" t="s">
        <v>138</v>
      </c>
      <c r="AJ11" s="91" t="s">
        <v>138</v>
      </c>
      <c r="AK11" s="91" t="s">
        <v>138</v>
      </c>
      <c r="AL11" s="91" t="s">
        <v>138</v>
      </c>
      <c r="AM11" s="91" t="s">
        <v>129</v>
      </c>
      <c r="AN11" s="91" t="s">
        <v>141</v>
      </c>
      <c r="AO11" s="91" t="s">
        <v>141</v>
      </c>
      <c r="AP11" s="91" t="s">
        <v>139</v>
      </c>
      <c r="AQ11" s="91" t="s">
        <v>138</v>
      </c>
      <c r="AR11" s="91" t="s">
        <v>139</v>
      </c>
      <c r="AS11" s="91" t="s">
        <v>138</v>
      </c>
      <c r="AT11" s="91" t="s">
        <v>138</v>
      </c>
      <c r="AU11" s="91" t="s">
        <v>138</v>
      </c>
      <c r="AV11" s="91" t="s">
        <v>138</v>
      </c>
      <c r="AW11" s="91" t="s">
        <v>182</v>
      </c>
      <c r="AX11" s="91" t="s">
        <v>141</v>
      </c>
      <c r="AY11" s="91" t="s">
        <v>141</v>
      </c>
      <c r="AZ11" s="91" t="s">
        <v>141</v>
      </c>
      <c r="BA11" s="91" t="s">
        <v>183</v>
      </c>
      <c r="BB11" s="91" t="s">
        <v>184</v>
      </c>
      <c r="BC11" s="91" t="s">
        <v>185</v>
      </c>
    </row>
    <row r="12" spans="1:55" ht="40" customHeight="1" x14ac:dyDescent="0.2">
      <c r="A12" s="90">
        <v>44100.496990740743</v>
      </c>
      <c r="B12" s="90">
        <v>44100.512499999997</v>
      </c>
      <c r="C12" s="90">
        <v>44100.51251202546</v>
      </c>
      <c r="D12" s="91" t="s">
        <v>132</v>
      </c>
      <c r="E12" s="91" t="s">
        <v>133</v>
      </c>
      <c r="F12" s="91" t="s">
        <v>129</v>
      </c>
      <c r="G12" s="91" t="s">
        <v>134</v>
      </c>
      <c r="H12" s="91" t="s">
        <v>129</v>
      </c>
      <c r="I12" s="91" t="s">
        <v>135</v>
      </c>
      <c r="J12" s="91" t="s">
        <v>129</v>
      </c>
      <c r="K12" s="91" t="s">
        <v>136</v>
      </c>
      <c r="L12" s="91" t="s">
        <v>136</v>
      </c>
      <c r="M12" s="91" t="s">
        <v>141</v>
      </c>
      <c r="N12" s="91" t="s">
        <v>138</v>
      </c>
      <c r="O12" s="91" t="s">
        <v>138</v>
      </c>
      <c r="P12" s="91" t="s">
        <v>139</v>
      </c>
      <c r="Q12" s="91" t="s">
        <v>129</v>
      </c>
      <c r="R12" s="91" t="s">
        <v>138</v>
      </c>
      <c r="S12" s="91" t="s">
        <v>138</v>
      </c>
      <c r="T12" s="91" t="s">
        <v>138</v>
      </c>
      <c r="U12" s="91" t="s">
        <v>138</v>
      </c>
      <c r="V12" s="91" t="s">
        <v>138</v>
      </c>
      <c r="W12" s="91" t="s">
        <v>129</v>
      </c>
      <c r="X12" s="91" t="s">
        <v>139</v>
      </c>
      <c r="Y12" s="91" t="s">
        <v>138</v>
      </c>
      <c r="Z12" s="91" t="s">
        <v>138</v>
      </c>
      <c r="AA12" s="91" t="s">
        <v>129</v>
      </c>
      <c r="AB12" s="91" t="s">
        <v>138</v>
      </c>
      <c r="AC12" s="91" t="s">
        <v>138</v>
      </c>
      <c r="AD12" s="91" t="s">
        <v>139</v>
      </c>
      <c r="AE12" s="91" t="s">
        <v>138</v>
      </c>
      <c r="AF12" s="91" t="s">
        <v>138</v>
      </c>
      <c r="AG12" s="91" t="s">
        <v>129</v>
      </c>
      <c r="AH12" s="91" t="s">
        <v>138</v>
      </c>
      <c r="AI12" s="91" t="s">
        <v>138</v>
      </c>
      <c r="AJ12" s="91" t="s">
        <v>138</v>
      </c>
      <c r="AK12" s="91" t="s">
        <v>138</v>
      </c>
      <c r="AL12" s="91" t="s">
        <v>139</v>
      </c>
      <c r="AM12" s="91" t="s">
        <v>129</v>
      </c>
      <c r="AN12" s="91" t="s">
        <v>139</v>
      </c>
      <c r="AO12" s="91" t="s">
        <v>138</v>
      </c>
      <c r="AP12" s="91" t="s">
        <v>139</v>
      </c>
      <c r="AQ12" s="91" t="s">
        <v>138</v>
      </c>
      <c r="AR12" s="91" t="s">
        <v>141</v>
      </c>
      <c r="AS12" s="91" t="s">
        <v>141</v>
      </c>
      <c r="AT12" s="91" t="s">
        <v>139</v>
      </c>
      <c r="AU12" s="91" t="s">
        <v>139</v>
      </c>
      <c r="AV12" s="91" t="s">
        <v>138</v>
      </c>
      <c r="AW12" s="91" t="s">
        <v>129</v>
      </c>
      <c r="AX12" s="91" t="s">
        <v>139</v>
      </c>
      <c r="AY12" s="91" t="s">
        <v>138</v>
      </c>
      <c r="AZ12" s="91" t="s">
        <v>141</v>
      </c>
      <c r="BA12" s="91" t="s">
        <v>129</v>
      </c>
      <c r="BB12" s="91" t="s">
        <v>129</v>
      </c>
      <c r="BC12" s="91" t="s">
        <v>129</v>
      </c>
    </row>
    <row r="13" spans="1:55" ht="40" customHeight="1" x14ac:dyDescent="0.2">
      <c r="A13" s="90">
        <v>44100.508101851854</v>
      </c>
      <c r="B13" s="90">
        <v>44100.515150462961</v>
      </c>
      <c r="C13" s="90">
        <v>44100.515157870374</v>
      </c>
      <c r="D13" s="91" t="s">
        <v>132</v>
      </c>
      <c r="E13" s="91" t="s">
        <v>133</v>
      </c>
      <c r="F13" s="91" t="s">
        <v>129</v>
      </c>
      <c r="G13" s="91" t="s">
        <v>135</v>
      </c>
      <c r="H13" s="91" t="s">
        <v>129</v>
      </c>
      <c r="I13" s="91" t="s">
        <v>129</v>
      </c>
      <c r="J13" s="91" t="s">
        <v>129</v>
      </c>
      <c r="K13" s="91" t="s">
        <v>155</v>
      </c>
      <c r="L13" s="91" t="s">
        <v>155</v>
      </c>
      <c r="M13" s="91" t="s">
        <v>139</v>
      </c>
      <c r="N13" s="91" t="s">
        <v>138</v>
      </c>
      <c r="O13" s="91" t="s">
        <v>138</v>
      </c>
      <c r="P13" s="91" t="s">
        <v>138</v>
      </c>
      <c r="Q13" s="91" t="s">
        <v>129</v>
      </c>
      <c r="R13" s="91" t="s">
        <v>139</v>
      </c>
      <c r="S13" s="91" t="s">
        <v>139</v>
      </c>
      <c r="T13" s="91" t="s">
        <v>139</v>
      </c>
      <c r="U13" s="91" t="s">
        <v>139</v>
      </c>
      <c r="V13" s="91" t="s">
        <v>138</v>
      </c>
      <c r="W13" s="91" t="s">
        <v>129</v>
      </c>
      <c r="X13" s="91" t="s">
        <v>139</v>
      </c>
      <c r="Y13" s="91" t="s">
        <v>139</v>
      </c>
      <c r="Z13" s="91" t="s">
        <v>139</v>
      </c>
      <c r="AA13" s="91" t="s">
        <v>129</v>
      </c>
      <c r="AB13" s="91" t="s">
        <v>138</v>
      </c>
      <c r="AC13" s="91" t="s">
        <v>138</v>
      </c>
      <c r="AD13" s="91" t="s">
        <v>139</v>
      </c>
      <c r="AE13" s="91" t="s">
        <v>138</v>
      </c>
      <c r="AF13" s="91" t="s">
        <v>138</v>
      </c>
      <c r="AG13" s="91" t="s">
        <v>129</v>
      </c>
      <c r="AH13" s="91" t="s">
        <v>139</v>
      </c>
      <c r="AI13" s="91" t="s">
        <v>139</v>
      </c>
      <c r="AJ13" s="91" t="s">
        <v>139</v>
      </c>
      <c r="AK13" s="91" t="s">
        <v>139</v>
      </c>
      <c r="AL13" s="91" t="s">
        <v>139</v>
      </c>
      <c r="AM13" s="91" t="s">
        <v>129</v>
      </c>
      <c r="AN13" s="91" t="s">
        <v>139</v>
      </c>
      <c r="AO13" s="91" t="s">
        <v>139</v>
      </c>
      <c r="AP13" s="91" t="s">
        <v>139</v>
      </c>
      <c r="AQ13" s="91" t="s">
        <v>139</v>
      </c>
      <c r="AR13" s="91" t="s">
        <v>139</v>
      </c>
      <c r="AS13" s="91" t="s">
        <v>139</v>
      </c>
      <c r="AT13" s="91" t="s">
        <v>139</v>
      </c>
      <c r="AU13" s="91" t="s">
        <v>139</v>
      </c>
      <c r="AV13" s="91" t="s">
        <v>139</v>
      </c>
      <c r="AW13" s="91" t="s">
        <v>129</v>
      </c>
      <c r="AX13" s="91" t="s">
        <v>139</v>
      </c>
      <c r="AY13" s="91" t="s">
        <v>139</v>
      </c>
      <c r="AZ13" s="91" t="s">
        <v>139</v>
      </c>
      <c r="BA13" s="91" t="s">
        <v>129</v>
      </c>
      <c r="BB13" s="91" t="s">
        <v>129</v>
      </c>
      <c r="BC13" s="91" t="s">
        <v>192</v>
      </c>
    </row>
    <row r="14" spans="1:55" ht="40" customHeight="1" x14ac:dyDescent="0.2">
      <c r="A14" s="90">
        <v>44100.759641203702</v>
      </c>
      <c r="B14" s="90">
        <v>44100.761493055557</v>
      </c>
      <c r="C14" s="90">
        <v>44100.761502071757</v>
      </c>
      <c r="D14" s="91" t="s">
        <v>132</v>
      </c>
      <c r="E14" s="91" t="s">
        <v>133</v>
      </c>
      <c r="F14" s="91" t="s">
        <v>129</v>
      </c>
      <c r="G14" s="91" t="s">
        <v>135</v>
      </c>
      <c r="H14" s="91" t="s">
        <v>129</v>
      </c>
      <c r="I14" s="91" t="s">
        <v>135</v>
      </c>
      <c r="J14" s="91" t="s">
        <v>129</v>
      </c>
      <c r="K14" s="91" t="s">
        <v>155</v>
      </c>
      <c r="L14" s="91" t="s">
        <v>137</v>
      </c>
      <c r="M14" s="91" t="s">
        <v>138</v>
      </c>
      <c r="N14" s="91" t="s">
        <v>138</v>
      </c>
      <c r="O14" s="91" t="s">
        <v>138</v>
      </c>
      <c r="P14" s="91" t="s">
        <v>139</v>
      </c>
      <c r="Q14" s="91" t="s">
        <v>129</v>
      </c>
      <c r="R14" s="91" t="s">
        <v>139</v>
      </c>
      <c r="S14" s="91" t="s">
        <v>138</v>
      </c>
      <c r="T14" s="91" t="s">
        <v>139</v>
      </c>
      <c r="U14" s="91" t="s">
        <v>138</v>
      </c>
      <c r="V14" s="91" t="s">
        <v>141</v>
      </c>
      <c r="W14" s="91" t="s">
        <v>129</v>
      </c>
      <c r="X14" s="91" t="s">
        <v>141</v>
      </c>
      <c r="Y14" s="91" t="s">
        <v>139</v>
      </c>
      <c r="Z14" s="91" t="s">
        <v>138</v>
      </c>
      <c r="AA14" s="91" t="s">
        <v>129</v>
      </c>
      <c r="AB14" s="91" t="s">
        <v>139</v>
      </c>
      <c r="AC14" s="91" t="s">
        <v>138</v>
      </c>
      <c r="AD14" s="91" t="s">
        <v>139</v>
      </c>
      <c r="AE14" s="91" t="s">
        <v>138</v>
      </c>
      <c r="AF14" s="91" t="s">
        <v>138</v>
      </c>
      <c r="AG14" s="91" t="s">
        <v>129</v>
      </c>
      <c r="AH14" s="91" t="s">
        <v>138</v>
      </c>
      <c r="AI14" s="91" t="s">
        <v>138</v>
      </c>
      <c r="AJ14" s="91" t="s">
        <v>138</v>
      </c>
      <c r="AK14" s="91" t="s">
        <v>138</v>
      </c>
      <c r="AL14" s="91" t="s">
        <v>138</v>
      </c>
      <c r="AM14" s="91" t="s">
        <v>129</v>
      </c>
      <c r="AN14" s="91" t="s">
        <v>139</v>
      </c>
      <c r="AO14" s="91" t="s">
        <v>139</v>
      </c>
      <c r="AP14" s="91" t="s">
        <v>138</v>
      </c>
      <c r="AQ14" s="91" t="s">
        <v>139</v>
      </c>
      <c r="AR14" s="91" t="s">
        <v>138</v>
      </c>
      <c r="AS14" s="91" t="s">
        <v>138</v>
      </c>
      <c r="AT14" s="91" t="s">
        <v>138</v>
      </c>
      <c r="AU14" s="91" t="s">
        <v>139</v>
      </c>
      <c r="AV14" s="91" t="s">
        <v>139</v>
      </c>
      <c r="AW14" s="91" t="s">
        <v>129</v>
      </c>
      <c r="AX14" s="91" t="s">
        <v>138</v>
      </c>
      <c r="AY14" s="91" t="s">
        <v>141</v>
      </c>
      <c r="AZ14" s="91" t="s">
        <v>139</v>
      </c>
      <c r="BA14" s="91" t="s">
        <v>129</v>
      </c>
      <c r="BB14" s="91" t="s">
        <v>129</v>
      </c>
      <c r="BC14" s="91" t="s">
        <v>129</v>
      </c>
    </row>
    <row r="15" spans="1:55" ht="40" customHeight="1" x14ac:dyDescent="0.2">
      <c r="A15" s="90">
        <v>44102.393530092595</v>
      </c>
      <c r="B15" s="90">
        <v>44102.400497685187</v>
      </c>
      <c r="C15" s="90">
        <v>44102.400508923609</v>
      </c>
      <c r="D15" s="91" t="s">
        <v>132</v>
      </c>
      <c r="E15" s="91" t="s">
        <v>133</v>
      </c>
      <c r="F15" s="91" t="s">
        <v>129</v>
      </c>
      <c r="G15" s="91" t="s">
        <v>134</v>
      </c>
      <c r="H15" s="91" t="s">
        <v>129</v>
      </c>
      <c r="I15" s="91" t="s">
        <v>135</v>
      </c>
      <c r="J15" s="91" t="s">
        <v>129</v>
      </c>
      <c r="K15" s="91" t="s">
        <v>136</v>
      </c>
      <c r="L15" s="91" t="s">
        <v>137</v>
      </c>
      <c r="M15" s="91" t="s">
        <v>138</v>
      </c>
      <c r="N15" s="91" t="s">
        <v>138</v>
      </c>
      <c r="O15" s="91" t="s">
        <v>138</v>
      </c>
      <c r="P15" s="91" t="s">
        <v>138</v>
      </c>
      <c r="Q15" s="91" t="s">
        <v>129</v>
      </c>
      <c r="R15" s="91" t="s">
        <v>138</v>
      </c>
      <c r="S15" s="91" t="s">
        <v>139</v>
      </c>
      <c r="T15" s="91" t="s">
        <v>138</v>
      </c>
      <c r="U15" s="91" t="s">
        <v>138</v>
      </c>
      <c r="V15" s="91" t="s">
        <v>138</v>
      </c>
      <c r="W15" s="91" t="s">
        <v>129</v>
      </c>
      <c r="X15" s="91" t="s">
        <v>138</v>
      </c>
      <c r="Y15" s="91" t="s">
        <v>138</v>
      </c>
      <c r="Z15" s="91" t="s">
        <v>138</v>
      </c>
      <c r="AA15" s="91" t="s">
        <v>129</v>
      </c>
      <c r="AB15" s="91" t="s">
        <v>138</v>
      </c>
      <c r="AC15" s="91" t="s">
        <v>138</v>
      </c>
      <c r="AD15" s="91" t="s">
        <v>138</v>
      </c>
      <c r="AE15" s="91" t="s">
        <v>138</v>
      </c>
      <c r="AF15" s="91" t="s">
        <v>138</v>
      </c>
      <c r="AG15" s="91" t="s">
        <v>129</v>
      </c>
      <c r="AH15" s="91" t="s">
        <v>138</v>
      </c>
      <c r="AI15" s="91" t="s">
        <v>138</v>
      </c>
      <c r="AJ15" s="91" t="s">
        <v>138</v>
      </c>
      <c r="AK15" s="91" t="s">
        <v>138</v>
      </c>
      <c r="AL15" s="91" t="s">
        <v>138</v>
      </c>
      <c r="AM15" s="91" t="s">
        <v>129</v>
      </c>
      <c r="AN15" s="91" t="s">
        <v>138</v>
      </c>
      <c r="AO15" s="91" t="s">
        <v>138</v>
      </c>
      <c r="AP15" s="91" t="s">
        <v>138</v>
      </c>
      <c r="AQ15" s="91" t="s">
        <v>138</v>
      </c>
      <c r="AR15" s="91" t="s">
        <v>138</v>
      </c>
      <c r="AS15" s="91" t="s">
        <v>138</v>
      </c>
      <c r="AT15" s="91" t="s">
        <v>138</v>
      </c>
      <c r="AU15" s="91" t="s">
        <v>138</v>
      </c>
      <c r="AV15" s="91" t="s">
        <v>138</v>
      </c>
      <c r="AW15" s="91" t="s">
        <v>129</v>
      </c>
      <c r="AX15" s="91" t="s">
        <v>138</v>
      </c>
      <c r="AY15" s="91" t="s">
        <v>138</v>
      </c>
      <c r="AZ15" s="91" t="s">
        <v>139</v>
      </c>
      <c r="BA15" s="91" t="s">
        <v>129</v>
      </c>
      <c r="BB15" s="91" t="s">
        <v>197</v>
      </c>
      <c r="BC15" s="91" t="s">
        <v>129</v>
      </c>
    </row>
    <row r="16" spans="1:55" ht="40" customHeight="1" x14ac:dyDescent="0.2">
      <c r="A16" s="90">
        <v>44102.404930555553</v>
      </c>
      <c r="B16" s="90">
        <v>44102.408125000002</v>
      </c>
      <c r="C16" s="90">
        <v>44102.408134722224</v>
      </c>
      <c r="D16" s="91" t="s">
        <v>132</v>
      </c>
      <c r="E16" s="91" t="s">
        <v>133</v>
      </c>
      <c r="F16" s="91" t="s">
        <v>129</v>
      </c>
      <c r="G16" s="91" t="s">
        <v>153</v>
      </c>
      <c r="H16" s="91" t="s">
        <v>200</v>
      </c>
      <c r="I16" s="91" t="s">
        <v>135</v>
      </c>
      <c r="J16" s="91" t="s">
        <v>129</v>
      </c>
      <c r="K16" s="91" t="s">
        <v>136</v>
      </c>
      <c r="L16" s="91" t="s">
        <v>137</v>
      </c>
      <c r="M16" s="91" t="s">
        <v>139</v>
      </c>
      <c r="N16" s="91" t="s">
        <v>138</v>
      </c>
      <c r="O16" s="91" t="s">
        <v>139</v>
      </c>
      <c r="P16" s="91" t="s">
        <v>139</v>
      </c>
      <c r="Q16" s="91" t="s">
        <v>129</v>
      </c>
      <c r="R16" s="91" t="s">
        <v>139</v>
      </c>
      <c r="S16" s="91" t="s">
        <v>138</v>
      </c>
      <c r="T16" s="91" t="s">
        <v>139</v>
      </c>
      <c r="U16" s="91" t="s">
        <v>138</v>
      </c>
      <c r="V16" s="91" t="s">
        <v>138</v>
      </c>
      <c r="W16" s="91" t="s">
        <v>129</v>
      </c>
      <c r="X16" s="91" t="s">
        <v>138</v>
      </c>
      <c r="Y16" s="91" t="s">
        <v>138</v>
      </c>
      <c r="Z16" s="91" t="s">
        <v>139</v>
      </c>
      <c r="AA16" s="91" t="s">
        <v>129</v>
      </c>
      <c r="AB16" s="91" t="s">
        <v>138</v>
      </c>
      <c r="AC16" s="91" t="s">
        <v>138</v>
      </c>
      <c r="AD16" s="91" t="s">
        <v>139</v>
      </c>
      <c r="AE16" s="91" t="s">
        <v>139</v>
      </c>
      <c r="AF16" s="91" t="s">
        <v>138</v>
      </c>
      <c r="AG16" s="91" t="s">
        <v>129</v>
      </c>
      <c r="AH16" s="91" t="s">
        <v>138</v>
      </c>
      <c r="AI16" s="91" t="s">
        <v>138</v>
      </c>
      <c r="AJ16" s="91" t="s">
        <v>139</v>
      </c>
      <c r="AK16" s="91" t="s">
        <v>139</v>
      </c>
      <c r="AL16" s="91" t="s">
        <v>139</v>
      </c>
      <c r="AM16" s="91" t="s">
        <v>129</v>
      </c>
      <c r="AN16" s="91" t="s">
        <v>138</v>
      </c>
      <c r="AO16" s="91" t="s">
        <v>138</v>
      </c>
      <c r="AP16" s="91" t="s">
        <v>138</v>
      </c>
      <c r="AQ16" s="91" t="s">
        <v>138</v>
      </c>
      <c r="AR16" s="91" t="s">
        <v>139</v>
      </c>
      <c r="AS16" s="91" t="s">
        <v>139</v>
      </c>
      <c r="AT16" s="91" t="s">
        <v>139</v>
      </c>
      <c r="AU16" s="91" t="s">
        <v>139</v>
      </c>
      <c r="AV16" s="91" t="s">
        <v>139</v>
      </c>
      <c r="AW16" s="91" t="s">
        <v>129</v>
      </c>
      <c r="AX16" s="91" t="s">
        <v>139</v>
      </c>
      <c r="AY16" s="91" t="s">
        <v>139</v>
      </c>
      <c r="AZ16" s="91" t="s">
        <v>141</v>
      </c>
      <c r="BA16" s="91" t="s">
        <v>129</v>
      </c>
      <c r="BB16" s="91" t="s">
        <v>129</v>
      </c>
      <c r="BC16" s="91" t="s">
        <v>129</v>
      </c>
    </row>
    <row r="17" spans="1:55" ht="40" customHeight="1" x14ac:dyDescent="0.2">
      <c r="A17" s="90">
        <v>44102.40902777778</v>
      </c>
      <c r="B17" s="90">
        <v>44102.421747685185</v>
      </c>
      <c r="C17" s="90">
        <v>44102.421750914349</v>
      </c>
      <c r="D17" s="91" t="s">
        <v>132</v>
      </c>
      <c r="E17" s="91" t="s">
        <v>133</v>
      </c>
      <c r="F17" s="91" t="s">
        <v>129</v>
      </c>
      <c r="G17" s="91" t="s">
        <v>134</v>
      </c>
      <c r="H17" s="91" t="s">
        <v>129</v>
      </c>
      <c r="I17" s="91" t="s">
        <v>135</v>
      </c>
      <c r="J17" s="91" t="s">
        <v>129</v>
      </c>
      <c r="K17" s="91" t="s">
        <v>137</v>
      </c>
      <c r="L17" s="91" t="s">
        <v>155</v>
      </c>
      <c r="M17" s="91" t="s">
        <v>138</v>
      </c>
      <c r="N17" s="91" t="s">
        <v>138</v>
      </c>
      <c r="O17" s="91" t="s">
        <v>138</v>
      </c>
      <c r="P17" s="91" t="s">
        <v>139</v>
      </c>
      <c r="Q17" s="91" t="s">
        <v>129</v>
      </c>
      <c r="R17" s="91" t="s">
        <v>138</v>
      </c>
      <c r="S17" s="91" t="s">
        <v>138</v>
      </c>
      <c r="T17" s="91" t="s">
        <v>138</v>
      </c>
      <c r="U17" s="91" t="s">
        <v>138</v>
      </c>
      <c r="V17" s="91" t="s">
        <v>138</v>
      </c>
      <c r="W17" s="91" t="s">
        <v>129</v>
      </c>
      <c r="X17" s="91" t="s">
        <v>138</v>
      </c>
      <c r="Y17" s="91" t="s">
        <v>138</v>
      </c>
      <c r="Z17" s="91" t="s">
        <v>138</v>
      </c>
      <c r="AA17" s="91" t="s">
        <v>129</v>
      </c>
      <c r="AB17" s="91" t="s">
        <v>138</v>
      </c>
      <c r="AC17" s="91" t="s">
        <v>138</v>
      </c>
      <c r="AD17" s="91" t="s">
        <v>138</v>
      </c>
      <c r="AE17" s="91" t="s">
        <v>138</v>
      </c>
      <c r="AF17" s="91" t="s">
        <v>138</v>
      </c>
      <c r="AG17" s="91" t="s">
        <v>129</v>
      </c>
      <c r="AH17" s="91" t="s">
        <v>138</v>
      </c>
      <c r="AI17" s="91" t="s">
        <v>138</v>
      </c>
      <c r="AJ17" s="91" t="s">
        <v>138</v>
      </c>
      <c r="AK17" s="91" t="s">
        <v>138</v>
      </c>
      <c r="AL17" s="91" t="s">
        <v>138</v>
      </c>
      <c r="AM17" s="91" t="s">
        <v>129</v>
      </c>
      <c r="AN17" s="91" t="s">
        <v>138</v>
      </c>
      <c r="AO17" s="91" t="s">
        <v>138</v>
      </c>
      <c r="AP17" s="91" t="s">
        <v>138</v>
      </c>
      <c r="AQ17" s="91" t="s">
        <v>138</v>
      </c>
      <c r="AR17" s="91" t="s">
        <v>139</v>
      </c>
      <c r="AS17" s="91" t="s">
        <v>138</v>
      </c>
      <c r="AT17" s="91" t="s">
        <v>138</v>
      </c>
      <c r="AU17" s="91" t="s">
        <v>138</v>
      </c>
      <c r="AV17" s="91" t="s">
        <v>138</v>
      </c>
      <c r="AW17" s="91" t="s">
        <v>129</v>
      </c>
      <c r="AX17" s="91" t="s">
        <v>138</v>
      </c>
      <c r="AY17" s="91" t="s">
        <v>138</v>
      </c>
      <c r="AZ17" s="91" t="s">
        <v>139</v>
      </c>
      <c r="BA17" s="91" t="s">
        <v>129</v>
      </c>
      <c r="BB17" s="91" t="s">
        <v>129</v>
      </c>
      <c r="BC17" s="91" t="s">
        <v>129</v>
      </c>
    </row>
    <row r="18" spans="1:55" ht="40" customHeight="1" x14ac:dyDescent="0.2">
      <c r="A18" s="90">
        <v>44102.409918981481</v>
      </c>
      <c r="B18" s="90">
        <v>44102.425937499997</v>
      </c>
      <c r="C18" s="90">
        <v>44102.425942175927</v>
      </c>
      <c r="D18" s="91" t="s">
        <v>132</v>
      </c>
      <c r="E18" s="91" t="s">
        <v>146</v>
      </c>
      <c r="F18" s="91" t="s">
        <v>129</v>
      </c>
      <c r="G18" s="91" t="s">
        <v>134</v>
      </c>
      <c r="H18" s="91" t="s">
        <v>129</v>
      </c>
      <c r="I18" s="91" t="s">
        <v>135</v>
      </c>
      <c r="J18" s="91" t="s">
        <v>129</v>
      </c>
      <c r="K18" s="91" t="s">
        <v>136</v>
      </c>
      <c r="L18" s="91" t="s">
        <v>144</v>
      </c>
      <c r="M18" s="91" t="s">
        <v>138</v>
      </c>
      <c r="N18" s="91" t="s">
        <v>138</v>
      </c>
      <c r="O18" s="91" t="s">
        <v>139</v>
      </c>
      <c r="P18" s="91" t="s">
        <v>141</v>
      </c>
      <c r="Q18" s="91" t="s">
        <v>211</v>
      </c>
      <c r="R18" s="91" t="s">
        <v>138</v>
      </c>
      <c r="S18" s="91" t="s">
        <v>141</v>
      </c>
      <c r="T18" s="91" t="s">
        <v>138</v>
      </c>
      <c r="U18" s="91" t="s">
        <v>138</v>
      </c>
      <c r="V18" s="91" t="s">
        <v>138</v>
      </c>
      <c r="W18" s="91" t="s">
        <v>212</v>
      </c>
      <c r="X18" s="91" t="s">
        <v>138</v>
      </c>
      <c r="Y18" s="91" t="s">
        <v>138</v>
      </c>
      <c r="Z18" s="91" t="s">
        <v>138</v>
      </c>
      <c r="AA18" s="91" t="s">
        <v>129</v>
      </c>
      <c r="AB18" s="91" t="s">
        <v>138</v>
      </c>
      <c r="AC18" s="91" t="s">
        <v>138</v>
      </c>
      <c r="AD18" s="91" t="s">
        <v>138</v>
      </c>
      <c r="AE18" s="91" t="s">
        <v>138</v>
      </c>
      <c r="AF18" s="91" t="s">
        <v>138</v>
      </c>
      <c r="AG18" s="91" t="s">
        <v>129</v>
      </c>
      <c r="AH18" s="91" t="s">
        <v>138</v>
      </c>
      <c r="AI18" s="91" t="s">
        <v>138</v>
      </c>
      <c r="AJ18" s="91" t="s">
        <v>138</v>
      </c>
      <c r="AK18" s="91" t="s">
        <v>138</v>
      </c>
      <c r="AL18" s="91" t="s">
        <v>138</v>
      </c>
      <c r="AM18" s="91" t="s">
        <v>129</v>
      </c>
      <c r="AN18" s="91" t="s">
        <v>138</v>
      </c>
      <c r="AO18" s="91" t="s">
        <v>138</v>
      </c>
      <c r="AP18" s="91" t="s">
        <v>138</v>
      </c>
      <c r="AQ18" s="91" t="s">
        <v>138</v>
      </c>
      <c r="AR18" s="91" t="s">
        <v>139</v>
      </c>
      <c r="AS18" s="91" t="s">
        <v>138</v>
      </c>
      <c r="AT18" s="91" t="s">
        <v>139</v>
      </c>
      <c r="AU18" s="91" t="s">
        <v>141</v>
      </c>
      <c r="AV18" s="91" t="s">
        <v>141</v>
      </c>
      <c r="AW18" s="91" t="s">
        <v>129</v>
      </c>
      <c r="AX18" s="91" t="s">
        <v>139</v>
      </c>
      <c r="AY18" s="91" t="s">
        <v>138</v>
      </c>
      <c r="AZ18" s="91" t="s">
        <v>141</v>
      </c>
      <c r="BA18" s="91" t="s">
        <v>129</v>
      </c>
      <c r="BB18" s="91" t="s">
        <v>213</v>
      </c>
      <c r="BC18" s="91" t="s">
        <v>129</v>
      </c>
    </row>
    <row r="19" spans="1:55" ht="40" customHeight="1" x14ac:dyDescent="0.2">
      <c r="A19" s="90">
        <v>44102.431435185186</v>
      </c>
      <c r="B19" s="90">
        <v>44102.433611111112</v>
      </c>
      <c r="C19" s="90">
        <v>44102.433616967595</v>
      </c>
      <c r="D19" s="91" t="s">
        <v>132</v>
      </c>
      <c r="E19" s="91" t="s">
        <v>146</v>
      </c>
      <c r="F19" s="91" t="s">
        <v>129</v>
      </c>
      <c r="G19" s="91" t="s">
        <v>135</v>
      </c>
      <c r="H19" s="91" t="s">
        <v>129</v>
      </c>
      <c r="I19" s="91" t="s">
        <v>219</v>
      </c>
      <c r="J19" s="91" t="s">
        <v>129</v>
      </c>
      <c r="K19" s="91" t="s">
        <v>155</v>
      </c>
      <c r="L19" s="91" t="s">
        <v>137</v>
      </c>
      <c r="M19" s="91" t="s">
        <v>138</v>
      </c>
      <c r="N19" s="91" t="s">
        <v>138</v>
      </c>
      <c r="O19" s="91" t="s">
        <v>139</v>
      </c>
      <c r="P19" s="91" t="s">
        <v>138</v>
      </c>
      <c r="Q19" s="91" t="s">
        <v>129</v>
      </c>
      <c r="R19" s="91" t="s">
        <v>138</v>
      </c>
      <c r="S19" s="91" t="s">
        <v>138</v>
      </c>
      <c r="T19" s="91" t="s">
        <v>138</v>
      </c>
      <c r="U19" s="91" t="s">
        <v>139</v>
      </c>
      <c r="V19" s="91" t="s">
        <v>138</v>
      </c>
      <c r="W19" s="91" t="s">
        <v>129</v>
      </c>
      <c r="X19" s="91" t="s">
        <v>139</v>
      </c>
      <c r="Y19" s="91" t="s">
        <v>139</v>
      </c>
      <c r="Z19" s="91" t="s">
        <v>138</v>
      </c>
      <c r="AA19" s="91" t="s">
        <v>129</v>
      </c>
      <c r="AB19" s="91" t="s">
        <v>138</v>
      </c>
      <c r="AC19" s="91" t="s">
        <v>138</v>
      </c>
      <c r="AD19" s="91" t="s">
        <v>139</v>
      </c>
      <c r="AE19" s="91" t="s">
        <v>139</v>
      </c>
      <c r="AF19" s="91" t="s">
        <v>141</v>
      </c>
      <c r="AG19" s="91" t="s">
        <v>129</v>
      </c>
      <c r="AH19" s="91" t="s">
        <v>139</v>
      </c>
      <c r="AI19" s="91" t="s">
        <v>138</v>
      </c>
      <c r="AJ19" s="91" t="s">
        <v>138</v>
      </c>
      <c r="AK19" s="91" t="s">
        <v>138</v>
      </c>
      <c r="AL19" s="91" t="s">
        <v>138</v>
      </c>
      <c r="AM19" s="91" t="s">
        <v>129</v>
      </c>
      <c r="AN19" s="91" t="s">
        <v>138</v>
      </c>
      <c r="AO19" s="91" t="s">
        <v>138</v>
      </c>
      <c r="AP19" s="91" t="s">
        <v>138</v>
      </c>
      <c r="AQ19" s="91" t="s">
        <v>138</v>
      </c>
      <c r="AR19" s="91" t="s">
        <v>138</v>
      </c>
      <c r="AS19" s="91" t="s">
        <v>138</v>
      </c>
      <c r="AT19" s="91" t="s">
        <v>139</v>
      </c>
      <c r="AU19" s="91" t="s">
        <v>139</v>
      </c>
      <c r="AV19" s="91" t="s">
        <v>139</v>
      </c>
      <c r="AW19" s="91" t="s">
        <v>129</v>
      </c>
      <c r="AX19" s="91" t="s">
        <v>139</v>
      </c>
      <c r="AY19" s="91" t="s">
        <v>139</v>
      </c>
      <c r="AZ19" s="91" t="s">
        <v>139</v>
      </c>
      <c r="BA19" s="91" t="s">
        <v>129</v>
      </c>
      <c r="BB19" s="91" t="s">
        <v>129</v>
      </c>
      <c r="BC19" s="91" t="s">
        <v>129</v>
      </c>
    </row>
    <row r="20" spans="1:55" ht="40" customHeight="1" x14ac:dyDescent="0.2">
      <c r="A20" s="90">
        <v>44102.507928240739</v>
      </c>
      <c r="B20" s="90">
        <v>44102.521516203706</v>
      </c>
      <c r="C20" s="90">
        <v>44102.521531956016</v>
      </c>
      <c r="D20" s="91" t="s">
        <v>132</v>
      </c>
      <c r="E20" s="91" t="s">
        <v>133</v>
      </c>
      <c r="F20" s="91" t="s">
        <v>129</v>
      </c>
      <c r="G20" s="91" t="s">
        <v>153</v>
      </c>
      <c r="H20" s="91" t="s">
        <v>129</v>
      </c>
      <c r="I20" s="91" t="s">
        <v>134</v>
      </c>
      <c r="J20" s="91" t="s">
        <v>129</v>
      </c>
      <c r="K20" s="91" t="s">
        <v>136</v>
      </c>
      <c r="L20" s="91" t="s">
        <v>137</v>
      </c>
      <c r="M20" s="91" t="s">
        <v>138</v>
      </c>
      <c r="N20" s="91" t="s">
        <v>138</v>
      </c>
      <c r="O20" s="91" t="s">
        <v>138</v>
      </c>
      <c r="P20" s="91" t="s">
        <v>138</v>
      </c>
      <c r="Q20" s="91" t="s">
        <v>129</v>
      </c>
      <c r="R20" s="91" t="s">
        <v>138</v>
      </c>
      <c r="S20" s="91" t="s">
        <v>138</v>
      </c>
      <c r="T20" s="91" t="s">
        <v>138</v>
      </c>
      <c r="U20" s="91" t="s">
        <v>138</v>
      </c>
      <c r="V20" s="91" t="s">
        <v>138</v>
      </c>
      <c r="W20" s="91" t="s">
        <v>129</v>
      </c>
      <c r="X20" s="91" t="s">
        <v>138</v>
      </c>
      <c r="Y20" s="91" t="s">
        <v>138</v>
      </c>
      <c r="Z20" s="91" t="s">
        <v>138</v>
      </c>
      <c r="AA20" s="91" t="s">
        <v>129</v>
      </c>
      <c r="AB20" s="91" t="s">
        <v>138</v>
      </c>
      <c r="AC20" s="91" t="s">
        <v>138</v>
      </c>
      <c r="AD20" s="91" t="s">
        <v>139</v>
      </c>
      <c r="AE20" s="91" t="s">
        <v>138</v>
      </c>
      <c r="AF20" s="91" t="s">
        <v>139</v>
      </c>
      <c r="AG20" s="91" t="s">
        <v>129</v>
      </c>
      <c r="AH20" s="91" t="s">
        <v>138</v>
      </c>
      <c r="AI20" s="91" t="s">
        <v>138</v>
      </c>
      <c r="AJ20" s="91" t="s">
        <v>138</v>
      </c>
      <c r="AK20" s="91" t="s">
        <v>138</v>
      </c>
      <c r="AL20" s="91" t="s">
        <v>138</v>
      </c>
      <c r="AM20" s="91" t="s">
        <v>129</v>
      </c>
      <c r="AN20" s="91" t="s">
        <v>138</v>
      </c>
      <c r="AO20" s="91" t="s">
        <v>139</v>
      </c>
      <c r="AP20" s="91" t="s">
        <v>138</v>
      </c>
      <c r="AQ20" s="91" t="s">
        <v>138</v>
      </c>
      <c r="AR20" s="91" t="s">
        <v>139</v>
      </c>
      <c r="AS20" s="91" t="s">
        <v>138</v>
      </c>
      <c r="AT20" s="91" t="s">
        <v>138</v>
      </c>
      <c r="AU20" s="91" t="s">
        <v>138</v>
      </c>
      <c r="AV20" s="91" t="s">
        <v>138</v>
      </c>
      <c r="AW20" s="91" t="s">
        <v>129</v>
      </c>
      <c r="AX20" s="91" t="s">
        <v>138</v>
      </c>
      <c r="AY20" s="91" t="s">
        <v>138</v>
      </c>
      <c r="AZ20" s="91" t="s">
        <v>138</v>
      </c>
      <c r="BA20" s="91" t="s">
        <v>129</v>
      </c>
      <c r="BB20" s="91" t="s">
        <v>129</v>
      </c>
      <c r="BC20" s="91" t="s">
        <v>221</v>
      </c>
    </row>
    <row r="21" spans="1:55" ht="40" customHeight="1" x14ac:dyDescent="0.2">
      <c r="A21" s="90">
        <v>44099.613541666666</v>
      </c>
      <c r="B21" s="90">
        <v>44103.561319444445</v>
      </c>
      <c r="C21" s="90">
        <v>44103.561330416669</v>
      </c>
      <c r="D21" s="91" t="s">
        <v>132</v>
      </c>
      <c r="E21" s="91" t="s">
        <v>153</v>
      </c>
      <c r="F21" s="91" t="s">
        <v>224</v>
      </c>
      <c r="G21" s="91" t="s">
        <v>135</v>
      </c>
      <c r="H21" s="91" t="s">
        <v>129</v>
      </c>
      <c r="I21" s="91" t="s">
        <v>134</v>
      </c>
      <c r="J21" s="91" t="s">
        <v>129</v>
      </c>
      <c r="K21" s="91" t="s">
        <v>137</v>
      </c>
      <c r="L21" s="91" t="s">
        <v>144</v>
      </c>
      <c r="M21" s="91" t="s">
        <v>139</v>
      </c>
      <c r="N21" s="91" t="s">
        <v>138</v>
      </c>
      <c r="O21" s="91" t="s">
        <v>141</v>
      </c>
      <c r="P21" s="91" t="s">
        <v>138</v>
      </c>
      <c r="Q21" s="91" t="s">
        <v>129</v>
      </c>
      <c r="R21" s="91" t="s">
        <v>138</v>
      </c>
      <c r="S21" s="91" t="s">
        <v>138</v>
      </c>
      <c r="T21" s="91" t="s">
        <v>138</v>
      </c>
      <c r="U21" s="91" t="s">
        <v>139</v>
      </c>
      <c r="V21" s="91" t="s">
        <v>139</v>
      </c>
      <c r="W21" s="91" t="s">
        <v>129</v>
      </c>
      <c r="X21" s="91" t="s">
        <v>138</v>
      </c>
      <c r="Y21" s="91" t="s">
        <v>138</v>
      </c>
      <c r="Z21" s="91" t="s">
        <v>138</v>
      </c>
      <c r="AA21" s="91" t="s">
        <v>129</v>
      </c>
      <c r="AB21" s="91" t="s">
        <v>138</v>
      </c>
      <c r="AC21" s="91" t="s">
        <v>138</v>
      </c>
      <c r="AD21" s="91" t="s">
        <v>139</v>
      </c>
      <c r="AE21" s="91" t="s">
        <v>138</v>
      </c>
      <c r="AF21" s="91" t="s">
        <v>138</v>
      </c>
      <c r="AG21" s="91" t="s">
        <v>129</v>
      </c>
      <c r="AH21" s="91" t="s">
        <v>138</v>
      </c>
      <c r="AI21" s="91" t="s">
        <v>138</v>
      </c>
      <c r="AJ21" s="91" t="s">
        <v>138</v>
      </c>
      <c r="AK21" s="91" t="s">
        <v>138</v>
      </c>
      <c r="AL21" s="91" t="s">
        <v>139</v>
      </c>
      <c r="AM21" s="91" t="s">
        <v>129</v>
      </c>
      <c r="AN21" s="91" t="s">
        <v>138</v>
      </c>
      <c r="AO21" s="91" t="s">
        <v>138</v>
      </c>
      <c r="AP21" s="91" t="s">
        <v>138</v>
      </c>
      <c r="AQ21" s="91" t="s">
        <v>138</v>
      </c>
      <c r="AR21" s="91" t="s">
        <v>141</v>
      </c>
      <c r="AS21" s="91" t="s">
        <v>138</v>
      </c>
      <c r="AT21" s="91" t="s">
        <v>138</v>
      </c>
      <c r="AU21" s="91" t="s">
        <v>141</v>
      </c>
      <c r="AV21" s="91" t="s">
        <v>139</v>
      </c>
      <c r="AW21" s="91" t="s">
        <v>129</v>
      </c>
      <c r="AX21" s="91" t="s">
        <v>138</v>
      </c>
      <c r="AY21" s="91" t="s">
        <v>138</v>
      </c>
      <c r="AZ21" s="91" t="s">
        <v>141</v>
      </c>
      <c r="BA21" s="91" t="s">
        <v>129</v>
      </c>
      <c r="BB21" s="91" t="s">
        <v>129</v>
      </c>
      <c r="BC21" s="91" t="s">
        <v>129</v>
      </c>
    </row>
    <row r="22" spans="1:55" ht="40" customHeight="1" x14ac:dyDescent="0.2">
      <c r="A22" s="90">
        <v>44103.654409722221</v>
      </c>
      <c r="B22" s="90">
        <v>44103.657743055555</v>
      </c>
      <c r="C22" s="90">
        <v>44103.65775510417</v>
      </c>
      <c r="D22" s="91" t="s">
        <v>132</v>
      </c>
      <c r="E22" s="91" t="s">
        <v>133</v>
      </c>
      <c r="F22" s="91" t="s">
        <v>129</v>
      </c>
      <c r="G22" s="91" t="s">
        <v>135</v>
      </c>
      <c r="H22" s="91" t="s">
        <v>129</v>
      </c>
      <c r="I22" s="91" t="s">
        <v>134</v>
      </c>
      <c r="J22" s="91" t="s">
        <v>129</v>
      </c>
      <c r="K22" s="91" t="s">
        <v>155</v>
      </c>
      <c r="L22" s="91" t="s">
        <v>155</v>
      </c>
      <c r="M22" s="91" t="s">
        <v>141</v>
      </c>
      <c r="N22" s="91" t="s">
        <v>138</v>
      </c>
      <c r="O22" s="91" t="s">
        <v>141</v>
      </c>
      <c r="P22" s="91" t="s">
        <v>138</v>
      </c>
      <c r="Q22" s="91" t="s">
        <v>129</v>
      </c>
      <c r="R22" s="91" t="s">
        <v>138</v>
      </c>
      <c r="S22" s="91" t="s">
        <v>138</v>
      </c>
      <c r="T22" s="91" t="s">
        <v>138</v>
      </c>
      <c r="U22" s="91" t="s">
        <v>138</v>
      </c>
      <c r="V22" s="91" t="s">
        <v>141</v>
      </c>
      <c r="W22" s="91" t="s">
        <v>129</v>
      </c>
      <c r="X22" s="91" t="s">
        <v>138</v>
      </c>
      <c r="Y22" s="91" t="s">
        <v>139</v>
      </c>
      <c r="Z22" s="91" t="s">
        <v>139</v>
      </c>
      <c r="AA22" s="91" t="s">
        <v>129</v>
      </c>
      <c r="AB22" s="91" t="s">
        <v>138</v>
      </c>
      <c r="AC22" s="91" t="s">
        <v>138</v>
      </c>
      <c r="AD22" s="91" t="s">
        <v>139</v>
      </c>
      <c r="AE22" s="91" t="s">
        <v>138</v>
      </c>
      <c r="AF22" s="91" t="s">
        <v>139</v>
      </c>
      <c r="AG22" s="91" t="s">
        <v>129</v>
      </c>
      <c r="AH22" s="91" t="s">
        <v>138</v>
      </c>
      <c r="AI22" s="91" t="s">
        <v>138</v>
      </c>
      <c r="AJ22" s="91" t="s">
        <v>138</v>
      </c>
      <c r="AK22" s="91" t="s">
        <v>138</v>
      </c>
      <c r="AL22" s="91" t="s">
        <v>139</v>
      </c>
      <c r="AM22" s="91" t="s">
        <v>129</v>
      </c>
      <c r="AN22" s="91" t="s">
        <v>138</v>
      </c>
      <c r="AO22" s="91" t="s">
        <v>138</v>
      </c>
      <c r="AP22" s="91" t="s">
        <v>138</v>
      </c>
      <c r="AQ22" s="91" t="s">
        <v>138</v>
      </c>
      <c r="AR22" s="91" t="s">
        <v>141</v>
      </c>
      <c r="AS22" s="91" t="s">
        <v>138</v>
      </c>
      <c r="AT22" s="91" t="s">
        <v>139</v>
      </c>
      <c r="AU22" s="91" t="s">
        <v>141</v>
      </c>
      <c r="AV22" s="91" t="s">
        <v>139</v>
      </c>
      <c r="AW22" s="91" t="s">
        <v>129</v>
      </c>
      <c r="AX22" s="91" t="s">
        <v>138</v>
      </c>
      <c r="AY22" s="91" t="s">
        <v>138</v>
      </c>
      <c r="AZ22" s="91" t="s">
        <v>139</v>
      </c>
      <c r="BA22" s="91" t="s">
        <v>129</v>
      </c>
      <c r="BB22" s="91" t="s">
        <v>129</v>
      </c>
      <c r="BC22" s="91" t="s">
        <v>129</v>
      </c>
    </row>
    <row r="23" spans="1:55" ht="40" customHeight="1" x14ac:dyDescent="0.2">
      <c r="A23" s="90">
        <v>44106.649895833332</v>
      </c>
      <c r="B23" s="90">
        <v>44106.711122685185</v>
      </c>
      <c r="C23" s="90">
        <v>44106.711136874997</v>
      </c>
      <c r="D23" s="91" t="s">
        <v>132</v>
      </c>
      <c r="E23" s="91" t="s">
        <v>173</v>
      </c>
      <c r="F23" s="91" t="s">
        <v>129</v>
      </c>
      <c r="G23" s="91" t="s">
        <v>134</v>
      </c>
      <c r="H23" s="91" t="s">
        <v>129</v>
      </c>
      <c r="I23" s="91" t="s">
        <v>219</v>
      </c>
      <c r="J23" s="91" t="s">
        <v>129</v>
      </c>
      <c r="K23" s="91" t="s">
        <v>155</v>
      </c>
      <c r="L23" s="91" t="s">
        <v>137</v>
      </c>
      <c r="M23" s="91" t="s">
        <v>138</v>
      </c>
      <c r="N23" s="91" t="s">
        <v>138</v>
      </c>
      <c r="O23" s="91" t="s">
        <v>139</v>
      </c>
      <c r="P23" s="91" t="s">
        <v>138</v>
      </c>
      <c r="Q23" s="91" t="s">
        <v>129</v>
      </c>
      <c r="R23" s="91" t="s">
        <v>138</v>
      </c>
      <c r="S23" s="91" t="s">
        <v>139</v>
      </c>
      <c r="T23" s="91" t="s">
        <v>141</v>
      </c>
      <c r="U23" s="91" t="s">
        <v>138</v>
      </c>
      <c r="V23" s="91" t="s">
        <v>138</v>
      </c>
      <c r="W23" s="91" t="s">
        <v>129</v>
      </c>
      <c r="X23" s="91" t="s">
        <v>138</v>
      </c>
      <c r="Y23" s="91" t="s">
        <v>138</v>
      </c>
      <c r="Z23" s="91" t="s">
        <v>138</v>
      </c>
      <c r="AA23" s="91" t="s">
        <v>229</v>
      </c>
      <c r="AB23" s="91" t="s">
        <v>141</v>
      </c>
      <c r="AC23" s="91" t="s">
        <v>138</v>
      </c>
      <c r="AD23" s="91" t="s">
        <v>141</v>
      </c>
      <c r="AE23" s="91" t="s">
        <v>138</v>
      </c>
      <c r="AF23" s="91" t="s">
        <v>141</v>
      </c>
      <c r="AG23" s="91" t="s">
        <v>129</v>
      </c>
      <c r="AH23" s="91" t="s">
        <v>139</v>
      </c>
      <c r="AI23" s="91" t="s">
        <v>138</v>
      </c>
      <c r="AJ23" s="91" t="s">
        <v>138</v>
      </c>
      <c r="AK23" s="91" t="s">
        <v>138</v>
      </c>
      <c r="AL23" s="91" t="s">
        <v>139</v>
      </c>
      <c r="AM23" s="91" t="s">
        <v>129</v>
      </c>
      <c r="AN23" s="91" t="s">
        <v>138</v>
      </c>
      <c r="AO23" s="91" t="s">
        <v>139</v>
      </c>
      <c r="AP23" s="91" t="s">
        <v>138</v>
      </c>
      <c r="AQ23" s="91" t="s">
        <v>139</v>
      </c>
      <c r="AR23" s="91" t="s">
        <v>138</v>
      </c>
      <c r="AS23" s="91" t="s">
        <v>141</v>
      </c>
      <c r="AT23" s="91" t="s">
        <v>141</v>
      </c>
      <c r="AU23" s="91" t="s">
        <v>138</v>
      </c>
      <c r="AV23" s="91" t="s">
        <v>139</v>
      </c>
      <c r="AW23" s="91" t="s">
        <v>129</v>
      </c>
      <c r="AX23" s="91" t="s">
        <v>141</v>
      </c>
      <c r="AY23" s="91" t="s">
        <v>141</v>
      </c>
      <c r="AZ23" s="91" t="s">
        <v>141</v>
      </c>
      <c r="BA23" s="91" t="s">
        <v>129</v>
      </c>
      <c r="BB23" s="91" t="s">
        <v>230</v>
      </c>
      <c r="BC23" s="91" t="s">
        <v>231</v>
      </c>
    </row>
    <row r="24" spans="1:55" ht="40" customHeight="1" x14ac:dyDescent="0.2">
      <c r="A24" s="90">
        <v>44109.502638888887</v>
      </c>
      <c r="B24" s="90">
        <v>44109.505324074074</v>
      </c>
      <c r="C24" s="90">
        <v>44109.505333414352</v>
      </c>
      <c r="D24" s="91" t="s">
        <v>132</v>
      </c>
      <c r="E24" s="91" t="s">
        <v>146</v>
      </c>
      <c r="F24" s="91" t="s">
        <v>129</v>
      </c>
      <c r="G24" s="91" t="s">
        <v>135</v>
      </c>
      <c r="H24" s="91" t="s">
        <v>129</v>
      </c>
      <c r="I24" s="91" t="s">
        <v>135</v>
      </c>
      <c r="J24" s="91" t="s">
        <v>129</v>
      </c>
      <c r="K24" s="91" t="s">
        <v>137</v>
      </c>
      <c r="L24" s="91" t="s">
        <v>137</v>
      </c>
      <c r="M24" s="91" t="s">
        <v>138</v>
      </c>
      <c r="N24" s="91" t="s">
        <v>138</v>
      </c>
      <c r="O24" s="91" t="s">
        <v>141</v>
      </c>
      <c r="P24" s="91" t="s">
        <v>138</v>
      </c>
      <c r="Q24" s="91" t="s">
        <v>129</v>
      </c>
      <c r="R24" s="91" t="s">
        <v>138</v>
      </c>
      <c r="S24" s="91" t="s">
        <v>139</v>
      </c>
      <c r="T24" s="91" t="s">
        <v>139</v>
      </c>
      <c r="U24" s="91" t="s">
        <v>139</v>
      </c>
      <c r="V24" s="91" t="s">
        <v>141</v>
      </c>
      <c r="W24" s="91" t="s">
        <v>129</v>
      </c>
      <c r="X24" s="91" t="s">
        <v>138</v>
      </c>
      <c r="Y24" s="91" t="s">
        <v>139</v>
      </c>
      <c r="Z24" s="91" t="s">
        <v>138</v>
      </c>
      <c r="AA24" s="91" t="s">
        <v>129</v>
      </c>
      <c r="AB24" s="91" t="s">
        <v>139</v>
      </c>
      <c r="AC24" s="91" t="s">
        <v>139</v>
      </c>
      <c r="AD24" s="91" t="s">
        <v>139</v>
      </c>
      <c r="AE24" s="91" t="s">
        <v>139</v>
      </c>
      <c r="AF24" s="91" t="s">
        <v>139</v>
      </c>
      <c r="AG24" s="91" t="s">
        <v>129</v>
      </c>
      <c r="AH24" s="91" t="s">
        <v>139</v>
      </c>
      <c r="AI24" s="91" t="s">
        <v>139</v>
      </c>
      <c r="AJ24" s="91" t="s">
        <v>138</v>
      </c>
      <c r="AK24" s="91" t="s">
        <v>139</v>
      </c>
      <c r="AL24" s="91" t="s">
        <v>139</v>
      </c>
      <c r="AM24" s="91" t="s">
        <v>129</v>
      </c>
      <c r="AN24" s="91" t="s">
        <v>138</v>
      </c>
      <c r="AO24" s="91" t="s">
        <v>139</v>
      </c>
      <c r="AP24" s="91" t="s">
        <v>138</v>
      </c>
      <c r="AQ24" s="91" t="s">
        <v>139</v>
      </c>
      <c r="AR24" s="91" t="s">
        <v>138</v>
      </c>
      <c r="AS24" s="91" t="s">
        <v>138</v>
      </c>
      <c r="AT24" s="91" t="s">
        <v>138</v>
      </c>
      <c r="AU24" s="91" t="s">
        <v>139</v>
      </c>
      <c r="AV24" s="91" t="s">
        <v>139</v>
      </c>
      <c r="AW24" s="91" t="s">
        <v>129</v>
      </c>
      <c r="AX24" s="91" t="s">
        <v>139</v>
      </c>
      <c r="AY24" s="91" t="s">
        <v>139</v>
      </c>
      <c r="AZ24" s="91" t="s">
        <v>141</v>
      </c>
      <c r="BA24" s="91" t="s">
        <v>129</v>
      </c>
      <c r="BB24" s="91" t="s">
        <v>129</v>
      </c>
      <c r="BC24" s="91" t="s">
        <v>129</v>
      </c>
    </row>
    <row r="25" spans="1:55" ht="40" customHeight="1" x14ac:dyDescent="0.2">
      <c r="A25" s="90">
        <v>44109.686527777776</v>
      </c>
      <c r="B25" s="90">
        <v>44109.699502314812</v>
      </c>
      <c r="C25" s="90">
        <v>44109.699511666666</v>
      </c>
      <c r="D25" s="91" t="s">
        <v>132</v>
      </c>
      <c r="E25" s="91" t="s">
        <v>133</v>
      </c>
      <c r="F25" s="91" t="s">
        <v>129</v>
      </c>
      <c r="G25" s="91" t="s">
        <v>219</v>
      </c>
      <c r="H25" s="91" t="s">
        <v>129</v>
      </c>
      <c r="I25" s="91" t="s">
        <v>153</v>
      </c>
      <c r="J25" s="91" t="s">
        <v>236</v>
      </c>
      <c r="K25" s="91" t="s">
        <v>136</v>
      </c>
      <c r="L25" s="91" t="s">
        <v>144</v>
      </c>
      <c r="M25" s="91" t="s">
        <v>139</v>
      </c>
      <c r="N25" s="91" t="s">
        <v>139</v>
      </c>
      <c r="O25" s="91" t="s">
        <v>139</v>
      </c>
      <c r="P25" s="91" t="s">
        <v>139</v>
      </c>
      <c r="Q25" s="91" t="s">
        <v>129</v>
      </c>
      <c r="R25" s="91" t="s">
        <v>139</v>
      </c>
      <c r="S25" s="91" t="s">
        <v>139</v>
      </c>
      <c r="T25" s="91" t="s">
        <v>139</v>
      </c>
      <c r="U25" s="91" t="s">
        <v>139</v>
      </c>
      <c r="V25" s="91" t="s">
        <v>141</v>
      </c>
      <c r="W25" s="91" t="s">
        <v>129</v>
      </c>
      <c r="X25" s="91" t="s">
        <v>141</v>
      </c>
      <c r="Y25" s="91" t="s">
        <v>139</v>
      </c>
      <c r="Z25" s="91" t="s">
        <v>139</v>
      </c>
      <c r="AA25" s="91" t="s">
        <v>129</v>
      </c>
      <c r="AB25" s="91" t="s">
        <v>141</v>
      </c>
      <c r="AC25" s="91" t="s">
        <v>139</v>
      </c>
      <c r="AD25" s="91" t="s">
        <v>141</v>
      </c>
      <c r="AE25" s="91" t="s">
        <v>141</v>
      </c>
      <c r="AF25" s="91" t="s">
        <v>139</v>
      </c>
      <c r="AG25" s="91" t="s">
        <v>129</v>
      </c>
      <c r="AH25" s="91" t="s">
        <v>139</v>
      </c>
      <c r="AI25" s="91" t="s">
        <v>139</v>
      </c>
      <c r="AJ25" s="91" t="s">
        <v>139</v>
      </c>
      <c r="AK25" s="91" t="s">
        <v>139</v>
      </c>
      <c r="AL25" s="91" t="s">
        <v>141</v>
      </c>
      <c r="AM25" s="91" t="s">
        <v>129</v>
      </c>
      <c r="AN25" s="91" t="s">
        <v>139</v>
      </c>
      <c r="AO25" s="91" t="s">
        <v>139</v>
      </c>
      <c r="AP25" s="91" t="s">
        <v>139</v>
      </c>
      <c r="AQ25" s="91" t="s">
        <v>139</v>
      </c>
      <c r="AR25" s="91" t="s">
        <v>141</v>
      </c>
      <c r="AS25" s="91" t="s">
        <v>139</v>
      </c>
      <c r="AT25" s="91" t="s">
        <v>141</v>
      </c>
      <c r="AU25" s="91" t="s">
        <v>138</v>
      </c>
      <c r="AV25" s="91" t="s">
        <v>139</v>
      </c>
      <c r="AW25" s="91" t="s">
        <v>129</v>
      </c>
      <c r="AX25" s="91" t="s">
        <v>138</v>
      </c>
      <c r="AY25" s="91" t="s">
        <v>138</v>
      </c>
      <c r="AZ25" s="91" t="s">
        <v>139</v>
      </c>
      <c r="BA25" s="91" t="s">
        <v>129</v>
      </c>
      <c r="BB25" s="91" t="s">
        <v>237</v>
      </c>
      <c r="BC25" s="91" t="s">
        <v>129</v>
      </c>
    </row>
    <row r="26" spans="1:55" ht="40" customHeight="1" x14ac:dyDescent="0.2">
      <c r="A26" s="90">
        <v>44109.720416666663</v>
      </c>
      <c r="B26" s="90">
        <v>44109.725324074076</v>
      </c>
      <c r="C26" s="90">
        <v>44109.725337326388</v>
      </c>
      <c r="D26" s="91" t="s">
        <v>132</v>
      </c>
      <c r="E26" s="91" t="s">
        <v>133</v>
      </c>
      <c r="F26" s="91" t="s">
        <v>129</v>
      </c>
      <c r="G26" s="91" t="s">
        <v>135</v>
      </c>
      <c r="H26" s="91" t="s">
        <v>129</v>
      </c>
      <c r="I26" s="91" t="s">
        <v>134</v>
      </c>
      <c r="J26" s="91" t="s">
        <v>129</v>
      </c>
      <c r="K26" s="91" t="s">
        <v>136</v>
      </c>
      <c r="L26" s="91" t="s">
        <v>137</v>
      </c>
      <c r="M26" s="91" t="s">
        <v>138</v>
      </c>
      <c r="N26" s="91" t="s">
        <v>138</v>
      </c>
      <c r="O26" s="91" t="s">
        <v>138</v>
      </c>
      <c r="P26" s="91" t="s">
        <v>138</v>
      </c>
      <c r="Q26" s="91" t="s">
        <v>129</v>
      </c>
      <c r="R26" s="91" t="s">
        <v>138</v>
      </c>
      <c r="S26" s="91" t="s">
        <v>138</v>
      </c>
      <c r="T26" s="91" t="s">
        <v>138</v>
      </c>
      <c r="U26" s="91" t="s">
        <v>138</v>
      </c>
      <c r="V26" s="91" t="s">
        <v>138</v>
      </c>
      <c r="W26" s="91" t="s">
        <v>129</v>
      </c>
      <c r="X26" s="91" t="s">
        <v>138</v>
      </c>
      <c r="Y26" s="91" t="s">
        <v>138</v>
      </c>
      <c r="Z26" s="91" t="s">
        <v>138</v>
      </c>
      <c r="AA26" s="91" t="s">
        <v>129</v>
      </c>
      <c r="AB26" s="91" t="s">
        <v>138</v>
      </c>
      <c r="AC26" s="91" t="s">
        <v>138</v>
      </c>
      <c r="AD26" s="91" t="s">
        <v>138</v>
      </c>
      <c r="AE26" s="91" t="s">
        <v>138</v>
      </c>
      <c r="AF26" s="91" t="s">
        <v>138</v>
      </c>
      <c r="AG26" s="91" t="s">
        <v>129</v>
      </c>
      <c r="AH26" s="91" t="s">
        <v>138</v>
      </c>
      <c r="AI26" s="91" t="s">
        <v>139</v>
      </c>
      <c r="AJ26" s="91" t="s">
        <v>138</v>
      </c>
      <c r="AK26" s="91" t="s">
        <v>138</v>
      </c>
      <c r="AL26" s="91" t="s">
        <v>138</v>
      </c>
      <c r="AM26" s="91" t="s">
        <v>129</v>
      </c>
      <c r="AN26" s="91" t="s">
        <v>138</v>
      </c>
      <c r="AO26" s="91" t="s">
        <v>138</v>
      </c>
      <c r="AP26" s="91" t="s">
        <v>138</v>
      </c>
      <c r="AQ26" s="91" t="s">
        <v>138</v>
      </c>
      <c r="AR26" s="91" t="s">
        <v>138</v>
      </c>
      <c r="AS26" s="91" t="s">
        <v>138</v>
      </c>
      <c r="AT26" s="91" t="s">
        <v>138</v>
      </c>
      <c r="AU26" s="91" t="s">
        <v>138</v>
      </c>
      <c r="AV26" s="91" t="s">
        <v>138</v>
      </c>
      <c r="AW26" s="91" t="s">
        <v>129</v>
      </c>
      <c r="AX26" s="91" t="s">
        <v>138</v>
      </c>
      <c r="AY26" s="91" t="s">
        <v>139</v>
      </c>
      <c r="AZ26" s="91" t="s">
        <v>138</v>
      </c>
      <c r="BA26" s="91" t="s">
        <v>129</v>
      </c>
      <c r="BB26" s="91" t="s">
        <v>129</v>
      </c>
      <c r="BC26" s="91" t="s">
        <v>129</v>
      </c>
    </row>
    <row r="27" spans="1:55" ht="40" customHeight="1" x14ac:dyDescent="0.2">
      <c r="A27" s="90">
        <v>44109.727812500001</v>
      </c>
      <c r="B27" s="90">
        <v>44109.74015046296</v>
      </c>
      <c r="C27" s="90">
        <v>44109.740164895833</v>
      </c>
      <c r="D27" s="91" t="s">
        <v>132</v>
      </c>
      <c r="E27" s="91" t="s">
        <v>133</v>
      </c>
      <c r="F27" s="91" t="s">
        <v>129</v>
      </c>
      <c r="G27" s="91" t="s">
        <v>134</v>
      </c>
      <c r="H27" s="91" t="s">
        <v>129</v>
      </c>
      <c r="I27" s="91" t="s">
        <v>135</v>
      </c>
      <c r="J27" s="91" t="s">
        <v>129</v>
      </c>
      <c r="K27" s="91" t="s">
        <v>144</v>
      </c>
      <c r="L27" s="91" t="s">
        <v>144</v>
      </c>
      <c r="M27" s="91" t="s">
        <v>138</v>
      </c>
      <c r="N27" s="91" t="s">
        <v>138</v>
      </c>
      <c r="O27" s="91" t="s">
        <v>139</v>
      </c>
      <c r="P27" s="91" t="s">
        <v>139</v>
      </c>
      <c r="Q27" s="91" t="s">
        <v>129</v>
      </c>
      <c r="R27" s="91" t="s">
        <v>138</v>
      </c>
      <c r="S27" s="91" t="s">
        <v>138</v>
      </c>
      <c r="T27" s="91" t="s">
        <v>138</v>
      </c>
      <c r="U27" s="91" t="s">
        <v>138</v>
      </c>
      <c r="V27" s="91" t="s">
        <v>138</v>
      </c>
      <c r="W27" s="91" t="s">
        <v>129</v>
      </c>
      <c r="X27" s="91" t="s">
        <v>141</v>
      </c>
      <c r="Y27" s="91" t="s">
        <v>139</v>
      </c>
      <c r="Z27" s="91" t="s">
        <v>138</v>
      </c>
      <c r="AA27" s="91" t="s">
        <v>129</v>
      </c>
      <c r="AB27" s="91" t="s">
        <v>138</v>
      </c>
      <c r="AC27" s="91" t="s">
        <v>138</v>
      </c>
      <c r="AD27" s="91" t="s">
        <v>138</v>
      </c>
      <c r="AE27" s="91" t="s">
        <v>139</v>
      </c>
      <c r="AF27" s="91" t="s">
        <v>139</v>
      </c>
      <c r="AG27" s="91" t="s">
        <v>129</v>
      </c>
      <c r="AH27" s="91" t="s">
        <v>141</v>
      </c>
      <c r="AI27" s="91" t="s">
        <v>138</v>
      </c>
      <c r="AJ27" s="91" t="s">
        <v>138</v>
      </c>
      <c r="AK27" s="91" t="s">
        <v>138</v>
      </c>
      <c r="AL27" s="91" t="s">
        <v>139</v>
      </c>
      <c r="AM27" s="91" t="s">
        <v>129</v>
      </c>
      <c r="AN27" s="91" t="s">
        <v>138</v>
      </c>
      <c r="AO27" s="91" t="s">
        <v>141</v>
      </c>
      <c r="AP27" s="91" t="s">
        <v>138</v>
      </c>
      <c r="AQ27" s="91" t="s">
        <v>138</v>
      </c>
      <c r="AR27" s="91" t="s">
        <v>141</v>
      </c>
      <c r="AS27" s="91" t="s">
        <v>138</v>
      </c>
      <c r="AT27" s="91" t="s">
        <v>141</v>
      </c>
      <c r="AU27" s="91" t="s">
        <v>141</v>
      </c>
      <c r="AV27" s="91" t="s">
        <v>138</v>
      </c>
      <c r="AW27" s="91" t="s">
        <v>129</v>
      </c>
      <c r="AX27" s="91" t="s">
        <v>138</v>
      </c>
      <c r="AY27" s="91" t="s">
        <v>138</v>
      </c>
      <c r="AZ27" s="91" t="s">
        <v>141</v>
      </c>
      <c r="BA27" s="91" t="s">
        <v>129</v>
      </c>
      <c r="BB27" s="91" t="s">
        <v>129</v>
      </c>
      <c r="BC27" s="91" t="s">
        <v>129</v>
      </c>
    </row>
    <row r="28" spans="1:55" ht="40" customHeight="1" x14ac:dyDescent="0.2">
      <c r="A28" s="90">
        <v>44109.713750000003</v>
      </c>
      <c r="B28" s="90">
        <v>44109.741944444446</v>
      </c>
      <c r="C28" s="90">
        <v>44109.741958113424</v>
      </c>
      <c r="D28" s="91" t="s">
        <v>132</v>
      </c>
      <c r="E28" s="91" t="s">
        <v>133</v>
      </c>
      <c r="F28" s="91" t="s">
        <v>129</v>
      </c>
      <c r="G28" s="91" t="s">
        <v>153</v>
      </c>
      <c r="H28" s="91" t="s">
        <v>129</v>
      </c>
      <c r="I28" s="91" t="s">
        <v>153</v>
      </c>
      <c r="J28" s="91" t="s">
        <v>129</v>
      </c>
      <c r="K28" s="91" t="s">
        <v>136</v>
      </c>
      <c r="L28" s="91" t="s">
        <v>144</v>
      </c>
      <c r="M28" s="91" t="s">
        <v>138</v>
      </c>
      <c r="N28" s="91" t="s">
        <v>138</v>
      </c>
      <c r="O28" s="91" t="s">
        <v>138</v>
      </c>
      <c r="P28" s="91" t="s">
        <v>138</v>
      </c>
      <c r="Q28" s="91" t="s">
        <v>243</v>
      </c>
      <c r="R28" s="91" t="s">
        <v>138</v>
      </c>
      <c r="S28" s="91" t="s">
        <v>138</v>
      </c>
      <c r="T28" s="91" t="s">
        <v>138</v>
      </c>
      <c r="U28" s="91" t="s">
        <v>138</v>
      </c>
      <c r="V28" s="91" t="s">
        <v>138</v>
      </c>
      <c r="W28" s="91" t="s">
        <v>129</v>
      </c>
      <c r="X28" s="91" t="s">
        <v>138</v>
      </c>
      <c r="Y28" s="91" t="s">
        <v>138</v>
      </c>
      <c r="Z28" s="91" t="s">
        <v>138</v>
      </c>
      <c r="AA28" s="91" t="s">
        <v>129</v>
      </c>
      <c r="AB28" s="91" t="s">
        <v>138</v>
      </c>
      <c r="AC28" s="91" t="s">
        <v>138</v>
      </c>
      <c r="AD28" s="91" t="s">
        <v>138</v>
      </c>
      <c r="AE28" s="91" t="s">
        <v>138</v>
      </c>
      <c r="AF28" s="91" t="s">
        <v>138</v>
      </c>
      <c r="AG28" s="91" t="s">
        <v>129</v>
      </c>
      <c r="AH28" s="91" t="s">
        <v>139</v>
      </c>
      <c r="AI28" s="91" t="s">
        <v>139</v>
      </c>
      <c r="AJ28" s="91" t="s">
        <v>138</v>
      </c>
      <c r="AK28" s="91" t="s">
        <v>138</v>
      </c>
      <c r="AL28" s="91" t="s">
        <v>139</v>
      </c>
      <c r="AM28" s="91" t="s">
        <v>129</v>
      </c>
      <c r="AN28" s="91" t="s">
        <v>138</v>
      </c>
      <c r="AO28" s="91" t="s">
        <v>138</v>
      </c>
      <c r="AP28" s="91" t="s">
        <v>138</v>
      </c>
      <c r="AQ28" s="91" t="s">
        <v>138</v>
      </c>
      <c r="AR28" s="91" t="s">
        <v>139</v>
      </c>
      <c r="AS28" s="91" t="s">
        <v>139</v>
      </c>
      <c r="AT28" s="91" t="s">
        <v>139</v>
      </c>
      <c r="AU28" s="91" t="s">
        <v>138</v>
      </c>
      <c r="AV28" s="91" t="s">
        <v>141</v>
      </c>
      <c r="AW28" s="91" t="s">
        <v>129</v>
      </c>
      <c r="AX28" s="91" t="s">
        <v>138</v>
      </c>
      <c r="AY28" s="91" t="s">
        <v>141</v>
      </c>
      <c r="AZ28" s="91" t="s">
        <v>141</v>
      </c>
      <c r="BA28" s="91" t="s">
        <v>129</v>
      </c>
      <c r="BB28" s="91" t="s">
        <v>244</v>
      </c>
      <c r="BC28" s="91" t="s">
        <v>245</v>
      </c>
    </row>
    <row r="29" spans="1:55" ht="40" customHeight="1" x14ac:dyDescent="0.2">
      <c r="A29" s="90">
        <v>44109.742280092592</v>
      </c>
      <c r="B29" s="90">
        <v>44109.74690972222</v>
      </c>
      <c r="C29" s="90">
        <v>44109.746919247686</v>
      </c>
      <c r="D29" s="91" t="s">
        <v>132</v>
      </c>
      <c r="E29" s="91" t="s">
        <v>133</v>
      </c>
      <c r="F29" s="91" t="s">
        <v>129</v>
      </c>
      <c r="G29" s="91" t="s">
        <v>135</v>
      </c>
      <c r="H29" s="91" t="s">
        <v>129</v>
      </c>
      <c r="I29" s="91" t="s">
        <v>134</v>
      </c>
      <c r="J29" s="91" t="s">
        <v>129</v>
      </c>
      <c r="K29" s="91" t="s">
        <v>136</v>
      </c>
      <c r="L29" s="91" t="s">
        <v>136</v>
      </c>
      <c r="M29" s="91" t="s">
        <v>141</v>
      </c>
      <c r="N29" s="91" t="s">
        <v>139</v>
      </c>
      <c r="O29" s="91" t="s">
        <v>138</v>
      </c>
      <c r="P29" s="91" t="s">
        <v>138</v>
      </c>
      <c r="Q29" s="91" t="s">
        <v>129</v>
      </c>
      <c r="R29" s="91" t="s">
        <v>138</v>
      </c>
      <c r="S29" s="91" t="s">
        <v>139</v>
      </c>
      <c r="T29" s="91" t="s">
        <v>139</v>
      </c>
      <c r="U29" s="91" t="s">
        <v>139</v>
      </c>
      <c r="V29" s="91" t="s">
        <v>138</v>
      </c>
      <c r="W29" s="91" t="s">
        <v>129</v>
      </c>
      <c r="X29" s="91" t="s">
        <v>141</v>
      </c>
      <c r="Y29" s="91" t="s">
        <v>138</v>
      </c>
      <c r="Z29" s="91" t="s">
        <v>138</v>
      </c>
      <c r="AA29" s="91" t="s">
        <v>129</v>
      </c>
      <c r="AB29" s="91" t="s">
        <v>139</v>
      </c>
      <c r="AC29" s="91" t="s">
        <v>138</v>
      </c>
      <c r="AD29" s="91" t="s">
        <v>138</v>
      </c>
      <c r="AE29" s="91" t="s">
        <v>138</v>
      </c>
      <c r="AF29" s="91" t="s">
        <v>139</v>
      </c>
      <c r="AG29" s="91" t="s">
        <v>129</v>
      </c>
      <c r="AH29" s="91" t="s">
        <v>138</v>
      </c>
      <c r="AI29" s="91" t="s">
        <v>138</v>
      </c>
      <c r="AJ29" s="91" t="s">
        <v>139</v>
      </c>
      <c r="AK29" s="91" t="s">
        <v>141</v>
      </c>
      <c r="AL29" s="91" t="s">
        <v>138</v>
      </c>
      <c r="AM29" s="91" t="s">
        <v>129</v>
      </c>
      <c r="AN29" s="91" t="s">
        <v>141</v>
      </c>
      <c r="AO29" s="91" t="s">
        <v>139</v>
      </c>
      <c r="AP29" s="91" t="s">
        <v>141</v>
      </c>
      <c r="AQ29" s="91" t="s">
        <v>138</v>
      </c>
      <c r="AR29" s="91" t="s">
        <v>141</v>
      </c>
      <c r="AS29" s="91" t="s">
        <v>138</v>
      </c>
      <c r="AT29" s="91" t="s">
        <v>139</v>
      </c>
      <c r="AU29" s="91" t="s">
        <v>141</v>
      </c>
      <c r="AV29" s="91" t="s">
        <v>139</v>
      </c>
      <c r="AW29" s="91" t="s">
        <v>129</v>
      </c>
      <c r="AX29" s="91" t="s">
        <v>139</v>
      </c>
      <c r="AY29" s="91" t="s">
        <v>139</v>
      </c>
      <c r="AZ29" s="91" t="s">
        <v>141</v>
      </c>
      <c r="BA29" s="91" t="s">
        <v>129</v>
      </c>
      <c r="BB29" s="91" t="s">
        <v>129</v>
      </c>
      <c r="BC29" s="91" t="s">
        <v>129</v>
      </c>
    </row>
    <row r="30" spans="1:55" ht="40" customHeight="1" x14ac:dyDescent="0.2">
      <c r="A30" s="90">
        <v>44109.817291666666</v>
      </c>
      <c r="B30" s="90">
        <v>44109.821388888886</v>
      </c>
      <c r="C30" s="90">
        <v>44109.821399085646</v>
      </c>
      <c r="D30" s="91" t="s">
        <v>132</v>
      </c>
      <c r="E30" s="91" t="s">
        <v>146</v>
      </c>
      <c r="F30" s="91" t="s">
        <v>129</v>
      </c>
      <c r="G30" s="91" t="s">
        <v>134</v>
      </c>
      <c r="H30" s="91" t="s">
        <v>129</v>
      </c>
      <c r="I30" s="91" t="s">
        <v>134</v>
      </c>
      <c r="J30" s="91" t="s">
        <v>129</v>
      </c>
      <c r="K30" s="91" t="s">
        <v>137</v>
      </c>
      <c r="L30" s="91" t="s">
        <v>137</v>
      </c>
      <c r="M30" s="91" t="s">
        <v>138</v>
      </c>
      <c r="N30" s="91" t="s">
        <v>138</v>
      </c>
      <c r="O30" s="91" t="s">
        <v>138</v>
      </c>
      <c r="P30" s="91" t="s">
        <v>139</v>
      </c>
      <c r="Q30" s="91" t="s">
        <v>129</v>
      </c>
      <c r="R30" s="91" t="s">
        <v>139</v>
      </c>
      <c r="S30" s="91" t="s">
        <v>139</v>
      </c>
      <c r="T30" s="91" t="s">
        <v>139</v>
      </c>
      <c r="U30" s="91" t="s">
        <v>138</v>
      </c>
      <c r="V30" s="91" t="s">
        <v>139</v>
      </c>
      <c r="W30" s="91" t="s">
        <v>129</v>
      </c>
      <c r="X30" s="91" t="s">
        <v>139</v>
      </c>
      <c r="Y30" s="91" t="s">
        <v>139</v>
      </c>
      <c r="Z30" s="91" t="s">
        <v>139</v>
      </c>
      <c r="AA30" s="91" t="s">
        <v>129</v>
      </c>
      <c r="AB30" s="91" t="s">
        <v>139</v>
      </c>
      <c r="AC30" s="91" t="s">
        <v>138</v>
      </c>
      <c r="AD30" s="91" t="s">
        <v>139</v>
      </c>
      <c r="AE30" s="91" t="s">
        <v>138</v>
      </c>
      <c r="AF30" s="91" t="s">
        <v>139</v>
      </c>
      <c r="AG30" s="91" t="s">
        <v>129</v>
      </c>
      <c r="AH30" s="91" t="s">
        <v>138</v>
      </c>
      <c r="AI30" s="91" t="s">
        <v>138</v>
      </c>
      <c r="AJ30" s="91" t="s">
        <v>138</v>
      </c>
      <c r="AK30" s="91" t="s">
        <v>138</v>
      </c>
      <c r="AL30" s="91" t="s">
        <v>138</v>
      </c>
      <c r="AM30" s="91" t="s">
        <v>129</v>
      </c>
      <c r="AN30" s="91" t="s">
        <v>138</v>
      </c>
      <c r="AO30" s="91" t="s">
        <v>138</v>
      </c>
      <c r="AP30" s="91" t="s">
        <v>138</v>
      </c>
      <c r="AQ30" s="91" t="s">
        <v>138</v>
      </c>
      <c r="AR30" s="91" t="s">
        <v>138</v>
      </c>
      <c r="AS30" s="91" t="s">
        <v>138</v>
      </c>
      <c r="AT30" s="91" t="s">
        <v>139</v>
      </c>
      <c r="AU30" s="91" t="s">
        <v>138</v>
      </c>
      <c r="AV30" s="91" t="s">
        <v>138</v>
      </c>
      <c r="AW30" s="91" t="s">
        <v>129</v>
      </c>
      <c r="AX30" s="91" t="s">
        <v>138</v>
      </c>
      <c r="AY30" s="91" t="s">
        <v>138</v>
      </c>
      <c r="AZ30" s="91" t="s">
        <v>141</v>
      </c>
      <c r="BA30" s="91" t="s">
        <v>129</v>
      </c>
      <c r="BB30" s="91" t="s">
        <v>129</v>
      </c>
      <c r="BC30" s="91" t="s">
        <v>129</v>
      </c>
    </row>
    <row r="31" spans="1:55" ht="40" customHeight="1" x14ac:dyDescent="0.2">
      <c r="A31" s="90">
        <v>44112.311956018515</v>
      </c>
      <c r="B31" s="90">
        <v>44112.317199074074</v>
      </c>
      <c r="C31" s="90">
        <v>44112.317207905093</v>
      </c>
      <c r="D31" s="91" t="s">
        <v>132</v>
      </c>
      <c r="E31" s="91" t="s">
        <v>133</v>
      </c>
      <c r="F31" s="91" t="s">
        <v>129</v>
      </c>
      <c r="G31" s="91" t="s">
        <v>135</v>
      </c>
      <c r="H31" s="91" t="s">
        <v>129</v>
      </c>
      <c r="I31" s="91" t="s">
        <v>134</v>
      </c>
      <c r="J31" s="91" t="s">
        <v>129</v>
      </c>
      <c r="K31" s="91" t="s">
        <v>136</v>
      </c>
      <c r="L31" s="91" t="s">
        <v>155</v>
      </c>
      <c r="M31" s="91" t="s">
        <v>138</v>
      </c>
      <c r="N31" s="91" t="s">
        <v>138</v>
      </c>
      <c r="O31" s="91" t="s">
        <v>139</v>
      </c>
      <c r="P31" s="91" t="s">
        <v>141</v>
      </c>
      <c r="Q31" s="91" t="s">
        <v>129</v>
      </c>
      <c r="R31" s="91" t="s">
        <v>138</v>
      </c>
      <c r="S31" s="91" t="s">
        <v>138</v>
      </c>
      <c r="T31" s="91" t="s">
        <v>141</v>
      </c>
      <c r="U31" s="91" t="s">
        <v>138</v>
      </c>
      <c r="V31" s="91" t="s">
        <v>141</v>
      </c>
      <c r="W31" s="91" t="s">
        <v>129</v>
      </c>
      <c r="X31" s="91" t="s">
        <v>138</v>
      </c>
      <c r="Y31" s="91" t="s">
        <v>141</v>
      </c>
      <c r="Z31" s="91" t="s">
        <v>139</v>
      </c>
      <c r="AA31" s="91" t="s">
        <v>129</v>
      </c>
      <c r="AB31" s="91" t="s">
        <v>138</v>
      </c>
      <c r="AC31" s="91" t="s">
        <v>138</v>
      </c>
      <c r="AD31" s="91" t="s">
        <v>138</v>
      </c>
      <c r="AE31" s="91" t="s">
        <v>138</v>
      </c>
      <c r="AF31" s="91" t="s">
        <v>138</v>
      </c>
      <c r="AG31" s="91" t="s">
        <v>129</v>
      </c>
      <c r="AH31" s="91" t="s">
        <v>139</v>
      </c>
      <c r="AI31" s="91" t="s">
        <v>138</v>
      </c>
      <c r="AJ31" s="91" t="s">
        <v>138</v>
      </c>
      <c r="AK31" s="91" t="s">
        <v>139</v>
      </c>
      <c r="AL31" s="91" t="s">
        <v>138</v>
      </c>
      <c r="AM31" s="91" t="s">
        <v>129</v>
      </c>
      <c r="AN31" s="91" t="s">
        <v>138</v>
      </c>
      <c r="AO31" s="91" t="s">
        <v>138</v>
      </c>
      <c r="AP31" s="91" t="s">
        <v>138</v>
      </c>
      <c r="AQ31" s="91" t="s">
        <v>138</v>
      </c>
      <c r="AR31" s="91" t="s">
        <v>139</v>
      </c>
      <c r="AS31" s="91" t="s">
        <v>138</v>
      </c>
      <c r="AT31" s="91" t="s">
        <v>139</v>
      </c>
      <c r="AU31" s="91" t="s">
        <v>138</v>
      </c>
      <c r="AV31" s="91" t="s">
        <v>138</v>
      </c>
      <c r="AW31" s="91" t="s">
        <v>129</v>
      </c>
      <c r="AX31" s="91" t="s">
        <v>138</v>
      </c>
      <c r="AY31" s="91" t="s">
        <v>141</v>
      </c>
      <c r="AZ31" s="91" t="s">
        <v>139</v>
      </c>
      <c r="BA31" s="91" t="s">
        <v>129</v>
      </c>
      <c r="BB31" s="91" t="s">
        <v>253</v>
      </c>
      <c r="BC31" s="91" t="s">
        <v>129</v>
      </c>
    </row>
    <row r="32" spans="1:55" ht="40" customHeight="1" x14ac:dyDescent="0.2">
      <c r="A32" s="90">
        <v>44114.632592592592</v>
      </c>
      <c r="B32" s="90">
        <v>44114.635231481479</v>
      </c>
      <c r="C32" s="90">
        <v>44114.635237210648</v>
      </c>
      <c r="D32" s="91" t="s">
        <v>132</v>
      </c>
      <c r="E32" s="91" t="s">
        <v>146</v>
      </c>
      <c r="F32" s="91" t="s">
        <v>129</v>
      </c>
      <c r="G32" s="91" t="s">
        <v>135</v>
      </c>
      <c r="H32" s="91" t="s">
        <v>129</v>
      </c>
      <c r="I32" s="91" t="s">
        <v>134</v>
      </c>
      <c r="J32" s="91" t="s">
        <v>129</v>
      </c>
      <c r="K32" s="91" t="s">
        <v>137</v>
      </c>
      <c r="L32" s="91" t="s">
        <v>144</v>
      </c>
      <c r="M32" s="91" t="s">
        <v>141</v>
      </c>
      <c r="N32" s="91" t="s">
        <v>138</v>
      </c>
      <c r="O32" s="91" t="s">
        <v>138</v>
      </c>
      <c r="P32" s="91" t="s">
        <v>139</v>
      </c>
      <c r="Q32" s="91" t="s">
        <v>129</v>
      </c>
      <c r="R32" s="91" t="s">
        <v>138</v>
      </c>
      <c r="S32" s="91" t="s">
        <v>139</v>
      </c>
      <c r="T32" s="91" t="s">
        <v>138</v>
      </c>
      <c r="U32" s="91" t="s">
        <v>138</v>
      </c>
      <c r="V32" s="91" t="s">
        <v>139</v>
      </c>
      <c r="W32" s="91" t="s">
        <v>129</v>
      </c>
      <c r="X32" s="91" t="s">
        <v>138</v>
      </c>
      <c r="Y32" s="91" t="s">
        <v>139</v>
      </c>
      <c r="Z32" s="91" t="s">
        <v>138</v>
      </c>
      <c r="AA32" s="91" t="s">
        <v>129</v>
      </c>
      <c r="AB32" s="91" t="s">
        <v>138</v>
      </c>
      <c r="AC32" s="91" t="s">
        <v>138</v>
      </c>
      <c r="AD32" s="91" t="s">
        <v>139</v>
      </c>
      <c r="AE32" s="91" t="s">
        <v>138</v>
      </c>
      <c r="AF32" s="91" t="s">
        <v>138</v>
      </c>
      <c r="AG32" s="91" t="s">
        <v>129</v>
      </c>
      <c r="AH32" s="91" t="s">
        <v>138</v>
      </c>
      <c r="AI32" s="91" t="s">
        <v>138</v>
      </c>
      <c r="AJ32" s="91" t="s">
        <v>138</v>
      </c>
      <c r="AK32" s="91" t="s">
        <v>138</v>
      </c>
      <c r="AL32" s="91" t="s">
        <v>139</v>
      </c>
      <c r="AM32" s="91" t="s">
        <v>129</v>
      </c>
      <c r="AN32" s="91" t="s">
        <v>138</v>
      </c>
      <c r="AO32" s="91" t="s">
        <v>138</v>
      </c>
      <c r="AP32" s="91" t="s">
        <v>138</v>
      </c>
      <c r="AQ32" s="91" t="s">
        <v>139</v>
      </c>
      <c r="AR32" s="91" t="s">
        <v>139</v>
      </c>
      <c r="AS32" s="91" t="s">
        <v>138</v>
      </c>
      <c r="AT32" s="91" t="s">
        <v>138</v>
      </c>
      <c r="AU32" s="91" t="s">
        <v>138</v>
      </c>
      <c r="AV32" s="91" t="s">
        <v>139</v>
      </c>
      <c r="AW32" s="91" t="s">
        <v>129</v>
      </c>
      <c r="AX32" s="91" t="s">
        <v>139</v>
      </c>
      <c r="AY32" s="91" t="s">
        <v>139</v>
      </c>
      <c r="AZ32" s="91" t="s">
        <v>138</v>
      </c>
      <c r="BA32" s="91" t="s">
        <v>129</v>
      </c>
      <c r="BB32" s="91" t="s">
        <v>129</v>
      </c>
      <c r="BC32" s="91" t="s">
        <v>129</v>
      </c>
    </row>
    <row r="33" spans="1:55" ht="40" customHeight="1" x14ac:dyDescent="0.2">
      <c r="A33" s="90">
        <v>44115.387743055559</v>
      </c>
      <c r="B33" s="90">
        <v>44115.393946759257</v>
      </c>
      <c r="C33" s="90">
        <v>44115.393954143517</v>
      </c>
      <c r="D33" s="91" t="s">
        <v>132</v>
      </c>
      <c r="E33" s="91" t="s">
        <v>146</v>
      </c>
      <c r="F33" s="91" t="s">
        <v>129</v>
      </c>
      <c r="G33" s="91" t="s">
        <v>135</v>
      </c>
      <c r="H33" s="91" t="s">
        <v>129</v>
      </c>
      <c r="I33" s="91" t="s">
        <v>134</v>
      </c>
      <c r="J33" s="91" t="s">
        <v>129</v>
      </c>
      <c r="K33" s="91" t="s">
        <v>136</v>
      </c>
      <c r="L33" s="91" t="s">
        <v>144</v>
      </c>
      <c r="M33" s="91" t="s">
        <v>156</v>
      </c>
      <c r="N33" s="91" t="s">
        <v>156</v>
      </c>
      <c r="O33" s="91" t="s">
        <v>156</v>
      </c>
      <c r="P33" s="91" t="s">
        <v>156</v>
      </c>
      <c r="Q33" s="91" t="s">
        <v>129</v>
      </c>
      <c r="R33" s="91" t="s">
        <v>138</v>
      </c>
      <c r="S33" s="91" t="s">
        <v>138</v>
      </c>
      <c r="T33" s="91" t="s">
        <v>138</v>
      </c>
      <c r="U33" s="91" t="s">
        <v>138</v>
      </c>
      <c r="V33" s="91" t="s">
        <v>156</v>
      </c>
      <c r="W33" s="91" t="s">
        <v>129</v>
      </c>
      <c r="X33" s="91" t="s">
        <v>156</v>
      </c>
      <c r="Y33" s="91" t="s">
        <v>156</v>
      </c>
      <c r="Z33" s="91" t="s">
        <v>156</v>
      </c>
      <c r="AA33" s="91" t="s">
        <v>129</v>
      </c>
      <c r="AB33" s="91" t="s">
        <v>138</v>
      </c>
      <c r="AC33" s="91" t="s">
        <v>138</v>
      </c>
      <c r="AD33" s="91" t="s">
        <v>156</v>
      </c>
      <c r="AE33" s="91" t="s">
        <v>156</v>
      </c>
      <c r="AF33" s="91" t="s">
        <v>156</v>
      </c>
      <c r="AG33" s="91" t="s">
        <v>129</v>
      </c>
      <c r="AH33" s="91" t="s">
        <v>138</v>
      </c>
      <c r="AI33" s="91" t="s">
        <v>138</v>
      </c>
      <c r="AJ33" s="91" t="s">
        <v>156</v>
      </c>
      <c r="AK33" s="91" t="s">
        <v>138</v>
      </c>
      <c r="AL33" s="91" t="s">
        <v>156</v>
      </c>
      <c r="AM33" s="91" t="s">
        <v>129</v>
      </c>
      <c r="AN33" s="91" t="s">
        <v>138</v>
      </c>
      <c r="AO33" s="91" t="s">
        <v>156</v>
      </c>
      <c r="AP33" s="91" t="s">
        <v>138</v>
      </c>
      <c r="AQ33" s="91" t="s">
        <v>156</v>
      </c>
      <c r="AR33" s="91" t="s">
        <v>156</v>
      </c>
      <c r="AS33" s="91" t="s">
        <v>138</v>
      </c>
      <c r="AT33" s="91" t="s">
        <v>156</v>
      </c>
      <c r="AU33" s="91" t="s">
        <v>156</v>
      </c>
      <c r="AV33" s="91" t="s">
        <v>156</v>
      </c>
      <c r="AW33" s="91" t="s">
        <v>129</v>
      </c>
      <c r="AX33" s="91" t="s">
        <v>138</v>
      </c>
      <c r="AY33" s="91" t="s">
        <v>138</v>
      </c>
      <c r="AZ33" s="91" t="s">
        <v>138</v>
      </c>
      <c r="BA33" s="91" t="s">
        <v>129</v>
      </c>
      <c r="BB33" s="91" t="s">
        <v>129</v>
      </c>
      <c r="BC33" s="91" t="s">
        <v>129</v>
      </c>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B3634-5FEB-AD40-B3F6-EE4814128AEF}">
  <dimension ref="A1:Q7"/>
  <sheetViews>
    <sheetView topLeftCell="J1" workbookViewId="0">
      <selection activeCell="P17" sqref="P17"/>
    </sheetView>
  </sheetViews>
  <sheetFormatPr baseColWidth="10" defaultColWidth="9.5" defaultRowHeight="16" x14ac:dyDescent="0.2"/>
  <cols>
    <col min="1" max="2" width="13.33203125" style="108" hidden="1" customWidth="1"/>
    <col min="3" max="4" width="0" style="108" hidden="1" customWidth="1"/>
    <col min="5" max="6" width="9.5" style="108" hidden="1" customWidth="1"/>
    <col min="7" max="7" width="0" style="108" hidden="1" customWidth="1"/>
    <col min="8" max="8" width="22.6640625" style="108" bestFit="1" customWidth="1"/>
    <col min="9" max="9" width="32" style="108" bestFit="1" customWidth="1"/>
    <col min="10" max="10" width="22.83203125" style="108" bestFit="1" customWidth="1"/>
    <col min="11" max="11" width="24" style="108" bestFit="1" customWidth="1"/>
    <col min="12" max="12" width="38.33203125" style="108" bestFit="1" customWidth="1"/>
    <col min="13" max="13" width="35.5" style="108" bestFit="1" customWidth="1"/>
    <col min="14" max="14" width="38.33203125" style="108" bestFit="1" customWidth="1"/>
    <col min="15" max="15" width="31.5" style="108" bestFit="1" customWidth="1"/>
    <col min="16" max="16" width="33.83203125" style="108" bestFit="1" customWidth="1"/>
    <col min="17" max="17" width="32.5" style="108" bestFit="1" customWidth="1"/>
    <col min="18" max="16384" width="9.5" style="108"/>
  </cols>
  <sheetData>
    <row r="1" spans="1:17" s="102" customFormat="1" x14ac:dyDescent="0.2">
      <c r="A1" s="101" t="s">
        <v>0</v>
      </c>
      <c r="B1" s="101" t="s">
        <v>1</v>
      </c>
      <c r="C1" s="101" t="s">
        <v>2</v>
      </c>
      <c r="D1" s="101" t="s">
        <v>3</v>
      </c>
      <c r="E1" s="101" t="s">
        <v>4</v>
      </c>
      <c r="F1" s="101" t="s">
        <v>5</v>
      </c>
      <c r="G1" s="101" t="s">
        <v>6</v>
      </c>
      <c r="H1" s="101" t="s">
        <v>18</v>
      </c>
      <c r="I1" s="101" t="s">
        <v>20</v>
      </c>
      <c r="J1" s="101" t="s">
        <v>24</v>
      </c>
      <c r="K1" s="101" t="s">
        <v>25</v>
      </c>
      <c r="L1" s="101" t="s">
        <v>30</v>
      </c>
      <c r="M1" s="101" t="s">
        <v>36</v>
      </c>
      <c r="N1" s="101" t="s">
        <v>40</v>
      </c>
      <c r="O1" s="101" t="s">
        <v>46</v>
      </c>
      <c r="P1" s="101" t="s">
        <v>62</v>
      </c>
      <c r="Q1" s="101" t="s">
        <v>66</v>
      </c>
    </row>
    <row r="2" spans="1:17" s="105" customFormat="1" ht="51" customHeight="1" x14ac:dyDescent="0.2">
      <c r="A2" s="103" t="s">
        <v>69</v>
      </c>
      <c r="B2" s="103" t="s">
        <v>70</v>
      </c>
      <c r="C2" s="103" t="s">
        <v>71</v>
      </c>
      <c r="D2" s="103" t="s">
        <v>72</v>
      </c>
      <c r="E2" s="103" t="s">
        <v>4</v>
      </c>
      <c r="F2" s="103" t="s">
        <v>5</v>
      </c>
      <c r="G2" s="103" t="s">
        <v>6</v>
      </c>
      <c r="H2" s="104" t="s">
        <v>76</v>
      </c>
      <c r="I2" s="104" t="s">
        <v>78</v>
      </c>
      <c r="J2" s="104" t="s">
        <v>82</v>
      </c>
      <c r="K2" s="104" t="s">
        <v>83</v>
      </c>
      <c r="L2" s="104" t="s">
        <v>88</v>
      </c>
      <c r="M2" s="104" t="s">
        <v>94</v>
      </c>
      <c r="N2" s="104" t="s">
        <v>98</v>
      </c>
      <c r="O2" s="104" t="s">
        <v>104</v>
      </c>
      <c r="P2" s="104" t="s">
        <v>120</v>
      </c>
      <c r="Q2" s="104" t="s">
        <v>124</v>
      </c>
    </row>
    <row r="3" spans="1:17" ht="34" x14ac:dyDescent="0.2">
      <c r="A3" s="106">
        <v>44097.695798611108</v>
      </c>
      <c r="B3" s="106">
        <v>44097.706666666665</v>
      </c>
      <c r="C3" s="107" t="s">
        <v>72</v>
      </c>
      <c r="D3" s="107" t="s">
        <v>148</v>
      </c>
      <c r="E3" s="108">
        <v>100</v>
      </c>
      <c r="F3" s="108">
        <v>939</v>
      </c>
      <c r="G3" s="107" t="s">
        <v>127</v>
      </c>
      <c r="H3" s="109" t="s">
        <v>133</v>
      </c>
      <c r="I3" s="109" t="s">
        <v>135</v>
      </c>
      <c r="J3" s="109" t="s">
        <v>137</v>
      </c>
      <c r="K3" s="109" t="s">
        <v>137</v>
      </c>
      <c r="L3" s="109" t="s">
        <v>129</v>
      </c>
      <c r="M3" s="109" t="s">
        <v>150</v>
      </c>
      <c r="N3" s="109" t="s">
        <v>129</v>
      </c>
      <c r="O3" s="109" t="s">
        <v>129</v>
      </c>
      <c r="P3" s="109" t="s">
        <v>129</v>
      </c>
      <c r="Q3" s="109" t="s">
        <v>129</v>
      </c>
    </row>
    <row r="4" spans="1:17" ht="221" x14ac:dyDescent="0.2">
      <c r="A4" s="106">
        <v>44099.638414351852</v>
      </c>
      <c r="B4" s="106">
        <v>44099.664467592593</v>
      </c>
      <c r="C4" s="107" t="s">
        <v>72</v>
      </c>
      <c r="D4" s="107" t="s">
        <v>174</v>
      </c>
      <c r="E4" s="108">
        <v>100</v>
      </c>
      <c r="F4" s="108">
        <v>2250</v>
      </c>
      <c r="G4" s="107" t="s">
        <v>127</v>
      </c>
      <c r="H4" s="109" t="s">
        <v>133</v>
      </c>
      <c r="I4" s="109" t="s">
        <v>153</v>
      </c>
      <c r="J4" s="109" t="s">
        <v>136</v>
      </c>
      <c r="K4" s="109" t="s">
        <v>136</v>
      </c>
      <c r="L4" s="109" t="s">
        <v>178</v>
      </c>
      <c r="M4" s="109" t="s">
        <v>179</v>
      </c>
      <c r="N4" s="109" t="s">
        <v>180</v>
      </c>
      <c r="O4" s="109" t="s">
        <v>181</v>
      </c>
      <c r="P4" s="109" t="s">
        <v>182</v>
      </c>
      <c r="Q4" s="109" t="s">
        <v>183</v>
      </c>
    </row>
    <row r="5" spans="1:17" ht="34" x14ac:dyDescent="0.2">
      <c r="A5" s="106">
        <v>44102.409918981481</v>
      </c>
      <c r="B5" s="106">
        <v>44102.425937499997</v>
      </c>
      <c r="C5" s="107" t="s">
        <v>72</v>
      </c>
      <c r="D5" s="107" t="s">
        <v>206</v>
      </c>
      <c r="E5" s="108">
        <v>100</v>
      </c>
      <c r="F5" s="108">
        <v>1383</v>
      </c>
      <c r="G5" s="107" t="s">
        <v>127</v>
      </c>
      <c r="H5" s="109" t="s">
        <v>146</v>
      </c>
      <c r="I5" s="109" t="s">
        <v>134</v>
      </c>
      <c r="J5" s="109" t="s">
        <v>136</v>
      </c>
      <c r="K5" s="109" t="s">
        <v>144</v>
      </c>
      <c r="L5" s="109" t="s">
        <v>211</v>
      </c>
      <c r="M5" s="109" t="s">
        <v>212</v>
      </c>
      <c r="N5" s="109" t="s">
        <v>129</v>
      </c>
      <c r="O5" s="109" t="s">
        <v>129</v>
      </c>
      <c r="P5" s="109" t="s">
        <v>129</v>
      </c>
      <c r="Q5" s="109" t="s">
        <v>129</v>
      </c>
    </row>
    <row r="6" spans="1:17" ht="187" x14ac:dyDescent="0.2">
      <c r="A6" s="106">
        <v>44106.649895833332</v>
      </c>
      <c r="B6" s="106">
        <v>44106.711122685185</v>
      </c>
      <c r="C6" s="107" t="s">
        <v>72</v>
      </c>
      <c r="D6" s="107" t="s">
        <v>227</v>
      </c>
      <c r="E6" s="108">
        <v>100</v>
      </c>
      <c r="F6" s="108">
        <v>5290</v>
      </c>
      <c r="G6" s="107" t="s">
        <v>127</v>
      </c>
      <c r="H6" s="109" t="s">
        <v>173</v>
      </c>
      <c r="I6" s="109" t="s">
        <v>134</v>
      </c>
      <c r="J6" s="109" t="s">
        <v>155</v>
      </c>
      <c r="K6" s="109" t="s">
        <v>137</v>
      </c>
      <c r="L6" s="109" t="s">
        <v>129</v>
      </c>
      <c r="M6" s="109" t="s">
        <v>129</v>
      </c>
      <c r="N6" s="109" t="s">
        <v>229</v>
      </c>
      <c r="O6" s="109" t="s">
        <v>129</v>
      </c>
      <c r="P6" s="109" t="s">
        <v>129</v>
      </c>
      <c r="Q6" s="109" t="s">
        <v>129</v>
      </c>
    </row>
    <row r="7" spans="1:17" ht="34" x14ac:dyDescent="0.2">
      <c r="A7" s="106">
        <v>44109.713750000003</v>
      </c>
      <c r="B7" s="106">
        <v>44109.741944444446</v>
      </c>
      <c r="C7" s="107" t="s">
        <v>72</v>
      </c>
      <c r="D7" s="107" t="s">
        <v>234</v>
      </c>
      <c r="E7" s="108">
        <v>100</v>
      </c>
      <c r="F7" s="108">
        <v>2436</v>
      </c>
      <c r="G7" s="107" t="s">
        <v>127</v>
      </c>
      <c r="H7" s="109" t="s">
        <v>133</v>
      </c>
      <c r="I7" s="109" t="s">
        <v>153</v>
      </c>
      <c r="J7" s="109" t="s">
        <v>136</v>
      </c>
      <c r="K7" s="109" t="s">
        <v>144</v>
      </c>
      <c r="L7" s="109" t="s">
        <v>243</v>
      </c>
      <c r="M7" s="109" t="s">
        <v>129</v>
      </c>
      <c r="N7" s="109" t="s">
        <v>129</v>
      </c>
      <c r="O7" s="109" t="s">
        <v>129</v>
      </c>
      <c r="P7" s="109" t="s">
        <v>129</v>
      </c>
      <c r="Q7" s="109" t="s">
        <v>129</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29DD-2EB0-CB42-8756-D6B2BA9E0CCC}">
  <dimension ref="A1:A35"/>
  <sheetViews>
    <sheetView workbookViewId="0">
      <selection activeCell="B13" sqref="B13"/>
    </sheetView>
  </sheetViews>
  <sheetFormatPr baseColWidth="10" defaultColWidth="4.83203125" defaultRowHeight="16" x14ac:dyDescent="0.2"/>
  <cols>
    <col min="1" max="1" width="81.6640625" style="105" customWidth="1"/>
    <col min="2" max="27" width="53.1640625" style="108" customWidth="1"/>
    <col min="28" max="16384" width="4.83203125" style="108"/>
  </cols>
  <sheetData>
    <row r="1" spans="1:1" ht="17" x14ac:dyDescent="0.2">
      <c r="A1" s="110" t="s">
        <v>67</v>
      </c>
    </row>
    <row r="2" spans="1:1" ht="51" x14ac:dyDescent="0.2">
      <c r="A2" s="111" t="s">
        <v>142</v>
      </c>
    </row>
    <row r="3" spans="1:1" ht="51" x14ac:dyDescent="0.2">
      <c r="A3" s="111" t="s">
        <v>147</v>
      </c>
    </row>
    <row r="4" spans="1:1" ht="51" x14ac:dyDescent="0.2">
      <c r="A4" s="111" t="s">
        <v>151</v>
      </c>
    </row>
    <row r="5" spans="1:1" ht="68" x14ac:dyDescent="0.2">
      <c r="A5" s="111" t="s">
        <v>162</v>
      </c>
    </row>
    <row r="6" spans="1:1" ht="102" x14ac:dyDescent="0.2">
      <c r="A6" s="111" t="s">
        <v>440</v>
      </c>
    </row>
    <row r="7" spans="1:1" ht="102" x14ac:dyDescent="0.2">
      <c r="A7" s="111" t="s">
        <v>197</v>
      </c>
    </row>
    <row r="8" spans="1:1" ht="51" x14ac:dyDescent="0.2">
      <c r="A8" s="111" t="s">
        <v>213</v>
      </c>
    </row>
    <row r="9" spans="1:1" ht="119" x14ac:dyDescent="0.2">
      <c r="A9" s="111" t="s">
        <v>230</v>
      </c>
    </row>
    <row r="10" spans="1:1" ht="51" x14ac:dyDescent="0.2">
      <c r="A10" s="111" t="s">
        <v>237</v>
      </c>
    </row>
    <row r="11" spans="1:1" ht="17" x14ac:dyDescent="0.2">
      <c r="A11" s="111" t="s">
        <v>244</v>
      </c>
    </row>
    <row r="12" spans="1:1" ht="51" x14ac:dyDescent="0.2">
      <c r="A12" s="111" t="s">
        <v>253</v>
      </c>
    </row>
    <row r="14" spans="1:1" x14ac:dyDescent="0.2">
      <c r="A14" s="108"/>
    </row>
    <row r="15" spans="1:1" x14ac:dyDescent="0.2">
      <c r="A15" s="108"/>
    </row>
    <row r="16" spans="1:1" x14ac:dyDescent="0.2">
      <c r="A16" s="108"/>
    </row>
    <row r="17" spans="1:1" x14ac:dyDescent="0.2">
      <c r="A17" s="108"/>
    </row>
    <row r="18" spans="1:1" x14ac:dyDescent="0.2">
      <c r="A18" s="108"/>
    </row>
    <row r="19" spans="1:1" x14ac:dyDescent="0.2">
      <c r="A19" s="108"/>
    </row>
    <row r="20" spans="1:1" x14ac:dyDescent="0.2">
      <c r="A20" s="108"/>
    </row>
    <row r="21" spans="1:1" x14ac:dyDescent="0.2">
      <c r="A21" s="108"/>
    </row>
    <row r="22" spans="1:1" x14ac:dyDescent="0.2">
      <c r="A22" s="108"/>
    </row>
    <row r="23" spans="1:1" x14ac:dyDescent="0.2">
      <c r="A23" s="108"/>
    </row>
    <row r="24" spans="1:1" x14ac:dyDescent="0.2">
      <c r="A24" s="108"/>
    </row>
    <row r="25" spans="1:1" x14ac:dyDescent="0.2">
      <c r="A25" s="108"/>
    </row>
    <row r="26" spans="1:1" x14ac:dyDescent="0.2">
      <c r="A26" s="108"/>
    </row>
    <row r="27" spans="1:1" x14ac:dyDescent="0.2">
      <c r="A27" s="108"/>
    </row>
    <row r="28" spans="1:1" x14ac:dyDescent="0.2">
      <c r="A28" s="108"/>
    </row>
    <row r="29" spans="1:1" x14ac:dyDescent="0.2">
      <c r="A29" s="108"/>
    </row>
    <row r="30" spans="1:1" x14ac:dyDescent="0.2">
      <c r="A30" s="108"/>
    </row>
    <row r="31" spans="1:1" x14ac:dyDescent="0.2">
      <c r="A31" s="108"/>
    </row>
    <row r="32" spans="1:1" x14ac:dyDescent="0.2">
      <c r="A32" s="108"/>
    </row>
    <row r="33" spans="1:1" x14ac:dyDescent="0.2">
      <c r="A33" s="108"/>
    </row>
    <row r="34" spans="1:1" x14ac:dyDescent="0.2">
      <c r="A34" s="108"/>
    </row>
    <row r="35" spans="1:1" x14ac:dyDescent="0.2">
      <c r="A35" s="108"/>
    </row>
  </sheetData>
  <pageMargins left="0.7" right="0.7" top="0.75" bottom="0.75" header="0.3" footer="0.3"/>
  <pageSetup orientation="portrait" horizontalDpi="4294967295" verticalDpi="4294967295"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37FCD-28EA-5B4D-8D43-B67508337C10}">
  <dimension ref="A1:AA31"/>
  <sheetViews>
    <sheetView topLeftCell="AA1" workbookViewId="0">
      <selection activeCell="AO16" sqref="AO16"/>
    </sheetView>
  </sheetViews>
  <sheetFormatPr baseColWidth="10" defaultColWidth="10" defaultRowHeight="16" x14ac:dyDescent="0.2"/>
  <cols>
    <col min="1" max="1" width="12.6640625" style="108" hidden="1" customWidth="1"/>
    <col min="2" max="2" width="13.1640625" style="108" hidden="1" customWidth="1"/>
    <col min="3" max="4" width="10" style="108" hidden="1" customWidth="1"/>
    <col min="5" max="5" width="6.1640625" style="108" hidden="1" customWidth="1"/>
    <col min="6" max="6" width="5.5" style="108" hidden="1" customWidth="1"/>
    <col min="7" max="7" width="10" style="108" hidden="1" customWidth="1"/>
    <col min="8" max="8" width="12.1640625" style="108" hidden="1" customWidth="1"/>
    <col min="9" max="20" width="10" style="108" hidden="1" customWidth="1"/>
    <col min="21" max="21" width="14.5" style="108" hidden="1" customWidth="1"/>
    <col min="22" max="23" width="10" style="108" hidden="1" customWidth="1"/>
    <col min="24" max="24" width="18" style="108" hidden="1" customWidth="1"/>
    <col min="25" max="26" width="10" style="108" hidden="1" customWidth="1"/>
    <col min="27" max="27" width="70.5" style="105" customWidth="1"/>
    <col min="28" max="16384" width="10" style="108"/>
  </cols>
  <sheetData>
    <row r="1" spans="1:27" ht="17" x14ac:dyDescent="0.2">
      <c r="A1" s="112" t="s">
        <v>0</v>
      </c>
      <c r="B1" s="112" t="s">
        <v>1</v>
      </c>
      <c r="C1" s="112" t="s">
        <v>2</v>
      </c>
      <c r="D1" s="112" t="s">
        <v>3</v>
      </c>
      <c r="E1" s="112" t="s">
        <v>4</v>
      </c>
      <c r="F1" s="112" t="s">
        <v>5</v>
      </c>
      <c r="G1" s="112" t="s">
        <v>6</v>
      </c>
      <c r="H1" s="112" t="s">
        <v>7</v>
      </c>
      <c r="I1" s="112" t="s">
        <v>8</v>
      </c>
      <c r="J1" s="112" t="s">
        <v>9</v>
      </c>
      <c r="K1" s="112" t="s">
        <v>10</v>
      </c>
      <c r="L1" s="112" t="s">
        <v>11</v>
      </c>
      <c r="M1" s="112" t="s">
        <v>12</v>
      </c>
      <c r="N1" s="112" t="s">
        <v>13</v>
      </c>
      <c r="O1" s="112" t="s">
        <v>14</v>
      </c>
      <c r="P1" s="112" t="s">
        <v>15</v>
      </c>
      <c r="Q1" s="112" t="s">
        <v>16</v>
      </c>
      <c r="R1" s="112" t="s">
        <v>17</v>
      </c>
      <c r="S1" s="112" t="s">
        <v>18</v>
      </c>
      <c r="T1" s="112" t="s">
        <v>19</v>
      </c>
      <c r="U1" s="112" t="s">
        <v>20</v>
      </c>
      <c r="V1" s="112" t="s">
        <v>21</v>
      </c>
      <c r="W1" s="112" t="s">
        <v>22</v>
      </c>
      <c r="X1" s="112" t="s">
        <v>23</v>
      </c>
      <c r="Y1" s="112" t="s">
        <v>24</v>
      </c>
      <c r="Z1" s="112" t="s">
        <v>25</v>
      </c>
      <c r="AA1" s="113" t="s">
        <v>68</v>
      </c>
    </row>
    <row r="2" spans="1:27" ht="17" x14ac:dyDescent="0.2">
      <c r="A2" s="112"/>
      <c r="B2" s="112"/>
      <c r="C2" s="112"/>
      <c r="D2" s="112"/>
      <c r="E2" s="112"/>
      <c r="F2" s="112"/>
      <c r="G2" s="112"/>
      <c r="H2" s="112"/>
      <c r="I2" s="112"/>
      <c r="J2" s="112"/>
      <c r="K2" s="112"/>
      <c r="L2" s="112"/>
      <c r="M2" s="112"/>
      <c r="N2" s="112"/>
      <c r="O2" s="112"/>
      <c r="P2" s="112"/>
      <c r="Q2" s="112"/>
      <c r="R2" s="112" t="s">
        <v>75</v>
      </c>
      <c r="S2" s="112" t="s">
        <v>76</v>
      </c>
      <c r="T2" s="112" t="s">
        <v>77</v>
      </c>
      <c r="U2" s="112" t="s">
        <v>78</v>
      </c>
      <c r="V2" s="112" t="s">
        <v>79</v>
      </c>
      <c r="W2" s="112" t="s">
        <v>80</v>
      </c>
      <c r="X2" s="112" t="s">
        <v>81</v>
      </c>
      <c r="Y2" s="112" t="s">
        <v>82</v>
      </c>
      <c r="Z2" s="112" t="s">
        <v>83</v>
      </c>
      <c r="AA2" s="104" t="s">
        <v>126</v>
      </c>
    </row>
    <row r="3" spans="1:27" ht="85" x14ac:dyDescent="0.2">
      <c r="A3" s="108">
        <v>44097.733842592592</v>
      </c>
      <c r="B3" s="108">
        <v>44097.737361111111</v>
      </c>
      <c r="C3" s="105" t="s">
        <v>72</v>
      </c>
      <c r="D3" s="105" t="s">
        <v>157</v>
      </c>
      <c r="E3" s="108">
        <v>100</v>
      </c>
      <c r="F3" s="108">
        <v>304</v>
      </c>
      <c r="G3" s="105" t="s">
        <v>127</v>
      </c>
      <c r="H3" s="108">
        <v>44097.737368865739</v>
      </c>
      <c r="I3" s="105" t="s">
        <v>158</v>
      </c>
      <c r="J3" s="105" t="s">
        <v>159</v>
      </c>
      <c r="K3" s="105" t="s">
        <v>160</v>
      </c>
      <c r="L3" s="105" t="s">
        <v>161</v>
      </c>
      <c r="M3" s="105" t="s">
        <v>129</v>
      </c>
      <c r="N3" s="108">
        <v>39.21099853515625</v>
      </c>
      <c r="O3" s="108">
        <v>-76.836196899414062</v>
      </c>
      <c r="P3" s="105" t="s">
        <v>130</v>
      </c>
      <c r="Q3" s="105" t="s">
        <v>131</v>
      </c>
      <c r="R3" s="105" t="s">
        <v>132</v>
      </c>
      <c r="S3" s="105" t="s">
        <v>146</v>
      </c>
      <c r="T3" s="105" t="s">
        <v>129</v>
      </c>
      <c r="U3" s="105" t="s">
        <v>135</v>
      </c>
      <c r="V3" s="105" t="s">
        <v>129</v>
      </c>
      <c r="W3" s="105" t="s">
        <v>134</v>
      </c>
      <c r="X3" s="105" t="s">
        <v>129</v>
      </c>
      <c r="Y3" s="105" t="s">
        <v>136</v>
      </c>
      <c r="Z3" s="105" t="s">
        <v>136</v>
      </c>
      <c r="AA3" s="111" t="s">
        <v>441</v>
      </c>
    </row>
    <row r="4" spans="1:27" ht="68" x14ac:dyDescent="0.2">
      <c r="A4" s="108">
        <v>44097.882118055553</v>
      </c>
      <c r="B4" s="108">
        <v>44097.88658564815</v>
      </c>
      <c r="C4" s="105" t="s">
        <v>72</v>
      </c>
      <c r="D4" s="105" t="s">
        <v>163</v>
      </c>
      <c r="E4" s="108">
        <v>100</v>
      </c>
      <c r="F4" s="108">
        <v>386</v>
      </c>
      <c r="G4" s="105" t="s">
        <v>127</v>
      </c>
      <c r="H4" s="108">
        <v>44097.886594953707</v>
      </c>
      <c r="I4" s="105" t="s">
        <v>164</v>
      </c>
      <c r="J4" s="105" t="s">
        <v>165</v>
      </c>
      <c r="K4" s="105" t="s">
        <v>166</v>
      </c>
      <c r="L4" s="105" t="s">
        <v>167</v>
      </c>
      <c r="M4" s="105" t="s">
        <v>129</v>
      </c>
      <c r="N4" s="108">
        <v>39.688796997070312</v>
      </c>
      <c r="O4" s="108">
        <v>-105.15599822998047</v>
      </c>
      <c r="P4" s="105" t="s">
        <v>130</v>
      </c>
      <c r="Q4" s="105" t="s">
        <v>131</v>
      </c>
      <c r="R4" s="105" t="s">
        <v>132</v>
      </c>
      <c r="S4" s="105" t="s">
        <v>133</v>
      </c>
      <c r="T4" s="105" t="s">
        <v>129</v>
      </c>
      <c r="U4" s="105" t="s">
        <v>135</v>
      </c>
      <c r="V4" s="105" t="s">
        <v>129</v>
      </c>
      <c r="W4" s="105" t="s">
        <v>134</v>
      </c>
      <c r="X4" s="105" t="s">
        <v>129</v>
      </c>
      <c r="Y4" s="105" t="s">
        <v>136</v>
      </c>
      <c r="Z4" s="105" t="s">
        <v>136</v>
      </c>
      <c r="AA4" s="111" t="s">
        <v>192</v>
      </c>
    </row>
    <row r="5" spans="1:27" ht="119" x14ac:dyDescent="0.2">
      <c r="A5" s="108">
        <v>44098.378865740742</v>
      </c>
      <c r="B5" s="108">
        <v>44098.38480324074</v>
      </c>
      <c r="C5" s="105" t="s">
        <v>72</v>
      </c>
      <c r="D5" s="105" t="s">
        <v>168</v>
      </c>
      <c r="E5" s="108">
        <v>100</v>
      </c>
      <c r="F5" s="108">
        <v>512</v>
      </c>
      <c r="G5" s="105" t="s">
        <v>127</v>
      </c>
      <c r="H5" s="108">
        <v>44098.384810173608</v>
      </c>
      <c r="I5" s="105" t="s">
        <v>169</v>
      </c>
      <c r="J5" s="105" t="s">
        <v>170</v>
      </c>
      <c r="K5" s="105" t="s">
        <v>171</v>
      </c>
      <c r="L5" s="105" t="s">
        <v>172</v>
      </c>
      <c r="M5" s="105" t="s">
        <v>129</v>
      </c>
      <c r="N5" s="108">
        <v>38.880996704101562</v>
      </c>
      <c r="O5" s="108">
        <v>-77.136199951171875</v>
      </c>
      <c r="P5" s="105" t="s">
        <v>130</v>
      </c>
      <c r="Q5" s="105" t="s">
        <v>131</v>
      </c>
      <c r="R5" s="105" t="s">
        <v>132</v>
      </c>
      <c r="S5" s="105" t="s">
        <v>173</v>
      </c>
      <c r="T5" s="105" t="s">
        <v>129</v>
      </c>
      <c r="U5" s="105" t="s">
        <v>135</v>
      </c>
      <c r="V5" s="105" t="s">
        <v>129</v>
      </c>
      <c r="W5" s="105" t="s">
        <v>135</v>
      </c>
      <c r="X5" s="105" t="s">
        <v>129</v>
      </c>
      <c r="Y5" s="105" t="s">
        <v>155</v>
      </c>
      <c r="Z5" s="105" t="s">
        <v>136</v>
      </c>
      <c r="AA5" s="111" t="s">
        <v>442</v>
      </c>
    </row>
    <row r="6" spans="1:27" ht="51" x14ac:dyDescent="0.2">
      <c r="A6" s="108">
        <v>44100.496990740743</v>
      </c>
      <c r="B6" s="108">
        <v>44100.512499999997</v>
      </c>
      <c r="C6" s="105" t="s">
        <v>72</v>
      </c>
      <c r="D6" s="105" t="s">
        <v>186</v>
      </c>
      <c r="E6" s="108">
        <v>100</v>
      </c>
      <c r="F6" s="108">
        <v>1340</v>
      </c>
      <c r="G6" s="105" t="s">
        <v>127</v>
      </c>
      <c r="H6" s="108">
        <v>44100.51251202546</v>
      </c>
      <c r="I6" s="105" t="s">
        <v>187</v>
      </c>
      <c r="J6" s="105" t="s">
        <v>188</v>
      </c>
      <c r="K6" s="105" t="s">
        <v>189</v>
      </c>
      <c r="L6" s="105" t="s">
        <v>190</v>
      </c>
      <c r="M6" s="105" t="s">
        <v>129</v>
      </c>
      <c r="N6" s="108">
        <v>38.989303588867188</v>
      </c>
      <c r="O6" s="108">
        <v>-77.158599853515625</v>
      </c>
      <c r="P6" s="105" t="s">
        <v>130</v>
      </c>
      <c r="Q6" s="105" t="s">
        <v>131</v>
      </c>
      <c r="R6" s="105" t="s">
        <v>132</v>
      </c>
      <c r="S6" s="105" t="s">
        <v>133</v>
      </c>
      <c r="T6" s="105" t="s">
        <v>129</v>
      </c>
      <c r="U6" s="105" t="s">
        <v>134</v>
      </c>
      <c r="V6" s="105" t="s">
        <v>129</v>
      </c>
      <c r="W6" s="105" t="s">
        <v>135</v>
      </c>
      <c r="X6" s="105" t="s">
        <v>129</v>
      </c>
      <c r="Y6" s="105" t="s">
        <v>136</v>
      </c>
      <c r="Z6" s="105" t="s">
        <v>136</v>
      </c>
      <c r="AA6" s="111" t="s">
        <v>221</v>
      </c>
    </row>
    <row r="7" spans="1:27" ht="51" x14ac:dyDescent="0.2">
      <c r="A7" s="108">
        <v>44102.393530092595</v>
      </c>
      <c r="B7" s="108">
        <v>44102.400497685187</v>
      </c>
      <c r="C7" s="105" t="s">
        <v>72</v>
      </c>
      <c r="D7" s="105" t="s">
        <v>195</v>
      </c>
      <c r="E7" s="108">
        <v>100</v>
      </c>
      <c r="F7" s="108">
        <v>602</v>
      </c>
      <c r="G7" s="105" t="s">
        <v>127</v>
      </c>
      <c r="H7" s="108">
        <v>44102.400508923609</v>
      </c>
      <c r="I7" s="105" t="s">
        <v>196</v>
      </c>
      <c r="J7" s="105" t="s">
        <v>129</v>
      </c>
      <c r="K7" s="105" t="s">
        <v>129</v>
      </c>
      <c r="L7" s="105" t="s">
        <v>129</v>
      </c>
      <c r="M7" s="105" t="s">
        <v>129</v>
      </c>
      <c r="N7" s="108">
        <v>39.004501342773438</v>
      </c>
      <c r="O7" s="108">
        <v>-77.306198120117188</v>
      </c>
      <c r="P7" s="105" t="s">
        <v>194</v>
      </c>
      <c r="Q7" s="105" t="s">
        <v>131</v>
      </c>
      <c r="R7" s="105" t="s">
        <v>132</v>
      </c>
      <c r="S7" s="105" t="s">
        <v>133</v>
      </c>
      <c r="T7" s="105" t="s">
        <v>129</v>
      </c>
      <c r="U7" s="105" t="s">
        <v>134</v>
      </c>
      <c r="V7" s="105" t="s">
        <v>129</v>
      </c>
      <c r="W7" s="105" t="s">
        <v>135</v>
      </c>
      <c r="X7" s="105" t="s">
        <v>129</v>
      </c>
      <c r="Y7" s="105" t="s">
        <v>136</v>
      </c>
      <c r="Z7" s="105" t="s">
        <v>137</v>
      </c>
      <c r="AA7" s="111" t="s">
        <v>245</v>
      </c>
    </row>
    <row r="8" spans="1:27" ht="34" x14ac:dyDescent="0.2">
      <c r="A8" s="108">
        <v>44102.404930555553</v>
      </c>
      <c r="B8" s="108">
        <v>44102.408125000002</v>
      </c>
      <c r="C8" s="105" t="s">
        <v>72</v>
      </c>
      <c r="D8" s="105" t="s">
        <v>198</v>
      </c>
      <c r="E8" s="108">
        <v>100</v>
      </c>
      <c r="F8" s="108">
        <v>276</v>
      </c>
      <c r="G8" s="105" t="s">
        <v>127</v>
      </c>
      <c r="H8" s="108">
        <v>44102.408134722224</v>
      </c>
      <c r="I8" s="105" t="s">
        <v>199</v>
      </c>
      <c r="J8" s="105" t="s">
        <v>129</v>
      </c>
      <c r="K8" s="105" t="s">
        <v>129</v>
      </c>
      <c r="L8" s="105" t="s">
        <v>129</v>
      </c>
      <c r="M8" s="105" t="s">
        <v>129</v>
      </c>
      <c r="N8" s="108">
        <v>38.886505126953125</v>
      </c>
      <c r="O8" s="108">
        <v>-77.091102600097656</v>
      </c>
      <c r="P8" s="105" t="s">
        <v>194</v>
      </c>
      <c r="Q8" s="105" t="s">
        <v>131</v>
      </c>
      <c r="R8" s="105" t="s">
        <v>132</v>
      </c>
      <c r="S8" s="105" t="s">
        <v>133</v>
      </c>
      <c r="T8" s="105" t="s">
        <v>129</v>
      </c>
      <c r="U8" s="105" t="s">
        <v>153</v>
      </c>
      <c r="V8" s="105" t="s">
        <v>200</v>
      </c>
      <c r="W8" s="105" t="s">
        <v>135</v>
      </c>
      <c r="X8" s="105" t="s">
        <v>129</v>
      </c>
      <c r="Y8" s="105" t="s">
        <v>136</v>
      </c>
      <c r="Z8" s="105" t="s">
        <v>137</v>
      </c>
      <c r="AA8" s="105" t="s">
        <v>129</v>
      </c>
    </row>
    <row r="9" spans="1:27" ht="51" x14ac:dyDescent="0.2">
      <c r="A9" s="108">
        <v>44102.40902777778</v>
      </c>
      <c r="B9" s="108">
        <v>44102.421747685185</v>
      </c>
      <c r="C9" s="105" t="s">
        <v>72</v>
      </c>
      <c r="D9" s="105" t="s">
        <v>201</v>
      </c>
      <c r="E9" s="108">
        <v>100</v>
      </c>
      <c r="F9" s="108">
        <v>1098</v>
      </c>
      <c r="G9" s="105" t="s">
        <v>127</v>
      </c>
      <c r="H9" s="108">
        <v>44102.421750914349</v>
      </c>
      <c r="I9" s="105" t="s">
        <v>202</v>
      </c>
      <c r="J9" s="105" t="s">
        <v>203</v>
      </c>
      <c r="K9" s="105" t="s">
        <v>204</v>
      </c>
      <c r="L9" s="105" t="s">
        <v>205</v>
      </c>
      <c r="M9" s="105" t="s">
        <v>129</v>
      </c>
      <c r="N9" s="108">
        <v>38.909103393554688</v>
      </c>
      <c r="O9" s="108">
        <v>-77.020301818847656</v>
      </c>
      <c r="P9" s="105" t="s">
        <v>130</v>
      </c>
      <c r="Q9" s="105" t="s">
        <v>131</v>
      </c>
      <c r="R9" s="105" t="s">
        <v>132</v>
      </c>
      <c r="S9" s="105" t="s">
        <v>133</v>
      </c>
      <c r="T9" s="105" t="s">
        <v>129</v>
      </c>
      <c r="U9" s="105" t="s">
        <v>134</v>
      </c>
      <c r="V9" s="105" t="s">
        <v>129</v>
      </c>
      <c r="W9" s="105" t="s">
        <v>135</v>
      </c>
      <c r="X9" s="105" t="s">
        <v>129</v>
      </c>
      <c r="Y9" s="105" t="s">
        <v>137</v>
      </c>
      <c r="Z9" s="105" t="s">
        <v>155</v>
      </c>
    </row>
    <row r="10" spans="1:27" ht="51" x14ac:dyDescent="0.2">
      <c r="A10" s="108">
        <v>44102.409918981481</v>
      </c>
      <c r="B10" s="108">
        <v>44102.425937499997</v>
      </c>
      <c r="C10" s="105" t="s">
        <v>72</v>
      </c>
      <c r="D10" s="105" t="s">
        <v>206</v>
      </c>
      <c r="E10" s="108">
        <v>100</v>
      </c>
      <c r="F10" s="108">
        <v>1383</v>
      </c>
      <c r="G10" s="105" t="s">
        <v>127</v>
      </c>
      <c r="H10" s="108">
        <v>44102.425942175927</v>
      </c>
      <c r="I10" s="105" t="s">
        <v>207</v>
      </c>
      <c r="J10" s="105" t="s">
        <v>208</v>
      </c>
      <c r="K10" s="105" t="s">
        <v>209</v>
      </c>
      <c r="L10" s="105" t="s">
        <v>210</v>
      </c>
      <c r="M10" s="105" t="s">
        <v>129</v>
      </c>
      <c r="N10" s="108">
        <v>39.085098266601562</v>
      </c>
      <c r="O10" s="108">
        <v>-77.058998107910156</v>
      </c>
      <c r="P10" s="105" t="s">
        <v>130</v>
      </c>
      <c r="Q10" s="105" t="s">
        <v>131</v>
      </c>
      <c r="R10" s="105" t="s">
        <v>132</v>
      </c>
      <c r="S10" s="105" t="s">
        <v>146</v>
      </c>
      <c r="T10" s="105" t="s">
        <v>129</v>
      </c>
      <c r="U10" s="105" t="s">
        <v>134</v>
      </c>
      <c r="V10" s="105" t="s">
        <v>129</v>
      </c>
      <c r="W10" s="105" t="s">
        <v>135</v>
      </c>
      <c r="X10" s="105" t="s">
        <v>129</v>
      </c>
      <c r="Y10" s="105" t="s">
        <v>136</v>
      </c>
      <c r="Z10" s="105" t="s">
        <v>144</v>
      </c>
      <c r="AA10" s="108"/>
    </row>
    <row r="11" spans="1:27" ht="51" x14ac:dyDescent="0.2">
      <c r="A11" s="108">
        <v>44102.431435185186</v>
      </c>
      <c r="B11" s="108">
        <v>44102.433611111112</v>
      </c>
      <c r="C11" s="105" t="s">
        <v>72</v>
      </c>
      <c r="D11" s="105" t="s">
        <v>214</v>
      </c>
      <c r="E11" s="108">
        <v>100</v>
      </c>
      <c r="F11" s="108">
        <v>187</v>
      </c>
      <c r="G11" s="105" t="s">
        <v>127</v>
      </c>
      <c r="H11" s="108">
        <v>44102.433616967595</v>
      </c>
      <c r="I11" s="105" t="s">
        <v>215</v>
      </c>
      <c r="J11" s="105" t="s">
        <v>216</v>
      </c>
      <c r="K11" s="105" t="s">
        <v>217</v>
      </c>
      <c r="L11" s="105" t="s">
        <v>218</v>
      </c>
      <c r="M11" s="105" t="s">
        <v>129</v>
      </c>
      <c r="N11" s="108">
        <v>40.520904541015625</v>
      </c>
      <c r="O11" s="108">
        <v>-80.040496826171875</v>
      </c>
      <c r="P11" s="105" t="s">
        <v>130</v>
      </c>
      <c r="Q11" s="105" t="s">
        <v>131</v>
      </c>
      <c r="R11" s="105" t="s">
        <v>132</v>
      </c>
      <c r="S11" s="105" t="s">
        <v>146</v>
      </c>
      <c r="T11" s="105" t="s">
        <v>129</v>
      </c>
      <c r="U11" s="105" t="s">
        <v>135</v>
      </c>
      <c r="V11" s="105" t="s">
        <v>129</v>
      </c>
      <c r="W11" s="105" t="s">
        <v>219</v>
      </c>
      <c r="X11" s="105" t="s">
        <v>129</v>
      </c>
      <c r="Y11" s="105" t="s">
        <v>155</v>
      </c>
      <c r="Z11" s="105" t="s">
        <v>137</v>
      </c>
      <c r="AA11" s="108"/>
    </row>
    <row r="12" spans="1:27" ht="34" x14ac:dyDescent="0.2">
      <c r="A12" s="108">
        <v>44102.507928240739</v>
      </c>
      <c r="B12" s="108">
        <v>44102.521516203706</v>
      </c>
      <c r="C12" s="105" t="s">
        <v>72</v>
      </c>
      <c r="D12" s="105" t="s">
        <v>174</v>
      </c>
      <c r="E12" s="108">
        <v>100</v>
      </c>
      <c r="F12" s="108">
        <v>1174</v>
      </c>
      <c r="G12" s="105" t="s">
        <v>127</v>
      </c>
      <c r="H12" s="108">
        <v>44102.521531956016</v>
      </c>
      <c r="I12" s="105" t="s">
        <v>220</v>
      </c>
      <c r="J12" s="105" t="s">
        <v>129</v>
      </c>
      <c r="K12" s="105" t="s">
        <v>129</v>
      </c>
      <c r="L12" s="105" t="s">
        <v>129</v>
      </c>
      <c r="M12" s="105" t="s">
        <v>129</v>
      </c>
      <c r="N12" s="108">
        <v>38.887893676757812</v>
      </c>
      <c r="O12" s="108">
        <v>-77.444801330566406</v>
      </c>
      <c r="P12" s="105" t="s">
        <v>194</v>
      </c>
      <c r="Q12" s="105" t="s">
        <v>131</v>
      </c>
      <c r="R12" s="105" t="s">
        <v>132</v>
      </c>
      <c r="S12" s="105" t="s">
        <v>133</v>
      </c>
      <c r="T12" s="105" t="s">
        <v>129</v>
      </c>
      <c r="U12" s="105" t="s">
        <v>153</v>
      </c>
      <c r="V12" s="105" t="s">
        <v>129</v>
      </c>
      <c r="W12" s="105" t="s">
        <v>134</v>
      </c>
      <c r="X12" s="105" t="s">
        <v>129</v>
      </c>
      <c r="Y12" s="105" t="s">
        <v>136</v>
      </c>
      <c r="Z12" s="105" t="s">
        <v>137</v>
      </c>
      <c r="AA12" s="108"/>
    </row>
    <row r="13" spans="1:27" ht="34" x14ac:dyDescent="0.2">
      <c r="A13" s="108">
        <v>44099.613541666666</v>
      </c>
      <c r="B13" s="108">
        <v>44103.561319444445</v>
      </c>
      <c r="C13" s="105" t="s">
        <v>72</v>
      </c>
      <c r="D13" s="105" t="s">
        <v>222</v>
      </c>
      <c r="E13" s="108">
        <v>100</v>
      </c>
      <c r="F13" s="108">
        <v>341087</v>
      </c>
      <c r="G13" s="105" t="s">
        <v>127</v>
      </c>
      <c r="H13" s="108">
        <v>44103.561330416669</v>
      </c>
      <c r="I13" s="105" t="s">
        <v>223</v>
      </c>
      <c r="J13" s="105" t="s">
        <v>129</v>
      </c>
      <c r="K13" s="105" t="s">
        <v>129</v>
      </c>
      <c r="L13" s="105" t="s">
        <v>129</v>
      </c>
      <c r="M13" s="105" t="s">
        <v>129</v>
      </c>
      <c r="N13" s="108">
        <v>38.880996704101562</v>
      </c>
      <c r="O13" s="108">
        <v>-77.136199951171875</v>
      </c>
      <c r="P13" s="105" t="s">
        <v>194</v>
      </c>
      <c r="Q13" s="105" t="s">
        <v>131</v>
      </c>
      <c r="R13" s="105" t="s">
        <v>132</v>
      </c>
      <c r="S13" s="105" t="s">
        <v>153</v>
      </c>
      <c r="T13" s="105" t="s">
        <v>224</v>
      </c>
      <c r="U13" s="105" t="s">
        <v>135</v>
      </c>
      <c r="V13" s="105" t="s">
        <v>129</v>
      </c>
      <c r="W13" s="105" t="s">
        <v>134</v>
      </c>
      <c r="X13" s="105" t="s">
        <v>129</v>
      </c>
      <c r="Y13" s="105" t="s">
        <v>137</v>
      </c>
      <c r="Z13" s="105" t="s">
        <v>144</v>
      </c>
      <c r="AA13" s="108"/>
    </row>
    <row r="14" spans="1:27" ht="34" x14ac:dyDescent="0.2">
      <c r="A14" s="108">
        <v>44103.654409722221</v>
      </c>
      <c r="B14" s="108">
        <v>44103.657743055555</v>
      </c>
      <c r="C14" s="105" t="s">
        <v>72</v>
      </c>
      <c r="D14" s="105" t="s">
        <v>225</v>
      </c>
      <c r="E14" s="108">
        <v>100</v>
      </c>
      <c r="F14" s="108">
        <v>288</v>
      </c>
      <c r="G14" s="105" t="s">
        <v>127</v>
      </c>
      <c r="H14" s="108">
        <v>44103.65775510417</v>
      </c>
      <c r="I14" s="105" t="s">
        <v>226</v>
      </c>
      <c r="J14" s="105" t="s">
        <v>129</v>
      </c>
      <c r="K14" s="105" t="s">
        <v>129</v>
      </c>
      <c r="L14" s="105" t="s">
        <v>129</v>
      </c>
      <c r="M14" s="105" t="s">
        <v>129</v>
      </c>
      <c r="N14" s="108">
        <v>33.95599365234375</v>
      </c>
      <c r="O14" s="108">
        <v>-118.38870239257812</v>
      </c>
      <c r="P14" s="105" t="s">
        <v>194</v>
      </c>
      <c r="Q14" s="105" t="s">
        <v>131</v>
      </c>
      <c r="R14" s="105" t="s">
        <v>132</v>
      </c>
      <c r="S14" s="105" t="s">
        <v>133</v>
      </c>
      <c r="T14" s="105" t="s">
        <v>129</v>
      </c>
      <c r="U14" s="105" t="s">
        <v>135</v>
      </c>
      <c r="V14" s="105" t="s">
        <v>129</v>
      </c>
      <c r="W14" s="105" t="s">
        <v>134</v>
      </c>
      <c r="X14" s="105" t="s">
        <v>129</v>
      </c>
      <c r="Y14" s="105" t="s">
        <v>155</v>
      </c>
      <c r="Z14" s="105" t="s">
        <v>155</v>
      </c>
      <c r="AA14" s="108"/>
    </row>
    <row r="15" spans="1:27" ht="34" x14ac:dyDescent="0.2">
      <c r="A15" s="108">
        <v>44106.649895833332</v>
      </c>
      <c r="B15" s="108">
        <v>44106.711122685185</v>
      </c>
      <c r="C15" s="105" t="s">
        <v>72</v>
      </c>
      <c r="D15" s="105" t="s">
        <v>227</v>
      </c>
      <c r="E15" s="108">
        <v>100</v>
      </c>
      <c r="F15" s="108">
        <v>5290</v>
      </c>
      <c r="G15" s="105" t="s">
        <v>127</v>
      </c>
      <c r="H15" s="108">
        <v>44106.711136874997</v>
      </c>
      <c r="I15" s="105" t="s">
        <v>228</v>
      </c>
      <c r="J15" s="105" t="s">
        <v>129</v>
      </c>
      <c r="K15" s="105" t="s">
        <v>129</v>
      </c>
      <c r="L15" s="105" t="s">
        <v>129</v>
      </c>
      <c r="M15" s="105" t="s">
        <v>129</v>
      </c>
      <c r="N15" s="108">
        <v>41.902496337890625</v>
      </c>
      <c r="O15" s="108">
        <v>-87.672599792480469</v>
      </c>
      <c r="P15" s="105" t="s">
        <v>194</v>
      </c>
      <c r="Q15" s="105" t="s">
        <v>131</v>
      </c>
      <c r="R15" s="105" t="s">
        <v>132</v>
      </c>
      <c r="S15" s="105" t="s">
        <v>173</v>
      </c>
      <c r="T15" s="105" t="s">
        <v>129</v>
      </c>
      <c r="U15" s="105" t="s">
        <v>134</v>
      </c>
      <c r="V15" s="105" t="s">
        <v>129</v>
      </c>
      <c r="W15" s="105" t="s">
        <v>219</v>
      </c>
      <c r="X15" s="105" t="s">
        <v>129</v>
      </c>
      <c r="Y15" s="105" t="s">
        <v>155</v>
      </c>
      <c r="Z15" s="105" t="s">
        <v>137</v>
      </c>
      <c r="AA15" s="108"/>
    </row>
    <row r="16" spans="1:27" ht="51" x14ac:dyDescent="0.2">
      <c r="A16" s="108">
        <v>44109.502638888887</v>
      </c>
      <c r="B16" s="108">
        <v>44109.505324074074</v>
      </c>
      <c r="C16" s="105" t="s">
        <v>72</v>
      </c>
      <c r="D16" s="105" t="s">
        <v>232</v>
      </c>
      <c r="E16" s="108">
        <v>100</v>
      </c>
      <c r="F16" s="108">
        <v>232</v>
      </c>
      <c r="G16" s="105" t="s">
        <v>127</v>
      </c>
      <c r="H16" s="108">
        <v>44109.505333414352</v>
      </c>
      <c r="I16" s="105" t="s">
        <v>233</v>
      </c>
      <c r="J16" s="105" t="s">
        <v>129</v>
      </c>
      <c r="K16" s="105" t="s">
        <v>129</v>
      </c>
      <c r="L16" s="105" t="s">
        <v>129</v>
      </c>
      <c r="M16" s="105" t="s">
        <v>129</v>
      </c>
      <c r="N16" s="108">
        <v>38.880996704101562</v>
      </c>
      <c r="O16" s="108">
        <v>-77.136199951171875</v>
      </c>
      <c r="P16" s="105" t="s">
        <v>194</v>
      </c>
      <c r="Q16" s="105" t="s">
        <v>131</v>
      </c>
      <c r="R16" s="105" t="s">
        <v>132</v>
      </c>
      <c r="S16" s="105" t="s">
        <v>146</v>
      </c>
      <c r="T16" s="105" t="s">
        <v>129</v>
      </c>
      <c r="U16" s="105" t="s">
        <v>135</v>
      </c>
      <c r="V16" s="105" t="s">
        <v>129</v>
      </c>
      <c r="W16" s="105" t="s">
        <v>135</v>
      </c>
      <c r="X16" s="105" t="s">
        <v>129</v>
      </c>
      <c r="Y16" s="105" t="s">
        <v>137</v>
      </c>
      <c r="Z16" s="105" t="s">
        <v>137</v>
      </c>
      <c r="AA16" s="108"/>
    </row>
    <row r="17" spans="1:27" ht="51" x14ac:dyDescent="0.2">
      <c r="A17" s="108">
        <v>44109.686527777776</v>
      </c>
      <c r="B17" s="108">
        <v>44109.699502314812</v>
      </c>
      <c r="C17" s="105" t="s">
        <v>72</v>
      </c>
      <c r="D17" s="105" t="s">
        <v>234</v>
      </c>
      <c r="E17" s="108">
        <v>100</v>
      </c>
      <c r="F17" s="108">
        <v>1121</v>
      </c>
      <c r="G17" s="105" t="s">
        <v>127</v>
      </c>
      <c r="H17" s="108">
        <v>44109.699511666666</v>
      </c>
      <c r="I17" s="105" t="s">
        <v>235</v>
      </c>
      <c r="J17" s="105" t="s">
        <v>129</v>
      </c>
      <c r="K17" s="105" t="s">
        <v>129</v>
      </c>
      <c r="L17" s="105" t="s">
        <v>129</v>
      </c>
      <c r="M17" s="105" t="s">
        <v>129</v>
      </c>
      <c r="N17" s="108">
        <v>32.778701782226562</v>
      </c>
      <c r="O17" s="108">
        <v>-96.821701049804688</v>
      </c>
      <c r="P17" s="105" t="s">
        <v>194</v>
      </c>
      <c r="Q17" s="105" t="s">
        <v>131</v>
      </c>
      <c r="R17" s="105" t="s">
        <v>132</v>
      </c>
      <c r="S17" s="105" t="s">
        <v>133</v>
      </c>
      <c r="T17" s="105" t="s">
        <v>129</v>
      </c>
      <c r="U17" s="105" t="s">
        <v>219</v>
      </c>
      <c r="V17" s="105" t="s">
        <v>129</v>
      </c>
      <c r="W17" s="105" t="s">
        <v>153</v>
      </c>
      <c r="X17" s="105" t="s">
        <v>236</v>
      </c>
      <c r="Y17" s="105" t="s">
        <v>136</v>
      </c>
      <c r="Z17" s="105" t="s">
        <v>144</v>
      </c>
      <c r="AA17" s="108"/>
    </row>
    <row r="18" spans="1:27" ht="51" x14ac:dyDescent="0.2">
      <c r="A18" s="108">
        <v>44109.720416666663</v>
      </c>
      <c r="B18" s="108">
        <v>44109.725324074076</v>
      </c>
      <c r="C18" s="105" t="s">
        <v>72</v>
      </c>
      <c r="D18" s="105" t="s">
        <v>238</v>
      </c>
      <c r="E18" s="108">
        <v>100</v>
      </c>
      <c r="F18" s="108">
        <v>424</v>
      </c>
      <c r="G18" s="105" t="s">
        <v>127</v>
      </c>
      <c r="H18" s="108">
        <v>44109.725337326388</v>
      </c>
      <c r="I18" s="105" t="s">
        <v>239</v>
      </c>
      <c r="J18" s="105" t="s">
        <v>129</v>
      </c>
      <c r="K18" s="105" t="s">
        <v>129</v>
      </c>
      <c r="L18" s="105" t="s">
        <v>129</v>
      </c>
      <c r="M18" s="105" t="s">
        <v>129</v>
      </c>
      <c r="N18" s="108">
        <v>42.602798461914062</v>
      </c>
      <c r="O18" s="108">
        <v>-71.231903076171875</v>
      </c>
      <c r="P18" s="105" t="s">
        <v>194</v>
      </c>
      <c r="Q18" s="105" t="s">
        <v>131</v>
      </c>
      <c r="R18" s="105" t="s">
        <v>132</v>
      </c>
      <c r="S18" s="105" t="s">
        <v>133</v>
      </c>
      <c r="T18" s="105" t="s">
        <v>129</v>
      </c>
      <c r="U18" s="105" t="s">
        <v>135</v>
      </c>
      <c r="V18" s="105" t="s">
        <v>129</v>
      </c>
      <c r="W18" s="105" t="s">
        <v>134</v>
      </c>
      <c r="X18" s="105" t="s">
        <v>129</v>
      </c>
      <c r="Y18" s="105" t="s">
        <v>136</v>
      </c>
      <c r="Z18" s="105" t="s">
        <v>137</v>
      </c>
      <c r="AA18" s="108"/>
    </row>
    <row r="19" spans="1:27" ht="34" x14ac:dyDescent="0.2">
      <c r="A19" s="108">
        <v>44109.727812500001</v>
      </c>
      <c r="B19" s="108">
        <v>44109.74015046296</v>
      </c>
      <c r="C19" s="105" t="s">
        <v>72</v>
      </c>
      <c r="D19" s="105" t="s">
        <v>240</v>
      </c>
      <c r="E19" s="108">
        <v>100</v>
      </c>
      <c r="F19" s="108">
        <v>1066</v>
      </c>
      <c r="G19" s="105" t="s">
        <v>127</v>
      </c>
      <c r="H19" s="108">
        <v>44109.740164895833</v>
      </c>
      <c r="I19" s="105" t="s">
        <v>241</v>
      </c>
      <c r="J19" s="105" t="s">
        <v>129</v>
      </c>
      <c r="K19" s="105" t="s">
        <v>129</v>
      </c>
      <c r="L19" s="105" t="s">
        <v>129</v>
      </c>
      <c r="M19" s="105" t="s">
        <v>129</v>
      </c>
      <c r="N19" s="108">
        <v>32.778701782226562</v>
      </c>
      <c r="O19" s="108">
        <v>-96.821701049804688</v>
      </c>
      <c r="P19" s="105" t="s">
        <v>194</v>
      </c>
      <c r="Q19" s="105" t="s">
        <v>131</v>
      </c>
      <c r="R19" s="105" t="s">
        <v>132</v>
      </c>
      <c r="S19" s="105" t="s">
        <v>133</v>
      </c>
      <c r="T19" s="105" t="s">
        <v>129</v>
      </c>
      <c r="U19" s="105" t="s">
        <v>134</v>
      </c>
      <c r="V19" s="105" t="s">
        <v>129</v>
      </c>
      <c r="W19" s="105" t="s">
        <v>135</v>
      </c>
      <c r="X19" s="105" t="s">
        <v>129</v>
      </c>
      <c r="Y19" s="105" t="s">
        <v>144</v>
      </c>
      <c r="Z19" s="105" t="s">
        <v>144</v>
      </c>
      <c r="AA19" s="108"/>
    </row>
    <row r="20" spans="1:27" ht="51" x14ac:dyDescent="0.2">
      <c r="A20" s="108">
        <v>44109.713750000003</v>
      </c>
      <c r="B20" s="108">
        <v>44109.741944444446</v>
      </c>
      <c r="C20" s="105" t="s">
        <v>72</v>
      </c>
      <c r="D20" s="105" t="s">
        <v>234</v>
      </c>
      <c r="E20" s="108">
        <v>100</v>
      </c>
      <c r="F20" s="108">
        <v>2436</v>
      </c>
      <c r="G20" s="105" t="s">
        <v>127</v>
      </c>
      <c r="H20" s="108">
        <v>44109.741958113424</v>
      </c>
      <c r="I20" s="105" t="s">
        <v>242</v>
      </c>
      <c r="J20" s="105" t="s">
        <v>129</v>
      </c>
      <c r="K20" s="105" t="s">
        <v>129</v>
      </c>
      <c r="L20" s="105" t="s">
        <v>129</v>
      </c>
      <c r="M20" s="105" t="s">
        <v>129</v>
      </c>
      <c r="N20" s="108">
        <v>32.778701782226562</v>
      </c>
      <c r="O20" s="108">
        <v>-96.821701049804688</v>
      </c>
      <c r="P20" s="105" t="s">
        <v>194</v>
      </c>
      <c r="Q20" s="105" t="s">
        <v>131</v>
      </c>
      <c r="R20" s="105" t="s">
        <v>132</v>
      </c>
      <c r="S20" s="105" t="s">
        <v>133</v>
      </c>
      <c r="T20" s="105" t="s">
        <v>129</v>
      </c>
      <c r="U20" s="105" t="s">
        <v>153</v>
      </c>
      <c r="V20" s="105" t="s">
        <v>129</v>
      </c>
      <c r="W20" s="105" t="s">
        <v>153</v>
      </c>
      <c r="X20" s="105" t="s">
        <v>129</v>
      </c>
      <c r="Y20" s="105" t="s">
        <v>136</v>
      </c>
      <c r="Z20" s="105" t="s">
        <v>144</v>
      </c>
      <c r="AA20" s="108"/>
    </row>
    <row r="21" spans="1:27" ht="34" x14ac:dyDescent="0.2">
      <c r="A21" s="108">
        <v>44109.742280092592</v>
      </c>
      <c r="B21" s="108">
        <v>44109.74690972222</v>
      </c>
      <c r="C21" s="105" t="s">
        <v>72</v>
      </c>
      <c r="D21" s="105" t="s">
        <v>225</v>
      </c>
      <c r="E21" s="108">
        <v>100</v>
      </c>
      <c r="F21" s="108">
        <v>400</v>
      </c>
      <c r="G21" s="105" t="s">
        <v>127</v>
      </c>
      <c r="H21" s="108">
        <v>44109.746919247686</v>
      </c>
      <c r="I21" s="105" t="s">
        <v>246</v>
      </c>
      <c r="J21" s="105" t="s">
        <v>129</v>
      </c>
      <c r="K21" s="105" t="s">
        <v>129</v>
      </c>
      <c r="L21" s="105" t="s">
        <v>129</v>
      </c>
      <c r="M21" s="105" t="s">
        <v>129</v>
      </c>
      <c r="N21" s="108">
        <v>33.95599365234375</v>
      </c>
      <c r="O21" s="108">
        <v>-118.38870239257812</v>
      </c>
      <c r="P21" s="105" t="s">
        <v>194</v>
      </c>
      <c r="Q21" s="105" t="s">
        <v>131</v>
      </c>
      <c r="R21" s="105" t="s">
        <v>132</v>
      </c>
      <c r="S21" s="105" t="s">
        <v>133</v>
      </c>
      <c r="T21" s="105" t="s">
        <v>129</v>
      </c>
      <c r="U21" s="105" t="s">
        <v>135</v>
      </c>
      <c r="V21" s="105" t="s">
        <v>129</v>
      </c>
      <c r="W21" s="105" t="s">
        <v>134</v>
      </c>
      <c r="X21" s="105" t="s">
        <v>129</v>
      </c>
      <c r="Y21" s="105" t="s">
        <v>136</v>
      </c>
      <c r="Z21" s="105" t="s">
        <v>136</v>
      </c>
      <c r="AA21" s="108"/>
    </row>
    <row r="22" spans="1:27" ht="51" x14ac:dyDescent="0.2">
      <c r="A22" s="108">
        <v>44109.817291666666</v>
      </c>
      <c r="B22" s="108">
        <v>44109.821388888886</v>
      </c>
      <c r="C22" s="105" t="s">
        <v>72</v>
      </c>
      <c r="D22" s="105" t="s">
        <v>240</v>
      </c>
      <c r="E22" s="108">
        <v>100</v>
      </c>
      <c r="F22" s="108">
        <v>354</v>
      </c>
      <c r="G22" s="105" t="s">
        <v>127</v>
      </c>
      <c r="H22" s="108">
        <v>44109.821399085646</v>
      </c>
      <c r="I22" s="105" t="s">
        <v>247</v>
      </c>
      <c r="J22" s="105" t="s">
        <v>129</v>
      </c>
      <c r="K22" s="105" t="s">
        <v>129</v>
      </c>
      <c r="L22" s="105" t="s">
        <v>129</v>
      </c>
      <c r="M22" s="105" t="s">
        <v>129</v>
      </c>
      <c r="N22" s="108">
        <v>32.778701782226562</v>
      </c>
      <c r="O22" s="108">
        <v>-96.821701049804688</v>
      </c>
      <c r="P22" s="105" t="s">
        <v>194</v>
      </c>
      <c r="Q22" s="105" t="s">
        <v>131</v>
      </c>
      <c r="R22" s="105" t="s">
        <v>132</v>
      </c>
      <c r="S22" s="105" t="s">
        <v>146</v>
      </c>
      <c r="T22" s="105" t="s">
        <v>129</v>
      </c>
      <c r="U22" s="105" t="s">
        <v>134</v>
      </c>
      <c r="V22" s="105" t="s">
        <v>129</v>
      </c>
      <c r="W22" s="105" t="s">
        <v>134</v>
      </c>
      <c r="X22" s="105" t="s">
        <v>129</v>
      </c>
      <c r="Y22" s="105" t="s">
        <v>137</v>
      </c>
      <c r="Z22" s="105" t="s">
        <v>137</v>
      </c>
      <c r="AA22" s="108"/>
    </row>
    <row r="23" spans="1:27" ht="51" x14ac:dyDescent="0.2">
      <c r="A23" s="108">
        <v>44112.311956018515</v>
      </c>
      <c r="B23" s="108">
        <v>44112.317199074074</v>
      </c>
      <c r="C23" s="105" t="s">
        <v>72</v>
      </c>
      <c r="D23" s="105" t="s">
        <v>248</v>
      </c>
      <c r="E23" s="108">
        <v>100</v>
      </c>
      <c r="F23" s="108">
        <v>452</v>
      </c>
      <c r="G23" s="105" t="s">
        <v>127</v>
      </c>
      <c r="H23" s="108">
        <v>44112.317207905093</v>
      </c>
      <c r="I23" s="105" t="s">
        <v>249</v>
      </c>
      <c r="J23" s="105" t="s">
        <v>250</v>
      </c>
      <c r="K23" s="105" t="s">
        <v>251</v>
      </c>
      <c r="L23" s="105" t="s">
        <v>252</v>
      </c>
      <c r="M23" s="105" t="s">
        <v>129</v>
      </c>
      <c r="N23" s="108">
        <v>40.432403564453125</v>
      </c>
      <c r="O23" s="108">
        <v>-79.924697875976562</v>
      </c>
      <c r="P23" s="105" t="s">
        <v>130</v>
      </c>
      <c r="Q23" s="105" t="s">
        <v>131</v>
      </c>
      <c r="R23" s="105" t="s">
        <v>132</v>
      </c>
      <c r="S23" s="105" t="s">
        <v>133</v>
      </c>
      <c r="T23" s="105" t="s">
        <v>129</v>
      </c>
      <c r="U23" s="105" t="s">
        <v>135</v>
      </c>
      <c r="V23" s="105" t="s">
        <v>129</v>
      </c>
      <c r="W23" s="105" t="s">
        <v>134</v>
      </c>
      <c r="X23" s="105" t="s">
        <v>129</v>
      </c>
      <c r="Y23" s="105" t="s">
        <v>136</v>
      </c>
      <c r="Z23" s="105" t="s">
        <v>155</v>
      </c>
      <c r="AA23" s="108"/>
    </row>
    <row r="24" spans="1:27" ht="51" x14ac:dyDescent="0.2">
      <c r="A24" s="108">
        <v>44114.632592592592</v>
      </c>
      <c r="B24" s="108">
        <v>44114.635231481479</v>
      </c>
      <c r="C24" s="105" t="s">
        <v>72</v>
      </c>
      <c r="D24" s="105" t="s">
        <v>232</v>
      </c>
      <c r="E24" s="108">
        <v>100</v>
      </c>
      <c r="F24" s="108">
        <v>227</v>
      </c>
      <c r="G24" s="105" t="s">
        <v>127</v>
      </c>
      <c r="H24" s="108">
        <v>44114.635237210648</v>
      </c>
      <c r="I24" s="105" t="s">
        <v>254</v>
      </c>
      <c r="J24" s="105" t="s">
        <v>255</v>
      </c>
      <c r="K24" s="105" t="s">
        <v>256</v>
      </c>
      <c r="L24" s="105" t="s">
        <v>257</v>
      </c>
      <c r="M24" s="105" t="s">
        <v>129</v>
      </c>
      <c r="N24" s="108">
        <v>38.880996704101562</v>
      </c>
      <c r="O24" s="108">
        <v>-77.136199951171875</v>
      </c>
      <c r="P24" s="105" t="s">
        <v>130</v>
      </c>
      <c r="Q24" s="105" t="s">
        <v>131</v>
      </c>
      <c r="R24" s="105" t="s">
        <v>132</v>
      </c>
      <c r="S24" s="105" t="s">
        <v>146</v>
      </c>
      <c r="T24" s="105" t="s">
        <v>129</v>
      </c>
      <c r="U24" s="105" t="s">
        <v>135</v>
      </c>
      <c r="V24" s="105" t="s">
        <v>129</v>
      </c>
      <c r="W24" s="105" t="s">
        <v>134</v>
      </c>
      <c r="X24" s="105" t="s">
        <v>129</v>
      </c>
      <c r="Y24" s="105" t="s">
        <v>137</v>
      </c>
      <c r="Z24" s="105" t="s">
        <v>144</v>
      </c>
      <c r="AA24" s="108"/>
    </row>
    <row r="25" spans="1:27" ht="51" x14ac:dyDescent="0.2">
      <c r="A25" s="108">
        <v>44115.387743055559</v>
      </c>
      <c r="B25" s="108">
        <v>44115.393946759257</v>
      </c>
      <c r="C25" s="105" t="s">
        <v>72</v>
      </c>
      <c r="D25" s="105" t="s">
        <v>258</v>
      </c>
      <c r="E25" s="108">
        <v>100</v>
      </c>
      <c r="F25" s="108">
        <v>535</v>
      </c>
      <c r="G25" s="105" t="s">
        <v>127</v>
      </c>
      <c r="H25" s="108">
        <v>44115.393954143517</v>
      </c>
      <c r="I25" s="105" t="s">
        <v>259</v>
      </c>
      <c r="J25" s="105" t="s">
        <v>260</v>
      </c>
      <c r="K25" s="105" t="s">
        <v>261</v>
      </c>
      <c r="L25" s="105" t="s">
        <v>262</v>
      </c>
      <c r="M25" s="105" t="s">
        <v>129</v>
      </c>
      <c r="N25" s="108">
        <v>30.514999389648438</v>
      </c>
      <c r="O25" s="108">
        <v>-86.484397888183594</v>
      </c>
      <c r="P25" s="105" t="s">
        <v>130</v>
      </c>
      <c r="Q25" s="105" t="s">
        <v>131</v>
      </c>
      <c r="R25" s="105" t="s">
        <v>132</v>
      </c>
      <c r="S25" s="105" t="s">
        <v>146</v>
      </c>
      <c r="T25" s="105" t="s">
        <v>129</v>
      </c>
      <c r="U25" s="105" t="s">
        <v>135</v>
      </c>
      <c r="V25" s="105" t="s">
        <v>129</v>
      </c>
      <c r="W25" s="105" t="s">
        <v>134</v>
      </c>
      <c r="X25" s="105" t="s">
        <v>129</v>
      </c>
      <c r="Y25" s="105" t="s">
        <v>136</v>
      </c>
      <c r="Z25" s="105" t="s">
        <v>144</v>
      </c>
      <c r="AA25" s="108"/>
    </row>
    <row r="26" spans="1:27" x14ac:dyDescent="0.2">
      <c r="AA26" s="108"/>
    </row>
    <row r="27" spans="1:27" x14ac:dyDescent="0.2">
      <c r="AA27" s="108"/>
    </row>
    <row r="28" spans="1:27" x14ac:dyDescent="0.2">
      <c r="U28" s="105"/>
      <c r="AA28" s="108"/>
    </row>
    <row r="29" spans="1:27" x14ac:dyDescent="0.2">
      <c r="U29" s="105"/>
      <c r="AA29" s="108"/>
    </row>
    <row r="30" spans="1:27" x14ac:dyDescent="0.2">
      <c r="U30" s="105"/>
      <c r="AA30" s="108"/>
    </row>
    <row r="31" spans="1:27" x14ac:dyDescent="0.2">
      <c r="U31" s="105"/>
      <c r="AA31" s="108"/>
    </row>
  </sheetData>
  <pageMargins left="0.7" right="0.7" top="0.75" bottom="0.75" header="0.3" footer="0.3"/>
  <pageSetup orientation="portrait" horizontalDpi="4294967295" verticalDpi="4294967295"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5C84F-B1C8-44D1-AD27-4D503210EBD4}">
  <dimension ref="B1:AR1055"/>
  <sheetViews>
    <sheetView topLeftCell="B1" zoomScaleNormal="100" workbookViewId="0">
      <selection activeCell="C32" sqref="C32"/>
    </sheetView>
  </sheetViews>
  <sheetFormatPr baseColWidth="10" defaultColWidth="15.1640625" defaultRowHeight="10" x14ac:dyDescent="0.15"/>
  <cols>
    <col min="1" max="1" width="2.5" style="46" customWidth="1"/>
    <col min="2" max="2" width="18.1640625" style="46" customWidth="1"/>
    <col min="3" max="3" width="13" style="46" customWidth="1"/>
    <col min="4" max="4" width="8.6640625" style="46" customWidth="1"/>
    <col min="5" max="5" width="11.6640625" style="46" customWidth="1"/>
    <col min="6" max="6" width="9.1640625" style="46" customWidth="1"/>
    <col min="7" max="7" width="18.5" style="45" customWidth="1"/>
    <col min="8" max="8" width="17" style="45" customWidth="1"/>
    <col min="9" max="9" width="14.33203125" style="46" customWidth="1"/>
    <col min="10" max="10" width="6.1640625" style="53" customWidth="1"/>
    <col min="11" max="11" width="4.83203125" style="45" customWidth="1"/>
    <col min="12" max="12" width="5.83203125" style="45" customWidth="1"/>
    <col min="13" max="44" width="15.1640625" style="45"/>
    <col min="45" max="16384" width="15.1640625" style="46"/>
  </cols>
  <sheetData>
    <row r="1" spans="2:16" x14ac:dyDescent="0.15">
      <c r="B1" s="43" t="s">
        <v>287</v>
      </c>
      <c r="C1" s="73" t="s">
        <v>265</v>
      </c>
      <c r="D1" s="73" t="s">
        <v>290</v>
      </c>
      <c r="E1" s="73" t="s">
        <v>288</v>
      </c>
      <c r="F1" s="73" t="s">
        <v>289</v>
      </c>
      <c r="G1" s="73" t="s">
        <v>286</v>
      </c>
      <c r="H1" s="73" t="s">
        <v>430</v>
      </c>
      <c r="I1" s="73" t="s">
        <v>285</v>
      </c>
      <c r="J1" s="44" t="s">
        <v>315</v>
      </c>
      <c r="K1" s="43" t="s">
        <v>341</v>
      </c>
      <c r="L1" s="43" t="s">
        <v>413</v>
      </c>
      <c r="M1" s="43" t="s">
        <v>416</v>
      </c>
    </row>
    <row r="2" spans="2:16" ht="11" x14ac:dyDescent="0.15">
      <c r="B2" s="46" t="s">
        <v>128</v>
      </c>
      <c r="C2" s="74" t="s">
        <v>134</v>
      </c>
      <c r="D2" s="75" t="s">
        <v>133</v>
      </c>
      <c r="E2" s="75" t="s">
        <v>136</v>
      </c>
      <c r="F2" s="75" t="s">
        <v>137</v>
      </c>
      <c r="G2" s="76" t="s">
        <v>294</v>
      </c>
      <c r="H2" s="76" t="s">
        <v>431</v>
      </c>
      <c r="I2" s="74" t="s">
        <v>307</v>
      </c>
      <c r="J2" s="51">
        <v>7.1</v>
      </c>
      <c r="K2" s="45" t="s">
        <v>342</v>
      </c>
      <c r="L2" s="48" t="str">
        <f>IF(OR(I2="3_Very Important",I2="2_Important"),"VI+I",I2)</f>
        <v>VI+I</v>
      </c>
      <c r="M2" s="48" t="str">
        <f>IF(OR(C2="Other",C2="Operations"),"O+O",C2)</f>
        <v>Software Engineer</v>
      </c>
      <c r="N2" s="48"/>
    </row>
    <row r="3" spans="2:16" ht="11" x14ac:dyDescent="0.15">
      <c r="B3" s="46" t="s">
        <v>143</v>
      </c>
      <c r="C3" s="74" t="s">
        <v>134</v>
      </c>
      <c r="D3" s="75" t="s">
        <v>133</v>
      </c>
      <c r="E3" s="75" t="s">
        <v>144</v>
      </c>
      <c r="F3" s="75" t="s">
        <v>144</v>
      </c>
      <c r="G3" s="76" t="s">
        <v>294</v>
      </c>
      <c r="H3" s="76" t="s">
        <v>431</v>
      </c>
      <c r="I3" s="74" t="s">
        <v>292</v>
      </c>
      <c r="J3" s="51">
        <v>7.1</v>
      </c>
      <c r="K3" s="45" t="s">
        <v>342</v>
      </c>
      <c r="L3" s="45" t="str">
        <f t="shared" ref="L3:L66" si="0">IF(OR(I3="3_Very Important",I3="2_Important"),"VI+I",I3)</f>
        <v>1_Somewhat Important</v>
      </c>
      <c r="M3" s="48" t="str">
        <f t="shared" ref="M3:M66" si="1">IF(OR(C3="Other",C3="Operations"),"O+O",C3)</f>
        <v>Software Engineer</v>
      </c>
      <c r="N3" s="48"/>
      <c r="O3" s="46"/>
      <c r="P3" s="49"/>
    </row>
    <row r="4" spans="2:16" ht="11" x14ac:dyDescent="0.15">
      <c r="B4" s="46" t="s">
        <v>145</v>
      </c>
      <c r="C4" s="74" t="s">
        <v>134</v>
      </c>
      <c r="D4" s="75" t="s">
        <v>146</v>
      </c>
      <c r="E4" s="75" t="s">
        <v>137</v>
      </c>
      <c r="F4" s="75" t="s">
        <v>137</v>
      </c>
      <c r="G4" s="76" t="s">
        <v>294</v>
      </c>
      <c r="H4" s="76" t="s">
        <v>431</v>
      </c>
      <c r="I4" s="74" t="s">
        <v>307</v>
      </c>
      <c r="J4" s="51">
        <v>7.1</v>
      </c>
      <c r="K4" s="45" t="s">
        <v>342</v>
      </c>
      <c r="L4" s="45" t="str">
        <f t="shared" si="0"/>
        <v>VI+I</v>
      </c>
      <c r="M4" s="48" t="str">
        <f t="shared" si="1"/>
        <v>Software Engineer</v>
      </c>
      <c r="N4" s="48"/>
      <c r="O4" s="46"/>
      <c r="P4" s="49"/>
    </row>
    <row r="5" spans="2:16" ht="11" x14ac:dyDescent="0.15">
      <c r="B5" s="46" t="s">
        <v>149</v>
      </c>
      <c r="C5" s="74" t="s">
        <v>135</v>
      </c>
      <c r="D5" s="75" t="s">
        <v>133</v>
      </c>
      <c r="E5" s="75" t="s">
        <v>137</v>
      </c>
      <c r="F5" s="75" t="s">
        <v>137</v>
      </c>
      <c r="G5" s="76" t="s">
        <v>294</v>
      </c>
      <c r="H5" s="76" t="s">
        <v>431</v>
      </c>
      <c r="I5" s="74" t="s">
        <v>307</v>
      </c>
      <c r="J5" s="51">
        <v>7.1</v>
      </c>
      <c r="K5" s="45" t="s">
        <v>342</v>
      </c>
      <c r="L5" s="45" t="str">
        <f t="shared" si="0"/>
        <v>VI+I</v>
      </c>
      <c r="M5" s="48" t="str">
        <f t="shared" si="1"/>
        <v>Data Scientist</v>
      </c>
      <c r="N5" s="48"/>
      <c r="O5" s="46"/>
      <c r="P5" s="49"/>
    </row>
    <row r="6" spans="2:16" ht="11" x14ac:dyDescent="0.15">
      <c r="B6" s="46" t="s">
        <v>152</v>
      </c>
      <c r="C6" s="74" t="s">
        <v>135</v>
      </c>
      <c r="D6" s="75" t="s">
        <v>133</v>
      </c>
      <c r="E6" s="75" t="s">
        <v>155</v>
      </c>
      <c r="F6" s="75" t="s">
        <v>155</v>
      </c>
      <c r="G6" s="76" t="s">
        <v>294</v>
      </c>
      <c r="H6" s="76" t="s">
        <v>431</v>
      </c>
      <c r="I6" s="74" t="s">
        <v>306</v>
      </c>
      <c r="J6" s="51">
        <v>7.1</v>
      </c>
      <c r="K6" s="45" t="s">
        <v>342</v>
      </c>
      <c r="L6" s="45" t="str">
        <f t="shared" si="0"/>
        <v>VI+I</v>
      </c>
      <c r="M6" s="48" t="str">
        <f t="shared" si="1"/>
        <v>Data Scientist</v>
      </c>
      <c r="N6" s="48"/>
      <c r="O6" s="46"/>
      <c r="P6" s="49"/>
    </row>
    <row r="7" spans="2:16" ht="11" x14ac:dyDescent="0.15">
      <c r="B7" s="46" t="s">
        <v>158</v>
      </c>
      <c r="C7" s="74" t="s">
        <v>135</v>
      </c>
      <c r="D7" s="75" t="s">
        <v>146</v>
      </c>
      <c r="E7" s="75" t="s">
        <v>136</v>
      </c>
      <c r="F7" s="75" t="s">
        <v>136</v>
      </c>
      <c r="G7" s="76" t="s">
        <v>294</v>
      </c>
      <c r="H7" s="76" t="s">
        <v>431</v>
      </c>
      <c r="I7" s="74" t="s">
        <v>307</v>
      </c>
      <c r="J7" s="51">
        <v>7.1</v>
      </c>
      <c r="K7" s="45" t="s">
        <v>342</v>
      </c>
      <c r="L7" s="45" t="str">
        <f t="shared" si="0"/>
        <v>VI+I</v>
      </c>
      <c r="M7" s="48" t="str">
        <f t="shared" si="1"/>
        <v>Data Scientist</v>
      </c>
      <c r="N7" s="48"/>
    </row>
    <row r="8" spans="2:16" ht="11" x14ac:dyDescent="0.15">
      <c r="B8" s="46" t="s">
        <v>164</v>
      </c>
      <c r="C8" s="74" t="s">
        <v>135</v>
      </c>
      <c r="D8" s="75" t="s">
        <v>133</v>
      </c>
      <c r="E8" s="75" t="s">
        <v>136</v>
      </c>
      <c r="F8" s="75" t="s">
        <v>136</v>
      </c>
      <c r="G8" s="76" t="s">
        <v>294</v>
      </c>
      <c r="H8" s="76" t="s">
        <v>431</v>
      </c>
      <c r="I8" s="74" t="s">
        <v>307</v>
      </c>
      <c r="J8" s="51">
        <v>7.1</v>
      </c>
      <c r="K8" s="45" t="s">
        <v>342</v>
      </c>
      <c r="L8" s="45" t="str">
        <f t="shared" si="0"/>
        <v>VI+I</v>
      </c>
      <c r="M8" s="48" t="str">
        <f t="shared" si="1"/>
        <v>Data Scientist</v>
      </c>
      <c r="N8" s="48"/>
    </row>
    <row r="9" spans="2:16" ht="22" x14ac:dyDescent="0.15">
      <c r="B9" s="46" t="s">
        <v>169</v>
      </c>
      <c r="C9" s="74" t="s">
        <v>135</v>
      </c>
      <c r="D9" s="75" t="s">
        <v>173</v>
      </c>
      <c r="E9" s="75" t="s">
        <v>155</v>
      </c>
      <c r="F9" s="75" t="s">
        <v>136</v>
      </c>
      <c r="G9" s="76" t="s">
        <v>294</v>
      </c>
      <c r="H9" s="76" t="s">
        <v>431</v>
      </c>
      <c r="I9" s="74" t="s">
        <v>292</v>
      </c>
      <c r="J9" s="51">
        <v>7.1</v>
      </c>
      <c r="K9" s="45" t="s">
        <v>342</v>
      </c>
      <c r="L9" s="45" t="str">
        <f t="shared" si="0"/>
        <v>1_Somewhat Important</v>
      </c>
      <c r="M9" s="48" t="str">
        <f t="shared" si="1"/>
        <v>Data Scientist</v>
      </c>
      <c r="N9" s="48"/>
    </row>
    <row r="10" spans="2:16" ht="11" x14ac:dyDescent="0.15">
      <c r="B10" s="46" t="s">
        <v>175</v>
      </c>
      <c r="C10" s="74" t="s">
        <v>153</v>
      </c>
      <c r="D10" s="75" t="s">
        <v>133</v>
      </c>
      <c r="E10" s="75" t="s">
        <v>136</v>
      </c>
      <c r="F10" s="75" t="s">
        <v>136</v>
      </c>
      <c r="G10" s="76" t="s">
        <v>294</v>
      </c>
      <c r="H10" s="76" t="s">
        <v>431</v>
      </c>
      <c r="I10" s="74" t="s">
        <v>306</v>
      </c>
      <c r="J10" s="51">
        <v>7.1</v>
      </c>
      <c r="K10" s="45" t="s">
        <v>342</v>
      </c>
      <c r="L10" s="45" t="str">
        <f t="shared" si="0"/>
        <v>VI+I</v>
      </c>
      <c r="M10" s="48" t="str">
        <f>IF(OR(C10="Other",C10="Operations"),"Operations + Other",C10)</f>
        <v>Operations + Other</v>
      </c>
      <c r="N10" s="48"/>
    </row>
    <row r="11" spans="2:16" ht="11" x14ac:dyDescent="0.15">
      <c r="B11" s="46" t="s">
        <v>187</v>
      </c>
      <c r="C11" s="74" t="s">
        <v>134</v>
      </c>
      <c r="D11" s="75" t="s">
        <v>133</v>
      </c>
      <c r="E11" s="75" t="s">
        <v>136</v>
      </c>
      <c r="F11" s="75" t="s">
        <v>136</v>
      </c>
      <c r="G11" s="76" t="s">
        <v>294</v>
      </c>
      <c r="H11" s="76" t="s">
        <v>431</v>
      </c>
      <c r="I11" s="74" t="s">
        <v>292</v>
      </c>
      <c r="J11" s="51">
        <v>7.1</v>
      </c>
      <c r="K11" s="45" t="s">
        <v>342</v>
      </c>
      <c r="L11" s="45" t="str">
        <f t="shared" si="0"/>
        <v>1_Somewhat Important</v>
      </c>
      <c r="M11" s="48" t="str">
        <f t="shared" si="1"/>
        <v>Software Engineer</v>
      </c>
      <c r="N11" s="48"/>
    </row>
    <row r="12" spans="2:16" ht="11" x14ac:dyDescent="0.15">
      <c r="B12" s="46" t="s">
        <v>191</v>
      </c>
      <c r="C12" s="74" t="s">
        <v>135</v>
      </c>
      <c r="D12" s="75" t="s">
        <v>133</v>
      </c>
      <c r="E12" s="75" t="s">
        <v>155</v>
      </c>
      <c r="F12" s="75" t="s">
        <v>155</v>
      </c>
      <c r="G12" s="76" t="s">
        <v>294</v>
      </c>
      <c r="H12" s="76" t="s">
        <v>431</v>
      </c>
      <c r="I12" s="74" t="s">
        <v>306</v>
      </c>
      <c r="J12" s="51">
        <v>7.1</v>
      </c>
      <c r="K12" s="45" t="s">
        <v>342</v>
      </c>
      <c r="L12" s="45" t="str">
        <f t="shared" si="0"/>
        <v>VI+I</v>
      </c>
      <c r="M12" s="48" t="str">
        <f t="shared" si="1"/>
        <v>Data Scientist</v>
      </c>
      <c r="N12" s="48"/>
    </row>
    <row r="13" spans="2:16" ht="11" x14ac:dyDescent="0.15">
      <c r="B13" s="46" t="s">
        <v>193</v>
      </c>
      <c r="C13" s="74" t="s">
        <v>135</v>
      </c>
      <c r="D13" s="75" t="s">
        <v>133</v>
      </c>
      <c r="E13" s="75" t="s">
        <v>155</v>
      </c>
      <c r="F13" s="75" t="s">
        <v>137</v>
      </c>
      <c r="G13" s="76" t="s">
        <v>294</v>
      </c>
      <c r="H13" s="76" t="s">
        <v>431</v>
      </c>
      <c r="I13" s="74" t="s">
        <v>307</v>
      </c>
      <c r="J13" s="51">
        <v>7.1</v>
      </c>
      <c r="K13" s="45" t="s">
        <v>342</v>
      </c>
      <c r="L13" s="45" t="str">
        <f t="shared" si="0"/>
        <v>VI+I</v>
      </c>
      <c r="M13" s="48" t="str">
        <f t="shared" si="1"/>
        <v>Data Scientist</v>
      </c>
      <c r="N13" s="48"/>
    </row>
    <row r="14" spans="2:16" ht="11" x14ac:dyDescent="0.15">
      <c r="B14" s="46" t="s">
        <v>196</v>
      </c>
      <c r="C14" s="74" t="s">
        <v>134</v>
      </c>
      <c r="D14" s="75" t="s">
        <v>133</v>
      </c>
      <c r="E14" s="75" t="s">
        <v>136</v>
      </c>
      <c r="F14" s="75" t="s">
        <v>137</v>
      </c>
      <c r="G14" s="76" t="s">
        <v>294</v>
      </c>
      <c r="H14" s="76" t="s">
        <v>431</v>
      </c>
      <c r="I14" s="74" t="s">
        <v>307</v>
      </c>
      <c r="J14" s="51">
        <v>7.1</v>
      </c>
      <c r="K14" s="45" t="s">
        <v>342</v>
      </c>
      <c r="L14" s="45" t="str">
        <f t="shared" si="0"/>
        <v>VI+I</v>
      </c>
      <c r="M14" s="48" t="str">
        <f t="shared" si="1"/>
        <v>Software Engineer</v>
      </c>
      <c r="N14" s="48"/>
    </row>
    <row r="15" spans="2:16" ht="11" x14ac:dyDescent="0.15">
      <c r="B15" s="46" t="s">
        <v>199</v>
      </c>
      <c r="C15" s="74" t="s">
        <v>153</v>
      </c>
      <c r="D15" s="75" t="s">
        <v>133</v>
      </c>
      <c r="E15" s="75" t="s">
        <v>136</v>
      </c>
      <c r="F15" s="75" t="s">
        <v>137</v>
      </c>
      <c r="G15" s="76" t="s">
        <v>294</v>
      </c>
      <c r="H15" s="76" t="s">
        <v>431</v>
      </c>
      <c r="I15" s="74" t="s">
        <v>306</v>
      </c>
      <c r="J15" s="51">
        <v>7.1</v>
      </c>
      <c r="K15" s="45" t="s">
        <v>342</v>
      </c>
      <c r="L15" s="45" t="str">
        <f t="shared" si="0"/>
        <v>VI+I</v>
      </c>
      <c r="M15" s="48" t="str">
        <f>IF(OR(C15="Other",C15="Operations"),"Operations + Other",C15)</f>
        <v>Operations + Other</v>
      </c>
      <c r="N15" s="48"/>
    </row>
    <row r="16" spans="2:16" ht="11" x14ac:dyDescent="0.15">
      <c r="B16" s="46" t="s">
        <v>202</v>
      </c>
      <c r="C16" s="74" t="s">
        <v>134</v>
      </c>
      <c r="D16" s="75" t="s">
        <v>133</v>
      </c>
      <c r="E16" s="75" t="s">
        <v>137</v>
      </c>
      <c r="F16" s="75" t="s">
        <v>155</v>
      </c>
      <c r="G16" s="76" t="s">
        <v>294</v>
      </c>
      <c r="H16" s="76" t="s">
        <v>431</v>
      </c>
      <c r="I16" s="74" t="s">
        <v>307</v>
      </c>
      <c r="J16" s="51">
        <v>7.1</v>
      </c>
      <c r="K16" s="45" t="s">
        <v>342</v>
      </c>
      <c r="L16" s="45" t="str">
        <f t="shared" si="0"/>
        <v>VI+I</v>
      </c>
      <c r="M16" s="48" t="str">
        <f t="shared" si="1"/>
        <v>Software Engineer</v>
      </c>
      <c r="N16" s="48"/>
    </row>
    <row r="17" spans="2:14" ht="11" x14ac:dyDescent="0.15">
      <c r="B17" s="46" t="s">
        <v>207</v>
      </c>
      <c r="C17" s="74" t="s">
        <v>134</v>
      </c>
      <c r="D17" s="75" t="s">
        <v>146</v>
      </c>
      <c r="E17" s="75" t="s">
        <v>136</v>
      </c>
      <c r="F17" s="75" t="s">
        <v>144</v>
      </c>
      <c r="G17" s="76" t="s">
        <v>294</v>
      </c>
      <c r="H17" s="76" t="s">
        <v>431</v>
      </c>
      <c r="I17" s="74" t="s">
        <v>307</v>
      </c>
      <c r="J17" s="51">
        <v>7.1</v>
      </c>
      <c r="K17" s="45" t="s">
        <v>342</v>
      </c>
      <c r="L17" s="45" t="str">
        <f t="shared" si="0"/>
        <v>VI+I</v>
      </c>
      <c r="M17" s="48" t="str">
        <f t="shared" si="1"/>
        <v>Software Engineer</v>
      </c>
      <c r="N17" s="48"/>
    </row>
    <row r="18" spans="2:14" ht="11" x14ac:dyDescent="0.15">
      <c r="B18" s="46" t="s">
        <v>215</v>
      </c>
      <c r="C18" s="74" t="s">
        <v>135</v>
      </c>
      <c r="D18" s="75" t="s">
        <v>146</v>
      </c>
      <c r="E18" s="75" t="s">
        <v>155</v>
      </c>
      <c r="F18" s="75" t="s">
        <v>137</v>
      </c>
      <c r="G18" s="76" t="s">
        <v>294</v>
      </c>
      <c r="H18" s="76" t="s">
        <v>431</v>
      </c>
      <c r="I18" s="74" t="s">
        <v>307</v>
      </c>
      <c r="J18" s="51">
        <v>7.1</v>
      </c>
      <c r="K18" s="45" t="s">
        <v>342</v>
      </c>
      <c r="L18" s="45" t="str">
        <f t="shared" si="0"/>
        <v>VI+I</v>
      </c>
      <c r="M18" s="48" t="str">
        <f t="shared" si="1"/>
        <v>Data Scientist</v>
      </c>
      <c r="N18" s="48"/>
    </row>
    <row r="19" spans="2:14" ht="11" x14ac:dyDescent="0.15">
      <c r="B19" s="46" t="s">
        <v>220</v>
      </c>
      <c r="C19" s="74" t="s">
        <v>153</v>
      </c>
      <c r="D19" s="75" t="s">
        <v>133</v>
      </c>
      <c r="E19" s="75" t="s">
        <v>136</v>
      </c>
      <c r="F19" s="75" t="s">
        <v>137</v>
      </c>
      <c r="G19" s="76" t="s">
        <v>294</v>
      </c>
      <c r="H19" s="76" t="s">
        <v>431</v>
      </c>
      <c r="I19" s="74" t="s">
        <v>307</v>
      </c>
      <c r="J19" s="51">
        <v>7.1</v>
      </c>
      <c r="K19" s="45" t="s">
        <v>342</v>
      </c>
      <c r="L19" s="45" t="str">
        <f t="shared" si="0"/>
        <v>VI+I</v>
      </c>
      <c r="M19" s="48" t="str">
        <f>IF(OR(C19="Other",C19="Operations"),"Operations + Other",C19)</f>
        <v>Operations + Other</v>
      </c>
      <c r="N19" s="48"/>
    </row>
    <row r="20" spans="2:14" ht="11" x14ac:dyDescent="0.15">
      <c r="B20" s="46" t="s">
        <v>223</v>
      </c>
      <c r="C20" s="74" t="s">
        <v>135</v>
      </c>
      <c r="D20" s="75" t="s">
        <v>153</v>
      </c>
      <c r="E20" s="75" t="s">
        <v>137</v>
      </c>
      <c r="F20" s="75" t="s">
        <v>144</v>
      </c>
      <c r="G20" s="76" t="s">
        <v>294</v>
      </c>
      <c r="H20" s="76" t="s">
        <v>431</v>
      </c>
      <c r="I20" s="74" t="s">
        <v>306</v>
      </c>
      <c r="J20" s="51">
        <v>7.1</v>
      </c>
      <c r="K20" s="45" t="s">
        <v>342</v>
      </c>
      <c r="L20" s="45" t="str">
        <f t="shared" si="0"/>
        <v>VI+I</v>
      </c>
      <c r="M20" s="48" t="str">
        <f t="shared" si="1"/>
        <v>Data Scientist</v>
      </c>
      <c r="N20" s="48"/>
    </row>
    <row r="21" spans="2:14" ht="11" x14ac:dyDescent="0.15">
      <c r="B21" s="46" t="s">
        <v>226</v>
      </c>
      <c r="C21" s="74" t="s">
        <v>135</v>
      </c>
      <c r="D21" s="75" t="s">
        <v>133</v>
      </c>
      <c r="E21" s="75" t="s">
        <v>155</v>
      </c>
      <c r="F21" s="75" t="s">
        <v>155</v>
      </c>
      <c r="G21" s="76" t="s">
        <v>294</v>
      </c>
      <c r="H21" s="76" t="s">
        <v>431</v>
      </c>
      <c r="I21" s="74" t="s">
        <v>292</v>
      </c>
      <c r="J21" s="51">
        <v>7.1</v>
      </c>
      <c r="K21" s="45" t="s">
        <v>342</v>
      </c>
      <c r="L21" s="45" t="str">
        <f t="shared" si="0"/>
        <v>1_Somewhat Important</v>
      </c>
      <c r="M21" s="48" t="str">
        <f t="shared" si="1"/>
        <v>Data Scientist</v>
      </c>
      <c r="N21" s="48"/>
    </row>
    <row r="22" spans="2:14" ht="22" x14ac:dyDescent="0.15">
      <c r="B22" s="46" t="s">
        <v>228</v>
      </c>
      <c r="C22" s="74" t="s">
        <v>134</v>
      </c>
      <c r="D22" s="75" t="s">
        <v>173</v>
      </c>
      <c r="E22" s="75" t="s">
        <v>155</v>
      </c>
      <c r="F22" s="75" t="s">
        <v>137</v>
      </c>
      <c r="G22" s="76" t="s">
        <v>294</v>
      </c>
      <c r="H22" s="76" t="s">
        <v>431</v>
      </c>
      <c r="I22" s="74" t="s">
        <v>307</v>
      </c>
      <c r="J22" s="51">
        <v>7.1</v>
      </c>
      <c r="K22" s="45" t="s">
        <v>342</v>
      </c>
      <c r="L22" s="45" t="str">
        <f t="shared" si="0"/>
        <v>VI+I</v>
      </c>
      <c r="M22" s="48" t="str">
        <f t="shared" si="1"/>
        <v>Software Engineer</v>
      </c>
      <c r="N22" s="48"/>
    </row>
    <row r="23" spans="2:14" ht="11" x14ac:dyDescent="0.15">
      <c r="B23" s="46" t="s">
        <v>233</v>
      </c>
      <c r="C23" s="74" t="s">
        <v>135</v>
      </c>
      <c r="D23" s="75" t="s">
        <v>146</v>
      </c>
      <c r="E23" s="75" t="s">
        <v>137</v>
      </c>
      <c r="F23" s="75" t="s">
        <v>137</v>
      </c>
      <c r="G23" s="76" t="s">
        <v>294</v>
      </c>
      <c r="H23" s="76" t="s">
        <v>431</v>
      </c>
      <c r="I23" s="74" t="s">
        <v>307</v>
      </c>
      <c r="J23" s="51">
        <v>7.1</v>
      </c>
      <c r="K23" s="45" t="s">
        <v>342</v>
      </c>
      <c r="L23" s="45" t="str">
        <f t="shared" si="0"/>
        <v>VI+I</v>
      </c>
      <c r="M23" s="48" t="str">
        <f t="shared" si="1"/>
        <v>Data Scientist</v>
      </c>
      <c r="N23" s="48"/>
    </row>
    <row r="24" spans="2:14" ht="11" x14ac:dyDescent="0.15">
      <c r="B24" s="46" t="s">
        <v>235</v>
      </c>
      <c r="C24" s="74" t="s">
        <v>219</v>
      </c>
      <c r="D24" s="75" t="s">
        <v>133</v>
      </c>
      <c r="E24" s="75" t="s">
        <v>136</v>
      </c>
      <c r="F24" s="75" t="s">
        <v>144</v>
      </c>
      <c r="G24" s="76" t="s">
        <v>294</v>
      </c>
      <c r="H24" s="76" t="s">
        <v>431</v>
      </c>
      <c r="I24" s="74" t="s">
        <v>306</v>
      </c>
      <c r="J24" s="51">
        <v>7.1</v>
      </c>
      <c r="K24" s="45" t="s">
        <v>342</v>
      </c>
      <c r="L24" s="45" t="str">
        <f t="shared" si="0"/>
        <v>VI+I</v>
      </c>
      <c r="M24" s="48" t="str">
        <f>IF(OR(C24="Other",C24="Operations"),"Operations + Other",C24)</f>
        <v>Operations + Other</v>
      </c>
      <c r="N24" s="48"/>
    </row>
    <row r="25" spans="2:14" ht="11" x14ac:dyDescent="0.15">
      <c r="B25" s="46" t="s">
        <v>239</v>
      </c>
      <c r="C25" s="74" t="s">
        <v>135</v>
      </c>
      <c r="D25" s="75" t="s">
        <v>133</v>
      </c>
      <c r="E25" s="75" t="s">
        <v>136</v>
      </c>
      <c r="F25" s="75" t="s">
        <v>137</v>
      </c>
      <c r="G25" s="76" t="s">
        <v>294</v>
      </c>
      <c r="H25" s="76" t="s">
        <v>431</v>
      </c>
      <c r="I25" s="74" t="s">
        <v>307</v>
      </c>
      <c r="J25" s="51">
        <v>7.1</v>
      </c>
      <c r="K25" s="45" t="s">
        <v>342</v>
      </c>
      <c r="L25" s="45" t="str">
        <f t="shared" si="0"/>
        <v>VI+I</v>
      </c>
      <c r="M25" s="48" t="str">
        <f t="shared" si="1"/>
        <v>Data Scientist</v>
      </c>
      <c r="N25" s="48"/>
    </row>
    <row r="26" spans="2:14" ht="11" x14ac:dyDescent="0.15">
      <c r="B26" s="46" t="s">
        <v>241</v>
      </c>
      <c r="C26" s="74" t="s">
        <v>134</v>
      </c>
      <c r="D26" s="75" t="s">
        <v>133</v>
      </c>
      <c r="E26" s="75" t="s">
        <v>144</v>
      </c>
      <c r="F26" s="75" t="s">
        <v>144</v>
      </c>
      <c r="G26" s="76" t="s">
        <v>294</v>
      </c>
      <c r="H26" s="76" t="s">
        <v>431</v>
      </c>
      <c r="I26" s="74" t="s">
        <v>307</v>
      </c>
      <c r="J26" s="51">
        <v>7.1</v>
      </c>
      <c r="K26" s="45" t="s">
        <v>342</v>
      </c>
      <c r="L26" s="45" t="str">
        <f t="shared" si="0"/>
        <v>VI+I</v>
      </c>
      <c r="M26" s="48" t="str">
        <f t="shared" si="1"/>
        <v>Software Engineer</v>
      </c>
      <c r="N26" s="48"/>
    </row>
    <row r="27" spans="2:14" ht="11" x14ac:dyDescent="0.15">
      <c r="B27" s="46" t="s">
        <v>242</v>
      </c>
      <c r="C27" s="74" t="s">
        <v>153</v>
      </c>
      <c r="D27" s="75" t="s">
        <v>133</v>
      </c>
      <c r="E27" s="75" t="s">
        <v>136</v>
      </c>
      <c r="F27" s="75" t="s">
        <v>144</v>
      </c>
      <c r="G27" s="76" t="s">
        <v>294</v>
      </c>
      <c r="H27" s="76" t="s">
        <v>431</v>
      </c>
      <c r="I27" s="74" t="s">
        <v>307</v>
      </c>
      <c r="J27" s="51">
        <v>7.1</v>
      </c>
      <c r="K27" s="45" t="s">
        <v>342</v>
      </c>
      <c r="L27" s="45" t="str">
        <f t="shared" si="0"/>
        <v>VI+I</v>
      </c>
      <c r="M27" s="48" t="str">
        <f>IF(OR(C27="Other",C27="Operations"),"Operations + Other",C27)</f>
        <v>Operations + Other</v>
      </c>
      <c r="N27" s="48"/>
    </row>
    <row r="28" spans="2:14" ht="11" x14ac:dyDescent="0.15">
      <c r="B28" s="46" t="s">
        <v>246</v>
      </c>
      <c r="C28" s="74" t="s">
        <v>135</v>
      </c>
      <c r="D28" s="75" t="s">
        <v>133</v>
      </c>
      <c r="E28" s="75" t="s">
        <v>136</v>
      </c>
      <c r="F28" s="75" t="s">
        <v>136</v>
      </c>
      <c r="G28" s="76" t="s">
        <v>294</v>
      </c>
      <c r="H28" s="76" t="s">
        <v>431</v>
      </c>
      <c r="I28" s="74" t="s">
        <v>292</v>
      </c>
      <c r="J28" s="51">
        <v>7.1</v>
      </c>
      <c r="K28" s="45" t="s">
        <v>342</v>
      </c>
      <c r="L28" s="45" t="str">
        <f t="shared" si="0"/>
        <v>1_Somewhat Important</v>
      </c>
      <c r="M28" s="48" t="str">
        <f t="shared" si="1"/>
        <v>Data Scientist</v>
      </c>
      <c r="N28" s="48"/>
    </row>
    <row r="29" spans="2:14" ht="11" x14ac:dyDescent="0.15">
      <c r="B29" s="46" t="s">
        <v>247</v>
      </c>
      <c r="C29" s="74" t="s">
        <v>134</v>
      </c>
      <c r="D29" s="75" t="s">
        <v>146</v>
      </c>
      <c r="E29" s="75" t="s">
        <v>137</v>
      </c>
      <c r="F29" s="75" t="s">
        <v>137</v>
      </c>
      <c r="G29" s="76" t="s">
        <v>294</v>
      </c>
      <c r="H29" s="76" t="s">
        <v>431</v>
      </c>
      <c r="I29" s="74" t="s">
        <v>307</v>
      </c>
      <c r="J29" s="51">
        <v>7.1</v>
      </c>
      <c r="K29" s="45" t="s">
        <v>342</v>
      </c>
      <c r="L29" s="45" t="str">
        <f t="shared" si="0"/>
        <v>VI+I</v>
      </c>
      <c r="M29" s="48" t="str">
        <f t="shared" si="1"/>
        <v>Software Engineer</v>
      </c>
      <c r="N29" s="48"/>
    </row>
    <row r="30" spans="2:14" ht="11" x14ac:dyDescent="0.15">
      <c r="B30" s="46" t="s">
        <v>249</v>
      </c>
      <c r="C30" s="74" t="s">
        <v>135</v>
      </c>
      <c r="D30" s="75" t="s">
        <v>133</v>
      </c>
      <c r="E30" s="75" t="s">
        <v>136</v>
      </c>
      <c r="F30" s="75" t="s">
        <v>155</v>
      </c>
      <c r="G30" s="76" t="s">
        <v>294</v>
      </c>
      <c r="H30" s="76" t="s">
        <v>431</v>
      </c>
      <c r="I30" s="74" t="s">
        <v>307</v>
      </c>
      <c r="J30" s="51">
        <v>7.1</v>
      </c>
      <c r="K30" s="45" t="s">
        <v>342</v>
      </c>
      <c r="L30" s="45" t="str">
        <f t="shared" si="0"/>
        <v>VI+I</v>
      </c>
      <c r="M30" s="48" t="str">
        <f t="shared" si="1"/>
        <v>Data Scientist</v>
      </c>
      <c r="N30" s="48"/>
    </row>
    <row r="31" spans="2:14" ht="11" x14ac:dyDescent="0.15">
      <c r="B31" s="46" t="s">
        <v>254</v>
      </c>
      <c r="C31" s="74" t="s">
        <v>135</v>
      </c>
      <c r="D31" s="75" t="s">
        <v>146</v>
      </c>
      <c r="E31" s="75" t="s">
        <v>137</v>
      </c>
      <c r="F31" s="75" t="s">
        <v>144</v>
      </c>
      <c r="G31" s="76" t="s">
        <v>294</v>
      </c>
      <c r="H31" s="76" t="s">
        <v>431</v>
      </c>
      <c r="I31" s="74" t="s">
        <v>292</v>
      </c>
      <c r="J31" s="51">
        <v>7.1</v>
      </c>
      <c r="K31" s="45" t="s">
        <v>342</v>
      </c>
      <c r="L31" s="45" t="str">
        <f t="shared" si="0"/>
        <v>1_Somewhat Important</v>
      </c>
      <c r="M31" s="48" t="str">
        <f t="shared" si="1"/>
        <v>Data Scientist</v>
      </c>
      <c r="N31" s="48"/>
    </row>
    <row r="32" spans="2:14" ht="11" x14ac:dyDescent="0.15">
      <c r="B32" s="46" t="s">
        <v>259</v>
      </c>
      <c r="C32" s="74" t="s">
        <v>135</v>
      </c>
      <c r="D32" s="75" t="s">
        <v>146</v>
      </c>
      <c r="E32" s="75" t="s">
        <v>136</v>
      </c>
      <c r="F32" s="75" t="s">
        <v>144</v>
      </c>
      <c r="G32" s="76" t="s">
        <v>294</v>
      </c>
      <c r="H32" s="76" t="s">
        <v>431</v>
      </c>
      <c r="I32" s="74" t="s">
        <v>293</v>
      </c>
      <c r="J32" s="51">
        <v>7.1</v>
      </c>
      <c r="K32" s="45" t="s">
        <v>342</v>
      </c>
      <c r="L32" s="45" t="str">
        <f t="shared" si="0"/>
        <v>0_Not Important</v>
      </c>
      <c r="M32" s="48" t="str">
        <f t="shared" si="1"/>
        <v>Data Scientist</v>
      </c>
      <c r="N32" s="48"/>
    </row>
    <row r="33" spans="2:14" ht="11" x14ac:dyDescent="0.15">
      <c r="B33" s="46" t="s">
        <v>128</v>
      </c>
      <c r="C33" s="74" t="s">
        <v>134</v>
      </c>
      <c r="D33" s="75" t="s">
        <v>133</v>
      </c>
      <c r="E33" s="75" t="s">
        <v>136</v>
      </c>
      <c r="F33" s="75" t="s">
        <v>137</v>
      </c>
      <c r="G33" s="76" t="s">
        <v>295</v>
      </c>
      <c r="H33" s="76" t="s">
        <v>380</v>
      </c>
      <c r="I33" s="74" t="s">
        <v>306</v>
      </c>
      <c r="J33" s="51">
        <v>7.2</v>
      </c>
      <c r="K33" s="45" t="s">
        <v>343</v>
      </c>
      <c r="L33" s="45" t="str">
        <f t="shared" si="0"/>
        <v>VI+I</v>
      </c>
      <c r="M33" s="48" t="str">
        <f t="shared" si="1"/>
        <v>Software Engineer</v>
      </c>
      <c r="N33" s="48"/>
    </row>
    <row r="34" spans="2:14" ht="11" x14ac:dyDescent="0.15">
      <c r="B34" s="46" t="s">
        <v>143</v>
      </c>
      <c r="C34" s="74" t="s">
        <v>134</v>
      </c>
      <c r="D34" s="75" t="s">
        <v>133</v>
      </c>
      <c r="E34" s="75" t="s">
        <v>144</v>
      </c>
      <c r="F34" s="75" t="s">
        <v>144</v>
      </c>
      <c r="G34" s="76" t="s">
        <v>295</v>
      </c>
      <c r="H34" s="76" t="s">
        <v>380</v>
      </c>
      <c r="I34" s="74" t="s">
        <v>307</v>
      </c>
      <c r="J34" s="51">
        <v>7.2</v>
      </c>
      <c r="K34" s="45" t="s">
        <v>343</v>
      </c>
      <c r="L34" s="45" t="str">
        <f t="shared" si="0"/>
        <v>VI+I</v>
      </c>
      <c r="M34" s="48" t="str">
        <f t="shared" si="1"/>
        <v>Software Engineer</v>
      </c>
      <c r="N34" s="48"/>
    </row>
    <row r="35" spans="2:14" ht="11" x14ac:dyDescent="0.15">
      <c r="B35" s="46" t="s">
        <v>145</v>
      </c>
      <c r="C35" s="74" t="s">
        <v>134</v>
      </c>
      <c r="D35" s="75" t="s">
        <v>146</v>
      </c>
      <c r="E35" s="75" t="s">
        <v>137</v>
      </c>
      <c r="F35" s="75" t="s">
        <v>137</v>
      </c>
      <c r="G35" s="76" t="s">
        <v>295</v>
      </c>
      <c r="H35" s="76" t="s">
        <v>380</v>
      </c>
      <c r="I35" s="74" t="s">
        <v>307</v>
      </c>
      <c r="J35" s="51">
        <v>7.2</v>
      </c>
      <c r="K35" s="45" t="s">
        <v>343</v>
      </c>
      <c r="L35" s="45" t="str">
        <f t="shared" si="0"/>
        <v>VI+I</v>
      </c>
      <c r="M35" s="48" t="str">
        <f t="shared" si="1"/>
        <v>Software Engineer</v>
      </c>
      <c r="N35" s="48"/>
    </row>
    <row r="36" spans="2:14" ht="11" x14ac:dyDescent="0.15">
      <c r="B36" s="46" t="s">
        <v>149</v>
      </c>
      <c r="C36" s="74" t="s">
        <v>135</v>
      </c>
      <c r="D36" s="75" t="s">
        <v>133</v>
      </c>
      <c r="E36" s="75" t="s">
        <v>137</v>
      </c>
      <c r="F36" s="75" t="s">
        <v>137</v>
      </c>
      <c r="G36" s="76" t="s">
        <v>295</v>
      </c>
      <c r="H36" s="76" t="s">
        <v>380</v>
      </c>
      <c r="I36" s="74" t="s">
        <v>306</v>
      </c>
      <c r="J36" s="51">
        <v>7.2</v>
      </c>
      <c r="K36" s="45" t="s">
        <v>343</v>
      </c>
      <c r="L36" s="45" t="str">
        <f t="shared" si="0"/>
        <v>VI+I</v>
      </c>
      <c r="M36" s="48" t="str">
        <f t="shared" si="1"/>
        <v>Data Scientist</v>
      </c>
      <c r="N36" s="48"/>
    </row>
    <row r="37" spans="2:14" ht="11" x14ac:dyDescent="0.15">
      <c r="B37" s="46" t="s">
        <v>152</v>
      </c>
      <c r="C37" s="74" t="s">
        <v>135</v>
      </c>
      <c r="D37" s="75" t="s">
        <v>133</v>
      </c>
      <c r="E37" s="75" t="s">
        <v>155</v>
      </c>
      <c r="F37" s="75" t="s">
        <v>155</v>
      </c>
      <c r="G37" s="76" t="s">
        <v>295</v>
      </c>
      <c r="H37" s="76" t="s">
        <v>380</v>
      </c>
      <c r="I37" s="74" t="s">
        <v>292</v>
      </c>
      <c r="J37" s="51">
        <v>7.2</v>
      </c>
      <c r="K37" s="45" t="s">
        <v>343</v>
      </c>
      <c r="L37" s="45" t="str">
        <f t="shared" si="0"/>
        <v>1_Somewhat Important</v>
      </c>
      <c r="M37" s="48" t="str">
        <f t="shared" si="1"/>
        <v>Data Scientist</v>
      </c>
      <c r="N37" s="48"/>
    </row>
    <row r="38" spans="2:14" ht="11" x14ac:dyDescent="0.15">
      <c r="B38" s="46" t="s">
        <v>158</v>
      </c>
      <c r="C38" s="74" t="s">
        <v>135</v>
      </c>
      <c r="D38" s="75" t="s">
        <v>146</v>
      </c>
      <c r="E38" s="75" t="s">
        <v>136</v>
      </c>
      <c r="F38" s="75" t="s">
        <v>136</v>
      </c>
      <c r="G38" s="76" t="s">
        <v>295</v>
      </c>
      <c r="H38" s="76" t="s">
        <v>380</v>
      </c>
      <c r="I38" s="74" t="s">
        <v>307</v>
      </c>
      <c r="J38" s="51">
        <v>7.2</v>
      </c>
      <c r="K38" s="45" t="s">
        <v>343</v>
      </c>
      <c r="L38" s="45" t="str">
        <f t="shared" si="0"/>
        <v>VI+I</v>
      </c>
      <c r="M38" s="48" t="str">
        <f t="shared" si="1"/>
        <v>Data Scientist</v>
      </c>
      <c r="N38" s="48"/>
    </row>
    <row r="39" spans="2:14" ht="11" x14ac:dyDescent="0.15">
      <c r="B39" s="46" t="s">
        <v>164</v>
      </c>
      <c r="C39" s="74" t="s">
        <v>135</v>
      </c>
      <c r="D39" s="75" t="s">
        <v>133</v>
      </c>
      <c r="E39" s="75" t="s">
        <v>136</v>
      </c>
      <c r="F39" s="75" t="s">
        <v>136</v>
      </c>
      <c r="G39" s="76" t="s">
        <v>295</v>
      </c>
      <c r="H39" s="76" t="s">
        <v>380</v>
      </c>
      <c r="I39" s="74" t="s">
        <v>306</v>
      </c>
      <c r="J39" s="51">
        <v>7.2</v>
      </c>
      <c r="K39" s="45" t="s">
        <v>343</v>
      </c>
      <c r="L39" s="45" t="str">
        <f t="shared" si="0"/>
        <v>VI+I</v>
      </c>
      <c r="M39" s="48" t="str">
        <f t="shared" si="1"/>
        <v>Data Scientist</v>
      </c>
      <c r="N39" s="48"/>
    </row>
    <row r="40" spans="2:14" ht="22" x14ac:dyDescent="0.15">
      <c r="B40" s="46" t="s">
        <v>169</v>
      </c>
      <c r="C40" s="74" t="s">
        <v>135</v>
      </c>
      <c r="D40" s="75" t="s">
        <v>173</v>
      </c>
      <c r="E40" s="75" t="s">
        <v>155</v>
      </c>
      <c r="F40" s="75" t="s">
        <v>136</v>
      </c>
      <c r="G40" s="76" t="s">
        <v>295</v>
      </c>
      <c r="H40" s="76" t="s">
        <v>380</v>
      </c>
      <c r="I40" s="74" t="s">
        <v>307</v>
      </c>
      <c r="J40" s="51">
        <v>7.2</v>
      </c>
      <c r="K40" s="45" t="s">
        <v>343</v>
      </c>
      <c r="L40" s="45" t="str">
        <f t="shared" si="0"/>
        <v>VI+I</v>
      </c>
      <c r="M40" s="48" t="str">
        <f t="shared" si="1"/>
        <v>Data Scientist</v>
      </c>
      <c r="N40" s="48"/>
    </row>
    <row r="41" spans="2:14" ht="11" x14ac:dyDescent="0.15">
      <c r="B41" s="46" t="s">
        <v>175</v>
      </c>
      <c r="C41" s="74" t="s">
        <v>153</v>
      </c>
      <c r="D41" s="75" t="s">
        <v>133</v>
      </c>
      <c r="E41" s="75" t="s">
        <v>136</v>
      </c>
      <c r="F41" s="75" t="s">
        <v>136</v>
      </c>
      <c r="G41" s="76" t="s">
        <v>295</v>
      </c>
      <c r="H41" s="76" t="s">
        <v>380</v>
      </c>
      <c r="I41" s="74" t="s">
        <v>292</v>
      </c>
      <c r="J41" s="51">
        <v>7.2</v>
      </c>
      <c r="K41" s="45" t="s">
        <v>343</v>
      </c>
      <c r="L41" s="45" t="str">
        <f t="shared" si="0"/>
        <v>1_Somewhat Important</v>
      </c>
      <c r="M41" s="48" t="str">
        <f>IF(OR(C41="Other",C41="Operations"),"Operations + Other",C41)</f>
        <v>Operations + Other</v>
      </c>
      <c r="N41" s="48"/>
    </row>
    <row r="42" spans="2:14" ht="11" x14ac:dyDescent="0.15">
      <c r="B42" s="46" t="s">
        <v>187</v>
      </c>
      <c r="C42" s="74" t="s">
        <v>134</v>
      </c>
      <c r="D42" s="75" t="s">
        <v>133</v>
      </c>
      <c r="E42" s="75" t="s">
        <v>136</v>
      </c>
      <c r="F42" s="75" t="s">
        <v>136</v>
      </c>
      <c r="G42" s="76" t="s">
        <v>295</v>
      </c>
      <c r="H42" s="76" t="s">
        <v>380</v>
      </c>
      <c r="I42" s="74" t="s">
        <v>307</v>
      </c>
      <c r="J42" s="51">
        <v>7.2</v>
      </c>
      <c r="K42" s="45" t="s">
        <v>343</v>
      </c>
      <c r="L42" s="45" t="str">
        <f t="shared" si="0"/>
        <v>VI+I</v>
      </c>
      <c r="M42" s="48" t="str">
        <f t="shared" si="1"/>
        <v>Software Engineer</v>
      </c>
      <c r="N42" s="48"/>
    </row>
    <row r="43" spans="2:14" ht="11" x14ac:dyDescent="0.15">
      <c r="B43" s="46" t="s">
        <v>191</v>
      </c>
      <c r="C43" s="74" t="s">
        <v>135</v>
      </c>
      <c r="D43" s="75" t="s">
        <v>133</v>
      </c>
      <c r="E43" s="75" t="s">
        <v>155</v>
      </c>
      <c r="F43" s="75" t="s">
        <v>155</v>
      </c>
      <c r="G43" s="76" t="s">
        <v>295</v>
      </c>
      <c r="H43" s="76" t="s">
        <v>380</v>
      </c>
      <c r="I43" s="74" t="s">
        <v>307</v>
      </c>
      <c r="J43" s="51">
        <v>7.2</v>
      </c>
      <c r="K43" s="45" t="s">
        <v>343</v>
      </c>
      <c r="L43" s="45" t="str">
        <f t="shared" si="0"/>
        <v>VI+I</v>
      </c>
      <c r="M43" s="48" t="str">
        <f t="shared" si="1"/>
        <v>Data Scientist</v>
      </c>
      <c r="N43" s="48"/>
    </row>
    <row r="44" spans="2:14" ht="11" x14ac:dyDescent="0.15">
      <c r="B44" s="46" t="s">
        <v>193</v>
      </c>
      <c r="C44" s="74" t="s">
        <v>135</v>
      </c>
      <c r="D44" s="75" t="s">
        <v>133</v>
      </c>
      <c r="E44" s="75" t="s">
        <v>155</v>
      </c>
      <c r="F44" s="75" t="s">
        <v>137</v>
      </c>
      <c r="G44" s="76" t="s">
        <v>295</v>
      </c>
      <c r="H44" s="76" t="s">
        <v>380</v>
      </c>
      <c r="I44" s="74" t="s">
        <v>307</v>
      </c>
      <c r="J44" s="51">
        <v>7.2</v>
      </c>
      <c r="K44" s="45" t="s">
        <v>343</v>
      </c>
      <c r="L44" s="45" t="str">
        <f t="shared" si="0"/>
        <v>VI+I</v>
      </c>
      <c r="M44" s="48" t="str">
        <f t="shared" si="1"/>
        <v>Data Scientist</v>
      </c>
      <c r="N44" s="48"/>
    </row>
    <row r="45" spans="2:14" ht="11" x14ac:dyDescent="0.15">
      <c r="B45" s="46" t="s">
        <v>196</v>
      </c>
      <c r="C45" s="74" t="s">
        <v>134</v>
      </c>
      <c r="D45" s="75" t="s">
        <v>133</v>
      </c>
      <c r="E45" s="75" t="s">
        <v>136</v>
      </c>
      <c r="F45" s="75" t="s">
        <v>137</v>
      </c>
      <c r="G45" s="76" t="s">
        <v>295</v>
      </c>
      <c r="H45" s="76" t="s">
        <v>380</v>
      </c>
      <c r="I45" s="74" t="s">
        <v>307</v>
      </c>
      <c r="J45" s="51">
        <v>7.2</v>
      </c>
      <c r="K45" s="45" t="s">
        <v>343</v>
      </c>
      <c r="L45" s="45" t="str">
        <f t="shared" si="0"/>
        <v>VI+I</v>
      </c>
      <c r="M45" s="48" t="str">
        <f t="shared" si="1"/>
        <v>Software Engineer</v>
      </c>
      <c r="N45" s="48"/>
    </row>
    <row r="46" spans="2:14" ht="11" x14ac:dyDescent="0.15">
      <c r="B46" s="46" t="s">
        <v>199</v>
      </c>
      <c r="C46" s="74" t="s">
        <v>153</v>
      </c>
      <c r="D46" s="75" t="s">
        <v>133</v>
      </c>
      <c r="E46" s="75" t="s">
        <v>136</v>
      </c>
      <c r="F46" s="75" t="s">
        <v>137</v>
      </c>
      <c r="G46" s="76" t="s">
        <v>295</v>
      </c>
      <c r="H46" s="76" t="s">
        <v>380</v>
      </c>
      <c r="I46" s="74" t="s">
        <v>307</v>
      </c>
      <c r="J46" s="51">
        <v>7.2</v>
      </c>
      <c r="K46" s="45" t="s">
        <v>343</v>
      </c>
      <c r="L46" s="45" t="str">
        <f t="shared" si="0"/>
        <v>VI+I</v>
      </c>
      <c r="M46" s="48" t="str">
        <f>IF(OR(C46="Other",C46="Operations"),"Operations + Other",C46)</f>
        <v>Operations + Other</v>
      </c>
      <c r="N46" s="48"/>
    </row>
    <row r="47" spans="2:14" ht="11" x14ac:dyDescent="0.15">
      <c r="B47" s="46" t="s">
        <v>202</v>
      </c>
      <c r="C47" s="74" t="s">
        <v>134</v>
      </c>
      <c r="D47" s="75" t="s">
        <v>133</v>
      </c>
      <c r="E47" s="75" t="s">
        <v>137</v>
      </c>
      <c r="F47" s="75" t="s">
        <v>155</v>
      </c>
      <c r="G47" s="76" t="s">
        <v>295</v>
      </c>
      <c r="H47" s="76" t="s">
        <v>380</v>
      </c>
      <c r="I47" s="74" t="s">
        <v>307</v>
      </c>
      <c r="J47" s="51">
        <v>7.2</v>
      </c>
      <c r="K47" s="45" t="s">
        <v>343</v>
      </c>
      <c r="L47" s="45" t="str">
        <f t="shared" si="0"/>
        <v>VI+I</v>
      </c>
      <c r="M47" s="48" t="str">
        <f t="shared" si="1"/>
        <v>Software Engineer</v>
      </c>
      <c r="N47" s="48"/>
    </row>
    <row r="48" spans="2:14" ht="11" x14ac:dyDescent="0.15">
      <c r="B48" s="46" t="s">
        <v>207</v>
      </c>
      <c r="C48" s="74" t="s">
        <v>134</v>
      </c>
      <c r="D48" s="75" t="s">
        <v>146</v>
      </c>
      <c r="E48" s="75" t="s">
        <v>136</v>
      </c>
      <c r="F48" s="75" t="s">
        <v>144</v>
      </c>
      <c r="G48" s="76" t="s">
        <v>295</v>
      </c>
      <c r="H48" s="76" t="s">
        <v>380</v>
      </c>
      <c r="I48" s="74" t="s">
        <v>307</v>
      </c>
      <c r="J48" s="51">
        <v>7.2</v>
      </c>
      <c r="K48" s="45" t="s">
        <v>343</v>
      </c>
      <c r="L48" s="45" t="str">
        <f t="shared" si="0"/>
        <v>VI+I</v>
      </c>
      <c r="M48" s="48" t="str">
        <f t="shared" si="1"/>
        <v>Software Engineer</v>
      </c>
      <c r="N48" s="48"/>
    </row>
    <row r="49" spans="2:14" ht="11" x14ac:dyDescent="0.15">
      <c r="B49" s="46" t="s">
        <v>215</v>
      </c>
      <c r="C49" s="74" t="s">
        <v>135</v>
      </c>
      <c r="D49" s="75" t="s">
        <v>146</v>
      </c>
      <c r="E49" s="75" t="s">
        <v>155</v>
      </c>
      <c r="F49" s="75" t="s">
        <v>137</v>
      </c>
      <c r="G49" s="76" t="s">
        <v>295</v>
      </c>
      <c r="H49" s="76" t="s">
        <v>380</v>
      </c>
      <c r="I49" s="74" t="s">
        <v>307</v>
      </c>
      <c r="J49" s="51">
        <v>7.2</v>
      </c>
      <c r="K49" s="45" t="s">
        <v>343</v>
      </c>
      <c r="L49" s="45" t="str">
        <f t="shared" si="0"/>
        <v>VI+I</v>
      </c>
      <c r="M49" s="48" t="str">
        <f t="shared" si="1"/>
        <v>Data Scientist</v>
      </c>
      <c r="N49" s="48"/>
    </row>
    <row r="50" spans="2:14" ht="11" x14ac:dyDescent="0.15">
      <c r="B50" s="46" t="s">
        <v>220</v>
      </c>
      <c r="C50" s="74" t="s">
        <v>153</v>
      </c>
      <c r="D50" s="75" t="s">
        <v>133</v>
      </c>
      <c r="E50" s="75" t="s">
        <v>136</v>
      </c>
      <c r="F50" s="75" t="s">
        <v>137</v>
      </c>
      <c r="G50" s="76" t="s">
        <v>295</v>
      </c>
      <c r="H50" s="76" t="s">
        <v>380</v>
      </c>
      <c r="I50" s="74" t="s">
        <v>307</v>
      </c>
      <c r="J50" s="51">
        <v>7.2</v>
      </c>
      <c r="K50" s="45" t="s">
        <v>343</v>
      </c>
      <c r="L50" s="45" t="str">
        <f t="shared" si="0"/>
        <v>VI+I</v>
      </c>
      <c r="M50" s="48" t="str">
        <f>IF(OR(C50="Other",C50="Operations"),"Operations + Other",C50)</f>
        <v>Operations + Other</v>
      </c>
      <c r="N50" s="48"/>
    </row>
    <row r="51" spans="2:14" ht="11" x14ac:dyDescent="0.15">
      <c r="B51" s="46" t="s">
        <v>223</v>
      </c>
      <c r="C51" s="74" t="s">
        <v>135</v>
      </c>
      <c r="D51" s="75" t="s">
        <v>153</v>
      </c>
      <c r="E51" s="75" t="s">
        <v>137</v>
      </c>
      <c r="F51" s="75" t="s">
        <v>144</v>
      </c>
      <c r="G51" s="76" t="s">
        <v>295</v>
      </c>
      <c r="H51" s="76" t="s">
        <v>380</v>
      </c>
      <c r="I51" s="74" t="s">
        <v>307</v>
      </c>
      <c r="J51" s="51">
        <v>7.2</v>
      </c>
      <c r="K51" s="45" t="s">
        <v>343</v>
      </c>
      <c r="L51" s="45" t="str">
        <f t="shared" si="0"/>
        <v>VI+I</v>
      </c>
      <c r="M51" s="48" t="str">
        <f t="shared" si="1"/>
        <v>Data Scientist</v>
      </c>
      <c r="N51" s="48"/>
    </row>
    <row r="52" spans="2:14" ht="11" x14ac:dyDescent="0.15">
      <c r="B52" s="46" t="s">
        <v>226</v>
      </c>
      <c r="C52" s="74" t="s">
        <v>135</v>
      </c>
      <c r="D52" s="75" t="s">
        <v>133</v>
      </c>
      <c r="E52" s="75" t="s">
        <v>155</v>
      </c>
      <c r="F52" s="75" t="s">
        <v>155</v>
      </c>
      <c r="G52" s="76" t="s">
        <v>295</v>
      </c>
      <c r="H52" s="76" t="s">
        <v>380</v>
      </c>
      <c r="I52" s="74" t="s">
        <v>307</v>
      </c>
      <c r="J52" s="51">
        <v>7.2</v>
      </c>
      <c r="K52" s="45" t="s">
        <v>343</v>
      </c>
      <c r="L52" s="45" t="str">
        <f t="shared" si="0"/>
        <v>VI+I</v>
      </c>
      <c r="M52" s="48" t="str">
        <f t="shared" si="1"/>
        <v>Data Scientist</v>
      </c>
      <c r="N52" s="48"/>
    </row>
    <row r="53" spans="2:14" ht="22" x14ac:dyDescent="0.15">
      <c r="B53" s="46" t="s">
        <v>228</v>
      </c>
      <c r="C53" s="74" t="s">
        <v>134</v>
      </c>
      <c r="D53" s="75" t="s">
        <v>173</v>
      </c>
      <c r="E53" s="75" t="s">
        <v>155</v>
      </c>
      <c r="F53" s="75" t="s">
        <v>137</v>
      </c>
      <c r="G53" s="76" t="s">
        <v>295</v>
      </c>
      <c r="H53" s="76" t="s">
        <v>380</v>
      </c>
      <c r="I53" s="74" t="s">
        <v>307</v>
      </c>
      <c r="J53" s="51">
        <v>7.2</v>
      </c>
      <c r="K53" s="45" t="s">
        <v>343</v>
      </c>
      <c r="L53" s="45" t="str">
        <f t="shared" si="0"/>
        <v>VI+I</v>
      </c>
      <c r="M53" s="48" t="str">
        <f t="shared" si="1"/>
        <v>Software Engineer</v>
      </c>
      <c r="N53" s="48"/>
    </row>
    <row r="54" spans="2:14" ht="11" x14ac:dyDescent="0.15">
      <c r="B54" s="46" t="s">
        <v>233</v>
      </c>
      <c r="C54" s="74" t="s">
        <v>135</v>
      </c>
      <c r="D54" s="75" t="s">
        <v>146</v>
      </c>
      <c r="E54" s="75" t="s">
        <v>137</v>
      </c>
      <c r="F54" s="75" t="s">
        <v>137</v>
      </c>
      <c r="G54" s="76" t="s">
        <v>295</v>
      </c>
      <c r="H54" s="76" t="s">
        <v>380</v>
      </c>
      <c r="I54" s="74" t="s">
        <v>307</v>
      </c>
      <c r="J54" s="51">
        <v>7.2</v>
      </c>
      <c r="K54" s="45" t="s">
        <v>343</v>
      </c>
      <c r="L54" s="45" t="str">
        <f t="shared" si="0"/>
        <v>VI+I</v>
      </c>
      <c r="M54" s="48" t="str">
        <f t="shared" si="1"/>
        <v>Data Scientist</v>
      </c>
      <c r="N54" s="48"/>
    </row>
    <row r="55" spans="2:14" ht="11" x14ac:dyDescent="0.15">
      <c r="B55" s="46" t="s">
        <v>235</v>
      </c>
      <c r="C55" s="74" t="s">
        <v>219</v>
      </c>
      <c r="D55" s="75" t="s">
        <v>133</v>
      </c>
      <c r="E55" s="75" t="s">
        <v>136</v>
      </c>
      <c r="F55" s="75" t="s">
        <v>144</v>
      </c>
      <c r="G55" s="76" t="s">
        <v>295</v>
      </c>
      <c r="H55" s="76" t="s">
        <v>380</v>
      </c>
      <c r="I55" s="74" t="s">
        <v>306</v>
      </c>
      <c r="J55" s="51">
        <v>7.2</v>
      </c>
      <c r="K55" s="45" t="s">
        <v>343</v>
      </c>
      <c r="L55" s="45" t="str">
        <f t="shared" si="0"/>
        <v>VI+I</v>
      </c>
      <c r="M55" s="48" t="str">
        <f>IF(OR(C55="Other",C55="Operations"),"Operations + Other",C55)</f>
        <v>Operations + Other</v>
      </c>
      <c r="N55" s="48"/>
    </row>
    <row r="56" spans="2:14" ht="11" x14ac:dyDescent="0.15">
      <c r="B56" s="46" t="s">
        <v>239</v>
      </c>
      <c r="C56" s="74" t="s">
        <v>135</v>
      </c>
      <c r="D56" s="75" t="s">
        <v>133</v>
      </c>
      <c r="E56" s="75" t="s">
        <v>136</v>
      </c>
      <c r="F56" s="75" t="s">
        <v>137</v>
      </c>
      <c r="G56" s="76" t="s">
        <v>295</v>
      </c>
      <c r="H56" s="76" t="s">
        <v>380</v>
      </c>
      <c r="I56" s="74" t="s">
        <v>307</v>
      </c>
      <c r="J56" s="51">
        <v>7.2</v>
      </c>
      <c r="K56" s="45" t="s">
        <v>343</v>
      </c>
      <c r="L56" s="45" t="str">
        <f t="shared" si="0"/>
        <v>VI+I</v>
      </c>
      <c r="M56" s="48" t="str">
        <f t="shared" si="1"/>
        <v>Data Scientist</v>
      </c>
      <c r="N56" s="48"/>
    </row>
    <row r="57" spans="2:14" ht="11" x14ac:dyDescent="0.15">
      <c r="B57" s="46" t="s">
        <v>241</v>
      </c>
      <c r="C57" s="74" t="s">
        <v>134</v>
      </c>
      <c r="D57" s="75" t="s">
        <v>133</v>
      </c>
      <c r="E57" s="75" t="s">
        <v>144</v>
      </c>
      <c r="F57" s="75" t="s">
        <v>144</v>
      </c>
      <c r="G57" s="76" t="s">
        <v>295</v>
      </c>
      <c r="H57" s="76" t="s">
        <v>380</v>
      </c>
      <c r="I57" s="74" t="s">
        <v>307</v>
      </c>
      <c r="J57" s="51">
        <v>7.2</v>
      </c>
      <c r="K57" s="45" t="s">
        <v>343</v>
      </c>
      <c r="L57" s="45" t="str">
        <f t="shared" si="0"/>
        <v>VI+I</v>
      </c>
      <c r="M57" s="48" t="str">
        <f t="shared" si="1"/>
        <v>Software Engineer</v>
      </c>
      <c r="N57" s="48"/>
    </row>
    <row r="58" spans="2:14" ht="11" x14ac:dyDescent="0.15">
      <c r="B58" s="46" t="s">
        <v>242</v>
      </c>
      <c r="C58" s="74" t="s">
        <v>153</v>
      </c>
      <c r="D58" s="75" t="s">
        <v>133</v>
      </c>
      <c r="E58" s="75" t="s">
        <v>136</v>
      </c>
      <c r="F58" s="75" t="s">
        <v>144</v>
      </c>
      <c r="G58" s="76" t="s">
        <v>295</v>
      </c>
      <c r="H58" s="76" t="s">
        <v>380</v>
      </c>
      <c r="I58" s="74" t="s">
        <v>307</v>
      </c>
      <c r="J58" s="51">
        <v>7.2</v>
      </c>
      <c r="K58" s="45" t="s">
        <v>343</v>
      </c>
      <c r="L58" s="45" t="str">
        <f t="shared" si="0"/>
        <v>VI+I</v>
      </c>
      <c r="M58" s="48" t="str">
        <f>IF(OR(C58="Other",C58="Operations"),"Operations + Other",C58)</f>
        <v>Operations + Other</v>
      </c>
      <c r="N58" s="48"/>
    </row>
    <row r="59" spans="2:14" ht="11" x14ac:dyDescent="0.15">
      <c r="B59" s="46" t="s">
        <v>246</v>
      </c>
      <c r="C59" s="74" t="s">
        <v>135</v>
      </c>
      <c r="D59" s="75" t="s">
        <v>133</v>
      </c>
      <c r="E59" s="75" t="s">
        <v>136</v>
      </c>
      <c r="F59" s="75" t="s">
        <v>136</v>
      </c>
      <c r="G59" s="76" t="s">
        <v>295</v>
      </c>
      <c r="H59" s="76" t="s">
        <v>380</v>
      </c>
      <c r="I59" s="74" t="s">
        <v>306</v>
      </c>
      <c r="J59" s="51">
        <v>7.2</v>
      </c>
      <c r="K59" s="45" t="s">
        <v>343</v>
      </c>
      <c r="L59" s="45" t="str">
        <f t="shared" si="0"/>
        <v>VI+I</v>
      </c>
      <c r="M59" s="48" t="str">
        <f t="shared" si="1"/>
        <v>Data Scientist</v>
      </c>
      <c r="N59" s="48"/>
    </row>
    <row r="60" spans="2:14" ht="11" x14ac:dyDescent="0.15">
      <c r="B60" s="46" t="s">
        <v>247</v>
      </c>
      <c r="C60" s="74" t="s">
        <v>134</v>
      </c>
      <c r="D60" s="75" t="s">
        <v>146</v>
      </c>
      <c r="E60" s="75" t="s">
        <v>137</v>
      </c>
      <c r="F60" s="75" t="s">
        <v>137</v>
      </c>
      <c r="G60" s="76" t="s">
        <v>295</v>
      </c>
      <c r="H60" s="76" t="s">
        <v>380</v>
      </c>
      <c r="I60" s="74" t="s">
        <v>307</v>
      </c>
      <c r="J60" s="51">
        <v>7.2</v>
      </c>
      <c r="K60" s="45" t="s">
        <v>343</v>
      </c>
      <c r="L60" s="45" t="str">
        <f t="shared" si="0"/>
        <v>VI+I</v>
      </c>
      <c r="M60" s="48" t="str">
        <f t="shared" si="1"/>
        <v>Software Engineer</v>
      </c>
      <c r="N60" s="48"/>
    </row>
    <row r="61" spans="2:14" ht="11" x14ac:dyDescent="0.15">
      <c r="B61" s="46" t="s">
        <v>249</v>
      </c>
      <c r="C61" s="74" t="s">
        <v>135</v>
      </c>
      <c r="D61" s="75" t="s">
        <v>133</v>
      </c>
      <c r="E61" s="75" t="s">
        <v>136</v>
      </c>
      <c r="F61" s="75" t="s">
        <v>155</v>
      </c>
      <c r="G61" s="76" t="s">
        <v>295</v>
      </c>
      <c r="H61" s="76" t="s">
        <v>380</v>
      </c>
      <c r="I61" s="74" t="s">
        <v>307</v>
      </c>
      <c r="J61" s="51">
        <v>7.2</v>
      </c>
      <c r="K61" s="45" t="s">
        <v>343</v>
      </c>
      <c r="L61" s="45" t="str">
        <f t="shared" si="0"/>
        <v>VI+I</v>
      </c>
      <c r="M61" s="48" t="str">
        <f t="shared" si="1"/>
        <v>Data Scientist</v>
      </c>
      <c r="N61" s="48"/>
    </row>
    <row r="62" spans="2:14" ht="11" x14ac:dyDescent="0.15">
      <c r="B62" s="46" t="s">
        <v>254</v>
      </c>
      <c r="C62" s="74" t="s">
        <v>135</v>
      </c>
      <c r="D62" s="75" t="s">
        <v>146</v>
      </c>
      <c r="E62" s="75" t="s">
        <v>137</v>
      </c>
      <c r="F62" s="75" t="s">
        <v>144</v>
      </c>
      <c r="G62" s="76" t="s">
        <v>295</v>
      </c>
      <c r="H62" s="76" t="s">
        <v>380</v>
      </c>
      <c r="I62" s="74" t="s">
        <v>307</v>
      </c>
      <c r="J62" s="51">
        <v>7.2</v>
      </c>
      <c r="K62" s="45" t="s">
        <v>343</v>
      </c>
      <c r="L62" s="45" t="str">
        <f t="shared" si="0"/>
        <v>VI+I</v>
      </c>
      <c r="M62" s="48" t="str">
        <f t="shared" si="1"/>
        <v>Data Scientist</v>
      </c>
      <c r="N62" s="48"/>
    </row>
    <row r="63" spans="2:14" ht="11" x14ac:dyDescent="0.15">
      <c r="B63" s="46" t="s">
        <v>259</v>
      </c>
      <c r="C63" s="74" t="s">
        <v>135</v>
      </c>
      <c r="D63" s="75" t="s">
        <v>146</v>
      </c>
      <c r="E63" s="75" t="s">
        <v>136</v>
      </c>
      <c r="F63" s="75" t="s">
        <v>144</v>
      </c>
      <c r="G63" s="76" t="s">
        <v>295</v>
      </c>
      <c r="H63" s="76" t="s">
        <v>380</v>
      </c>
      <c r="I63" s="74" t="s">
        <v>293</v>
      </c>
      <c r="J63" s="51">
        <v>7.2</v>
      </c>
      <c r="K63" s="45" t="s">
        <v>343</v>
      </c>
      <c r="L63" s="45" t="str">
        <f t="shared" si="0"/>
        <v>0_Not Important</v>
      </c>
      <c r="M63" s="48" t="str">
        <f t="shared" si="1"/>
        <v>Data Scientist</v>
      </c>
      <c r="N63" s="48"/>
    </row>
    <row r="64" spans="2:14" ht="11" x14ac:dyDescent="0.15">
      <c r="B64" s="46" t="s">
        <v>128</v>
      </c>
      <c r="C64" s="74" t="s">
        <v>134</v>
      </c>
      <c r="D64" s="75" t="s">
        <v>133</v>
      </c>
      <c r="E64" s="75" t="s">
        <v>136</v>
      </c>
      <c r="F64" s="75" t="s">
        <v>137</v>
      </c>
      <c r="G64" s="76" t="s">
        <v>296</v>
      </c>
      <c r="H64" s="76" t="s">
        <v>381</v>
      </c>
      <c r="I64" s="75" t="s">
        <v>307</v>
      </c>
      <c r="J64" s="52" t="s">
        <v>316</v>
      </c>
      <c r="K64" s="47" t="s">
        <v>344</v>
      </c>
      <c r="L64" s="45" t="str">
        <f t="shared" si="0"/>
        <v>VI+I</v>
      </c>
      <c r="M64" s="48" t="str">
        <f t="shared" si="1"/>
        <v>Software Engineer</v>
      </c>
      <c r="N64" s="48"/>
    </row>
    <row r="65" spans="2:14" ht="11" x14ac:dyDescent="0.15">
      <c r="B65" s="46" t="s">
        <v>143</v>
      </c>
      <c r="C65" s="74" t="s">
        <v>134</v>
      </c>
      <c r="D65" s="75" t="s">
        <v>133</v>
      </c>
      <c r="E65" s="75" t="s">
        <v>144</v>
      </c>
      <c r="F65" s="75" t="s">
        <v>144</v>
      </c>
      <c r="G65" s="76" t="s">
        <v>296</v>
      </c>
      <c r="H65" s="76" t="s">
        <v>381</v>
      </c>
      <c r="I65" s="75" t="s">
        <v>292</v>
      </c>
      <c r="J65" s="52" t="s">
        <v>316</v>
      </c>
      <c r="K65" s="47" t="s">
        <v>344</v>
      </c>
      <c r="L65" s="45" t="str">
        <f t="shared" si="0"/>
        <v>1_Somewhat Important</v>
      </c>
      <c r="M65" s="48" t="str">
        <f t="shared" si="1"/>
        <v>Software Engineer</v>
      </c>
      <c r="N65" s="48"/>
    </row>
    <row r="66" spans="2:14" ht="11" x14ac:dyDescent="0.15">
      <c r="B66" s="46" t="s">
        <v>145</v>
      </c>
      <c r="C66" s="74" t="s">
        <v>134</v>
      </c>
      <c r="D66" s="75" t="s">
        <v>146</v>
      </c>
      <c r="E66" s="75" t="s">
        <v>137</v>
      </c>
      <c r="F66" s="75" t="s">
        <v>137</v>
      </c>
      <c r="G66" s="76" t="s">
        <v>296</v>
      </c>
      <c r="H66" s="76" t="s">
        <v>381</v>
      </c>
      <c r="I66" s="75" t="s">
        <v>307</v>
      </c>
      <c r="J66" s="52" t="s">
        <v>316</v>
      </c>
      <c r="K66" s="47" t="s">
        <v>344</v>
      </c>
      <c r="L66" s="45" t="str">
        <f t="shared" si="0"/>
        <v>VI+I</v>
      </c>
      <c r="M66" s="48" t="str">
        <f t="shared" si="1"/>
        <v>Software Engineer</v>
      </c>
      <c r="N66" s="48"/>
    </row>
    <row r="67" spans="2:14" ht="11" x14ac:dyDescent="0.15">
      <c r="B67" s="46" t="s">
        <v>149</v>
      </c>
      <c r="C67" s="74" t="s">
        <v>135</v>
      </c>
      <c r="D67" s="75" t="s">
        <v>133</v>
      </c>
      <c r="E67" s="75" t="s">
        <v>137</v>
      </c>
      <c r="F67" s="75" t="s">
        <v>137</v>
      </c>
      <c r="G67" s="76" t="s">
        <v>296</v>
      </c>
      <c r="H67" s="76" t="s">
        <v>381</v>
      </c>
      <c r="I67" s="75" t="s">
        <v>307</v>
      </c>
      <c r="J67" s="52" t="s">
        <v>316</v>
      </c>
      <c r="K67" s="47" t="s">
        <v>344</v>
      </c>
      <c r="L67" s="45" t="str">
        <f t="shared" ref="L67:L130" si="2">IF(OR(I67="3_Very Important",I67="2_Important"),"VI+I",I67)</f>
        <v>VI+I</v>
      </c>
      <c r="M67" s="48" t="str">
        <f t="shared" ref="M67:M130" si="3">IF(OR(C67="Other",C67="Operations"),"O+O",C67)</f>
        <v>Data Scientist</v>
      </c>
      <c r="N67" s="48"/>
    </row>
    <row r="68" spans="2:14" ht="11" x14ac:dyDescent="0.15">
      <c r="B68" s="46" t="s">
        <v>152</v>
      </c>
      <c r="C68" s="74" t="s">
        <v>135</v>
      </c>
      <c r="D68" s="75" t="s">
        <v>133</v>
      </c>
      <c r="E68" s="75" t="s">
        <v>155</v>
      </c>
      <c r="F68" s="75" t="s">
        <v>155</v>
      </c>
      <c r="G68" s="76" t="s">
        <v>296</v>
      </c>
      <c r="H68" s="76" t="s">
        <v>381</v>
      </c>
      <c r="I68" s="75" t="s">
        <v>307</v>
      </c>
      <c r="J68" s="52" t="s">
        <v>316</v>
      </c>
      <c r="K68" s="47" t="s">
        <v>344</v>
      </c>
      <c r="L68" s="45" t="str">
        <f t="shared" si="2"/>
        <v>VI+I</v>
      </c>
      <c r="M68" s="48" t="str">
        <f t="shared" si="3"/>
        <v>Data Scientist</v>
      </c>
      <c r="N68" s="48"/>
    </row>
    <row r="69" spans="2:14" ht="11" x14ac:dyDescent="0.15">
      <c r="B69" s="46" t="s">
        <v>158</v>
      </c>
      <c r="C69" s="74" t="s">
        <v>135</v>
      </c>
      <c r="D69" s="75" t="s">
        <v>146</v>
      </c>
      <c r="E69" s="75" t="s">
        <v>136</v>
      </c>
      <c r="F69" s="75" t="s">
        <v>136</v>
      </c>
      <c r="G69" s="76" t="s">
        <v>296</v>
      </c>
      <c r="H69" s="76" t="s">
        <v>381</v>
      </c>
      <c r="I69" s="75" t="s">
        <v>306</v>
      </c>
      <c r="J69" s="52" t="s">
        <v>316</v>
      </c>
      <c r="K69" s="47" t="s">
        <v>344</v>
      </c>
      <c r="L69" s="45" t="str">
        <f t="shared" si="2"/>
        <v>VI+I</v>
      </c>
      <c r="M69" s="48" t="str">
        <f t="shared" si="3"/>
        <v>Data Scientist</v>
      </c>
      <c r="N69" s="48"/>
    </row>
    <row r="70" spans="2:14" ht="11" x14ac:dyDescent="0.15">
      <c r="B70" s="46" t="s">
        <v>164</v>
      </c>
      <c r="C70" s="74" t="s">
        <v>135</v>
      </c>
      <c r="D70" s="75" t="s">
        <v>133</v>
      </c>
      <c r="E70" s="75" t="s">
        <v>136</v>
      </c>
      <c r="F70" s="75" t="s">
        <v>136</v>
      </c>
      <c r="G70" s="76" t="s">
        <v>296</v>
      </c>
      <c r="H70" s="76" t="s">
        <v>381</v>
      </c>
      <c r="I70" s="75" t="s">
        <v>307</v>
      </c>
      <c r="J70" s="52" t="s">
        <v>316</v>
      </c>
      <c r="K70" s="47" t="s">
        <v>344</v>
      </c>
      <c r="L70" s="45" t="str">
        <f t="shared" si="2"/>
        <v>VI+I</v>
      </c>
      <c r="M70" s="48" t="str">
        <f t="shared" si="3"/>
        <v>Data Scientist</v>
      </c>
      <c r="N70" s="48"/>
    </row>
    <row r="71" spans="2:14" ht="22" x14ac:dyDescent="0.15">
      <c r="B71" s="46" t="s">
        <v>169</v>
      </c>
      <c r="C71" s="74" t="s">
        <v>135</v>
      </c>
      <c r="D71" s="75" t="s">
        <v>173</v>
      </c>
      <c r="E71" s="75" t="s">
        <v>155</v>
      </c>
      <c r="F71" s="75" t="s">
        <v>136</v>
      </c>
      <c r="G71" s="76" t="s">
        <v>296</v>
      </c>
      <c r="H71" s="76" t="s">
        <v>381</v>
      </c>
      <c r="I71" s="75" t="s">
        <v>292</v>
      </c>
      <c r="J71" s="52" t="s">
        <v>316</v>
      </c>
      <c r="K71" s="47" t="s">
        <v>344</v>
      </c>
      <c r="L71" s="45" t="str">
        <f t="shared" si="2"/>
        <v>1_Somewhat Important</v>
      </c>
      <c r="M71" s="48" t="str">
        <f t="shared" si="3"/>
        <v>Data Scientist</v>
      </c>
      <c r="N71" s="48"/>
    </row>
    <row r="72" spans="2:14" ht="11" x14ac:dyDescent="0.15">
      <c r="B72" s="46" t="s">
        <v>175</v>
      </c>
      <c r="C72" s="74" t="s">
        <v>153</v>
      </c>
      <c r="D72" s="75" t="s">
        <v>133</v>
      </c>
      <c r="E72" s="75" t="s">
        <v>136</v>
      </c>
      <c r="F72" s="75" t="s">
        <v>136</v>
      </c>
      <c r="G72" s="76" t="s">
        <v>296</v>
      </c>
      <c r="H72" s="76" t="s">
        <v>381</v>
      </c>
      <c r="I72" s="75" t="s">
        <v>307</v>
      </c>
      <c r="J72" s="52" t="s">
        <v>316</v>
      </c>
      <c r="K72" s="47" t="s">
        <v>344</v>
      </c>
      <c r="L72" s="45" t="str">
        <f t="shared" si="2"/>
        <v>VI+I</v>
      </c>
      <c r="M72" s="48" t="str">
        <f>IF(OR(C72="Other",C72="Operations"),"Operations + Other",C72)</f>
        <v>Operations + Other</v>
      </c>
      <c r="N72" s="48"/>
    </row>
    <row r="73" spans="2:14" ht="11" x14ac:dyDescent="0.15">
      <c r="B73" s="46" t="s">
        <v>187</v>
      </c>
      <c r="C73" s="74" t="s">
        <v>134</v>
      </c>
      <c r="D73" s="75" t="s">
        <v>133</v>
      </c>
      <c r="E73" s="75" t="s">
        <v>136</v>
      </c>
      <c r="F73" s="75" t="s">
        <v>136</v>
      </c>
      <c r="G73" s="76" t="s">
        <v>296</v>
      </c>
      <c r="H73" s="76" t="s">
        <v>381</v>
      </c>
      <c r="I73" s="75" t="s">
        <v>307</v>
      </c>
      <c r="J73" s="52" t="s">
        <v>316</v>
      </c>
      <c r="K73" s="47" t="s">
        <v>344</v>
      </c>
      <c r="L73" s="45" t="str">
        <f t="shared" si="2"/>
        <v>VI+I</v>
      </c>
      <c r="M73" s="48" t="str">
        <f t="shared" si="3"/>
        <v>Software Engineer</v>
      </c>
      <c r="N73" s="48"/>
    </row>
    <row r="74" spans="2:14" ht="11" x14ac:dyDescent="0.15">
      <c r="B74" s="46" t="s">
        <v>191</v>
      </c>
      <c r="C74" s="74" t="s">
        <v>135</v>
      </c>
      <c r="D74" s="75" t="s">
        <v>133</v>
      </c>
      <c r="E74" s="75" t="s">
        <v>155</v>
      </c>
      <c r="F74" s="75" t="s">
        <v>155</v>
      </c>
      <c r="G74" s="76" t="s">
        <v>296</v>
      </c>
      <c r="H74" s="76" t="s">
        <v>381</v>
      </c>
      <c r="I74" s="75" t="s">
        <v>307</v>
      </c>
      <c r="J74" s="52" t="s">
        <v>316</v>
      </c>
      <c r="K74" s="47" t="s">
        <v>344</v>
      </c>
      <c r="L74" s="45" t="str">
        <f t="shared" si="2"/>
        <v>VI+I</v>
      </c>
      <c r="M74" s="48" t="str">
        <f t="shared" si="3"/>
        <v>Data Scientist</v>
      </c>
      <c r="N74" s="48"/>
    </row>
    <row r="75" spans="2:14" ht="11" x14ac:dyDescent="0.15">
      <c r="B75" s="46" t="s">
        <v>193</v>
      </c>
      <c r="C75" s="74" t="s">
        <v>135</v>
      </c>
      <c r="D75" s="75" t="s">
        <v>133</v>
      </c>
      <c r="E75" s="75" t="s">
        <v>155</v>
      </c>
      <c r="F75" s="75" t="s">
        <v>137</v>
      </c>
      <c r="G75" s="76" t="s">
        <v>296</v>
      </c>
      <c r="H75" s="76" t="s">
        <v>381</v>
      </c>
      <c r="I75" s="75" t="s">
        <v>307</v>
      </c>
      <c r="J75" s="52" t="s">
        <v>316</v>
      </c>
      <c r="K75" s="47" t="s">
        <v>344</v>
      </c>
      <c r="L75" s="45" t="str">
        <f t="shared" si="2"/>
        <v>VI+I</v>
      </c>
      <c r="M75" s="48" t="str">
        <f t="shared" si="3"/>
        <v>Data Scientist</v>
      </c>
      <c r="N75" s="48"/>
    </row>
    <row r="76" spans="2:14" ht="11" x14ac:dyDescent="0.15">
      <c r="B76" s="46" t="s">
        <v>196</v>
      </c>
      <c r="C76" s="74" t="s">
        <v>134</v>
      </c>
      <c r="D76" s="75" t="s">
        <v>133</v>
      </c>
      <c r="E76" s="75" t="s">
        <v>136</v>
      </c>
      <c r="F76" s="75" t="s">
        <v>137</v>
      </c>
      <c r="G76" s="76" t="s">
        <v>296</v>
      </c>
      <c r="H76" s="76" t="s">
        <v>381</v>
      </c>
      <c r="I76" s="75" t="s">
        <v>307</v>
      </c>
      <c r="J76" s="52" t="s">
        <v>316</v>
      </c>
      <c r="K76" s="47" t="s">
        <v>344</v>
      </c>
      <c r="L76" s="45" t="str">
        <f t="shared" si="2"/>
        <v>VI+I</v>
      </c>
      <c r="M76" s="48" t="str">
        <f t="shared" si="3"/>
        <v>Software Engineer</v>
      </c>
      <c r="N76" s="48"/>
    </row>
    <row r="77" spans="2:14" ht="11" x14ac:dyDescent="0.15">
      <c r="B77" s="46" t="s">
        <v>199</v>
      </c>
      <c r="C77" s="74" t="s">
        <v>153</v>
      </c>
      <c r="D77" s="75" t="s">
        <v>133</v>
      </c>
      <c r="E77" s="75" t="s">
        <v>136</v>
      </c>
      <c r="F77" s="75" t="s">
        <v>137</v>
      </c>
      <c r="G77" s="76" t="s">
        <v>296</v>
      </c>
      <c r="H77" s="76" t="s">
        <v>381</v>
      </c>
      <c r="I77" s="75" t="s">
        <v>306</v>
      </c>
      <c r="J77" s="52" t="s">
        <v>316</v>
      </c>
      <c r="K77" s="47" t="s">
        <v>344</v>
      </c>
      <c r="L77" s="45" t="str">
        <f t="shared" si="2"/>
        <v>VI+I</v>
      </c>
      <c r="M77" s="48" t="str">
        <f>IF(OR(C77="Other",C77="Operations"),"Operations + Other",C77)</f>
        <v>Operations + Other</v>
      </c>
      <c r="N77" s="48"/>
    </row>
    <row r="78" spans="2:14" ht="11" x14ac:dyDescent="0.15">
      <c r="B78" s="46" t="s">
        <v>202</v>
      </c>
      <c r="C78" s="74" t="s">
        <v>134</v>
      </c>
      <c r="D78" s="75" t="s">
        <v>133</v>
      </c>
      <c r="E78" s="75" t="s">
        <v>137</v>
      </c>
      <c r="F78" s="75" t="s">
        <v>155</v>
      </c>
      <c r="G78" s="76" t="s">
        <v>296</v>
      </c>
      <c r="H78" s="76" t="s">
        <v>381</v>
      </c>
      <c r="I78" s="75" t="s">
        <v>307</v>
      </c>
      <c r="J78" s="52" t="s">
        <v>316</v>
      </c>
      <c r="K78" s="47" t="s">
        <v>344</v>
      </c>
      <c r="L78" s="45" t="str">
        <f t="shared" si="2"/>
        <v>VI+I</v>
      </c>
      <c r="M78" s="48" t="str">
        <f t="shared" si="3"/>
        <v>Software Engineer</v>
      </c>
      <c r="N78" s="48"/>
    </row>
    <row r="79" spans="2:14" ht="11" x14ac:dyDescent="0.15">
      <c r="B79" s="46" t="s">
        <v>207</v>
      </c>
      <c r="C79" s="74" t="s">
        <v>134</v>
      </c>
      <c r="D79" s="75" t="s">
        <v>146</v>
      </c>
      <c r="E79" s="75" t="s">
        <v>136</v>
      </c>
      <c r="F79" s="75" t="s">
        <v>144</v>
      </c>
      <c r="G79" s="76" t="s">
        <v>296</v>
      </c>
      <c r="H79" s="76" t="s">
        <v>381</v>
      </c>
      <c r="I79" s="75" t="s">
        <v>306</v>
      </c>
      <c r="J79" s="52" t="s">
        <v>316</v>
      </c>
      <c r="K79" s="47" t="s">
        <v>344</v>
      </c>
      <c r="L79" s="45" t="str">
        <f t="shared" si="2"/>
        <v>VI+I</v>
      </c>
      <c r="M79" s="48" t="str">
        <f t="shared" si="3"/>
        <v>Software Engineer</v>
      </c>
      <c r="N79" s="48"/>
    </row>
    <row r="80" spans="2:14" ht="11" x14ac:dyDescent="0.15">
      <c r="B80" s="46" t="s">
        <v>215</v>
      </c>
      <c r="C80" s="74" t="s">
        <v>135</v>
      </c>
      <c r="D80" s="75" t="s">
        <v>146</v>
      </c>
      <c r="E80" s="75" t="s">
        <v>155</v>
      </c>
      <c r="F80" s="75" t="s">
        <v>137</v>
      </c>
      <c r="G80" s="76" t="s">
        <v>296</v>
      </c>
      <c r="H80" s="76" t="s">
        <v>381</v>
      </c>
      <c r="I80" s="75" t="s">
        <v>306</v>
      </c>
      <c r="J80" s="52" t="s">
        <v>316</v>
      </c>
      <c r="K80" s="47" t="s">
        <v>344</v>
      </c>
      <c r="L80" s="45" t="str">
        <f t="shared" si="2"/>
        <v>VI+I</v>
      </c>
      <c r="M80" s="48" t="str">
        <f t="shared" si="3"/>
        <v>Data Scientist</v>
      </c>
      <c r="N80" s="48"/>
    </row>
    <row r="81" spans="2:14" ht="11" x14ac:dyDescent="0.15">
      <c r="B81" s="46" t="s">
        <v>220</v>
      </c>
      <c r="C81" s="74" t="s">
        <v>153</v>
      </c>
      <c r="D81" s="75" t="s">
        <v>133</v>
      </c>
      <c r="E81" s="75" t="s">
        <v>136</v>
      </c>
      <c r="F81" s="75" t="s">
        <v>137</v>
      </c>
      <c r="G81" s="76" t="s">
        <v>296</v>
      </c>
      <c r="H81" s="76" t="s">
        <v>381</v>
      </c>
      <c r="I81" s="75" t="s">
        <v>307</v>
      </c>
      <c r="J81" s="52" t="s">
        <v>316</v>
      </c>
      <c r="K81" s="47" t="s">
        <v>344</v>
      </c>
      <c r="L81" s="45" t="str">
        <f t="shared" si="2"/>
        <v>VI+I</v>
      </c>
      <c r="M81" s="48" t="str">
        <f>IF(OR(C81="Other",C81="Operations"),"Operations + Other",C81)</f>
        <v>Operations + Other</v>
      </c>
      <c r="N81" s="48"/>
    </row>
    <row r="82" spans="2:14" ht="11" x14ac:dyDescent="0.15">
      <c r="B82" s="46" t="s">
        <v>223</v>
      </c>
      <c r="C82" s="74" t="s">
        <v>135</v>
      </c>
      <c r="D82" s="75" t="s">
        <v>153</v>
      </c>
      <c r="E82" s="75" t="s">
        <v>137</v>
      </c>
      <c r="F82" s="75" t="s">
        <v>144</v>
      </c>
      <c r="G82" s="76" t="s">
        <v>296</v>
      </c>
      <c r="H82" s="76" t="s">
        <v>381</v>
      </c>
      <c r="I82" s="75" t="s">
        <v>292</v>
      </c>
      <c r="J82" s="52" t="s">
        <v>316</v>
      </c>
      <c r="K82" s="47" t="s">
        <v>344</v>
      </c>
      <c r="L82" s="45" t="str">
        <f t="shared" si="2"/>
        <v>1_Somewhat Important</v>
      </c>
      <c r="M82" s="48" t="str">
        <f t="shared" si="3"/>
        <v>Data Scientist</v>
      </c>
      <c r="N82" s="48"/>
    </row>
    <row r="83" spans="2:14" ht="11" x14ac:dyDescent="0.15">
      <c r="B83" s="46" t="s">
        <v>226</v>
      </c>
      <c r="C83" s="74" t="s">
        <v>135</v>
      </c>
      <c r="D83" s="75" t="s">
        <v>133</v>
      </c>
      <c r="E83" s="75" t="s">
        <v>155</v>
      </c>
      <c r="F83" s="75" t="s">
        <v>155</v>
      </c>
      <c r="G83" s="76" t="s">
        <v>296</v>
      </c>
      <c r="H83" s="76" t="s">
        <v>381</v>
      </c>
      <c r="I83" s="75" t="s">
        <v>292</v>
      </c>
      <c r="J83" s="52" t="s">
        <v>316</v>
      </c>
      <c r="K83" s="47" t="s">
        <v>344</v>
      </c>
      <c r="L83" s="45" t="str">
        <f t="shared" si="2"/>
        <v>1_Somewhat Important</v>
      </c>
      <c r="M83" s="48" t="str">
        <f t="shared" si="3"/>
        <v>Data Scientist</v>
      </c>
      <c r="N83" s="48"/>
    </row>
    <row r="84" spans="2:14" ht="22" x14ac:dyDescent="0.15">
      <c r="B84" s="46" t="s">
        <v>228</v>
      </c>
      <c r="C84" s="74" t="s">
        <v>134</v>
      </c>
      <c r="D84" s="75" t="s">
        <v>173</v>
      </c>
      <c r="E84" s="75" t="s">
        <v>155</v>
      </c>
      <c r="F84" s="75" t="s">
        <v>137</v>
      </c>
      <c r="G84" s="76" t="s">
        <v>296</v>
      </c>
      <c r="H84" s="76" t="s">
        <v>381</v>
      </c>
      <c r="I84" s="75" t="s">
        <v>306</v>
      </c>
      <c r="J84" s="52" t="s">
        <v>316</v>
      </c>
      <c r="K84" s="47" t="s">
        <v>344</v>
      </c>
      <c r="L84" s="45" t="str">
        <f t="shared" si="2"/>
        <v>VI+I</v>
      </c>
      <c r="M84" s="48" t="str">
        <f t="shared" si="3"/>
        <v>Software Engineer</v>
      </c>
      <c r="N84" s="48"/>
    </row>
    <row r="85" spans="2:14" ht="11" x14ac:dyDescent="0.15">
      <c r="B85" s="46" t="s">
        <v>233</v>
      </c>
      <c r="C85" s="74" t="s">
        <v>135</v>
      </c>
      <c r="D85" s="75" t="s">
        <v>146</v>
      </c>
      <c r="E85" s="75" t="s">
        <v>137</v>
      </c>
      <c r="F85" s="75" t="s">
        <v>137</v>
      </c>
      <c r="G85" s="76" t="s">
        <v>296</v>
      </c>
      <c r="H85" s="76" t="s">
        <v>381</v>
      </c>
      <c r="I85" s="75" t="s">
        <v>292</v>
      </c>
      <c r="J85" s="52" t="s">
        <v>316</v>
      </c>
      <c r="K85" s="47" t="s">
        <v>344</v>
      </c>
      <c r="L85" s="45" t="str">
        <f t="shared" si="2"/>
        <v>1_Somewhat Important</v>
      </c>
      <c r="M85" s="48" t="str">
        <f t="shared" si="3"/>
        <v>Data Scientist</v>
      </c>
      <c r="N85" s="48"/>
    </row>
    <row r="86" spans="2:14" ht="11" x14ac:dyDescent="0.15">
      <c r="B86" s="46" t="s">
        <v>235</v>
      </c>
      <c r="C86" s="74" t="s">
        <v>219</v>
      </c>
      <c r="D86" s="75" t="s">
        <v>133</v>
      </c>
      <c r="E86" s="75" t="s">
        <v>136</v>
      </c>
      <c r="F86" s="75" t="s">
        <v>144</v>
      </c>
      <c r="G86" s="76" t="s">
        <v>296</v>
      </c>
      <c r="H86" s="76" t="s">
        <v>381</v>
      </c>
      <c r="I86" s="75" t="s">
        <v>306</v>
      </c>
      <c r="J86" s="52" t="s">
        <v>316</v>
      </c>
      <c r="K86" s="47" t="s">
        <v>344</v>
      </c>
      <c r="L86" s="45" t="str">
        <f t="shared" si="2"/>
        <v>VI+I</v>
      </c>
      <c r="M86" s="48" t="str">
        <f>IF(OR(C86="Other",C86="Operations"),"Operations + Other",C86)</f>
        <v>Operations + Other</v>
      </c>
      <c r="N86" s="48"/>
    </row>
    <row r="87" spans="2:14" ht="11" x14ac:dyDescent="0.15">
      <c r="B87" s="46" t="s">
        <v>239</v>
      </c>
      <c r="C87" s="74" t="s">
        <v>135</v>
      </c>
      <c r="D87" s="75" t="s">
        <v>133</v>
      </c>
      <c r="E87" s="75" t="s">
        <v>136</v>
      </c>
      <c r="F87" s="75" t="s">
        <v>137</v>
      </c>
      <c r="G87" s="76" t="s">
        <v>296</v>
      </c>
      <c r="H87" s="76" t="s">
        <v>381</v>
      </c>
      <c r="I87" s="75" t="s">
        <v>307</v>
      </c>
      <c r="J87" s="52" t="s">
        <v>316</v>
      </c>
      <c r="K87" s="47" t="s">
        <v>344</v>
      </c>
      <c r="L87" s="45" t="str">
        <f t="shared" si="2"/>
        <v>VI+I</v>
      </c>
      <c r="M87" s="48" t="str">
        <f t="shared" si="3"/>
        <v>Data Scientist</v>
      </c>
      <c r="N87" s="48"/>
    </row>
    <row r="88" spans="2:14" ht="11" x14ac:dyDescent="0.15">
      <c r="B88" s="46" t="s">
        <v>241</v>
      </c>
      <c r="C88" s="74" t="s">
        <v>134</v>
      </c>
      <c r="D88" s="75" t="s">
        <v>133</v>
      </c>
      <c r="E88" s="75" t="s">
        <v>144</v>
      </c>
      <c r="F88" s="75" t="s">
        <v>144</v>
      </c>
      <c r="G88" s="76" t="s">
        <v>296</v>
      </c>
      <c r="H88" s="76" t="s">
        <v>381</v>
      </c>
      <c r="I88" s="75" t="s">
        <v>306</v>
      </c>
      <c r="J88" s="52" t="s">
        <v>316</v>
      </c>
      <c r="K88" s="47" t="s">
        <v>344</v>
      </c>
      <c r="L88" s="45" t="str">
        <f t="shared" si="2"/>
        <v>VI+I</v>
      </c>
      <c r="M88" s="48" t="str">
        <f t="shared" si="3"/>
        <v>Software Engineer</v>
      </c>
      <c r="N88" s="48"/>
    </row>
    <row r="89" spans="2:14" ht="11" x14ac:dyDescent="0.15">
      <c r="B89" s="46" t="s">
        <v>242</v>
      </c>
      <c r="C89" s="74" t="s">
        <v>153</v>
      </c>
      <c r="D89" s="75" t="s">
        <v>133</v>
      </c>
      <c r="E89" s="75" t="s">
        <v>136</v>
      </c>
      <c r="F89" s="75" t="s">
        <v>144</v>
      </c>
      <c r="G89" s="76" t="s">
        <v>296</v>
      </c>
      <c r="H89" s="76" t="s">
        <v>381</v>
      </c>
      <c r="I89" s="75" t="s">
        <v>307</v>
      </c>
      <c r="J89" s="52" t="s">
        <v>316</v>
      </c>
      <c r="K89" s="47" t="s">
        <v>344</v>
      </c>
      <c r="L89" s="45" t="str">
        <f t="shared" si="2"/>
        <v>VI+I</v>
      </c>
      <c r="M89" s="48" t="str">
        <f>IF(OR(C89="Other",C89="Operations"),"Operations + Other",C89)</f>
        <v>Operations + Other</v>
      </c>
      <c r="N89" s="48"/>
    </row>
    <row r="90" spans="2:14" ht="11" x14ac:dyDescent="0.15">
      <c r="B90" s="46" t="s">
        <v>246</v>
      </c>
      <c r="C90" s="74" t="s">
        <v>135</v>
      </c>
      <c r="D90" s="75" t="s">
        <v>133</v>
      </c>
      <c r="E90" s="75" t="s">
        <v>136</v>
      </c>
      <c r="F90" s="75" t="s">
        <v>136</v>
      </c>
      <c r="G90" s="76" t="s">
        <v>296</v>
      </c>
      <c r="H90" s="76" t="s">
        <v>381</v>
      </c>
      <c r="I90" s="75" t="s">
        <v>307</v>
      </c>
      <c r="J90" s="52" t="s">
        <v>316</v>
      </c>
      <c r="K90" s="47" t="s">
        <v>344</v>
      </c>
      <c r="L90" s="45" t="str">
        <f t="shared" si="2"/>
        <v>VI+I</v>
      </c>
      <c r="M90" s="48" t="str">
        <f t="shared" si="3"/>
        <v>Data Scientist</v>
      </c>
      <c r="N90" s="48"/>
    </row>
    <row r="91" spans="2:14" ht="11" x14ac:dyDescent="0.15">
      <c r="B91" s="46" t="s">
        <v>247</v>
      </c>
      <c r="C91" s="74" t="s">
        <v>134</v>
      </c>
      <c r="D91" s="75" t="s">
        <v>146</v>
      </c>
      <c r="E91" s="75" t="s">
        <v>137</v>
      </c>
      <c r="F91" s="75" t="s">
        <v>137</v>
      </c>
      <c r="G91" s="76" t="s">
        <v>296</v>
      </c>
      <c r="H91" s="76" t="s">
        <v>381</v>
      </c>
      <c r="I91" s="75" t="s">
        <v>307</v>
      </c>
      <c r="J91" s="52" t="s">
        <v>316</v>
      </c>
      <c r="K91" s="47" t="s">
        <v>344</v>
      </c>
      <c r="L91" s="45" t="str">
        <f t="shared" si="2"/>
        <v>VI+I</v>
      </c>
      <c r="M91" s="48" t="str">
        <f t="shared" si="3"/>
        <v>Software Engineer</v>
      </c>
      <c r="N91" s="48"/>
    </row>
    <row r="92" spans="2:14" ht="11" x14ac:dyDescent="0.15">
      <c r="B92" s="46" t="s">
        <v>249</v>
      </c>
      <c r="C92" s="74" t="s">
        <v>135</v>
      </c>
      <c r="D92" s="75" t="s">
        <v>133</v>
      </c>
      <c r="E92" s="75" t="s">
        <v>136</v>
      </c>
      <c r="F92" s="75" t="s">
        <v>155</v>
      </c>
      <c r="G92" s="76" t="s">
        <v>296</v>
      </c>
      <c r="H92" s="76" t="s">
        <v>381</v>
      </c>
      <c r="I92" s="75" t="s">
        <v>306</v>
      </c>
      <c r="J92" s="52" t="s">
        <v>316</v>
      </c>
      <c r="K92" s="47" t="s">
        <v>344</v>
      </c>
      <c r="L92" s="45" t="str">
        <f t="shared" si="2"/>
        <v>VI+I</v>
      </c>
      <c r="M92" s="48" t="str">
        <f t="shared" si="3"/>
        <v>Data Scientist</v>
      </c>
      <c r="N92" s="48"/>
    </row>
    <row r="93" spans="2:14" ht="11" x14ac:dyDescent="0.15">
      <c r="B93" s="46" t="s">
        <v>254</v>
      </c>
      <c r="C93" s="74" t="s">
        <v>135</v>
      </c>
      <c r="D93" s="75" t="s">
        <v>146</v>
      </c>
      <c r="E93" s="75" t="s">
        <v>137</v>
      </c>
      <c r="F93" s="75" t="s">
        <v>144</v>
      </c>
      <c r="G93" s="76" t="s">
        <v>296</v>
      </c>
      <c r="H93" s="76" t="s">
        <v>381</v>
      </c>
      <c r="I93" s="75" t="s">
        <v>307</v>
      </c>
      <c r="J93" s="52" t="s">
        <v>316</v>
      </c>
      <c r="K93" s="47" t="s">
        <v>344</v>
      </c>
      <c r="L93" s="45" t="str">
        <f t="shared" si="2"/>
        <v>VI+I</v>
      </c>
      <c r="M93" s="48" t="str">
        <f t="shared" si="3"/>
        <v>Data Scientist</v>
      </c>
      <c r="N93" s="48"/>
    </row>
    <row r="94" spans="2:14" ht="11" x14ac:dyDescent="0.15">
      <c r="B94" s="46" t="s">
        <v>259</v>
      </c>
      <c r="C94" s="74" t="s">
        <v>135</v>
      </c>
      <c r="D94" s="75" t="s">
        <v>146</v>
      </c>
      <c r="E94" s="75" t="s">
        <v>136</v>
      </c>
      <c r="F94" s="75" t="s">
        <v>144</v>
      </c>
      <c r="G94" s="76" t="s">
        <v>296</v>
      </c>
      <c r="H94" s="76" t="s">
        <v>381</v>
      </c>
      <c r="I94" s="75" t="s">
        <v>293</v>
      </c>
      <c r="J94" s="52" t="s">
        <v>316</v>
      </c>
      <c r="K94" s="47" t="s">
        <v>344</v>
      </c>
      <c r="L94" s="45" t="str">
        <f t="shared" si="2"/>
        <v>0_Not Important</v>
      </c>
      <c r="M94" s="48" t="str">
        <f t="shared" si="3"/>
        <v>Data Scientist</v>
      </c>
      <c r="N94" s="48"/>
    </row>
    <row r="95" spans="2:14" ht="11" x14ac:dyDescent="0.15">
      <c r="B95" s="46" t="s">
        <v>128</v>
      </c>
      <c r="C95" s="74" t="s">
        <v>134</v>
      </c>
      <c r="D95" s="75" t="s">
        <v>133</v>
      </c>
      <c r="E95" s="75" t="s">
        <v>136</v>
      </c>
      <c r="F95" s="75" t="s">
        <v>137</v>
      </c>
      <c r="G95" s="76" t="s">
        <v>297</v>
      </c>
      <c r="H95" s="76" t="s">
        <v>382</v>
      </c>
      <c r="I95" s="75" t="s">
        <v>307</v>
      </c>
      <c r="J95" s="52" t="s">
        <v>317</v>
      </c>
      <c r="K95" s="45" t="s">
        <v>346</v>
      </c>
      <c r="L95" s="45" t="str">
        <f t="shared" si="2"/>
        <v>VI+I</v>
      </c>
      <c r="M95" s="48" t="str">
        <f t="shared" si="3"/>
        <v>Software Engineer</v>
      </c>
      <c r="N95" s="48"/>
    </row>
    <row r="96" spans="2:14" ht="11" x14ac:dyDescent="0.15">
      <c r="B96" s="46" t="s">
        <v>143</v>
      </c>
      <c r="C96" s="74" t="s">
        <v>134</v>
      </c>
      <c r="D96" s="75" t="s">
        <v>133</v>
      </c>
      <c r="E96" s="75" t="s">
        <v>144</v>
      </c>
      <c r="F96" s="75" t="s">
        <v>144</v>
      </c>
      <c r="G96" s="76" t="s">
        <v>297</v>
      </c>
      <c r="H96" s="76" t="s">
        <v>382</v>
      </c>
      <c r="I96" s="75" t="s">
        <v>307</v>
      </c>
      <c r="J96" s="52" t="s">
        <v>317</v>
      </c>
      <c r="K96" s="45" t="s">
        <v>346</v>
      </c>
      <c r="L96" s="45" t="str">
        <f t="shared" si="2"/>
        <v>VI+I</v>
      </c>
      <c r="M96" s="48" t="str">
        <f t="shared" si="3"/>
        <v>Software Engineer</v>
      </c>
      <c r="N96" s="48"/>
    </row>
    <row r="97" spans="2:14" ht="11" x14ac:dyDescent="0.15">
      <c r="B97" s="46" t="s">
        <v>145</v>
      </c>
      <c r="C97" s="74" t="s">
        <v>134</v>
      </c>
      <c r="D97" s="75" t="s">
        <v>146</v>
      </c>
      <c r="E97" s="75" t="s">
        <v>137</v>
      </c>
      <c r="F97" s="75" t="s">
        <v>137</v>
      </c>
      <c r="G97" s="76" t="s">
        <v>297</v>
      </c>
      <c r="H97" s="76" t="s">
        <v>382</v>
      </c>
      <c r="I97" s="75" t="s">
        <v>306</v>
      </c>
      <c r="J97" s="52" t="s">
        <v>317</v>
      </c>
      <c r="K97" s="45" t="s">
        <v>346</v>
      </c>
      <c r="L97" s="45" t="str">
        <f t="shared" si="2"/>
        <v>VI+I</v>
      </c>
      <c r="M97" s="48" t="str">
        <f t="shared" si="3"/>
        <v>Software Engineer</v>
      </c>
      <c r="N97" s="48"/>
    </row>
    <row r="98" spans="2:14" ht="11" x14ac:dyDescent="0.15">
      <c r="B98" s="46" t="s">
        <v>149</v>
      </c>
      <c r="C98" s="74" t="s">
        <v>135</v>
      </c>
      <c r="D98" s="75" t="s">
        <v>133</v>
      </c>
      <c r="E98" s="75" t="s">
        <v>137</v>
      </c>
      <c r="F98" s="75" t="s">
        <v>137</v>
      </c>
      <c r="G98" s="76" t="s">
        <v>297</v>
      </c>
      <c r="H98" s="76" t="s">
        <v>382</v>
      </c>
      <c r="I98" s="75" t="s">
        <v>307</v>
      </c>
      <c r="J98" s="52" t="s">
        <v>317</v>
      </c>
      <c r="K98" s="45" t="s">
        <v>346</v>
      </c>
      <c r="L98" s="45" t="str">
        <f t="shared" si="2"/>
        <v>VI+I</v>
      </c>
      <c r="M98" s="48" t="str">
        <f t="shared" si="3"/>
        <v>Data Scientist</v>
      </c>
      <c r="N98" s="48"/>
    </row>
    <row r="99" spans="2:14" ht="11" x14ac:dyDescent="0.15">
      <c r="B99" s="46" t="s">
        <v>152</v>
      </c>
      <c r="C99" s="74" t="s">
        <v>135</v>
      </c>
      <c r="D99" s="75" t="s">
        <v>133</v>
      </c>
      <c r="E99" s="75" t="s">
        <v>155</v>
      </c>
      <c r="F99" s="75" t="s">
        <v>155</v>
      </c>
      <c r="G99" s="76" t="s">
        <v>297</v>
      </c>
      <c r="H99" s="76" t="s">
        <v>382</v>
      </c>
      <c r="I99" s="75" t="s">
        <v>306</v>
      </c>
      <c r="J99" s="52" t="s">
        <v>317</v>
      </c>
      <c r="K99" s="45" t="s">
        <v>346</v>
      </c>
      <c r="L99" s="45" t="str">
        <f t="shared" si="2"/>
        <v>VI+I</v>
      </c>
      <c r="M99" s="48" t="str">
        <f t="shared" si="3"/>
        <v>Data Scientist</v>
      </c>
      <c r="N99" s="48"/>
    </row>
    <row r="100" spans="2:14" ht="11" x14ac:dyDescent="0.15">
      <c r="B100" s="46" t="s">
        <v>158</v>
      </c>
      <c r="C100" s="74" t="s">
        <v>135</v>
      </c>
      <c r="D100" s="75" t="s">
        <v>146</v>
      </c>
      <c r="E100" s="75" t="s">
        <v>136</v>
      </c>
      <c r="F100" s="75" t="s">
        <v>136</v>
      </c>
      <c r="G100" s="76" t="s">
        <v>297</v>
      </c>
      <c r="H100" s="76" t="s">
        <v>382</v>
      </c>
      <c r="I100" s="75" t="s">
        <v>307</v>
      </c>
      <c r="J100" s="52" t="s">
        <v>317</v>
      </c>
      <c r="K100" s="45" t="s">
        <v>346</v>
      </c>
      <c r="L100" s="45" t="str">
        <f t="shared" si="2"/>
        <v>VI+I</v>
      </c>
      <c r="M100" s="48" t="str">
        <f t="shared" si="3"/>
        <v>Data Scientist</v>
      </c>
      <c r="N100" s="48"/>
    </row>
    <row r="101" spans="2:14" ht="11" x14ac:dyDescent="0.15">
      <c r="B101" s="46" t="s">
        <v>164</v>
      </c>
      <c r="C101" s="74" t="s">
        <v>135</v>
      </c>
      <c r="D101" s="75" t="s">
        <v>133</v>
      </c>
      <c r="E101" s="75" t="s">
        <v>136</v>
      </c>
      <c r="F101" s="75" t="s">
        <v>136</v>
      </c>
      <c r="G101" s="76" t="s">
        <v>297</v>
      </c>
      <c r="H101" s="76" t="s">
        <v>382</v>
      </c>
      <c r="I101" s="75" t="s">
        <v>307</v>
      </c>
      <c r="J101" s="52" t="s">
        <v>317</v>
      </c>
      <c r="K101" s="45" t="s">
        <v>346</v>
      </c>
      <c r="L101" s="45" t="str">
        <f t="shared" si="2"/>
        <v>VI+I</v>
      </c>
      <c r="M101" s="48" t="str">
        <f t="shared" si="3"/>
        <v>Data Scientist</v>
      </c>
      <c r="N101" s="48"/>
    </row>
    <row r="102" spans="2:14" ht="22" x14ac:dyDescent="0.15">
      <c r="B102" s="46" t="s">
        <v>169</v>
      </c>
      <c r="C102" s="74" t="s">
        <v>135</v>
      </c>
      <c r="D102" s="75" t="s">
        <v>173</v>
      </c>
      <c r="E102" s="75" t="s">
        <v>155</v>
      </c>
      <c r="F102" s="75" t="s">
        <v>136</v>
      </c>
      <c r="G102" s="76" t="s">
        <v>297</v>
      </c>
      <c r="H102" s="76" t="s">
        <v>382</v>
      </c>
      <c r="I102" s="75" t="s">
        <v>307</v>
      </c>
      <c r="J102" s="52" t="s">
        <v>317</v>
      </c>
      <c r="K102" s="45" t="s">
        <v>346</v>
      </c>
      <c r="L102" s="45" t="str">
        <f t="shared" si="2"/>
        <v>VI+I</v>
      </c>
      <c r="M102" s="48" t="str">
        <f t="shared" si="3"/>
        <v>Data Scientist</v>
      </c>
      <c r="N102" s="48"/>
    </row>
    <row r="103" spans="2:14" ht="11" x14ac:dyDescent="0.15">
      <c r="B103" s="46" t="s">
        <v>175</v>
      </c>
      <c r="C103" s="74" t="s">
        <v>153</v>
      </c>
      <c r="D103" s="75" t="s">
        <v>133</v>
      </c>
      <c r="E103" s="75" t="s">
        <v>136</v>
      </c>
      <c r="F103" s="75" t="s">
        <v>136</v>
      </c>
      <c r="G103" s="76" t="s">
        <v>297</v>
      </c>
      <c r="H103" s="76" t="s">
        <v>382</v>
      </c>
      <c r="I103" s="75" t="s">
        <v>307</v>
      </c>
      <c r="J103" s="52" t="s">
        <v>317</v>
      </c>
      <c r="K103" s="45" t="s">
        <v>346</v>
      </c>
      <c r="L103" s="45" t="str">
        <f t="shared" si="2"/>
        <v>VI+I</v>
      </c>
      <c r="M103" s="48" t="str">
        <f>IF(OR(C103="Other",C103="Operations"),"Operations + Other",C103)</f>
        <v>Operations + Other</v>
      </c>
      <c r="N103" s="48"/>
    </row>
    <row r="104" spans="2:14" ht="11" x14ac:dyDescent="0.15">
      <c r="B104" s="46" t="s">
        <v>187</v>
      </c>
      <c r="C104" s="74" t="s">
        <v>134</v>
      </c>
      <c r="D104" s="75" t="s">
        <v>133</v>
      </c>
      <c r="E104" s="75" t="s">
        <v>136</v>
      </c>
      <c r="F104" s="75" t="s">
        <v>136</v>
      </c>
      <c r="G104" s="76" t="s">
        <v>297</v>
      </c>
      <c r="H104" s="76" t="s">
        <v>382</v>
      </c>
      <c r="I104" s="75" t="s">
        <v>306</v>
      </c>
      <c r="J104" s="52" t="s">
        <v>317</v>
      </c>
      <c r="K104" s="45" t="s">
        <v>346</v>
      </c>
      <c r="L104" s="45" t="str">
        <f t="shared" si="2"/>
        <v>VI+I</v>
      </c>
      <c r="M104" s="48" t="str">
        <f t="shared" si="3"/>
        <v>Software Engineer</v>
      </c>
      <c r="N104" s="48"/>
    </row>
    <row r="105" spans="2:14" ht="11" x14ac:dyDescent="0.15">
      <c r="B105" s="46" t="s">
        <v>191</v>
      </c>
      <c r="C105" s="74" t="s">
        <v>135</v>
      </c>
      <c r="D105" s="75" t="s">
        <v>133</v>
      </c>
      <c r="E105" s="75" t="s">
        <v>155</v>
      </c>
      <c r="F105" s="75" t="s">
        <v>155</v>
      </c>
      <c r="G105" s="76" t="s">
        <v>297</v>
      </c>
      <c r="H105" s="76" t="s">
        <v>382</v>
      </c>
      <c r="I105" s="75" t="s">
        <v>307</v>
      </c>
      <c r="J105" s="52" t="s">
        <v>317</v>
      </c>
      <c r="K105" s="45" t="s">
        <v>346</v>
      </c>
      <c r="L105" s="45" t="str">
        <f t="shared" si="2"/>
        <v>VI+I</v>
      </c>
      <c r="M105" s="48" t="str">
        <f t="shared" si="3"/>
        <v>Data Scientist</v>
      </c>
      <c r="N105" s="48"/>
    </row>
    <row r="106" spans="2:14" ht="11" x14ac:dyDescent="0.15">
      <c r="B106" s="46" t="s">
        <v>193</v>
      </c>
      <c r="C106" s="74" t="s">
        <v>135</v>
      </c>
      <c r="D106" s="75" t="s">
        <v>133</v>
      </c>
      <c r="E106" s="75" t="s">
        <v>155</v>
      </c>
      <c r="F106" s="75" t="s">
        <v>137</v>
      </c>
      <c r="G106" s="76" t="s">
        <v>297</v>
      </c>
      <c r="H106" s="76" t="s">
        <v>382</v>
      </c>
      <c r="I106" s="75" t="s">
        <v>306</v>
      </c>
      <c r="J106" s="52" t="s">
        <v>317</v>
      </c>
      <c r="K106" s="45" t="s">
        <v>346</v>
      </c>
      <c r="L106" s="45" t="str">
        <f t="shared" si="2"/>
        <v>VI+I</v>
      </c>
      <c r="M106" s="48" t="str">
        <f t="shared" si="3"/>
        <v>Data Scientist</v>
      </c>
      <c r="N106" s="48"/>
    </row>
    <row r="107" spans="2:14" ht="11" x14ac:dyDescent="0.15">
      <c r="B107" s="46" t="s">
        <v>196</v>
      </c>
      <c r="C107" s="74" t="s">
        <v>134</v>
      </c>
      <c r="D107" s="75" t="s">
        <v>133</v>
      </c>
      <c r="E107" s="75" t="s">
        <v>136</v>
      </c>
      <c r="F107" s="75" t="s">
        <v>137</v>
      </c>
      <c r="G107" s="76" t="s">
        <v>297</v>
      </c>
      <c r="H107" s="76" t="s">
        <v>382</v>
      </c>
      <c r="I107" s="75" t="s">
        <v>307</v>
      </c>
      <c r="J107" s="52" t="s">
        <v>317</v>
      </c>
      <c r="K107" s="45" t="s">
        <v>346</v>
      </c>
      <c r="L107" s="45" t="str">
        <f t="shared" si="2"/>
        <v>VI+I</v>
      </c>
      <c r="M107" s="48" t="str">
        <f t="shared" si="3"/>
        <v>Software Engineer</v>
      </c>
      <c r="N107" s="48"/>
    </row>
    <row r="108" spans="2:14" ht="11" x14ac:dyDescent="0.15">
      <c r="B108" s="46" t="s">
        <v>199</v>
      </c>
      <c r="C108" s="74" t="s">
        <v>153</v>
      </c>
      <c r="D108" s="75" t="s">
        <v>133</v>
      </c>
      <c r="E108" s="75" t="s">
        <v>136</v>
      </c>
      <c r="F108" s="75" t="s">
        <v>137</v>
      </c>
      <c r="G108" s="76" t="s">
        <v>297</v>
      </c>
      <c r="H108" s="76" t="s">
        <v>382</v>
      </c>
      <c r="I108" s="75" t="s">
        <v>306</v>
      </c>
      <c r="J108" s="52" t="s">
        <v>317</v>
      </c>
      <c r="K108" s="45" t="s">
        <v>346</v>
      </c>
      <c r="L108" s="45" t="str">
        <f t="shared" si="2"/>
        <v>VI+I</v>
      </c>
      <c r="M108" s="48" t="str">
        <f>IF(OR(C108="Other",C108="Operations"),"Operations + Other",C108)</f>
        <v>Operations + Other</v>
      </c>
      <c r="N108" s="48"/>
    </row>
    <row r="109" spans="2:14" ht="11" x14ac:dyDescent="0.15">
      <c r="B109" s="46" t="s">
        <v>202</v>
      </c>
      <c r="C109" s="74" t="s">
        <v>134</v>
      </c>
      <c r="D109" s="75" t="s">
        <v>133</v>
      </c>
      <c r="E109" s="75" t="s">
        <v>137</v>
      </c>
      <c r="F109" s="75" t="s">
        <v>155</v>
      </c>
      <c r="G109" s="76" t="s">
        <v>297</v>
      </c>
      <c r="H109" s="76" t="s">
        <v>382</v>
      </c>
      <c r="I109" s="75" t="s">
        <v>306</v>
      </c>
      <c r="J109" s="52" t="s">
        <v>317</v>
      </c>
      <c r="K109" s="45" t="s">
        <v>346</v>
      </c>
      <c r="L109" s="45" t="str">
        <f t="shared" si="2"/>
        <v>VI+I</v>
      </c>
      <c r="M109" s="48" t="str">
        <f t="shared" si="3"/>
        <v>Software Engineer</v>
      </c>
      <c r="N109" s="48"/>
    </row>
    <row r="110" spans="2:14" ht="11" x14ac:dyDescent="0.15">
      <c r="B110" s="46" t="s">
        <v>207</v>
      </c>
      <c r="C110" s="74" t="s">
        <v>134</v>
      </c>
      <c r="D110" s="75" t="s">
        <v>146</v>
      </c>
      <c r="E110" s="75" t="s">
        <v>136</v>
      </c>
      <c r="F110" s="75" t="s">
        <v>144</v>
      </c>
      <c r="G110" s="76" t="s">
        <v>297</v>
      </c>
      <c r="H110" s="76" t="s">
        <v>382</v>
      </c>
      <c r="I110" s="75" t="s">
        <v>292</v>
      </c>
      <c r="J110" s="52" t="s">
        <v>317</v>
      </c>
      <c r="K110" s="45" t="s">
        <v>346</v>
      </c>
      <c r="L110" s="45" t="str">
        <f t="shared" si="2"/>
        <v>1_Somewhat Important</v>
      </c>
      <c r="M110" s="48" t="str">
        <f t="shared" si="3"/>
        <v>Software Engineer</v>
      </c>
      <c r="N110" s="48"/>
    </row>
    <row r="111" spans="2:14" ht="11" x14ac:dyDescent="0.15">
      <c r="B111" s="46" t="s">
        <v>215</v>
      </c>
      <c r="C111" s="74" t="s">
        <v>135</v>
      </c>
      <c r="D111" s="75" t="s">
        <v>146</v>
      </c>
      <c r="E111" s="75" t="s">
        <v>155</v>
      </c>
      <c r="F111" s="75" t="s">
        <v>137</v>
      </c>
      <c r="G111" s="76" t="s">
        <v>297</v>
      </c>
      <c r="H111" s="76" t="s">
        <v>382</v>
      </c>
      <c r="I111" s="75" t="s">
        <v>307</v>
      </c>
      <c r="J111" s="52" t="s">
        <v>317</v>
      </c>
      <c r="K111" s="45" t="s">
        <v>346</v>
      </c>
      <c r="L111" s="45" t="str">
        <f t="shared" si="2"/>
        <v>VI+I</v>
      </c>
      <c r="M111" s="48" t="str">
        <f t="shared" si="3"/>
        <v>Data Scientist</v>
      </c>
      <c r="N111" s="48"/>
    </row>
    <row r="112" spans="2:14" ht="11" x14ac:dyDescent="0.15">
      <c r="B112" s="46" t="s">
        <v>220</v>
      </c>
      <c r="C112" s="74" t="s">
        <v>153</v>
      </c>
      <c r="D112" s="75" t="s">
        <v>133</v>
      </c>
      <c r="E112" s="75" t="s">
        <v>136</v>
      </c>
      <c r="F112" s="75" t="s">
        <v>137</v>
      </c>
      <c r="G112" s="76" t="s">
        <v>297</v>
      </c>
      <c r="H112" s="76" t="s">
        <v>382</v>
      </c>
      <c r="I112" s="75" t="s">
        <v>307</v>
      </c>
      <c r="J112" s="52" t="s">
        <v>317</v>
      </c>
      <c r="K112" s="45" t="s">
        <v>346</v>
      </c>
      <c r="L112" s="45" t="str">
        <f t="shared" si="2"/>
        <v>VI+I</v>
      </c>
      <c r="M112" s="48" t="str">
        <f>IF(OR(C112="Other",C112="Operations"),"Operations + Other",C112)</f>
        <v>Operations + Other</v>
      </c>
      <c r="N112" s="48"/>
    </row>
    <row r="113" spans="2:14" ht="11" x14ac:dyDescent="0.15">
      <c r="B113" s="46" t="s">
        <v>223</v>
      </c>
      <c r="C113" s="74" t="s">
        <v>135</v>
      </c>
      <c r="D113" s="75" t="s">
        <v>153</v>
      </c>
      <c r="E113" s="75" t="s">
        <v>137</v>
      </c>
      <c r="F113" s="75" t="s">
        <v>144</v>
      </c>
      <c r="G113" s="76" t="s">
        <v>297</v>
      </c>
      <c r="H113" s="76" t="s">
        <v>382</v>
      </c>
      <c r="I113" s="75" t="s">
        <v>307</v>
      </c>
      <c r="J113" s="52" t="s">
        <v>317</v>
      </c>
      <c r="K113" s="45" t="s">
        <v>346</v>
      </c>
      <c r="L113" s="45" t="str">
        <f t="shared" si="2"/>
        <v>VI+I</v>
      </c>
      <c r="M113" s="48" t="str">
        <f t="shared" si="3"/>
        <v>Data Scientist</v>
      </c>
      <c r="N113" s="48"/>
    </row>
    <row r="114" spans="2:14" ht="11" x14ac:dyDescent="0.15">
      <c r="B114" s="46" t="s">
        <v>226</v>
      </c>
      <c r="C114" s="74" t="s">
        <v>135</v>
      </c>
      <c r="D114" s="75" t="s">
        <v>133</v>
      </c>
      <c r="E114" s="75" t="s">
        <v>155</v>
      </c>
      <c r="F114" s="75" t="s">
        <v>155</v>
      </c>
      <c r="G114" s="76" t="s">
        <v>297</v>
      </c>
      <c r="H114" s="76" t="s">
        <v>382</v>
      </c>
      <c r="I114" s="75" t="s">
        <v>307</v>
      </c>
      <c r="J114" s="52" t="s">
        <v>317</v>
      </c>
      <c r="K114" s="45" t="s">
        <v>346</v>
      </c>
      <c r="L114" s="45" t="str">
        <f t="shared" si="2"/>
        <v>VI+I</v>
      </c>
      <c r="M114" s="48" t="str">
        <f t="shared" si="3"/>
        <v>Data Scientist</v>
      </c>
      <c r="N114" s="48"/>
    </row>
    <row r="115" spans="2:14" ht="22" x14ac:dyDescent="0.15">
      <c r="B115" s="46" t="s">
        <v>228</v>
      </c>
      <c r="C115" s="74" t="s">
        <v>134</v>
      </c>
      <c r="D115" s="75" t="s">
        <v>173</v>
      </c>
      <c r="E115" s="75" t="s">
        <v>155</v>
      </c>
      <c r="F115" s="75" t="s">
        <v>137</v>
      </c>
      <c r="G115" s="76" t="s">
        <v>297</v>
      </c>
      <c r="H115" s="76" t="s">
        <v>382</v>
      </c>
      <c r="I115" s="75" t="s">
        <v>307</v>
      </c>
      <c r="J115" s="52" t="s">
        <v>317</v>
      </c>
      <c r="K115" s="45" t="s">
        <v>346</v>
      </c>
      <c r="L115" s="45" t="str">
        <f t="shared" si="2"/>
        <v>VI+I</v>
      </c>
      <c r="M115" s="48" t="str">
        <f t="shared" si="3"/>
        <v>Software Engineer</v>
      </c>
      <c r="N115" s="48"/>
    </row>
    <row r="116" spans="2:14" ht="11" x14ac:dyDescent="0.15">
      <c r="B116" s="46" t="s">
        <v>233</v>
      </c>
      <c r="C116" s="74" t="s">
        <v>135</v>
      </c>
      <c r="D116" s="75" t="s">
        <v>146</v>
      </c>
      <c r="E116" s="75" t="s">
        <v>137</v>
      </c>
      <c r="F116" s="75" t="s">
        <v>137</v>
      </c>
      <c r="G116" s="76" t="s">
        <v>297</v>
      </c>
      <c r="H116" s="76" t="s">
        <v>382</v>
      </c>
      <c r="I116" s="75" t="s">
        <v>307</v>
      </c>
      <c r="J116" s="52" t="s">
        <v>317</v>
      </c>
      <c r="K116" s="45" t="s">
        <v>346</v>
      </c>
      <c r="L116" s="45" t="str">
        <f t="shared" si="2"/>
        <v>VI+I</v>
      </c>
      <c r="M116" s="48" t="str">
        <f t="shared" si="3"/>
        <v>Data Scientist</v>
      </c>
      <c r="N116" s="48"/>
    </row>
    <row r="117" spans="2:14" ht="11" x14ac:dyDescent="0.15">
      <c r="B117" s="46" t="s">
        <v>235</v>
      </c>
      <c r="C117" s="74" t="s">
        <v>219</v>
      </c>
      <c r="D117" s="75" t="s">
        <v>133</v>
      </c>
      <c r="E117" s="75" t="s">
        <v>136</v>
      </c>
      <c r="F117" s="75" t="s">
        <v>144</v>
      </c>
      <c r="G117" s="76" t="s">
        <v>297</v>
      </c>
      <c r="H117" s="76" t="s">
        <v>382</v>
      </c>
      <c r="I117" s="75" t="s">
        <v>306</v>
      </c>
      <c r="J117" s="52" t="s">
        <v>317</v>
      </c>
      <c r="K117" s="45" t="s">
        <v>346</v>
      </c>
      <c r="L117" s="45" t="str">
        <f t="shared" si="2"/>
        <v>VI+I</v>
      </c>
      <c r="M117" s="48" t="str">
        <f>IF(OR(C117="Other",C117="Operations"),"Operations + Other",C117)</f>
        <v>Operations + Other</v>
      </c>
      <c r="N117" s="48"/>
    </row>
    <row r="118" spans="2:14" ht="11" x14ac:dyDescent="0.15">
      <c r="B118" s="46" t="s">
        <v>239</v>
      </c>
      <c r="C118" s="74" t="s">
        <v>135</v>
      </c>
      <c r="D118" s="75" t="s">
        <v>133</v>
      </c>
      <c r="E118" s="75" t="s">
        <v>136</v>
      </c>
      <c r="F118" s="75" t="s">
        <v>137</v>
      </c>
      <c r="G118" s="76" t="s">
        <v>297</v>
      </c>
      <c r="H118" s="76" t="s">
        <v>382</v>
      </c>
      <c r="I118" s="75" t="s">
        <v>307</v>
      </c>
      <c r="J118" s="52" t="s">
        <v>317</v>
      </c>
      <c r="K118" s="45" t="s">
        <v>346</v>
      </c>
      <c r="L118" s="45" t="str">
        <f t="shared" si="2"/>
        <v>VI+I</v>
      </c>
      <c r="M118" s="48" t="str">
        <f t="shared" si="3"/>
        <v>Data Scientist</v>
      </c>
      <c r="N118" s="48"/>
    </row>
    <row r="119" spans="2:14" ht="11" x14ac:dyDescent="0.15">
      <c r="B119" s="46" t="s">
        <v>241</v>
      </c>
      <c r="C119" s="74" t="s">
        <v>134</v>
      </c>
      <c r="D119" s="75" t="s">
        <v>133</v>
      </c>
      <c r="E119" s="75" t="s">
        <v>144</v>
      </c>
      <c r="F119" s="75" t="s">
        <v>144</v>
      </c>
      <c r="G119" s="76" t="s">
        <v>297</v>
      </c>
      <c r="H119" s="76" t="s">
        <v>382</v>
      </c>
      <c r="I119" s="75" t="s">
        <v>306</v>
      </c>
      <c r="J119" s="52" t="s">
        <v>317</v>
      </c>
      <c r="K119" s="45" t="s">
        <v>346</v>
      </c>
      <c r="L119" s="45" t="str">
        <f t="shared" si="2"/>
        <v>VI+I</v>
      </c>
      <c r="M119" s="48" t="str">
        <f t="shared" si="3"/>
        <v>Software Engineer</v>
      </c>
      <c r="N119" s="48"/>
    </row>
    <row r="120" spans="2:14" ht="11" x14ac:dyDescent="0.15">
      <c r="B120" s="46" t="s">
        <v>242</v>
      </c>
      <c r="C120" s="74" t="s">
        <v>153</v>
      </c>
      <c r="D120" s="75" t="s">
        <v>133</v>
      </c>
      <c r="E120" s="75" t="s">
        <v>136</v>
      </c>
      <c r="F120" s="75" t="s">
        <v>144</v>
      </c>
      <c r="G120" s="76" t="s">
        <v>297</v>
      </c>
      <c r="H120" s="76" t="s">
        <v>382</v>
      </c>
      <c r="I120" s="75" t="s">
        <v>307</v>
      </c>
      <c r="J120" s="52" t="s">
        <v>317</v>
      </c>
      <c r="K120" s="45" t="s">
        <v>346</v>
      </c>
      <c r="L120" s="45" t="str">
        <f t="shared" si="2"/>
        <v>VI+I</v>
      </c>
      <c r="M120" s="48" t="str">
        <f>IF(OR(C120="Other",C120="Operations"),"Operations + Other",C120)</f>
        <v>Operations + Other</v>
      </c>
      <c r="N120" s="48"/>
    </row>
    <row r="121" spans="2:14" ht="11" x14ac:dyDescent="0.15">
      <c r="B121" s="46" t="s">
        <v>246</v>
      </c>
      <c r="C121" s="74" t="s">
        <v>135</v>
      </c>
      <c r="D121" s="75" t="s">
        <v>133</v>
      </c>
      <c r="E121" s="75" t="s">
        <v>136</v>
      </c>
      <c r="F121" s="75" t="s">
        <v>136</v>
      </c>
      <c r="G121" s="76" t="s">
        <v>297</v>
      </c>
      <c r="H121" s="76" t="s">
        <v>382</v>
      </c>
      <c r="I121" s="75" t="s">
        <v>307</v>
      </c>
      <c r="J121" s="52" t="s">
        <v>317</v>
      </c>
      <c r="K121" s="45" t="s">
        <v>346</v>
      </c>
      <c r="L121" s="45" t="str">
        <f t="shared" si="2"/>
        <v>VI+I</v>
      </c>
      <c r="M121" s="48" t="str">
        <f t="shared" si="3"/>
        <v>Data Scientist</v>
      </c>
      <c r="N121" s="48"/>
    </row>
    <row r="122" spans="2:14" ht="11" x14ac:dyDescent="0.15">
      <c r="B122" s="46" t="s">
        <v>247</v>
      </c>
      <c r="C122" s="74" t="s">
        <v>134</v>
      </c>
      <c r="D122" s="75" t="s">
        <v>146</v>
      </c>
      <c r="E122" s="75" t="s">
        <v>137</v>
      </c>
      <c r="F122" s="75" t="s">
        <v>137</v>
      </c>
      <c r="G122" s="76" t="s">
        <v>297</v>
      </c>
      <c r="H122" s="76" t="s">
        <v>382</v>
      </c>
      <c r="I122" s="75" t="s">
        <v>306</v>
      </c>
      <c r="J122" s="52" t="s">
        <v>317</v>
      </c>
      <c r="K122" s="45" t="s">
        <v>346</v>
      </c>
      <c r="L122" s="45" t="str">
        <f t="shared" si="2"/>
        <v>VI+I</v>
      </c>
      <c r="M122" s="48" t="str">
        <f t="shared" si="3"/>
        <v>Software Engineer</v>
      </c>
      <c r="N122" s="48"/>
    </row>
    <row r="123" spans="2:14" ht="11" x14ac:dyDescent="0.15">
      <c r="B123" s="46" t="s">
        <v>249</v>
      </c>
      <c r="C123" s="74" t="s">
        <v>135</v>
      </c>
      <c r="D123" s="75" t="s">
        <v>133</v>
      </c>
      <c r="E123" s="75" t="s">
        <v>136</v>
      </c>
      <c r="F123" s="75" t="s">
        <v>155</v>
      </c>
      <c r="G123" s="76" t="s">
        <v>297</v>
      </c>
      <c r="H123" s="76" t="s">
        <v>382</v>
      </c>
      <c r="I123" s="75" t="s">
        <v>292</v>
      </c>
      <c r="J123" s="52" t="s">
        <v>317</v>
      </c>
      <c r="K123" s="45" t="s">
        <v>346</v>
      </c>
      <c r="L123" s="45" t="str">
        <f t="shared" si="2"/>
        <v>1_Somewhat Important</v>
      </c>
      <c r="M123" s="48" t="str">
        <f t="shared" si="3"/>
        <v>Data Scientist</v>
      </c>
      <c r="N123" s="48"/>
    </row>
    <row r="124" spans="2:14" ht="11" x14ac:dyDescent="0.15">
      <c r="B124" s="46" t="s">
        <v>254</v>
      </c>
      <c r="C124" s="74" t="s">
        <v>135</v>
      </c>
      <c r="D124" s="75" t="s">
        <v>146</v>
      </c>
      <c r="E124" s="75" t="s">
        <v>137</v>
      </c>
      <c r="F124" s="75" t="s">
        <v>144</v>
      </c>
      <c r="G124" s="76" t="s">
        <v>297</v>
      </c>
      <c r="H124" s="76" t="s">
        <v>382</v>
      </c>
      <c r="I124" s="75" t="s">
        <v>306</v>
      </c>
      <c r="J124" s="52" t="s">
        <v>317</v>
      </c>
      <c r="K124" s="45" t="s">
        <v>346</v>
      </c>
      <c r="L124" s="45" t="str">
        <f t="shared" si="2"/>
        <v>VI+I</v>
      </c>
      <c r="M124" s="48" t="str">
        <f t="shared" si="3"/>
        <v>Data Scientist</v>
      </c>
      <c r="N124" s="48"/>
    </row>
    <row r="125" spans="2:14" ht="11" x14ac:dyDescent="0.15">
      <c r="B125" s="46" t="s">
        <v>259</v>
      </c>
      <c r="C125" s="74" t="s">
        <v>135</v>
      </c>
      <c r="D125" s="75" t="s">
        <v>146</v>
      </c>
      <c r="E125" s="75" t="s">
        <v>136</v>
      </c>
      <c r="F125" s="75" t="s">
        <v>144</v>
      </c>
      <c r="G125" s="76" t="s">
        <v>297</v>
      </c>
      <c r="H125" s="76" t="s">
        <v>382</v>
      </c>
      <c r="I125" s="75" t="s">
        <v>293</v>
      </c>
      <c r="J125" s="52" t="s">
        <v>317</v>
      </c>
      <c r="K125" s="45" t="s">
        <v>346</v>
      </c>
      <c r="L125" s="45" t="str">
        <f t="shared" si="2"/>
        <v>0_Not Important</v>
      </c>
      <c r="M125" s="48" t="str">
        <f t="shared" si="3"/>
        <v>Data Scientist</v>
      </c>
      <c r="N125" s="48"/>
    </row>
    <row r="126" spans="2:14" ht="11" x14ac:dyDescent="0.15">
      <c r="B126" s="46" t="s">
        <v>128</v>
      </c>
      <c r="C126" s="74" t="s">
        <v>134</v>
      </c>
      <c r="D126" s="75" t="s">
        <v>133</v>
      </c>
      <c r="E126" s="75" t="s">
        <v>136</v>
      </c>
      <c r="F126" s="75" t="s">
        <v>137</v>
      </c>
      <c r="G126" s="76" t="s">
        <v>298</v>
      </c>
      <c r="H126" s="76" t="s">
        <v>383</v>
      </c>
      <c r="I126" s="75" t="s">
        <v>307</v>
      </c>
      <c r="J126" s="52" t="s">
        <v>318</v>
      </c>
      <c r="K126" s="45" t="s">
        <v>351</v>
      </c>
      <c r="L126" s="45" t="str">
        <f t="shared" si="2"/>
        <v>VI+I</v>
      </c>
      <c r="M126" s="48" t="str">
        <f t="shared" si="3"/>
        <v>Software Engineer</v>
      </c>
      <c r="N126" s="48"/>
    </row>
    <row r="127" spans="2:14" ht="11" x14ac:dyDescent="0.15">
      <c r="B127" s="46" t="s">
        <v>143</v>
      </c>
      <c r="C127" s="74" t="s">
        <v>134</v>
      </c>
      <c r="D127" s="75" t="s">
        <v>133</v>
      </c>
      <c r="E127" s="75" t="s">
        <v>144</v>
      </c>
      <c r="F127" s="75" t="s">
        <v>144</v>
      </c>
      <c r="G127" s="76" t="s">
        <v>298</v>
      </c>
      <c r="H127" s="76" t="s">
        <v>383</v>
      </c>
      <c r="I127" s="75" t="s">
        <v>307</v>
      </c>
      <c r="J127" s="52" t="s">
        <v>318</v>
      </c>
      <c r="K127" s="45" t="s">
        <v>351</v>
      </c>
      <c r="L127" s="45" t="str">
        <f t="shared" si="2"/>
        <v>VI+I</v>
      </c>
      <c r="M127" s="48" t="str">
        <f t="shared" si="3"/>
        <v>Software Engineer</v>
      </c>
      <c r="N127" s="48"/>
    </row>
    <row r="128" spans="2:14" ht="11" x14ac:dyDescent="0.15">
      <c r="B128" s="46" t="s">
        <v>145</v>
      </c>
      <c r="C128" s="74" t="s">
        <v>134</v>
      </c>
      <c r="D128" s="75" t="s">
        <v>146</v>
      </c>
      <c r="E128" s="75" t="s">
        <v>137</v>
      </c>
      <c r="F128" s="75" t="s">
        <v>137</v>
      </c>
      <c r="G128" s="76" t="s">
        <v>298</v>
      </c>
      <c r="H128" s="76" t="s">
        <v>383</v>
      </c>
      <c r="I128" s="75" t="s">
        <v>307</v>
      </c>
      <c r="J128" s="52" t="s">
        <v>318</v>
      </c>
      <c r="K128" s="45" t="s">
        <v>351</v>
      </c>
      <c r="L128" s="45" t="str">
        <f t="shared" si="2"/>
        <v>VI+I</v>
      </c>
      <c r="M128" s="48" t="str">
        <f t="shared" si="3"/>
        <v>Software Engineer</v>
      </c>
      <c r="N128" s="48"/>
    </row>
    <row r="129" spans="2:14" ht="11" x14ac:dyDescent="0.15">
      <c r="B129" s="46" t="s">
        <v>149</v>
      </c>
      <c r="C129" s="74" t="s">
        <v>135</v>
      </c>
      <c r="D129" s="75" t="s">
        <v>133</v>
      </c>
      <c r="E129" s="75" t="s">
        <v>137</v>
      </c>
      <c r="F129" s="75" t="s">
        <v>137</v>
      </c>
      <c r="G129" s="76" t="s">
        <v>298</v>
      </c>
      <c r="H129" s="76" t="s">
        <v>383</v>
      </c>
      <c r="I129" s="75" t="s">
        <v>307</v>
      </c>
      <c r="J129" s="52" t="s">
        <v>318</v>
      </c>
      <c r="K129" s="45" t="s">
        <v>351</v>
      </c>
      <c r="L129" s="45" t="str">
        <f t="shared" si="2"/>
        <v>VI+I</v>
      </c>
      <c r="M129" s="48" t="str">
        <f t="shared" si="3"/>
        <v>Data Scientist</v>
      </c>
      <c r="N129" s="48"/>
    </row>
    <row r="130" spans="2:14" ht="11" x14ac:dyDescent="0.15">
      <c r="B130" s="46" t="s">
        <v>152</v>
      </c>
      <c r="C130" s="74" t="s">
        <v>135</v>
      </c>
      <c r="D130" s="75" t="s">
        <v>133</v>
      </c>
      <c r="E130" s="75" t="s">
        <v>155</v>
      </c>
      <c r="F130" s="75" t="s">
        <v>155</v>
      </c>
      <c r="G130" s="76" t="s">
        <v>298</v>
      </c>
      <c r="H130" s="76" t="s">
        <v>383</v>
      </c>
      <c r="I130" s="75" t="s">
        <v>307</v>
      </c>
      <c r="J130" s="52" t="s">
        <v>318</v>
      </c>
      <c r="K130" s="45" t="s">
        <v>351</v>
      </c>
      <c r="L130" s="45" t="str">
        <f t="shared" si="2"/>
        <v>VI+I</v>
      </c>
      <c r="M130" s="48" t="str">
        <f t="shared" si="3"/>
        <v>Data Scientist</v>
      </c>
      <c r="N130" s="48"/>
    </row>
    <row r="131" spans="2:14" ht="11" x14ac:dyDescent="0.15">
      <c r="B131" s="46" t="s">
        <v>158</v>
      </c>
      <c r="C131" s="74" t="s">
        <v>135</v>
      </c>
      <c r="D131" s="75" t="s">
        <v>146</v>
      </c>
      <c r="E131" s="75" t="s">
        <v>136</v>
      </c>
      <c r="F131" s="75" t="s">
        <v>136</v>
      </c>
      <c r="G131" s="76" t="s">
        <v>298</v>
      </c>
      <c r="H131" s="76" t="s">
        <v>383</v>
      </c>
      <c r="I131" s="75" t="s">
        <v>307</v>
      </c>
      <c r="J131" s="52" t="s">
        <v>318</v>
      </c>
      <c r="K131" s="45" t="s">
        <v>351</v>
      </c>
      <c r="L131" s="45" t="str">
        <f t="shared" ref="L131:L194" si="4">IF(OR(I131="3_Very Important",I131="2_Important"),"VI+I",I131)</f>
        <v>VI+I</v>
      </c>
      <c r="M131" s="48" t="str">
        <f t="shared" ref="M131:M194" si="5">IF(OR(C131="Other",C131="Operations"),"O+O",C131)</f>
        <v>Data Scientist</v>
      </c>
      <c r="N131" s="48"/>
    </row>
    <row r="132" spans="2:14" ht="11" x14ac:dyDescent="0.15">
      <c r="B132" s="46" t="s">
        <v>164</v>
      </c>
      <c r="C132" s="74" t="s">
        <v>135</v>
      </c>
      <c r="D132" s="75" t="s">
        <v>133</v>
      </c>
      <c r="E132" s="75" t="s">
        <v>136</v>
      </c>
      <c r="F132" s="75" t="s">
        <v>136</v>
      </c>
      <c r="G132" s="76" t="s">
        <v>298</v>
      </c>
      <c r="H132" s="76" t="s">
        <v>383</v>
      </c>
      <c r="I132" s="75" t="s">
        <v>292</v>
      </c>
      <c r="J132" s="52" t="s">
        <v>318</v>
      </c>
      <c r="K132" s="45" t="s">
        <v>351</v>
      </c>
      <c r="L132" s="45" t="str">
        <f t="shared" si="4"/>
        <v>1_Somewhat Important</v>
      </c>
      <c r="M132" s="48" t="str">
        <f t="shared" si="5"/>
        <v>Data Scientist</v>
      </c>
      <c r="N132" s="48"/>
    </row>
    <row r="133" spans="2:14" ht="22" x14ac:dyDescent="0.15">
      <c r="B133" s="46" t="s">
        <v>169</v>
      </c>
      <c r="C133" s="74" t="s">
        <v>135</v>
      </c>
      <c r="D133" s="75" t="s">
        <v>173</v>
      </c>
      <c r="E133" s="75" t="s">
        <v>155</v>
      </c>
      <c r="F133" s="75" t="s">
        <v>136</v>
      </c>
      <c r="G133" s="76" t="s">
        <v>298</v>
      </c>
      <c r="H133" s="76" t="s">
        <v>383</v>
      </c>
      <c r="I133" s="75" t="s">
        <v>307</v>
      </c>
      <c r="J133" s="52" t="s">
        <v>318</v>
      </c>
      <c r="K133" s="45" t="s">
        <v>351</v>
      </c>
      <c r="L133" s="45" t="str">
        <f t="shared" si="4"/>
        <v>VI+I</v>
      </c>
      <c r="M133" s="48" t="str">
        <f t="shared" si="5"/>
        <v>Data Scientist</v>
      </c>
      <c r="N133" s="48"/>
    </row>
    <row r="134" spans="2:14" ht="11" x14ac:dyDescent="0.15">
      <c r="B134" s="46" t="s">
        <v>175</v>
      </c>
      <c r="C134" s="74" t="s">
        <v>153</v>
      </c>
      <c r="D134" s="75" t="s">
        <v>133</v>
      </c>
      <c r="E134" s="75" t="s">
        <v>136</v>
      </c>
      <c r="F134" s="75" t="s">
        <v>136</v>
      </c>
      <c r="G134" s="76" t="s">
        <v>298</v>
      </c>
      <c r="H134" s="76" t="s">
        <v>383</v>
      </c>
      <c r="I134" s="75" t="s">
        <v>293</v>
      </c>
      <c r="J134" s="52" t="s">
        <v>318</v>
      </c>
      <c r="K134" s="45" t="s">
        <v>351</v>
      </c>
      <c r="L134" s="45" t="str">
        <f t="shared" si="4"/>
        <v>0_Not Important</v>
      </c>
      <c r="M134" s="48" t="str">
        <f>IF(OR(C134="Other",C134="Operations"),"Operations + Other",C134)</f>
        <v>Operations + Other</v>
      </c>
      <c r="N134" s="48"/>
    </row>
    <row r="135" spans="2:14" ht="11" x14ac:dyDescent="0.15">
      <c r="B135" s="46" t="s">
        <v>187</v>
      </c>
      <c r="C135" s="74" t="s">
        <v>134</v>
      </c>
      <c r="D135" s="75" t="s">
        <v>133</v>
      </c>
      <c r="E135" s="75" t="s">
        <v>136</v>
      </c>
      <c r="F135" s="75" t="s">
        <v>136</v>
      </c>
      <c r="G135" s="76" t="s">
        <v>298</v>
      </c>
      <c r="H135" s="76" t="s">
        <v>383</v>
      </c>
      <c r="I135" s="75" t="s">
        <v>307</v>
      </c>
      <c r="J135" s="52" t="s">
        <v>318</v>
      </c>
      <c r="K135" s="45" t="s">
        <v>351</v>
      </c>
      <c r="L135" s="45" t="str">
        <f t="shared" si="4"/>
        <v>VI+I</v>
      </c>
      <c r="M135" s="48" t="str">
        <f t="shared" si="5"/>
        <v>Software Engineer</v>
      </c>
      <c r="N135" s="48"/>
    </row>
    <row r="136" spans="2:14" ht="11" x14ac:dyDescent="0.15">
      <c r="B136" s="46" t="s">
        <v>191</v>
      </c>
      <c r="C136" s="74" t="s">
        <v>135</v>
      </c>
      <c r="D136" s="75" t="s">
        <v>133</v>
      </c>
      <c r="E136" s="75" t="s">
        <v>155</v>
      </c>
      <c r="F136" s="75" t="s">
        <v>155</v>
      </c>
      <c r="G136" s="76" t="s">
        <v>298</v>
      </c>
      <c r="H136" s="76" t="s">
        <v>383</v>
      </c>
      <c r="I136" s="75" t="s">
        <v>306</v>
      </c>
      <c r="J136" s="52" t="s">
        <v>318</v>
      </c>
      <c r="K136" s="45" t="s">
        <v>351</v>
      </c>
      <c r="L136" s="45" t="str">
        <f t="shared" si="4"/>
        <v>VI+I</v>
      </c>
      <c r="M136" s="48" t="str">
        <f t="shared" si="5"/>
        <v>Data Scientist</v>
      </c>
      <c r="N136" s="48"/>
    </row>
    <row r="137" spans="2:14" ht="11" x14ac:dyDescent="0.15">
      <c r="B137" s="46" t="s">
        <v>193</v>
      </c>
      <c r="C137" s="74" t="s">
        <v>135</v>
      </c>
      <c r="D137" s="75" t="s">
        <v>133</v>
      </c>
      <c r="E137" s="75" t="s">
        <v>155</v>
      </c>
      <c r="F137" s="75" t="s">
        <v>137</v>
      </c>
      <c r="G137" s="76" t="s">
        <v>298</v>
      </c>
      <c r="H137" s="76" t="s">
        <v>383</v>
      </c>
      <c r="I137" s="75" t="s">
        <v>306</v>
      </c>
      <c r="J137" s="52" t="s">
        <v>318</v>
      </c>
      <c r="K137" s="45" t="s">
        <v>351</v>
      </c>
      <c r="L137" s="45" t="str">
        <f t="shared" si="4"/>
        <v>VI+I</v>
      </c>
      <c r="M137" s="48" t="str">
        <f t="shared" si="5"/>
        <v>Data Scientist</v>
      </c>
      <c r="N137" s="48"/>
    </row>
    <row r="138" spans="2:14" ht="11" x14ac:dyDescent="0.15">
      <c r="B138" s="46" t="s">
        <v>196</v>
      </c>
      <c r="C138" s="74" t="s">
        <v>134</v>
      </c>
      <c r="D138" s="75" t="s">
        <v>133</v>
      </c>
      <c r="E138" s="75" t="s">
        <v>136</v>
      </c>
      <c r="F138" s="75" t="s">
        <v>137</v>
      </c>
      <c r="G138" s="76" t="s">
        <v>298</v>
      </c>
      <c r="H138" s="76" t="s">
        <v>383</v>
      </c>
      <c r="I138" s="75" t="s">
        <v>307</v>
      </c>
      <c r="J138" s="52" t="s">
        <v>318</v>
      </c>
      <c r="K138" s="45" t="s">
        <v>351</v>
      </c>
      <c r="L138" s="45" t="str">
        <f t="shared" si="4"/>
        <v>VI+I</v>
      </c>
      <c r="M138" s="48" t="str">
        <f t="shared" si="5"/>
        <v>Software Engineer</v>
      </c>
      <c r="N138" s="48"/>
    </row>
    <row r="139" spans="2:14" ht="11" x14ac:dyDescent="0.15">
      <c r="B139" s="46" t="s">
        <v>199</v>
      </c>
      <c r="C139" s="74" t="s">
        <v>153</v>
      </c>
      <c r="D139" s="75" t="s">
        <v>133</v>
      </c>
      <c r="E139" s="75" t="s">
        <v>136</v>
      </c>
      <c r="F139" s="75" t="s">
        <v>137</v>
      </c>
      <c r="G139" s="76" t="s">
        <v>298</v>
      </c>
      <c r="H139" s="76" t="s">
        <v>383</v>
      </c>
      <c r="I139" s="75" t="s">
        <v>306</v>
      </c>
      <c r="J139" s="52" t="s">
        <v>318</v>
      </c>
      <c r="K139" s="45" t="s">
        <v>351</v>
      </c>
      <c r="L139" s="45" t="str">
        <f t="shared" si="4"/>
        <v>VI+I</v>
      </c>
      <c r="M139" s="48" t="str">
        <f>IF(OR(C139="Other",C139="Operations"),"Operations + Other",C139)</f>
        <v>Operations + Other</v>
      </c>
      <c r="N139" s="48"/>
    </row>
    <row r="140" spans="2:14" ht="11" x14ac:dyDescent="0.15">
      <c r="B140" s="46" t="s">
        <v>202</v>
      </c>
      <c r="C140" s="74" t="s">
        <v>134</v>
      </c>
      <c r="D140" s="75" t="s">
        <v>133</v>
      </c>
      <c r="E140" s="75" t="s">
        <v>137</v>
      </c>
      <c r="F140" s="75" t="s">
        <v>155</v>
      </c>
      <c r="G140" s="76" t="s">
        <v>298</v>
      </c>
      <c r="H140" s="76" t="s">
        <v>383</v>
      </c>
      <c r="I140" s="75" t="s">
        <v>307</v>
      </c>
      <c r="J140" s="52" t="s">
        <v>318</v>
      </c>
      <c r="K140" s="45" t="s">
        <v>351</v>
      </c>
      <c r="L140" s="45" t="str">
        <f t="shared" si="4"/>
        <v>VI+I</v>
      </c>
      <c r="M140" s="48" t="str">
        <f t="shared" si="5"/>
        <v>Software Engineer</v>
      </c>
      <c r="N140" s="48"/>
    </row>
    <row r="141" spans="2:14" ht="11" x14ac:dyDescent="0.15">
      <c r="B141" s="46" t="s">
        <v>207</v>
      </c>
      <c r="C141" s="74" t="s">
        <v>134</v>
      </c>
      <c r="D141" s="75" t="s">
        <v>146</v>
      </c>
      <c r="E141" s="75" t="s">
        <v>136</v>
      </c>
      <c r="F141" s="75" t="s">
        <v>144</v>
      </c>
      <c r="G141" s="76" t="s">
        <v>298</v>
      </c>
      <c r="H141" s="76" t="s">
        <v>383</v>
      </c>
      <c r="I141" s="75" t="s">
        <v>307</v>
      </c>
      <c r="J141" s="52" t="s">
        <v>318</v>
      </c>
      <c r="K141" s="45" t="s">
        <v>351</v>
      </c>
      <c r="L141" s="45" t="str">
        <f t="shared" si="4"/>
        <v>VI+I</v>
      </c>
      <c r="M141" s="48" t="str">
        <f t="shared" si="5"/>
        <v>Software Engineer</v>
      </c>
      <c r="N141" s="48"/>
    </row>
    <row r="142" spans="2:14" ht="11" x14ac:dyDescent="0.15">
      <c r="B142" s="46" t="s">
        <v>215</v>
      </c>
      <c r="C142" s="74" t="s">
        <v>135</v>
      </c>
      <c r="D142" s="75" t="s">
        <v>146</v>
      </c>
      <c r="E142" s="75" t="s">
        <v>155</v>
      </c>
      <c r="F142" s="75" t="s">
        <v>137</v>
      </c>
      <c r="G142" s="76" t="s">
        <v>298</v>
      </c>
      <c r="H142" s="76" t="s">
        <v>383</v>
      </c>
      <c r="I142" s="75" t="s">
        <v>307</v>
      </c>
      <c r="J142" s="52" t="s">
        <v>318</v>
      </c>
      <c r="K142" s="45" t="s">
        <v>351</v>
      </c>
      <c r="L142" s="45" t="str">
        <f t="shared" si="4"/>
        <v>VI+I</v>
      </c>
      <c r="M142" s="48" t="str">
        <f t="shared" si="5"/>
        <v>Data Scientist</v>
      </c>
      <c r="N142" s="48"/>
    </row>
    <row r="143" spans="2:14" ht="11" x14ac:dyDescent="0.15">
      <c r="B143" s="46" t="s">
        <v>220</v>
      </c>
      <c r="C143" s="74" t="s">
        <v>153</v>
      </c>
      <c r="D143" s="75" t="s">
        <v>133</v>
      </c>
      <c r="E143" s="75" t="s">
        <v>136</v>
      </c>
      <c r="F143" s="75" t="s">
        <v>137</v>
      </c>
      <c r="G143" s="76" t="s">
        <v>298</v>
      </c>
      <c r="H143" s="76" t="s">
        <v>383</v>
      </c>
      <c r="I143" s="75" t="s">
        <v>307</v>
      </c>
      <c r="J143" s="52" t="s">
        <v>318</v>
      </c>
      <c r="K143" s="45" t="s">
        <v>351</v>
      </c>
      <c r="L143" s="45" t="str">
        <f t="shared" si="4"/>
        <v>VI+I</v>
      </c>
      <c r="M143" s="48" t="str">
        <f>IF(OR(C143="Other",C143="Operations"),"Operations + Other",C143)</f>
        <v>Operations + Other</v>
      </c>
      <c r="N143" s="48"/>
    </row>
    <row r="144" spans="2:14" ht="11" x14ac:dyDescent="0.15">
      <c r="B144" s="46" t="s">
        <v>223</v>
      </c>
      <c r="C144" s="74" t="s">
        <v>135</v>
      </c>
      <c r="D144" s="75" t="s">
        <v>153</v>
      </c>
      <c r="E144" s="75" t="s">
        <v>137</v>
      </c>
      <c r="F144" s="75" t="s">
        <v>144</v>
      </c>
      <c r="G144" s="76" t="s">
        <v>298</v>
      </c>
      <c r="H144" s="76" t="s">
        <v>383</v>
      </c>
      <c r="I144" s="75" t="s">
        <v>307</v>
      </c>
      <c r="J144" s="52" t="s">
        <v>318</v>
      </c>
      <c r="K144" s="45" t="s">
        <v>351</v>
      </c>
      <c r="L144" s="45" t="str">
        <f t="shared" si="4"/>
        <v>VI+I</v>
      </c>
      <c r="M144" s="48" t="str">
        <f t="shared" si="5"/>
        <v>Data Scientist</v>
      </c>
      <c r="N144" s="48"/>
    </row>
    <row r="145" spans="2:14" ht="11" x14ac:dyDescent="0.15">
      <c r="B145" s="46" t="s">
        <v>226</v>
      </c>
      <c r="C145" s="74" t="s">
        <v>135</v>
      </c>
      <c r="D145" s="75" t="s">
        <v>133</v>
      </c>
      <c r="E145" s="75" t="s">
        <v>155</v>
      </c>
      <c r="F145" s="75" t="s">
        <v>155</v>
      </c>
      <c r="G145" s="76" t="s">
        <v>298</v>
      </c>
      <c r="H145" s="76" t="s">
        <v>383</v>
      </c>
      <c r="I145" s="75" t="s">
        <v>307</v>
      </c>
      <c r="J145" s="52" t="s">
        <v>318</v>
      </c>
      <c r="K145" s="45" t="s">
        <v>351</v>
      </c>
      <c r="L145" s="45" t="str">
        <f t="shared" si="4"/>
        <v>VI+I</v>
      </c>
      <c r="M145" s="48" t="str">
        <f t="shared" si="5"/>
        <v>Data Scientist</v>
      </c>
      <c r="N145" s="48"/>
    </row>
    <row r="146" spans="2:14" ht="22" x14ac:dyDescent="0.15">
      <c r="B146" s="46" t="s">
        <v>228</v>
      </c>
      <c r="C146" s="74" t="s">
        <v>134</v>
      </c>
      <c r="D146" s="75" t="s">
        <v>173</v>
      </c>
      <c r="E146" s="75" t="s">
        <v>155</v>
      </c>
      <c r="F146" s="75" t="s">
        <v>137</v>
      </c>
      <c r="G146" s="76" t="s">
        <v>298</v>
      </c>
      <c r="H146" s="76" t="s">
        <v>383</v>
      </c>
      <c r="I146" s="75" t="s">
        <v>307</v>
      </c>
      <c r="J146" s="52" t="s">
        <v>318</v>
      </c>
      <c r="K146" s="45" t="s">
        <v>351</v>
      </c>
      <c r="L146" s="45" t="str">
        <f t="shared" si="4"/>
        <v>VI+I</v>
      </c>
      <c r="M146" s="48" t="str">
        <f t="shared" si="5"/>
        <v>Software Engineer</v>
      </c>
      <c r="N146" s="48"/>
    </row>
    <row r="147" spans="2:14" ht="11" x14ac:dyDescent="0.15">
      <c r="B147" s="46" t="s">
        <v>233</v>
      </c>
      <c r="C147" s="74" t="s">
        <v>135</v>
      </c>
      <c r="D147" s="75" t="s">
        <v>146</v>
      </c>
      <c r="E147" s="75" t="s">
        <v>137</v>
      </c>
      <c r="F147" s="75" t="s">
        <v>137</v>
      </c>
      <c r="G147" s="76" t="s">
        <v>298</v>
      </c>
      <c r="H147" s="76" t="s">
        <v>383</v>
      </c>
      <c r="I147" s="75" t="s">
        <v>307</v>
      </c>
      <c r="J147" s="52" t="s">
        <v>318</v>
      </c>
      <c r="K147" s="45" t="s">
        <v>351</v>
      </c>
      <c r="L147" s="45" t="str">
        <f t="shared" si="4"/>
        <v>VI+I</v>
      </c>
      <c r="M147" s="48" t="str">
        <f t="shared" si="5"/>
        <v>Data Scientist</v>
      </c>
      <c r="N147" s="48"/>
    </row>
    <row r="148" spans="2:14" ht="11" x14ac:dyDescent="0.15">
      <c r="B148" s="46" t="s">
        <v>235</v>
      </c>
      <c r="C148" s="74" t="s">
        <v>219</v>
      </c>
      <c r="D148" s="75" t="s">
        <v>133</v>
      </c>
      <c r="E148" s="75" t="s">
        <v>136</v>
      </c>
      <c r="F148" s="75" t="s">
        <v>144</v>
      </c>
      <c r="G148" s="76" t="s">
        <v>298</v>
      </c>
      <c r="H148" s="76" t="s">
        <v>383</v>
      </c>
      <c r="I148" s="75" t="s">
        <v>306</v>
      </c>
      <c r="J148" s="52" t="s">
        <v>318</v>
      </c>
      <c r="K148" s="45" t="s">
        <v>351</v>
      </c>
      <c r="L148" s="45" t="str">
        <f t="shared" si="4"/>
        <v>VI+I</v>
      </c>
      <c r="M148" s="48" t="str">
        <f>IF(OR(C148="Other",C148="Operations"),"Operations + Other",C148)</f>
        <v>Operations + Other</v>
      </c>
      <c r="N148" s="48"/>
    </row>
    <row r="149" spans="2:14" ht="11" x14ac:dyDescent="0.15">
      <c r="B149" s="46" t="s">
        <v>239</v>
      </c>
      <c r="C149" s="74" t="s">
        <v>135</v>
      </c>
      <c r="D149" s="75" t="s">
        <v>133</v>
      </c>
      <c r="E149" s="75" t="s">
        <v>136</v>
      </c>
      <c r="F149" s="75" t="s">
        <v>137</v>
      </c>
      <c r="G149" s="76" t="s">
        <v>298</v>
      </c>
      <c r="H149" s="76" t="s">
        <v>383</v>
      </c>
      <c r="I149" s="75" t="s">
        <v>307</v>
      </c>
      <c r="J149" s="52" t="s">
        <v>318</v>
      </c>
      <c r="K149" s="45" t="s">
        <v>351</v>
      </c>
      <c r="L149" s="45" t="str">
        <f t="shared" si="4"/>
        <v>VI+I</v>
      </c>
      <c r="M149" s="48" t="str">
        <f t="shared" si="5"/>
        <v>Data Scientist</v>
      </c>
      <c r="N149" s="48"/>
    </row>
    <row r="150" spans="2:14" ht="11" x14ac:dyDescent="0.15">
      <c r="B150" s="46" t="s">
        <v>241</v>
      </c>
      <c r="C150" s="74" t="s">
        <v>134</v>
      </c>
      <c r="D150" s="75" t="s">
        <v>133</v>
      </c>
      <c r="E150" s="75" t="s">
        <v>144</v>
      </c>
      <c r="F150" s="75" t="s">
        <v>144</v>
      </c>
      <c r="G150" s="76" t="s">
        <v>298</v>
      </c>
      <c r="H150" s="76" t="s">
        <v>383</v>
      </c>
      <c r="I150" s="75" t="s">
        <v>307</v>
      </c>
      <c r="J150" s="52" t="s">
        <v>318</v>
      </c>
      <c r="K150" s="45" t="s">
        <v>351</v>
      </c>
      <c r="L150" s="45" t="str">
        <f t="shared" si="4"/>
        <v>VI+I</v>
      </c>
      <c r="M150" s="48" t="str">
        <f t="shared" si="5"/>
        <v>Software Engineer</v>
      </c>
      <c r="N150" s="48"/>
    </row>
    <row r="151" spans="2:14" ht="11" x14ac:dyDescent="0.15">
      <c r="B151" s="46" t="s">
        <v>242</v>
      </c>
      <c r="C151" s="74" t="s">
        <v>153</v>
      </c>
      <c r="D151" s="75" t="s">
        <v>133</v>
      </c>
      <c r="E151" s="75" t="s">
        <v>136</v>
      </c>
      <c r="F151" s="75" t="s">
        <v>144</v>
      </c>
      <c r="G151" s="76" t="s">
        <v>298</v>
      </c>
      <c r="H151" s="76" t="s">
        <v>383</v>
      </c>
      <c r="I151" s="75" t="s">
        <v>307</v>
      </c>
      <c r="J151" s="52" t="s">
        <v>318</v>
      </c>
      <c r="K151" s="45" t="s">
        <v>351</v>
      </c>
      <c r="L151" s="45" t="str">
        <f t="shared" si="4"/>
        <v>VI+I</v>
      </c>
      <c r="M151" s="48" t="str">
        <f>IF(OR(C151="Other",C151="Operations"),"Operations + Other",C151)</f>
        <v>Operations + Other</v>
      </c>
      <c r="N151" s="48"/>
    </row>
    <row r="152" spans="2:14" ht="11" x14ac:dyDescent="0.15">
      <c r="B152" s="46" t="s">
        <v>246</v>
      </c>
      <c r="C152" s="74" t="s">
        <v>135</v>
      </c>
      <c r="D152" s="75" t="s">
        <v>133</v>
      </c>
      <c r="E152" s="75" t="s">
        <v>136</v>
      </c>
      <c r="F152" s="75" t="s">
        <v>136</v>
      </c>
      <c r="G152" s="76" t="s">
        <v>298</v>
      </c>
      <c r="H152" s="76" t="s">
        <v>383</v>
      </c>
      <c r="I152" s="75" t="s">
        <v>307</v>
      </c>
      <c r="J152" s="52" t="s">
        <v>318</v>
      </c>
      <c r="K152" s="45" t="s">
        <v>351</v>
      </c>
      <c r="L152" s="45" t="str">
        <f t="shared" si="4"/>
        <v>VI+I</v>
      </c>
      <c r="M152" s="48" t="str">
        <f t="shared" si="5"/>
        <v>Data Scientist</v>
      </c>
      <c r="N152" s="48"/>
    </row>
    <row r="153" spans="2:14" ht="11" x14ac:dyDescent="0.15">
      <c r="B153" s="46" t="s">
        <v>247</v>
      </c>
      <c r="C153" s="74" t="s">
        <v>134</v>
      </c>
      <c r="D153" s="75" t="s">
        <v>146</v>
      </c>
      <c r="E153" s="75" t="s">
        <v>137</v>
      </c>
      <c r="F153" s="75" t="s">
        <v>137</v>
      </c>
      <c r="G153" s="76" t="s">
        <v>298</v>
      </c>
      <c r="H153" s="76" t="s">
        <v>383</v>
      </c>
      <c r="I153" s="75" t="s">
        <v>306</v>
      </c>
      <c r="J153" s="52" t="s">
        <v>318</v>
      </c>
      <c r="K153" s="45" t="s">
        <v>351</v>
      </c>
      <c r="L153" s="45" t="str">
        <f t="shared" si="4"/>
        <v>VI+I</v>
      </c>
      <c r="M153" s="48" t="str">
        <f t="shared" si="5"/>
        <v>Software Engineer</v>
      </c>
      <c r="N153" s="48"/>
    </row>
    <row r="154" spans="2:14" ht="11" x14ac:dyDescent="0.15">
      <c r="B154" s="46" t="s">
        <v>249</v>
      </c>
      <c r="C154" s="74" t="s">
        <v>135</v>
      </c>
      <c r="D154" s="75" t="s">
        <v>133</v>
      </c>
      <c r="E154" s="75" t="s">
        <v>136</v>
      </c>
      <c r="F154" s="75" t="s">
        <v>155</v>
      </c>
      <c r="G154" s="76" t="s">
        <v>298</v>
      </c>
      <c r="H154" s="76" t="s">
        <v>383</v>
      </c>
      <c r="I154" s="75" t="s">
        <v>307</v>
      </c>
      <c r="J154" s="52" t="s">
        <v>318</v>
      </c>
      <c r="K154" s="45" t="s">
        <v>351</v>
      </c>
      <c r="L154" s="45" t="str">
        <f t="shared" si="4"/>
        <v>VI+I</v>
      </c>
      <c r="M154" s="48" t="str">
        <f t="shared" si="5"/>
        <v>Data Scientist</v>
      </c>
      <c r="N154" s="48"/>
    </row>
    <row r="155" spans="2:14" ht="11" x14ac:dyDescent="0.15">
      <c r="B155" s="46" t="s">
        <v>254</v>
      </c>
      <c r="C155" s="74" t="s">
        <v>135</v>
      </c>
      <c r="D155" s="75" t="s">
        <v>146</v>
      </c>
      <c r="E155" s="75" t="s">
        <v>137</v>
      </c>
      <c r="F155" s="75" t="s">
        <v>144</v>
      </c>
      <c r="G155" s="76" t="s">
        <v>298</v>
      </c>
      <c r="H155" s="76" t="s">
        <v>383</v>
      </c>
      <c r="I155" s="75" t="s">
        <v>307</v>
      </c>
      <c r="J155" s="52" t="s">
        <v>318</v>
      </c>
      <c r="K155" s="45" t="s">
        <v>351</v>
      </c>
      <c r="L155" s="45" t="str">
        <f t="shared" si="4"/>
        <v>VI+I</v>
      </c>
      <c r="M155" s="48" t="str">
        <f t="shared" si="5"/>
        <v>Data Scientist</v>
      </c>
      <c r="N155" s="48"/>
    </row>
    <row r="156" spans="2:14" ht="11" x14ac:dyDescent="0.15">
      <c r="B156" s="46" t="s">
        <v>259</v>
      </c>
      <c r="C156" s="74" t="s">
        <v>135</v>
      </c>
      <c r="D156" s="75" t="s">
        <v>146</v>
      </c>
      <c r="E156" s="75" t="s">
        <v>136</v>
      </c>
      <c r="F156" s="75" t="s">
        <v>144</v>
      </c>
      <c r="G156" s="76" t="s">
        <v>298</v>
      </c>
      <c r="H156" s="76" t="s">
        <v>383</v>
      </c>
      <c r="I156" s="75" t="s">
        <v>307</v>
      </c>
      <c r="J156" s="52" t="s">
        <v>318</v>
      </c>
      <c r="K156" s="45" t="s">
        <v>351</v>
      </c>
      <c r="L156" s="45" t="str">
        <f t="shared" si="4"/>
        <v>VI+I</v>
      </c>
      <c r="M156" s="48" t="str">
        <f t="shared" si="5"/>
        <v>Data Scientist</v>
      </c>
      <c r="N156" s="48"/>
    </row>
    <row r="157" spans="2:14" ht="11" x14ac:dyDescent="0.15">
      <c r="B157" s="46" t="s">
        <v>128</v>
      </c>
      <c r="C157" s="74" t="s">
        <v>134</v>
      </c>
      <c r="D157" s="75" t="s">
        <v>133</v>
      </c>
      <c r="E157" s="75" t="s">
        <v>136</v>
      </c>
      <c r="F157" s="75" t="s">
        <v>137</v>
      </c>
      <c r="G157" s="76" t="s">
        <v>299</v>
      </c>
      <c r="H157" s="76" t="s">
        <v>384</v>
      </c>
      <c r="I157" s="75" t="s">
        <v>292</v>
      </c>
      <c r="J157" s="52" t="s">
        <v>320</v>
      </c>
      <c r="K157" s="45" t="s">
        <v>348</v>
      </c>
      <c r="L157" s="45" t="str">
        <f t="shared" si="4"/>
        <v>1_Somewhat Important</v>
      </c>
      <c r="M157" s="48" t="str">
        <f t="shared" si="5"/>
        <v>Software Engineer</v>
      </c>
      <c r="N157" s="48"/>
    </row>
    <row r="158" spans="2:14" ht="11" x14ac:dyDescent="0.15">
      <c r="B158" s="46" t="s">
        <v>143</v>
      </c>
      <c r="C158" s="74" t="s">
        <v>134</v>
      </c>
      <c r="D158" s="75" t="s">
        <v>133</v>
      </c>
      <c r="E158" s="75" t="s">
        <v>144</v>
      </c>
      <c r="F158" s="75" t="s">
        <v>144</v>
      </c>
      <c r="G158" s="76" t="s">
        <v>299</v>
      </c>
      <c r="H158" s="76" t="s">
        <v>384</v>
      </c>
      <c r="I158" s="75" t="s">
        <v>306</v>
      </c>
      <c r="J158" s="52" t="s">
        <v>320</v>
      </c>
      <c r="K158" s="45" t="s">
        <v>348</v>
      </c>
      <c r="L158" s="45" t="str">
        <f t="shared" si="4"/>
        <v>VI+I</v>
      </c>
      <c r="M158" s="48" t="str">
        <f t="shared" si="5"/>
        <v>Software Engineer</v>
      </c>
      <c r="N158" s="48"/>
    </row>
    <row r="159" spans="2:14" ht="11" x14ac:dyDescent="0.15">
      <c r="B159" s="46" t="s">
        <v>145</v>
      </c>
      <c r="C159" s="74" t="s">
        <v>134</v>
      </c>
      <c r="D159" s="75" t="s">
        <v>146</v>
      </c>
      <c r="E159" s="75" t="s">
        <v>137</v>
      </c>
      <c r="F159" s="75" t="s">
        <v>137</v>
      </c>
      <c r="G159" s="76" t="s">
        <v>299</v>
      </c>
      <c r="H159" s="76" t="s">
        <v>384</v>
      </c>
      <c r="I159" s="75" t="s">
        <v>306</v>
      </c>
      <c r="J159" s="52" t="s">
        <v>320</v>
      </c>
      <c r="K159" s="45" t="s">
        <v>348</v>
      </c>
      <c r="L159" s="45" t="str">
        <f t="shared" si="4"/>
        <v>VI+I</v>
      </c>
      <c r="M159" s="48" t="str">
        <f t="shared" si="5"/>
        <v>Software Engineer</v>
      </c>
      <c r="N159" s="48"/>
    </row>
    <row r="160" spans="2:14" ht="11" x14ac:dyDescent="0.15">
      <c r="B160" s="46" t="s">
        <v>149</v>
      </c>
      <c r="C160" s="74" t="s">
        <v>135</v>
      </c>
      <c r="D160" s="75" t="s">
        <v>133</v>
      </c>
      <c r="E160" s="75" t="s">
        <v>137</v>
      </c>
      <c r="F160" s="75" t="s">
        <v>137</v>
      </c>
      <c r="G160" s="76" t="s">
        <v>299</v>
      </c>
      <c r="H160" s="76" t="s">
        <v>384</v>
      </c>
      <c r="I160" s="75" t="s">
        <v>307</v>
      </c>
      <c r="J160" s="52" t="s">
        <v>320</v>
      </c>
      <c r="K160" s="45" t="s">
        <v>348</v>
      </c>
      <c r="L160" s="45" t="str">
        <f t="shared" si="4"/>
        <v>VI+I</v>
      </c>
      <c r="M160" s="48" t="str">
        <f t="shared" si="5"/>
        <v>Data Scientist</v>
      </c>
      <c r="N160" s="48"/>
    </row>
    <row r="161" spans="2:14" ht="11" x14ac:dyDescent="0.15">
      <c r="B161" s="46" t="s">
        <v>152</v>
      </c>
      <c r="C161" s="74" t="s">
        <v>135</v>
      </c>
      <c r="D161" s="75" t="s">
        <v>133</v>
      </c>
      <c r="E161" s="75" t="s">
        <v>155</v>
      </c>
      <c r="F161" s="75" t="s">
        <v>155</v>
      </c>
      <c r="G161" s="76" t="s">
        <v>299</v>
      </c>
      <c r="H161" s="76" t="s">
        <v>384</v>
      </c>
      <c r="I161" s="75" t="s">
        <v>307</v>
      </c>
      <c r="J161" s="52" t="s">
        <v>320</v>
      </c>
      <c r="K161" s="45" t="s">
        <v>348</v>
      </c>
      <c r="L161" s="45" t="str">
        <f t="shared" si="4"/>
        <v>VI+I</v>
      </c>
      <c r="M161" s="48" t="str">
        <f t="shared" si="5"/>
        <v>Data Scientist</v>
      </c>
      <c r="N161" s="48"/>
    </row>
    <row r="162" spans="2:14" ht="11" x14ac:dyDescent="0.15">
      <c r="B162" s="46" t="s">
        <v>158</v>
      </c>
      <c r="C162" s="74" t="s">
        <v>135</v>
      </c>
      <c r="D162" s="75" t="s">
        <v>146</v>
      </c>
      <c r="E162" s="75" t="s">
        <v>136</v>
      </c>
      <c r="F162" s="75" t="s">
        <v>136</v>
      </c>
      <c r="G162" s="76" t="s">
        <v>299</v>
      </c>
      <c r="H162" s="76" t="s">
        <v>384</v>
      </c>
      <c r="I162" s="75" t="s">
        <v>307</v>
      </c>
      <c r="J162" s="52" t="s">
        <v>320</v>
      </c>
      <c r="K162" s="45" t="s">
        <v>348</v>
      </c>
      <c r="L162" s="45" t="str">
        <f t="shared" si="4"/>
        <v>VI+I</v>
      </c>
      <c r="M162" s="48" t="str">
        <f t="shared" si="5"/>
        <v>Data Scientist</v>
      </c>
      <c r="N162" s="48"/>
    </row>
    <row r="163" spans="2:14" ht="11" x14ac:dyDescent="0.15">
      <c r="B163" s="46" t="s">
        <v>164</v>
      </c>
      <c r="C163" s="74" t="s">
        <v>135</v>
      </c>
      <c r="D163" s="75" t="s">
        <v>133</v>
      </c>
      <c r="E163" s="75" t="s">
        <v>136</v>
      </c>
      <c r="F163" s="75" t="s">
        <v>136</v>
      </c>
      <c r="G163" s="76" t="s">
        <v>299</v>
      </c>
      <c r="H163" s="76" t="s">
        <v>384</v>
      </c>
      <c r="I163" s="75" t="s">
        <v>292</v>
      </c>
      <c r="J163" s="52" t="s">
        <v>320</v>
      </c>
      <c r="K163" s="45" t="s">
        <v>348</v>
      </c>
      <c r="L163" s="45" t="str">
        <f t="shared" si="4"/>
        <v>1_Somewhat Important</v>
      </c>
      <c r="M163" s="48" t="str">
        <f t="shared" si="5"/>
        <v>Data Scientist</v>
      </c>
      <c r="N163" s="48"/>
    </row>
    <row r="164" spans="2:14" ht="22" x14ac:dyDescent="0.15">
      <c r="B164" s="46" t="s">
        <v>169</v>
      </c>
      <c r="C164" s="74" t="s">
        <v>135</v>
      </c>
      <c r="D164" s="75" t="s">
        <v>173</v>
      </c>
      <c r="E164" s="75" t="s">
        <v>155</v>
      </c>
      <c r="F164" s="75" t="s">
        <v>136</v>
      </c>
      <c r="G164" s="76" t="s">
        <v>299</v>
      </c>
      <c r="H164" s="76" t="s">
        <v>384</v>
      </c>
      <c r="I164" s="75" t="s">
        <v>307</v>
      </c>
      <c r="J164" s="52" t="s">
        <v>320</v>
      </c>
      <c r="K164" s="45" t="s">
        <v>348</v>
      </c>
      <c r="L164" s="45" t="str">
        <f t="shared" si="4"/>
        <v>VI+I</v>
      </c>
      <c r="M164" s="48" t="str">
        <f t="shared" si="5"/>
        <v>Data Scientist</v>
      </c>
      <c r="N164" s="48"/>
    </row>
    <row r="165" spans="2:14" ht="11" x14ac:dyDescent="0.15">
      <c r="B165" s="46" t="s">
        <v>175</v>
      </c>
      <c r="C165" s="74" t="s">
        <v>153</v>
      </c>
      <c r="D165" s="75" t="s">
        <v>133</v>
      </c>
      <c r="E165" s="75" t="s">
        <v>136</v>
      </c>
      <c r="F165" s="75" t="s">
        <v>136</v>
      </c>
      <c r="G165" s="76" t="s">
        <v>299</v>
      </c>
      <c r="H165" s="76" t="s">
        <v>384</v>
      </c>
      <c r="I165" s="75" t="s">
        <v>306</v>
      </c>
      <c r="J165" s="52" t="s">
        <v>320</v>
      </c>
      <c r="K165" s="45" t="s">
        <v>348</v>
      </c>
      <c r="L165" s="45" t="str">
        <f t="shared" si="4"/>
        <v>VI+I</v>
      </c>
      <c r="M165" s="48" t="str">
        <f>IF(OR(C165="Other",C165="Operations"),"Operations + Other",C165)</f>
        <v>Operations + Other</v>
      </c>
      <c r="N165" s="48"/>
    </row>
    <row r="166" spans="2:14" ht="11" x14ac:dyDescent="0.15">
      <c r="B166" s="46" t="s">
        <v>187</v>
      </c>
      <c r="C166" s="74" t="s">
        <v>134</v>
      </c>
      <c r="D166" s="75" t="s">
        <v>133</v>
      </c>
      <c r="E166" s="75" t="s">
        <v>136</v>
      </c>
      <c r="F166" s="75" t="s">
        <v>136</v>
      </c>
      <c r="G166" s="76" t="s">
        <v>299</v>
      </c>
      <c r="H166" s="76" t="s">
        <v>384</v>
      </c>
      <c r="I166" s="75" t="s">
        <v>307</v>
      </c>
      <c r="J166" s="52" t="s">
        <v>320</v>
      </c>
      <c r="K166" s="45" t="s">
        <v>348</v>
      </c>
      <c r="L166" s="45" t="str">
        <f t="shared" si="4"/>
        <v>VI+I</v>
      </c>
      <c r="M166" s="48" t="str">
        <f t="shared" si="5"/>
        <v>Software Engineer</v>
      </c>
      <c r="N166" s="48"/>
    </row>
    <row r="167" spans="2:14" ht="11" x14ac:dyDescent="0.15">
      <c r="B167" s="46" t="s">
        <v>191</v>
      </c>
      <c r="C167" s="74" t="s">
        <v>135</v>
      </c>
      <c r="D167" s="75" t="s">
        <v>133</v>
      </c>
      <c r="E167" s="75" t="s">
        <v>155</v>
      </c>
      <c r="F167" s="75" t="s">
        <v>155</v>
      </c>
      <c r="G167" s="76" t="s">
        <v>299</v>
      </c>
      <c r="H167" s="76" t="s">
        <v>384</v>
      </c>
      <c r="I167" s="75" t="s">
        <v>306</v>
      </c>
      <c r="J167" s="52" t="s">
        <v>320</v>
      </c>
      <c r="K167" s="45" t="s">
        <v>348</v>
      </c>
      <c r="L167" s="45" t="str">
        <f t="shared" si="4"/>
        <v>VI+I</v>
      </c>
      <c r="M167" s="48" t="str">
        <f t="shared" si="5"/>
        <v>Data Scientist</v>
      </c>
      <c r="N167" s="48"/>
    </row>
    <row r="168" spans="2:14" ht="11" x14ac:dyDescent="0.15">
      <c r="B168" s="46" t="s">
        <v>193</v>
      </c>
      <c r="C168" s="74" t="s">
        <v>135</v>
      </c>
      <c r="D168" s="75" t="s">
        <v>133</v>
      </c>
      <c r="E168" s="75" t="s">
        <v>155</v>
      </c>
      <c r="F168" s="75" t="s">
        <v>137</v>
      </c>
      <c r="G168" s="76" t="s">
        <v>299</v>
      </c>
      <c r="H168" s="76" t="s">
        <v>384</v>
      </c>
      <c r="I168" s="75" t="s">
        <v>307</v>
      </c>
      <c r="J168" s="52" t="s">
        <v>320</v>
      </c>
      <c r="K168" s="45" t="s">
        <v>348</v>
      </c>
      <c r="L168" s="45" t="str">
        <f t="shared" si="4"/>
        <v>VI+I</v>
      </c>
      <c r="M168" s="48" t="str">
        <f t="shared" si="5"/>
        <v>Data Scientist</v>
      </c>
      <c r="N168" s="48"/>
    </row>
    <row r="169" spans="2:14" ht="11" x14ac:dyDescent="0.15">
      <c r="B169" s="46" t="s">
        <v>196</v>
      </c>
      <c r="C169" s="74" t="s">
        <v>134</v>
      </c>
      <c r="D169" s="75" t="s">
        <v>133</v>
      </c>
      <c r="E169" s="75" t="s">
        <v>136</v>
      </c>
      <c r="F169" s="75" t="s">
        <v>137</v>
      </c>
      <c r="G169" s="76" t="s">
        <v>299</v>
      </c>
      <c r="H169" s="76" t="s">
        <v>384</v>
      </c>
      <c r="I169" s="75" t="s">
        <v>306</v>
      </c>
      <c r="J169" s="52" t="s">
        <v>320</v>
      </c>
      <c r="K169" s="45" t="s">
        <v>348</v>
      </c>
      <c r="L169" s="45" t="str">
        <f t="shared" si="4"/>
        <v>VI+I</v>
      </c>
      <c r="M169" s="48" t="str">
        <f t="shared" si="5"/>
        <v>Software Engineer</v>
      </c>
      <c r="N169" s="48"/>
    </row>
    <row r="170" spans="2:14" ht="11" x14ac:dyDescent="0.15">
      <c r="B170" s="46" t="s">
        <v>199</v>
      </c>
      <c r="C170" s="74" t="s">
        <v>153</v>
      </c>
      <c r="D170" s="75" t="s">
        <v>133</v>
      </c>
      <c r="E170" s="75" t="s">
        <v>136</v>
      </c>
      <c r="F170" s="75" t="s">
        <v>137</v>
      </c>
      <c r="G170" s="76" t="s">
        <v>299</v>
      </c>
      <c r="H170" s="76" t="s">
        <v>384</v>
      </c>
      <c r="I170" s="75" t="s">
        <v>307</v>
      </c>
      <c r="J170" s="52" t="s">
        <v>320</v>
      </c>
      <c r="K170" s="45" t="s">
        <v>348</v>
      </c>
      <c r="L170" s="45" t="str">
        <f t="shared" si="4"/>
        <v>VI+I</v>
      </c>
      <c r="M170" s="48" t="str">
        <f>IF(OR(C170="Other",C170="Operations"),"Operations + Other",C170)</f>
        <v>Operations + Other</v>
      </c>
      <c r="N170" s="48"/>
    </row>
    <row r="171" spans="2:14" ht="11" x14ac:dyDescent="0.15">
      <c r="B171" s="46" t="s">
        <v>202</v>
      </c>
      <c r="C171" s="74" t="s">
        <v>134</v>
      </c>
      <c r="D171" s="75" t="s">
        <v>133</v>
      </c>
      <c r="E171" s="75" t="s">
        <v>137</v>
      </c>
      <c r="F171" s="75" t="s">
        <v>155</v>
      </c>
      <c r="G171" s="76" t="s">
        <v>299</v>
      </c>
      <c r="H171" s="76" t="s">
        <v>384</v>
      </c>
      <c r="I171" s="75" t="s">
        <v>307</v>
      </c>
      <c r="J171" s="52" t="s">
        <v>320</v>
      </c>
      <c r="K171" s="45" t="s">
        <v>348</v>
      </c>
      <c r="L171" s="45" t="str">
        <f t="shared" si="4"/>
        <v>VI+I</v>
      </c>
      <c r="M171" s="48" t="str">
        <f t="shared" si="5"/>
        <v>Software Engineer</v>
      </c>
      <c r="N171" s="48"/>
    </row>
    <row r="172" spans="2:14" ht="11" x14ac:dyDescent="0.15">
      <c r="B172" s="46" t="s">
        <v>207</v>
      </c>
      <c r="C172" s="74" t="s">
        <v>134</v>
      </c>
      <c r="D172" s="75" t="s">
        <v>146</v>
      </c>
      <c r="E172" s="75" t="s">
        <v>136</v>
      </c>
      <c r="F172" s="75" t="s">
        <v>144</v>
      </c>
      <c r="G172" s="76" t="s">
        <v>299</v>
      </c>
      <c r="H172" s="76" t="s">
        <v>384</v>
      </c>
      <c r="I172" s="75" t="s">
        <v>292</v>
      </c>
      <c r="J172" s="52" t="s">
        <v>320</v>
      </c>
      <c r="K172" s="45" t="s">
        <v>348</v>
      </c>
      <c r="L172" s="45" t="str">
        <f t="shared" si="4"/>
        <v>1_Somewhat Important</v>
      </c>
      <c r="M172" s="48" t="str">
        <f t="shared" si="5"/>
        <v>Software Engineer</v>
      </c>
      <c r="N172" s="48"/>
    </row>
    <row r="173" spans="2:14" ht="11" x14ac:dyDescent="0.15">
      <c r="B173" s="46" t="s">
        <v>215</v>
      </c>
      <c r="C173" s="74" t="s">
        <v>135</v>
      </c>
      <c r="D173" s="75" t="s">
        <v>146</v>
      </c>
      <c r="E173" s="75" t="s">
        <v>155</v>
      </c>
      <c r="F173" s="75" t="s">
        <v>137</v>
      </c>
      <c r="G173" s="76" t="s">
        <v>299</v>
      </c>
      <c r="H173" s="76" t="s">
        <v>384</v>
      </c>
      <c r="I173" s="75" t="s">
        <v>307</v>
      </c>
      <c r="J173" s="52" t="s">
        <v>320</v>
      </c>
      <c r="K173" s="45" t="s">
        <v>348</v>
      </c>
      <c r="L173" s="45" t="str">
        <f t="shared" si="4"/>
        <v>VI+I</v>
      </c>
      <c r="M173" s="48" t="str">
        <f t="shared" si="5"/>
        <v>Data Scientist</v>
      </c>
      <c r="N173" s="48"/>
    </row>
    <row r="174" spans="2:14" ht="11" x14ac:dyDescent="0.15">
      <c r="B174" s="46" t="s">
        <v>220</v>
      </c>
      <c r="C174" s="74" t="s">
        <v>153</v>
      </c>
      <c r="D174" s="75" t="s">
        <v>133</v>
      </c>
      <c r="E174" s="75" t="s">
        <v>136</v>
      </c>
      <c r="F174" s="75" t="s">
        <v>137</v>
      </c>
      <c r="G174" s="76" t="s">
        <v>299</v>
      </c>
      <c r="H174" s="76" t="s">
        <v>384</v>
      </c>
      <c r="I174" s="75" t="s">
        <v>307</v>
      </c>
      <c r="J174" s="52" t="s">
        <v>320</v>
      </c>
      <c r="K174" s="45" t="s">
        <v>348</v>
      </c>
      <c r="L174" s="45" t="str">
        <f t="shared" si="4"/>
        <v>VI+I</v>
      </c>
      <c r="M174" s="48" t="str">
        <f>IF(OR(C174="Other",C174="Operations"),"Operations + Other",C174)</f>
        <v>Operations + Other</v>
      </c>
      <c r="N174" s="48"/>
    </row>
    <row r="175" spans="2:14" ht="11" x14ac:dyDescent="0.15">
      <c r="B175" s="46" t="s">
        <v>223</v>
      </c>
      <c r="C175" s="74" t="s">
        <v>135</v>
      </c>
      <c r="D175" s="75" t="s">
        <v>153</v>
      </c>
      <c r="E175" s="75" t="s">
        <v>137</v>
      </c>
      <c r="F175" s="75" t="s">
        <v>144</v>
      </c>
      <c r="G175" s="76" t="s">
        <v>299</v>
      </c>
      <c r="H175" s="76" t="s">
        <v>384</v>
      </c>
      <c r="I175" s="75" t="s">
        <v>307</v>
      </c>
      <c r="J175" s="52" t="s">
        <v>320</v>
      </c>
      <c r="K175" s="45" t="s">
        <v>348</v>
      </c>
      <c r="L175" s="45" t="str">
        <f t="shared" si="4"/>
        <v>VI+I</v>
      </c>
      <c r="M175" s="48" t="str">
        <f t="shared" si="5"/>
        <v>Data Scientist</v>
      </c>
      <c r="N175" s="48"/>
    </row>
    <row r="176" spans="2:14" ht="11" x14ac:dyDescent="0.15">
      <c r="B176" s="46" t="s">
        <v>226</v>
      </c>
      <c r="C176" s="74" t="s">
        <v>135</v>
      </c>
      <c r="D176" s="75" t="s">
        <v>133</v>
      </c>
      <c r="E176" s="75" t="s">
        <v>155</v>
      </c>
      <c r="F176" s="75" t="s">
        <v>155</v>
      </c>
      <c r="G176" s="76" t="s">
        <v>299</v>
      </c>
      <c r="H176" s="76" t="s">
        <v>384</v>
      </c>
      <c r="I176" s="75" t="s">
        <v>307</v>
      </c>
      <c r="J176" s="52" t="s">
        <v>320</v>
      </c>
      <c r="K176" s="45" t="s">
        <v>348</v>
      </c>
      <c r="L176" s="45" t="str">
        <f t="shared" si="4"/>
        <v>VI+I</v>
      </c>
      <c r="M176" s="48" t="str">
        <f t="shared" si="5"/>
        <v>Data Scientist</v>
      </c>
      <c r="N176" s="48"/>
    </row>
    <row r="177" spans="2:14" ht="22" x14ac:dyDescent="0.15">
      <c r="B177" s="46" t="s">
        <v>228</v>
      </c>
      <c r="C177" s="74" t="s">
        <v>134</v>
      </c>
      <c r="D177" s="75" t="s">
        <v>173</v>
      </c>
      <c r="E177" s="75" t="s">
        <v>155</v>
      </c>
      <c r="F177" s="75" t="s">
        <v>137</v>
      </c>
      <c r="G177" s="76" t="s">
        <v>299</v>
      </c>
      <c r="H177" s="76" t="s">
        <v>384</v>
      </c>
      <c r="I177" s="75" t="s">
        <v>306</v>
      </c>
      <c r="J177" s="52" t="s">
        <v>320</v>
      </c>
      <c r="K177" s="45" t="s">
        <v>348</v>
      </c>
      <c r="L177" s="45" t="str">
        <f t="shared" si="4"/>
        <v>VI+I</v>
      </c>
      <c r="M177" s="48" t="str">
        <f t="shared" si="5"/>
        <v>Software Engineer</v>
      </c>
      <c r="N177" s="48"/>
    </row>
    <row r="178" spans="2:14" ht="11" x14ac:dyDescent="0.15">
      <c r="B178" s="46" t="s">
        <v>233</v>
      </c>
      <c r="C178" s="74" t="s">
        <v>135</v>
      </c>
      <c r="D178" s="75" t="s">
        <v>146</v>
      </c>
      <c r="E178" s="75" t="s">
        <v>137</v>
      </c>
      <c r="F178" s="75" t="s">
        <v>137</v>
      </c>
      <c r="G178" s="76" t="s">
        <v>299</v>
      </c>
      <c r="H178" s="76" t="s">
        <v>384</v>
      </c>
      <c r="I178" s="75" t="s">
        <v>306</v>
      </c>
      <c r="J178" s="52" t="s">
        <v>320</v>
      </c>
      <c r="K178" s="45" t="s">
        <v>348</v>
      </c>
      <c r="L178" s="45" t="str">
        <f t="shared" si="4"/>
        <v>VI+I</v>
      </c>
      <c r="M178" s="48" t="str">
        <f t="shared" si="5"/>
        <v>Data Scientist</v>
      </c>
      <c r="N178" s="48"/>
    </row>
    <row r="179" spans="2:14" ht="11" x14ac:dyDescent="0.15">
      <c r="B179" s="46" t="s">
        <v>235</v>
      </c>
      <c r="C179" s="74" t="s">
        <v>219</v>
      </c>
      <c r="D179" s="75" t="s">
        <v>133</v>
      </c>
      <c r="E179" s="75" t="s">
        <v>136</v>
      </c>
      <c r="F179" s="75" t="s">
        <v>144</v>
      </c>
      <c r="G179" s="76" t="s">
        <v>299</v>
      </c>
      <c r="H179" s="76" t="s">
        <v>384</v>
      </c>
      <c r="I179" s="75" t="s">
        <v>306</v>
      </c>
      <c r="J179" s="52" t="s">
        <v>320</v>
      </c>
      <c r="K179" s="45" t="s">
        <v>348</v>
      </c>
      <c r="L179" s="45" t="str">
        <f t="shared" si="4"/>
        <v>VI+I</v>
      </c>
      <c r="M179" s="48" t="str">
        <f>IF(OR(C179="Other",C179="Operations"),"Operations + Other",C179)</f>
        <v>Operations + Other</v>
      </c>
      <c r="N179" s="48"/>
    </row>
    <row r="180" spans="2:14" ht="11" x14ac:dyDescent="0.15">
      <c r="B180" s="46" t="s">
        <v>239</v>
      </c>
      <c r="C180" s="74" t="s">
        <v>135</v>
      </c>
      <c r="D180" s="75" t="s">
        <v>133</v>
      </c>
      <c r="E180" s="75" t="s">
        <v>136</v>
      </c>
      <c r="F180" s="75" t="s">
        <v>137</v>
      </c>
      <c r="G180" s="76" t="s">
        <v>299</v>
      </c>
      <c r="H180" s="76" t="s">
        <v>384</v>
      </c>
      <c r="I180" s="75" t="s">
        <v>307</v>
      </c>
      <c r="J180" s="52" t="s">
        <v>320</v>
      </c>
      <c r="K180" s="45" t="s">
        <v>348</v>
      </c>
      <c r="L180" s="45" t="str">
        <f t="shared" si="4"/>
        <v>VI+I</v>
      </c>
      <c r="M180" s="48" t="str">
        <f t="shared" si="5"/>
        <v>Data Scientist</v>
      </c>
      <c r="N180" s="48"/>
    </row>
    <row r="181" spans="2:14" ht="11" x14ac:dyDescent="0.15">
      <c r="B181" s="46" t="s">
        <v>241</v>
      </c>
      <c r="C181" s="74" t="s">
        <v>134</v>
      </c>
      <c r="D181" s="75" t="s">
        <v>133</v>
      </c>
      <c r="E181" s="75" t="s">
        <v>144</v>
      </c>
      <c r="F181" s="75" t="s">
        <v>144</v>
      </c>
      <c r="G181" s="76" t="s">
        <v>299</v>
      </c>
      <c r="H181" s="76" t="s">
        <v>384</v>
      </c>
      <c r="I181" s="75" t="s">
        <v>307</v>
      </c>
      <c r="J181" s="52" t="s">
        <v>320</v>
      </c>
      <c r="K181" s="45" t="s">
        <v>348</v>
      </c>
      <c r="L181" s="45" t="str">
        <f t="shared" si="4"/>
        <v>VI+I</v>
      </c>
      <c r="M181" s="48" t="str">
        <f t="shared" si="5"/>
        <v>Software Engineer</v>
      </c>
      <c r="N181" s="48"/>
    </row>
    <row r="182" spans="2:14" ht="11" x14ac:dyDescent="0.15">
      <c r="B182" s="46" t="s">
        <v>242</v>
      </c>
      <c r="C182" s="74" t="s">
        <v>153</v>
      </c>
      <c r="D182" s="75" t="s">
        <v>133</v>
      </c>
      <c r="E182" s="75" t="s">
        <v>136</v>
      </c>
      <c r="F182" s="75" t="s">
        <v>144</v>
      </c>
      <c r="G182" s="76" t="s">
        <v>299</v>
      </c>
      <c r="H182" s="76" t="s">
        <v>384</v>
      </c>
      <c r="I182" s="75" t="s">
        <v>307</v>
      </c>
      <c r="J182" s="52" t="s">
        <v>320</v>
      </c>
      <c r="K182" s="45" t="s">
        <v>348</v>
      </c>
      <c r="L182" s="45" t="str">
        <f t="shared" si="4"/>
        <v>VI+I</v>
      </c>
      <c r="M182" s="48" t="str">
        <f>IF(OR(C182="Other",C182="Operations"),"Operations + Other",C182)</f>
        <v>Operations + Other</v>
      </c>
      <c r="N182" s="48"/>
    </row>
    <row r="183" spans="2:14" ht="11" x14ac:dyDescent="0.15">
      <c r="B183" s="46" t="s">
        <v>246</v>
      </c>
      <c r="C183" s="74" t="s">
        <v>135</v>
      </c>
      <c r="D183" s="75" t="s">
        <v>133</v>
      </c>
      <c r="E183" s="75" t="s">
        <v>136</v>
      </c>
      <c r="F183" s="75" t="s">
        <v>136</v>
      </c>
      <c r="G183" s="76" t="s">
        <v>299</v>
      </c>
      <c r="H183" s="76" t="s">
        <v>384</v>
      </c>
      <c r="I183" s="75" t="s">
        <v>306</v>
      </c>
      <c r="J183" s="52" t="s">
        <v>320</v>
      </c>
      <c r="K183" s="45" t="s">
        <v>348</v>
      </c>
      <c r="L183" s="45" t="str">
        <f t="shared" si="4"/>
        <v>VI+I</v>
      </c>
      <c r="M183" s="48" t="str">
        <f t="shared" si="5"/>
        <v>Data Scientist</v>
      </c>
      <c r="N183" s="48"/>
    </row>
    <row r="184" spans="2:14" ht="11" x14ac:dyDescent="0.15">
      <c r="B184" s="46" t="s">
        <v>247</v>
      </c>
      <c r="C184" s="74" t="s">
        <v>134</v>
      </c>
      <c r="D184" s="75" t="s">
        <v>146</v>
      </c>
      <c r="E184" s="75" t="s">
        <v>137</v>
      </c>
      <c r="F184" s="75" t="s">
        <v>137</v>
      </c>
      <c r="G184" s="76" t="s">
        <v>299</v>
      </c>
      <c r="H184" s="76" t="s">
        <v>384</v>
      </c>
      <c r="I184" s="75" t="s">
        <v>306</v>
      </c>
      <c r="J184" s="52" t="s">
        <v>320</v>
      </c>
      <c r="K184" s="45" t="s">
        <v>348</v>
      </c>
      <c r="L184" s="45" t="str">
        <f t="shared" si="4"/>
        <v>VI+I</v>
      </c>
      <c r="M184" s="48" t="str">
        <f t="shared" si="5"/>
        <v>Software Engineer</v>
      </c>
      <c r="N184" s="48"/>
    </row>
    <row r="185" spans="2:14" ht="11" x14ac:dyDescent="0.15">
      <c r="B185" s="46" t="s">
        <v>249</v>
      </c>
      <c r="C185" s="74" t="s">
        <v>135</v>
      </c>
      <c r="D185" s="75" t="s">
        <v>133</v>
      </c>
      <c r="E185" s="75" t="s">
        <v>136</v>
      </c>
      <c r="F185" s="75" t="s">
        <v>155</v>
      </c>
      <c r="G185" s="76" t="s">
        <v>299</v>
      </c>
      <c r="H185" s="76" t="s">
        <v>384</v>
      </c>
      <c r="I185" s="75" t="s">
        <v>307</v>
      </c>
      <c r="J185" s="52" t="s">
        <v>320</v>
      </c>
      <c r="K185" s="45" t="s">
        <v>348</v>
      </c>
      <c r="L185" s="45" t="str">
        <f t="shared" si="4"/>
        <v>VI+I</v>
      </c>
      <c r="M185" s="48" t="str">
        <f t="shared" si="5"/>
        <v>Data Scientist</v>
      </c>
      <c r="N185" s="48"/>
    </row>
    <row r="186" spans="2:14" ht="11" x14ac:dyDescent="0.15">
      <c r="B186" s="46" t="s">
        <v>254</v>
      </c>
      <c r="C186" s="74" t="s">
        <v>135</v>
      </c>
      <c r="D186" s="75" t="s">
        <v>146</v>
      </c>
      <c r="E186" s="75" t="s">
        <v>137</v>
      </c>
      <c r="F186" s="75" t="s">
        <v>144</v>
      </c>
      <c r="G186" s="76" t="s">
        <v>299</v>
      </c>
      <c r="H186" s="76" t="s">
        <v>384</v>
      </c>
      <c r="I186" s="75" t="s">
        <v>306</v>
      </c>
      <c r="J186" s="52" t="s">
        <v>320</v>
      </c>
      <c r="K186" s="45" t="s">
        <v>348</v>
      </c>
      <c r="L186" s="45" t="str">
        <f t="shared" si="4"/>
        <v>VI+I</v>
      </c>
      <c r="M186" s="48" t="str">
        <f t="shared" si="5"/>
        <v>Data Scientist</v>
      </c>
      <c r="N186" s="48"/>
    </row>
    <row r="187" spans="2:14" ht="11" x14ac:dyDescent="0.15">
      <c r="B187" s="46" t="s">
        <v>259</v>
      </c>
      <c r="C187" s="74" t="s">
        <v>135</v>
      </c>
      <c r="D187" s="75" t="s">
        <v>146</v>
      </c>
      <c r="E187" s="75" t="s">
        <v>136</v>
      </c>
      <c r="F187" s="75" t="s">
        <v>144</v>
      </c>
      <c r="G187" s="76" t="s">
        <v>299</v>
      </c>
      <c r="H187" s="76" t="s">
        <v>384</v>
      </c>
      <c r="I187" s="75" t="s">
        <v>307</v>
      </c>
      <c r="J187" s="52" t="s">
        <v>320</v>
      </c>
      <c r="K187" s="45" t="s">
        <v>348</v>
      </c>
      <c r="L187" s="45" t="str">
        <f t="shared" si="4"/>
        <v>VI+I</v>
      </c>
      <c r="M187" s="48" t="str">
        <f t="shared" si="5"/>
        <v>Data Scientist</v>
      </c>
      <c r="N187" s="48"/>
    </row>
    <row r="188" spans="2:14" ht="11" x14ac:dyDescent="0.15">
      <c r="B188" s="46" t="s">
        <v>128</v>
      </c>
      <c r="C188" s="74" t="s">
        <v>134</v>
      </c>
      <c r="D188" s="75" t="s">
        <v>133</v>
      </c>
      <c r="E188" s="75" t="s">
        <v>136</v>
      </c>
      <c r="F188" s="75" t="s">
        <v>137</v>
      </c>
      <c r="G188" s="76" t="s">
        <v>300</v>
      </c>
      <c r="H188" s="76" t="s">
        <v>385</v>
      </c>
      <c r="I188" s="75" t="s">
        <v>307</v>
      </c>
      <c r="J188" s="52" t="s">
        <v>319</v>
      </c>
      <c r="K188" s="45" t="s">
        <v>352</v>
      </c>
      <c r="L188" s="45" t="str">
        <f t="shared" si="4"/>
        <v>VI+I</v>
      </c>
      <c r="M188" s="48" t="str">
        <f t="shared" si="5"/>
        <v>Software Engineer</v>
      </c>
      <c r="N188" s="48"/>
    </row>
    <row r="189" spans="2:14" ht="11" x14ac:dyDescent="0.15">
      <c r="B189" s="46" t="s">
        <v>143</v>
      </c>
      <c r="C189" s="74" t="s">
        <v>134</v>
      </c>
      <c r="D189" s="75" t="s">
        <v>133</v>
      </c>
      <c r="E189" s="75" t="s">
        <v>144</v>
      </c>
      <c r="F189" s="75" t="s">
        <v>144</v>
      </c>
      <c r="G189" s="76" t="s">
        <v>300</v>
      </c>
      <c r="H189" s="76" t="s">
        <v>385</v>
      </c>
      <c r="I189" s="75" t="s">
        <v>307</v>
      </c>
      <c r="J189" s="52" t="s">
        <v>319</v>
      </c>
      <c r="K189" s="45" t="s">
        <v>352</v>
      </c>
      <c r="L189" s="45" t="str">
        <f t="shared" si="4"/>
        <v>VI+I</v>
      </c>
      <c r="M189" s="48" t="str">
        <f t="shared" si="5"/>
        <v>Software Engineer</v>
      </c>
      <c r="N189" s="48"/>
    </row>
    <row r="190" spans="2:14" ht="11" x14ac:dyDescent="0.15">
      <c r="B190" s="46" t="s">
        <v>145</v>
      </c>
      <c r="C190" s="74" t="s">
        <v>134</v>
      </c>
      <c r="D190" s="75" t="s">
        <v>146</v>
      </c>
      <c r="E190" s="75" t="s">
        <v>137</v>
      </c>
      <c r="F190" s="75" t="s">
        <v>137</v>
      </c>
      <c r="G190" s="76" t="s">
        <v>300</v>
      </c>
      <c r="H190" s="76" t="s">
        <v>385</v>
      </c>
      <c r="I190" s="75" t="s">
        <v>307</v>
      </c>
      <c r="J190" s="52" t="s">
        <v>319</v>
      </c>
      <c r="K190" s="45" t="s">
        <v>352</v>
      </c>
      <c r="L190" s="45" t="str">
        <f t="shared" si="4"/>
        <v>VI+I</v>
      </c>
      <c r="M190" s="48" t="str">
        <f t="shared" si="5"/>
        <v>Software Engineer</v>
      </c>
      <c r="N190" s="48"/>
    </row>
    <row r="191" spans="2:14" ht="11" x14ac:dyDescent="0.15">
      <c r="B191" s="46" t="s">
        <v>149</v>
      </c>
      <c r="C191" s="74" t="s">
        <v>135</v>
      </c>
      <c r="D191" s="75" t="s">
        <v>133</v>
      </c>
      <c r="E191" s="75" t="s">
        <v>137</v>
      </c>
      <c r="F191" s="75" t="s">
        <v>137</v>
      </c>
      <c r="G191" s="76" t="s">
        <v>300</v>
      </c>
      <c r="H191" s="76" t="s">
        <v>385</v>
      </c>
      <c r="I191" s="75" t="s">
        <v>307</v>
      </c>
      <c r="J191" s="52" t="s">
        <v>319</v>
      </c>
      <c r="K191" s="45" t="s">
        <v>352</v>
      </c>
      <c r="L191" s="45" t="str">
        <f t="shared" si="4"/>
        <v>VI+I</v>
      </c>
      <c r="M191" s="48" t="str">
        <f t="shared" si="5"/>
        <v>Data Scientist</v>
      </c>
      <c r="N191" s="48"/>
    </row>
    <row r="192" spans="2:14" ht="11" x14ac:dyDescent="0.15">
      <c r="B192" s="46" t="s">
        <v>152</v>
      </c>
      <c r="C192" s="74" t="s">
        <v>135</v>
      </c>
      <c r="D192" s="75" t="s">
        <v>133</v>
      </c>
      <c r="E192" s="75" t="s">
        <v>155</v>
      </c>
      <c r="F192" s="75" t="s">
        <v>155</v>
      </c>
      <c r="G192" s="76" t="s">
        <v>300</v>
      </c>
      <c r="H192" s="76" t="s">
        <v>385</v>
      </c>
      <c r="I192" s="75" t="s">
        <v>307</v>
      </c>
      <c r="J192" s="52" t="s">
        <v>319</v>
      </c>
      <c r="K192" s="45" t="s">
        <v>352</v>
      </c>
      <c r="L192" s="45" t="str">
        <f t="shared" si="4"/>
        <v>VI+I</v>
      </c>
      <c r="M192" s="48" t="str">
        <f t="shared" si="5"/>
        <v>Data Scientist</v>
      </c>
      <c r="N192" s="48"/>
    </row>
    <row r="193" spans="2:14" ht="11" x14ac:dyDescent="0.15">
      <c r="B193" s="46" t="s">
        <v>158</v>
      </c>
      <c r="C193" s="74" t="s">
        <v>135</v>
      </c>
      <c r="D193" s="75" t="s">
        <v>146</v>
      </c>
      <c r="E193" s="75" t="s">
        <v>136</v>
      </c>
      <c r="F193" s="75" t="s">
        <v>136</v>
      </c>
      <c r="G193" s="76" t="s">
        <v>300</v>
      </c>
      <c r="H193" s="76" t="s">
        <v>385</v>
      </c>
      <c r="I193" s="75" t="s">
        <v>307</v>
      </c>
      <c r="J193" s="52" t="s">
        <v>319</v>
      </c>
      <c r="K193" s="45" t="s">
        <v>352</v>
      </c>
      <c r="L193" s="45" t="str">
        <f t="shared" si="4"/>
        <v>VI+I</v>
      </c>
      <c r="M193" s="48" t="str">
        <f t="shared" si="5"/>
        <v>Data Scientist</v>
      </c>
      <c r="N193" s="48"/>
    </row>
    <row r="194" spans="2:14" ht="11" x14ac:dyDescent="0.15">
      <c r="B194" s="46" t="s">
        <v>164</v>
      </c>
      <c r="C194" s="74" t="s">
        <v>135</v>
      </c>
      <c r="D194" s="75" t="s">
        <v>133</v>
      </c>
      <c r="E194" s="75" t="s">
        <v>136</v>
      </c>
      <c r="F194" s="75" t="s">
        <v>136</v>
      </c>
      <c r="G194" s="76" t="s">
        <v>300</v>
      </c>
      <c r="H194" s="76" t="s">
        <v>385</v>
      </c>
      <c r="I194" s="75" t="s">
        <v>292</v>
      </c>
      <c r="J194" s="52" t="s">
        <v>319</v>
      </c>
      <c r="K194" s="45" t="s">
        <v>352</v>
      </c>
      <c r="L194" s="45" t="str">
        <f t="shared" si="4"/>
        <v>1_Somewhat Important</v>
      </c>
      <c r="M194" s="48" t="str">
        <f t="shared" si="5"/>
        <v>Data Scientist</v>
      </c>
      <c r="N194" s="48"/>
    </row>
    <row r="195" spans="2:14" ht="22" x14ac:dyDescent="0.15">
      <c r="B195" s="46" t="s">
        <v>169</v>
      </c>
      <c r="C195" s="74" t="s">
        <v>135</v>
      </c>
      <c r="D195" s="75" t="s">
        <v>173</v>
      </c>
      <c r="E195" s="75" t="s">
        <v>155</v>
      </c>
      <c r="F195" s="75" t="s">
        <v>136</v>
      </c>
      <c r="G195" s="76" t="s">
        <v>300</v>
      </c>
      <c r="H195" s="76" t="s">
        <v>385</v>
      </c>
      <c r="I195" s="75" t="s">
        <v>307</v>
      </c>
      <c r="J195" s="52" t="s">
        <v>319</v>
      </c>
      <c r="K195" s="45" t="s">
        <v>352</v>
      </c>
      <c r="L195" s="45" t="str">
        <f t="shared" ref="L195:L258" si="6">IF(OR(I195="3_Very Important",I195="2_Important"),"VI+I",I195)</f>
        <v>VI+I</v>
      </c>
      <c r="M195" s="48" t="str">
        <f t="shared" ref="M195:M257" si="7">IF(OR(C195="Other",C195="Operations"),"O+O",C195)</f>
        <v>Data Scientist</v>
      </c>
      <c r="N195" s="48"/>
    </row>
    <row r="196" spans="2:14" ht="11" x14ac:dyDescent="0.15">
      <c r="B196" s="46" t="s">
        <v>175</v>
      </c>
      <c r="C196" s="74" t="s">
        <v>153</v>
      </c>
      <c r="D196" s="75" t="s">
        <v>133</v>
      </c>
      <c r="E196" s="75" t="s">
        <v>136</v>
      </c>
      <c r="F196" s="75" t="s">
        <v>136</v>
      </c>
      <c r="G196" s="76" t="s">
        <v>300</v>
      </c>
      <c r="H196" s="76" t="s">
        <v>385</v>
      </c>
      <c r="I196" s="75" t="s">
        <v>306</v>
      </c>
      <c r="J196" s="52" t="s">
        <v>319</v>
      </c>
      <c r="K196" s="45" t="s">
        <v>352</v>
      </c>
      <c r="L196" s="45" t="str">
        <f t="shared" si="6"/>
        <v>VI+I</v>
      </c>
      <c r="M196" s="48" t="str">
        <f>IF(OR(C196="Other",C196="Operations"),"Operations + Other",C196)</f>
        <v>Operations + Other</v>
      </c>
      <c r="N196" s="48"/>
    </row>
    <row r="197" spans="2:14" ht="11" x14ac:dyDescent="0.15">
      <c r="B197" s="46" t="s">
        <v>187</v>
      </c>
      <c r="C197" s="74" t="s">
        <v>134</v>
      </c>
      <c r="D197" s="75" t="s">
        <v>133</v>
      </c>
      <c r="E197" s="75" t="s">
        <v>136</v>
      </c>
      <c r="F197" s="75" t="s">
        <v>136</v>
      </c>
      <c r="G197" s="76" t="s">
        <v>300</v>
      </c>
      <c r="H197" s="76" t="s">
        <v>385</v>
      </c>
      <c r="I197" s="75" t="s">
        <v>307</v>
      </c>
      <c r="J197" s="52" t="s">
        <v>319</v>
      </c>
      <c r="K197" s="45" t="s">
        <v>352</v>
      </c>
      <c r="L197" s="45" t="str">
        <f t="shared" si="6"/>
        <v>VI+I</v>
      </c>
      <c r="M197" s="48" t="str">
        <f t="shared" si="7"/>
        <v>Software Engineer</v>
      </c>
      <c r="N197" s="48"/>
    </row>
    <row r="198" spans="2:14" ht="11" x14ac:dyDescent="0.15">
      <c r="B198" s="46" t="s">
        <v>191</v>
      </c>
      <c r="C198" s="74" t="s">
        <v>135</v>
      </c>
      <c r="D198" s="75" t="s">
        <v>133</v>
      </c>
      <c r="E198" s="75" t="s">
        <v>155</v>
      </c>
      <c r="F198" s="75" t="s">
        <v>155</v>
      </c>
      <c r="G198" s="76" t="s">
        <v>300</v>
      </c>
      <c r="H198" s="76" t="s">
        <v>385</v>
      </c>
      <c r="I198" s="75" t="s">
        <v>306</v>
      </c>
      <c r="J198" s="52" t="s">
        <v>319</v>
      </c>
      <c r="K198" s="45" t="s">
        <v>352</v>
      </c>
      <c r="L198" s="45" t="str">
        <f t="shared" si="6"/>
        <v>VI+I</v>
      </c>
      <c r="M198" s="48" t="str">
        <f t="shared" si="7"/>
        <v>Data Scientist</v>
      </c>
      <c r="N198" s="48"/>
    </row>
    <row r="199" spans="2:14" ht="11" x14ac:dyDescent="0.15">
      <c r="B199" s="46" t="s">
        <v>193</v>
      </c>
      <c r="C199" s="74" t="s">
        <v>135</v>
      </c>
      <c r="D199" s="75" t="s">
        <v>133</v>
      </c>
      <c r="E199" s="75" t="s">
        <v>155</v>
      </c>
      <c r="F199" s="75" t="s">
        <v>137</v>
      </c>
      <c r="G199" s="76" t="s">
        <v>300</v>
      </c>
      <c r="H199" s="76" t="s">
        <v>385</v>
      </c>
      <c r="I199" s="75" t="s">
        <v>306</v>
      </c>
      <c r="J199" s="52" t="s">
        <v>319</v>
      </c>
      <c r="K199" s="45" t="s">
        <v>352</v>
      </c>
      <c r="L199" s="45" t="str">
        <f t="shared" si="6"/>
        <v>VI+I</v>
      </c>
      <c r="M199" s="48" t="str">
        <f t="shared" si="7"/>
        <v>Data Scientist</v>
      </c>
      <c r="N199" s="48"/>
    </row>
    <row r="200" spans="2:14" ht="11" x14ac:dyDescent="0.15">
      <c r="B200" s="46" t="s">
        <v>196</v>
      </c>
      <c r="C200" s="74" t="s">
        <v>134</v>
      </c>
      <c r="D200" s="75" t="s">
        <v>133</v>
      </c>
      <c r="E200" s="75" t="s">
        <v>136</v>
      </c>
      <c r="F200" s="75" t="s">
        <v>137</v>
      </c>
      <c r="G200" s="76" t="s">
        <v>300</v>
      </c>
      <c r="H200" s="76" t="s">
        <v>385</v>
      </c>
      <c r="I200" s="75" t="s">
        <v>307</v>
      </c>
      <c r="J200" s="52" t="s">
        <v>319</v>
      </c>
      <c r="K200" s="45" t="s">
        <v>352</v>
      </c>
      <c r="L200" s="45" t="str">
        <f t="shared" si="6"/>
        <v>VI+I</v>
      </c>
      <c r="M200" s="48" t="str">
        <f t="shared" si="7"/>
        <v>Software Engineer</v>
      </c>
      <c r="N200" s="48"/>
    </row>
    <row r="201" spans="2:14" ht="11" x14ac:dyDescent="0.15">
      <c r="B201" s="46" t="s">
        <v>199</v>
      </c>
      <c r="C201" s="74" t="s">
        <v>153</v>
      </c>
      <c r="D201" s="75" t="s">
        <v>133</v>
      </c>
      <c r="E201" s="75" t="s">
        <v>136</v>
      </c>
      <c r="F201" s="75" t="s">
        <v>137</v>
      </c>
      <c r="G201" s="76" t="s">
        <v>300</v>
      </c>
      <c r="H201" s="76" t="s">
        <v>385</v>
      </c>
      <c r="I201" s="75" t="s">
        <v>306</v>
      </c>
      <c r="J201" s="52" t="s">
        <v>319</v>
      </c>
      <c r="K201" s="45" t="s">
        <v>352</v>
      </c>
      <c r="L201" s="45" t="str">
        <f t="shared" si="6"/>
        <v>VI+I</v>
      </c>
      <c r="M201" s="48" t="str">
        <f>IF(OR(C201="Other",C201="Operations"),"Operations + Other",C201)</f>
        <v>Operations + Other</v>
      </c>
      <c r="N201" s="48"/>
    </row>
    <row r="202" spans="2:14" ht="11" x14ac:dyDescent="0.15">
      <c r="B202" s="46" t="s">
        <v>202</v>
      </c>
      <c r="C202" s="74" t="s">
        <v>134</v>
      </c>
      <c r="D202" s="75" t="s">
        <v>133</v>
      </c>
      <c r="E202" s="75" t="s">
        <v>137</v>
      </c>
      <c r="F202" s="75" t="s">
        <v>155</v>
      </c>
      <c r="G202" s="76" t="s">
        <v>300</v>
      </c>
      <c r="H202" s="76" t="s">
        <v>385</v>
      </c>
      <c r="I202" s="75" t="s">
        <v>307</v>
      </c>
      <c r="J202" s="52" t="s">
        <v>319</v>
      </c>
      <c r="K202" s="45" t="s">
        <v>352</v>
      </c>
      <c r="L202" s="45" t="str">
        <f t="shared" si="6"/>
        <v>VI+I</v>
      </c>
      <c r="M202" s="48" t="str">
        <f t="shared" si="7"/>
        <v>Software Engineer</v>
      </c>
      <c r="N202" s="48"/>
    </row>
    <row r="203" spans="2:14" ht="11" x14ac:dyDescent="0.15">
      <c r="B203" s="46" t="s">
        <v>207</v>
      </c>
      <c r="C203" s="74" t="s">
        <v>134</v>
      </c>
      <c r="D203" s="75" t="s">
        <v>146</v>
      </c>
      <c r="E203" s="75" t="s">
        <v>136</v>
      </c>
      <c r="F203" s="75" t="s">
        <v>144</v>
      </c>
      <c r="G203" s="76" t="s">
        <v>300</v>
      </c>
      <c r="H203" s="76" t="s">
        <v>385</v>
      </c>
      <c r="I203" s="75" t="s">
        <v>307</v>
      </c>
      <c r="J203" s="52" t="s">
        <v>319</v>
      </c>
      <c r="K203" s="45" t="s">
        <v>352</v>
      </c>
      <c r="L203" s="45" t="str">
        <f t="shared" si="6"/>
        <v>VI+I</v>
      </c>
      <c r="M203" s="48" t="str">
        <f t="shared" si="7"/>
        <v>Software Engineer</v>
      </c>
      <c r="N203" s="48"/>
    </row>
    <row r="204" spans="2:14" ht="11" x14ac:dyDescent="0.15">
      <c r="B204" s="46" t="s">
        <v>215</v>
      </c>
      <c r="C204" s="74" t="s">
        <v>135</v>
      </c>
      <c r="D204" s="75" t="s">
        <v>146</v>
      </c>
      <c r="E204" s="75" t="s">
        <v>155</v>
      </c>
      <c r="F204" s="75" t="s">
        <v>137</v>
      </c>
      <c r="G204" s="76" t="s">
        <v>300</v>
      </c>
      <c r="H204" s="76" t="s">
        <v>385</v>
      </c>
      <c r="I204" s="75" t="s">
        <v>307</v>
      </c>
      <c r="J204" s="52" t="s">
        <v>319</v>
      </c>
      <c r="K204" s="45" t="s">
        <v>352</v>
      </c>
      <c r="L204" s="45" t="str">
        <f t="shared" si="6"/>
        <v>VI+I</v>
      </c>
      <c r="M204" s="48" t="str">
        <f t="shared" si="7"/>
        <v>Data Scientist</v>
      </c>
      <c r="N204" s="48"/>
    </row>
    <row r="205" spans="2:14" ht="11" x14ac:dyDescent="0.15">
      <c r="B205" s="46" t="s">
        <v>220</v>
      </c>
      <c r="C205" s="74" t="s">
        <v>153</v>
      </c>
      <c r="D205" s="75" t="s">
        <v>133</v>
      </c>
      <c r="E205" s="75" t="s">
        <v>136</v>
      </c>
      <c r="F205" s="75" t="s">
        <v>137</v>
      </c>
      <c r="G205" s="76" t="s">
        <v>300</v>
      </c>
      <c r="H205" s="76" t="s">
        <v>385</v>
      </c>
      <c r="I205" s="75" t="s">
        <v>307</v>
      </c>
      <c r="J205" s="52" t="s">
        <v>319</v>
      </c>
      <c r="K205" s="45" t="s">
        <v>352</v>
      </c>
      <c r="L205" s="45" t="str">
        <f t="shared" si="6"/>
        <v>VI+I</v>
      </c>
      <c r="M205" s="48" t="str">
        <f>IF(OR(C205="Other",C205="Operations"),"Operations + Other",C205)</f>
        <v>Operations + Other</v>
      </c>
      <c r="N205" s="48"/>
    </row>
    <row r="206" spans="2:14" ht="11" x14ac:dyDescent="0.15">
      <c r="B206" s="46" t="s">
        <v>223</v>
      </c>
      <c r="C206" s="74" t="s">
        <v>135</v>
      </c>
      <c r="D206" s="75" t="s">
        <v>153</v>
      </c>
      <c r="E206" s="75" t="s">
        <v>137</v>
      </c>
      <c r="F206" s="75" t="s">
        <v>144</v>
      </c>
      <c r="G206" s="76" t="s">
        <v>300</v>
      </c>
      <c r="H206" s="76" t="s">
        <v>385</v>
      </c>
      <c r="I206" s="75" t="s">
        <v>307</v>
      </c>
      <c r="J206" s="52" t="s">
        <v>319</v>
      </c>
      <c r="K206" s="45" t="s">
        <v>352</v>
      </c>
      <c r="L206" s="45" t="str">
        <f t="shared" si="6"/>
        <v>VI+I</v>
      </c>
      <c r="M206" s="48" t="str">
        <f t="shared" si="7"/>
        <v>Data Scientist</v>
      </c>
      <c r="N206" s="48"/>
    </row>
    <row r="207" spans="2:14" ht="11" x14ac:dyDescent="0.15">
      <c r="B207" s="46" t="s">
        <v>226</v>
      </c>
      <c r="C207" s="74" t="s">
        <v>135</v>
      </c>
      <c r="D207" s="75" t="s">
        <v>133</v>
      </c>
      <c r="E207" s="75" t="s">
        <v>155</v>
      </c>
      <c r="F207" s="75" t="s">
        <v>155</v>
      </c>
      <c r="G207" s="76" t="s">
        <v>300</v>
      </c>
      <c r="H207" s="76" t="s">
        <v>385</v>
      </c>
      <c r="I207" s="75" t="s">
        <v>307</v>
      </c>
      <c r="J207" s="52" t="s">
        <v>319</v>
      </c>
      <c r="K207" s="45" t="s">
        <v>352</v>
      </c>
      <c r="L207" s="45" t="str">
        <f t="shared" si="6"/>
        <v>VI+I</v>
      </c>
      <c r="M207" s="48" t="str">
        <f t="shared" si="7"/>
        <v>Data Scientist</v>
      </c>
      <c r="N207" s="48"/>
    </row>
    <row r="208" spans="2:14" ht="22" x14ac:dyDescent="0.15">
      <c r="B208" s="46" t="s">
        <v>228</v>
      </c>
      <c r="C208" s="74" t="s">
        <v>134</v>
      </c>
      <c r="D208" s="75" t="s">
        <v>173</v>
      </c>
      <c r="E208" s="75" t="s">
        <v>155</v>
      </c>
      <c r="F208" s="75" t="s">
        <v>137</v>
      </c>
      <c r="G208" s="76" t="s">
        <v>300</v>
      </c>
      <c r="H208" s="76" t="s">
        <v>385</v>
      </c>
      <c r="I208" s="75" t="s">
        <v>292</v>
      </c>
      <c r="J208" s="52" t="s">
        <v>319</v>
      </c>
      <c r="K208" s="45" t="s">
        <v>352</v>
      </c>
      <c r="L208" s="45" t="str">
        <f t="shared" si="6"/>
        <v>1_Somewhat Important</v>
      </c>
      <c r="M208" s="48" t="str">
        <f t="shared" si="7"/>
        <v>Software Engineer</v>
      </c>
      <c r="N208" s="48"/>
    </row>
    <row r="209" spans="2:14" ht="11" x14ac:dyDescent="0.15">
      <c r="B209" s="46" t="s">
        <v>233</v>
      </c>
      <c r="C209" s="74" t="s">
        <v>135</v>
      </c>
      <c r="D209" s="75" t="s">
        <v>146</v>
      </c>
      <c r="E209" s="75" t="s">
        <v>137</v>
      </c>
      <c r="F209" s="75" t="s">
        <v>137</v>
      </c>
      <c r="G209" s="76" t="s">
        <v>300</v>
      </c>
      <c r="H209" s="76" t="s">
        <v>385</v>
      </c>
      <c r="I209" s="75" t="s">
        <v>306</v>
      </c>
      <c r="J209" s="52" t="s">
        <v>319</v>
      </c>
      <c r="K209" s="45" t="s">
        <v>352</v>
      </c>
      <c r="L209" s="45" t="str">
        <f t="shared" si="6"/>
        <v>VI+I</v>
      </c>
      <c r="M209" s="48" t="str">
        <f t="shared" si="7"/>
        <v>Data Scientist</v>
      </c>
      <c r="N209" s="48"/>
    </row>
    <row r="210" spans="2:14" ht="11" x14ac:dyDescent="0.15">
      <c r="B210" s="46" t="s">
        <v>235</v>
      </c>
      <c r="C210" s="74" t="s">
        <v>219</v>
      </c>
      <c r="D210" s="75" t="s">
        <v>133</v>
      </c>
      <c r="E210" s="75" t="s">
        <v>136</v>
      </c>
      <c r="F210" s="75" t="s">
        <v>144</v>
      </c>
      <c r="G210" s="76" t="s">
        <v>300</v>
      </c>
      <c r="H210" s="76" t="s">
        <v>385</v>
      </c>
      <c r="I210" s="75" t="s">
        <v>306</v>
      </c>
      <c r="J210" s="52" t="s">
        <v>319</v>
      </c>
      <c r="K210" s="45" t="s">
        <v>352</v>
      </c>
      <c r="L210" s="45" t="str">
        <f t="shared" si="6"/>
        <v>VI+I</v>
      </c>
      <c r="M210" s="48" t="str">
        <f>IF(OR(C210="Other",C210="Operations"),"Operations + Other",C210)</f>
        <v>Operations + Other</v>
      </c>
      <c r="N210" s="48"/>
    </row>
    <row r="211" spans="2:14" ht="11" x14ac:dyDescent="0.15">
      <c r="B211" s="46" t="s">
        <v>239</v>
      </c>
      <c r="C211" s="74" t="s">
        <v>135</v>
      </c>
      <c r="D211" s="75" t="s">
        <v>133</v>
      </c>
      <c r="E211" s="75" t="s">
        <v>136</v>
      </c>
      <c r="F211" s="75" t="s">
        <v>137</v>
      </c>
      <c r="G211" s="76" t="s">
        <v>300</v>
      </c>
      <c r="H211" s="76" t="s">
        <v>385</v>
      </c>
      <c r="I211" s="75" t="s">
        <v>307</v>
      </c>
      <c r="J211" s="52" t="s">
        <v>319</v>
      </c>
      <c r="K211" s="45" t="s">
        <v>352</v>
      </c>
      <c r="L211" s="45" t="str">
        <f t="shared" si="6"/>
        <v>VI+I</v>
      </c>
      <c r="M211" s="48" t="str">
        <f t="shared" si="7"/>
        <v>Data Scientist</v>
      </c>
      <c r="N211" s="48"/>
    </row>
    <row r="212" spans="2:14" ht="11" x14ac:dyDescent="0.15">
      <c r="B212" s="46" t="s">
        <v>241</v>
      </c>
      <c r="C212" s="74" t="s">
        <v>134</v>
      </c>
      <c r="D212" s="75" t="s">
        <v>133</v>
      </c>
      <c r="E212" s="75" t="s">
        <v>144</v>
      </c>
      <c r="F212" s="75" t="s">
        <v>144</v>
      </c>
      <c r="G212" s="76" t="s">
        <v>300</v>
      </c>
      <c r="H212" s="76" t="s">
        <v>385</v>
      </c>
      <c r="I212" s="75" t="s">
        <v>307</v>
      </c>
      <c r="J212" s="52" t="s">
        <v>319</v>
      </c>
      <c r="K212" s="45" t="s">
        <v>352</v>
      </c>
      <c r="L212" s="45" t="str">
        <f t="shared" si="6"/>
        <v>VI+I</v>
      </c>
      <c r="M212" s="48" t="str">
        <f t="shared" si="7"/>
        <v>Software Engineer</v>
      </c>
      <c r="N212" s="48"/>
    </row>
    <row r="213" spans="2:14" ht="11" x14ac:dyDescent="0.15">
      <c r="B213" s="46" t="s">
        <v>242</v>
      </c>
      <c r="C213" s="74" t="s">
        <v>153</v>
      </c>
      <c r="D213" s="75" t="s">
        <v>133</v>
      </c>
      <c r="E213" s="75" t="s">
        <v>136</v>
      </c>
      <c r="F213" s="75" t="s">
        <v>144</v>
      </c>
      <c r="G213" s="76" t="s">
        <v>300</v>
      </c>
      <c r="H213" s="76" t="s">
        <v>385</v>
      </c>
      <c r="I213" s="75" t="s">
        <v>307</v>
      </c>
      <c r="J213" s="52" t="s">
        <v>319</v>
      </c>
      <c r="K213" s="45" t="s">
        <v>352</v>
      </c>
      <c r="L213" s="45" t="str">
        <f t="shared" si="6"/>
        <v>VI+I</v>
      </c>
      <c r="M213" s="48" t="str">
        <f>IF(OR(C213="Other",C213="Operations"),"Operations + Other",C213)</f>
        <v>Operations + Other</v>
      </c>
      <c r="N213" s="48"/>
    </row>
    <row r="214" spans="2:14" ht="11" x14ac:dyDescent="0.15">
      <c r="B214" s="46" t="s">
        <v>246</v>
      </c>
      <c r="C214" s="74" t="s">
        <v>135</v>
      </c>
      <c r="D214" s="75" t="s">
        <v>133</v>
      </c>
      <c r="E214" s="75" t="s">
        <v>136</v>
      </c>
      <c r="F214" s="75" t="s">
        <v>136</v>
      </c>
      <c r="G214" s="76" t="s">
        <v>300</v>
      </c>
      <c r="H214" s="76" t="s">
        <v>385</v>
      </c>
      <c r="I214" s="75" t="s">
        <v>306</v>
      </c>
      <c r="J214" s="52" t="s">
        <v>319</v>
      </c>
      <c r="K214" s="45" t="s">
        <v>352</v>
      </c>
      <c r="L214" s="45" t="str">
        <f t="shared" si="6"/>
        <v>VI+I</v>
      </c>
      <c r="M214" s="48" t="str">
        <f t="shared" si="7"/>
        <v>Data Scientist</v>
      </c>
      <c r="N214" s="48"/>
    </row>
    <row r="215" spans="2:14" ht="11" x14ac:dyDescent="0.15">
      <c r="B215" s="46" t="s">
        <v>247</v>
      </c>
      <c r="C215" s="74" t="s">
        <v>134</v>
      </c>
      <c r="D215" s="75" t="s">
        <v>146</v>
      </c>
      <c r="E215" s="75" t="s">
        <v>137</v>
      </c>
      <c r="F215" s="75" t="s">
        <v>137</v>
      </c>
      <c r="G215" s="76" t="s">
        <v>300</v>
      </c>
      <c r="H215" s="76" t="s">
        <v>385</v>
      </c>
      <c r="I215" s="75" t="s">
        <v>306</v>
      </c>
      <c r="J215" s="52" t="s">
        <v>319</v>
      </c>
      <c r="K215" s="45" t="s">
        <v>352</v>
      </c>
      <c r="L215" s="45" t="str">
        <f t="shared" si="6"/>
        <v>VI+I</v>
      </c>
      <c r="M215" s="48" t="str">
        <f t="shared" si="7"/>
        <v>Software Engineer</v>
      </c>
      <c r="N215" s="48"/>
    </row>
    <row r="216" spans="2:14" ht="11" x14ac:dyDescent="0.15">
      <c r="B216" s="46" t="s">
        <v>249</v>
      </c>
      <c r="C216" s="74" t="s">
        <v>135</v>
      </c>
      <c r="D216" s="75" t="s">
        <v>133</v>
      </c>
      <c r="E216" s="75" t="s">
        <v>136</v>
      </c>
      <c r="F216" s="75" t="s">
        <v>155</v>
      </c>
      <c r="G216" s="76" t="s">
        <v>300</v>
      </c>
      <c r="H216" s="76" t="s">
        <v>385</v>
      </c>
      <c r="I216" s="75" t="s">
        <v>292</v>
      </c>
      <c r="J216" s="52" t="s">
        <v>319</v>
      </c>
      <c r="K216" s="45" t="s">
        <v>352</v>
      </c>
      <c r="L216" s="45" t="str">
        <f t="shared" si="6"/>
        <v>1_Somewhat Important</v>
      </c>
      <c r="M216" s="48" t="str">
        <f t="shared" si="7"/>
        <v>Data Scientist</v>
      </c>
      <c r="N216" s="48"/>
    </row>
    <row r="217" spans="2:14" ht="11" x14ac:dyDescent="0.15">
      <c r="B217" s="46" t="s">
        <v>254</v>
      </c>
      <c r="C217" s="74" t="s">
        <v>135</v>
      </c>
      <c r="D217" s="75" t="s">
        <v>146</v>
      </c>
      <c r="E217" s="75" t="s">
        <v>137</v>
      </c>
      <c r="F217" s="75" t="s">
        <v>144</v>
      </c>
      <c r="G217" s="76" t="s">
        <v>300</v>
      </c>
      <c r="H217" s="76" t="s">
        <v>385</v>
      </c>
      <c r="I217" s="75" t="s">
        <v>307</v>
      </c>
      <c r="J217" s="52" t="s">
        <v>319</v>
      </c>
      <c r="K217" s="45" t="s">
        <v>352</v>
      </c>
      <c r="L217" s="45" t="str">
        <f t="shared" si="6"/>
        <v>VI+I</v>
      </c>
      <c r="M217" s="48" t="str">
        <f t="shared" si="7"/>
        <v>Data Scientist</v>
      </c>
      <c r="N217" s="48"/>
    </row>
    <row r="218" spans="2:14" ht="11" x14ac:dyDescent="0.15">
      <c r="B218" s="46" t="s">
        <v>259</v>
      </c>
      <c r="C218" s="74" t="s">
        <v>135</v>
      </c>
      <c r="D218" s="75" t="s">
        <v>146</v>
      </c>
      <c r="E218" s="75" t="s">
        <v>136</v>
      </c>
      <c r="F218" s="75" t="s">
        <v>144</v>
      </c>
      <c r="G218" s="76" t="s">
        <v>300</v>
      </c>
      <c r="H218" s="76" t="s">
        <v>385</v>
      </c>
      <c r="I218" s="75" t="s">
        <v>307</v>
      </c>
      <c r="J218" s="52" t="s">
        <v>319</v>
      </c>
      <c r="K218" s="45" t="s">
        <v>352</v>
      </c>
      <c r="L218" s="45" t="str">
        <f t="shared" si="6"/>
        <v>VI+I</v>
      </c>
      <c r="M218" s="48" t="str">
        <f t="shared" si="7"/>
        <v>Data Scientist</v>
      </c>
      <c r="N218" s="48"/>
    </row>
    <row r="219" spans="2:14" ht="11" x14ac:dyDescent="0.15">
      <c r="B219" s="46" t="s">
        <v>128</v>
      </c>
      <c r="C219" s="74" t="s">
        <v>134</v>
      </c>
      <c r="D219" s="75" t="s">
        <v>133</v>
      </c>
      <c r="E219" s="75" t="s">
        <v>136</v>
      </c>
      <c r="F219" s="75" t="s">
        <v>137</v>
      </c>
      <c r="G219" s="76" t="s">
        <v>301</v>
      </c>
      <c r="H219" s="76" t="s">
        <v>386</v>
      </c>
      <c r="I219" s="75" t="s">
        <v>307</v>
      </c>
      <c r="J219" s="52" t="s">
        <v>321</v>
      </c>
      <c r="K219" s="45" t="s">
        <v>350</v>
      </c>
      <c r="L219" s="45" t="str">
        <f t="shared" si="6"/>
        <v>VI+I</v>
      </c>
      <c r="M219" s="48" t="str">
        <f t="shared" si="7"/>
        <v>Software Engineer</v>
      </c>
      <c r="N219" s="48"/>
    </row>
    <row r="220" spans="2:14" ht="11" x14ac:dyDescent="0.15">
      <c r="B220" s="46" t="s">
        <v>143</v>
      </c>
      <c r="C220" s="74" t="s">
        <v>134</v>
      </c>
      <c r="D220" s="75" t="s">
        <v>133</v>
      </c>
      <c r="E220" s="75" t="s">
        <v>144</v>
      </c>
      <c r="F220" s="75" t="s">
        <v>144</v>
      </c>
      <c r="G220" s="76" t="s">
        <v>301</v>
      </c>
      <c r="H220" s="76" t="s">
        <v>386</v>
      </c>
      <c r="I220" s="75" t="s">
        <v>307</v>
      </c>
      <c r="J220" s="52" t="s">
        <v>321</v>
      </c>
      <c r="K220" s="45" t="s">
        <v>350</v>
      </c>
      <c r="L220" s="45" t="str">
        <f t="shared" si="6"/>
        <v>VI+I</v>
      </c>
      <c r="M220" s="48" t="str">
        <f t="shared" si="7"/>
        <v>Software Engineer</v>
      </c>
      <c r="N220" s="48"/>
    </row>
    <row r="221" spans="2:14" ht="11" x14ac:dyDescent="0.15">
      <c r="B221" s="46" t="s">
        <v>145</v>
      </c>
      <c r="C221" s="74" t="s">
        <v>134</v>
      </c>
      <c r="D221" s="75" t="s">
        <v>146</v>
      </c>
      <c r="E221" s="75" t="s">
        <v>137</v>
      </c>
      <c r="F221" s="75" t="s">
        <v>137</v>
      </c>
      <c r="G221" s="76" t="s">
        <v>301</v>
      </c>
      <c r="H221" s="76" t="s">
        <v>386</v>
      </c>
      <c r="I221" s="75" t="s">
        <v>307</v>
      </c>
      <c r="J221" s="52" t="s">
        <v>321</v>
      </c>
      <c r="K221" s="45" t="s">
        <v>350</v>
      </c>
      <c r="L221" s="45" t="str">
        <f t="shared" si="6"/>
        <v>VI+I</v>
      </c>
      <c r="M221" s="48" t="str">
        <f t="shared" si="7"/>
        <v>Software Engineer</v>
      </c>
      <c r="N221" s="48"/>
    </row>
    <row r="222" spans="2:14" ht="11" x14ac:dyDescent="0.15">
      <c r="B222" s="46" t="s">
        <v>149</v>
      </c>
      <c r="C222" s="74" t="s">
        <v>135</v>
      </c>
      <c r="D222" s="75" t="s">
        <v>133</v>
      </c>
      <c r="E222" s="75" t="s">
        <v>137</v>
      </c>
      <c r="F222" s="75" t="s">
        <v>137</v>
      </c>
      <c r="G222" s="76" t="s">
        <v>301</v>
      </c>
      <c r="H222" s="76" t="s">
        <v>386</v>
      </c>
      <c r="I222" s="75" t="s">
        <v>307</v>
      </c>
      <c r="J222" s="52" t="s">
        <v>321</v>
      </c>
      <c r="K222" s="45" t="s">
        <v>350</v>
      </c>
      <c r="L222" s="45" t="str">
        <f t="shared" si="6"/>
        <v>VI+I</v>
      </c>
      <c r="M222" s="48" t="str">
        <f t="shared" si="7"/>
        <v>Data Scientist</v>
      </c>
      <c r="N222" s="48"/>
    </row>
    <row r="223" spans="2:14" ht="11" x14ac:dyDescent="0.15">
      <c r="B223" s="46" t="s">
        <v>152</v>
      </c>
      <c r="C223" s="74" t="s">
        <v>135</v>
      </c>
      <c r="D223" s="75" t="s">
        <v>133</v>
      </c>
      <c r="E223" s="75" t="s">
        <v>155</v>
      </c>
      <c r="F223" s="75" t="s">
        <v>155</v>
      </c>
      <c r="G223" s="76" t="s">
        <v>301</v>
      </c>
      <c r="H223" s="76" t="s">
        <v>386</v>
      </c>
      <c r="I223" s="75" t="s">
        <v>307</v>
      </c>
      <c r="J223" s="52" t="s">
        <v>321</v>
      </c>
      <c r="K223" s="45" t="s">
        <v>350</v>
      </c>
      <c r="L223" s="45" t="str">
        <f t="shared" si="6"/>
        <v>VI+I</v>
      </c>
      <c r="M223" s="48" t="str">
        <f t="shared" si="7"/>
        <v>Data Scientist</v>
      </c>
      <c r="N223" s="48"/>
    </row>
    <row r="224" spans="2:14" ht="11" x14ac:dyDescent="0.15">
      <c r="B224" s="46" t="s">
        <v>158</v>
      </c>
      <c r="C224" s="74" t="s">
        <v>135</v>
      </c>
      <c r="D224" s="75" t="s">
        <v>146</v>
      </c>
      <c r="E224" s="75" t="s">
        <v>136</v>
      </c>
      <c r="F224" s="75" t="s">
        <v>136</v>
      </c>
      <c r="G224" s="76" t="s">
        <v>301</v>
      </c>
      <c r="H224" s="76" t="s">
        <v>386</v>
      </c>
      <c r="I224" s="75" t="s">
        <v>307</v>
      </c>
      <c r="J224" s="52" t="s">
        <v>321</v>
      </c>
      <c r="K224" s="45" t="s">
        <v>350</v>
      </c>
      <c r="L224" s="45" t="str">
        <f t="shared" si="6"/>
        <v>VI+I</v>
      </c>
      <c r="M224" s="48" t="str">
        <f t="shared" si="7"/>
        <v>Data Scientist</v>
      </c>
      <c r="N224" s="48"/>
    </row>
    <row r="225" spans="2:14" ht="11" x14ac:dyDescent="0.15">
      <c r="B225" s="46" t="s">
        <v>164</v>
      </c>
      <c r="C225" s="74" t="s">
        <v>135</v>
      </c>
      <c r="D225" s="75" t="s">
        <v>133</v>
      </c>
      <c r="E225" s="75" t="s">
        <v>136</v>
      </c>
      <c r="F225" s="75" t="s">
        <v>136</v>
      </c>
      <c r="G225" s="76" t="s">
        <v>301</v>
      </c>
      <c r="H225" s="76" t="s">
        <v>386</v>
      </c>
      <c r="I225" s="75" t="s">
        <v>307</v>
      </c>
      <c r="J225" s="52" t="s">
        <v>321</v>
      </c>
      <c r="K225" s="45" t="s">
        <v>350</v>
      </c>
      <c r="L225" s="45" t="str">
        <f t="shared" si="6"/>
        <v>VI+I</v>
      </c>
      <c r="M225" s="48" t="str">
        <f t="shared" si="7"/>
        <v>Data Scientist</v>
      </c>
      <c r="N225" s="48"/>
    </row>
    <row r="226" spans="2:14" ht="22" x14ac:dyDescent="0.15">
      <c r="B226" s="46" t="s">
        <v>169</v>
      </c>
      <c r="C226" s="74" t="s">
        <v>135</v>
      </c>
      <c r="D226" s="75" t="s">
        <v>173</v>
      </c>
      <c r="E226" s="75" t="s">
        <v>155</v>
      </c>
      <c r="F226" s="75" t="s">
        <v>136</v>
      </c>
      <c r="G226" s="76" t="s">
        <v>301</v>
      </c>
      <c r="H226" s="76" t="s">
        <v>386</v>
      </c>
      <c r="I226" s="75" t="s">
        <v>307</v>
      </c>
      <c r="J226" s="52" t="s">
        <v>321</v>
      </c>
      <c r="K226" s="45" t="s">
        <v>350</v>
      </c>
      <c r="L226" s="45" t="str">
        <f t="shared" si="6"/>
        <v>VI+I</v>
      </c>
      <c r="M226" s="48" t="str">
        <f t="shared" si="7"/>
        <v>Data Scientist</v>
      </c>
      <c r="N226" s="48"/>
    </row>
    <row r="227" spans="2:14" ht="11" x14ac:dyDescent="0.15">
      <c r="B227" s="46" t="s">
        <v>175</v>
      </c>
      <c r="C227" s="74" t="s">
        <v>153</v>
      </c>
      <c r="D227" s="75" t="s">
        <v>133</v>
      </c>
      <c r="E227" s="75" t="s">
        <v>136</v>
      </c>
      <c r="F227" s="75" t="s">
        <v>136</v>
      </c>
      <c r="G227" s="76" t="s">
        <v>301</v>
      </c>
      <c r="H227" s="76" t="s">
        <v>386</v>
      </c>
      <c r="I227" s="75" t="s">
        <v>306</v>
      </c>
      <c r="J227" s="52" t="s">
        <v>321</v>
      </c>
      <c r="K227" s="45" t="s">
        <v>350</v>
      </c>
      <c r="L227" s="45" t="str">
        <f t="shared" si="6"/>
        <v>VI+I</v>
      </c>
      <c r="M227" s="48" t="str">
        <f>IF(OR(C227="Other",C227="Operations"),"Operations + Other",C227)</f>
        <v>Operations + Other</v>
      </c>
      <c r="N227" s="48"/>
    </row>
    <row r="228" spans="2:14" ht="11" x14ac:dyDescent="0.15">
      <c r="B228" s="46" t="s">
        <v>187</v>
      </c>
      <c r="C228" s="74" t="s">
        <v>134</v>
      </c>
      <c r="D228" s="75" t="s">
        <v>133</v>
      </c>
      <c r="E228" s="75" t="s">
        <v>136</v>
      </c>
      <c r="F228" s="75" t="s">
        <v>136</v>
      </c>
      <c r="G228" s="76" t="s">
        <v>301</v>
      </c>
      <c r="H228" s="76" t="s">
        <v>386</v>
      </c>
      <c r="I228" s="75" t="s">
        <v>307</v>
      </c>
      <c r="J228" s="52" t="s">
        <v>321</v>
      </c>
      <c r="K228" s="45" t="s">
        <v>350</v>
      </c>
      <c r="L228" s="45" t="str">
        <f t="shared" si="6"/>
        <v>VI+I</v>
      </c>
      <c r="M228" s="48" t="str">
        <f t="shared" si="7"/>
        <v>Software Engineer</v>
      </c>
      <c r="N228" s="48"/>
    </row>
    <row r="229" spans="2:14" ht="11" x14ac:dyDescent="0.15">
      <c r="B229" s="46" t="s">
        <v>191</v>
      </c>
      <c r="C229" s="74" t="s">
        <v>135</v>
      </c>
      <c r="D229" s="75" t="s">
        <v>133</v>
      </c>
      <c r="E229" s="75" t="s">
        <v>155</v>
      </c>
      <c r="F229" s="75" t="s">
        <v>155</v>
      </c>
      <c r="G229" s="76" t="s">
        <v>301</v>
      </c>
      <c r="H229" s="76" t="s">
        <v>386</v>
      </c>
      <c r="I229" s="75" t="s">
        <v>306</v>
      </c>
      <c r="J229" s="52" t="s">
        <v>321</v>
      </c>
      <c r="K229" s="45" t="s">
        <v>350</v>
      </c>
      <c r="L229" s="45" t="str">
        <f t="shared" si="6"/>
        <v>VI+I</v>
      </c>
      <c r="M229" s="48" t="str">
        <f t="shared" si="7"/>
        <v>Data Scientist</v>
      </c>
      <c r="N229" s="48"/>
    </row>
    <row r="230" spans="2:14" ht="11" x14ac:dyDescent="0.15">
      <c r="B230" s="46" t="s">
        <v>193</v>
      </c>
      <c r="C230" s="74" t="s">
        <v>135</v>
      </c>
      <c r="D230" s="75" t="s">
        <v>133</v>
      </c>
      <c r="E230" s="75" t="s">
        <v>155</v>
      </c>
      <c r="F230" s="75" t="s">
        <v>137</v>
      </c>
      <c r="G230" s="76" t="s">
        <v>301</v>
      </c>
      <c r="H230" s="76" t="s">
        <v>386</v>
      </c>
      <c r="I230" s="75" t="s">
        <v>307</v>
      </c>
      <c r="J230" s="52" t="s">
        <v>321</v>
      </c>
      <c r="K230" s="45" t="s">
        <v>350</v>
      </c>
      <c r="L230" s="45" t="str">
        <f t="shared" si="6"/>
        <v>VI+I</v>
      </c>
      <c r="M230" s="48" t="str">
        <f t="shared" si="7"/>
        <v>Data Scientist</v>
      </c>
      <c r="N230" s="48"/>
    </row>
    <row r="231" spans="2:14" ht="11" x14ac:dyDescent="0.15">
      <c r="B231" s="46" t="s">
        <v>196</v>
      </c>
      <c r="C231" s="74" t="s">
        <v>134</v>
      </c>
      <c r="D231" s="75" t="s">
        <v>133</v>
      </c>
      <c r="E231" s="75" t="s">
        <v>136</v>
      </c>
      <c r="F231" s="75" t="s">
        <v>137</v>
      </c>
      <c r="G231" s="76" t="s">
        <v>301</v>
      </c>
      <c r="H231" s="76" t="s">
        <v>386</v>
      </c>
      <c r="I231" s="75" t="s">
        <v>307</v>
      </c>
      <c r="J231" s="52" t="s">
        <v>321</v>
      </c>
      <c r="K231" s="45" t="s">
        <v>350</v>
      </c>
      <c r="L231" s="45" t="str">
        <f t="shared" si="6"/>
        <v>VI+I</v>
      </c>
      <c r="M231" s="48" t="str">
        <f t="shared" si="7"/>
        <v>Software Engineer</v>
      </c>
      <c r="N231" s="48"/>
    </row>
    <row r="232" spans="2:14" ht="11" x14ac:dyDescent="0.15">
      <c r="B232" s="46" t="s">
        <v>199</v>
      </c>
      <c r="C232" s="74" t="s">
        <v>153</v>
      </c>
      <c r="D232" s="75" t="s">
        <v>133</v>
      </c>
      <c r="E232" s="75" t="s">
        <v>136</v>
      </c>
      <c r="F232" s="75" t="s">
        <v>137</v>
      </c>
      <c r="G232" s="76" t="s">
        <v>301</v>
      </c>
      <c r="H232" s="76" t="s">
        <v>386</v>
      </c>
      <c r="I232" s="75" t="s">
        <v>307</v>
      </c>
      <c r="J232" s="52" t="s">
        <v>321</v>
      </c>
      <c r="K232" s="45" t="s">
        <v>350</v>
      </c>
      <c r="L232" s="45" t="str">
        <f t="shared" si="6"/>
        <v>VI+I</v>
      </c>
      <c r="M232" s="48" t="str">
        <f>IF(OR(C232="Other",C232="Operations"),"Operations + Other",C232)</f>
        <v>Operations + Other</v>
      </c>
      <c r="N232" s="48"/>
    </row>
    <row r="233" spans="2:14" ht="11" x14ac:dyDescent="0.15">
      <c r="B233" s="46" t="s">
        <v>202</v>
      </c>
      <c r="C233" s="74" t="s">
        <v>134</v>
      </c>
      <c r="D233" s="75" t="s">
        <v>133</v>
      </c>
      <c r="E233" s="75" t="s">
        <v>137</v>
      </c>
      <c r="F233" s="75" t="s">
        <v>155</v>
      </c>
      <c r="G233" s="76" t="s">
        <v>301</v>
      </c>
      <c r="H233" s="76" t="s">
        <v>386</v>
      </c>
      <c r="I233" s="75" t="s">
        <v>307</v>
      </c>
      <c r="J233" s="52" t="s">
        <v>321</v>
      </c>
      <c r="K233" s="45" t="s">
        <v>350</v>
      </c>
      <c r="L233" s="45" t="str">
        <f t="shared" si="6"/>
        <v>VI+I</v>
      </c>
      <c r="M233" s="48" t="str">
        <f t="shared" si="7"/>
        <v>Software Engineer</v>
      </c>
      <c r="N233" s="48"/>
    </row>
    <row r="234" spans="2:14" ht="11" x14ac:dyDescent="0.15">
      <c r="B234" s="46" t="s">
        <v>207</v>
      </c>
      <c r="C234" s="74" t="s">
        <v>134</v>
      </c>
      <c r="D234" s="75" t="s">
        <v>146</v>
      </c>
      <c r="E234" s="75" t="s">
        <v>136</v>
      </c>
      <c r="F234" s="75" t="s">
        <v>144</v>
      </c>
      <c r="G234" s="76" t="s">
        <v>301</v>
      </c>
      <c r="H234" s="76" t="s">
        <v>386</v>
      </c>
      <c r="I234" s="75" t="s">
        <v>307</v>
      </c>
      <c r="J234" s="52" t="s">
        <v>321</v>
      </c>
      <c r="K234" s="45" t="s">
        <v>350</v>
      </c>
      <c r="L234" s="45" t="str">
        <f t="shared" si="6"/>
        <v>VI+I</v>
      </c>
      <c r="M234" s="48" t="str">
        <f t="shared" si="7"/>
        <v>Software Engineer</v>
      </c>
      <c r="N234" s="48"/>
    </row>
    <row r="235" spans="2:14" ht="11" x14ac:dyDescent="0.15">
      <c r="B235" s="46" t="s">
        <v>215</v>
      </c>
      <c r="C235" s="74" t="s">
        <v>135</v>
      </c>
      <c r="D235" s="75" t="s">
        <v>146</v>
      </c>
      <c r="E235" s="75" t="s">
        <v>155</v>
      </c>
      <c r="F235" s="75" t="s">
        <v>137</v>
      </c>
      <c r="G235" s="76" t="s">
        <v>301</v>
      </c>
      <c r="H235" s="76" t="s">
        <v>386</v>
      </c>
      <c r="I235" s="75" t="s">
        <v>306</v>
      </c>
      <c r="J235" s="52" t="s">
        <v>321</v>
      </c>
      <c r="K235" s="45" t="s">
        <v>350</v>
      </c>
      <c r="L235" s="45" t="str">
        <f t="shared" si="6"/>
        <v>VI+I</v>
      </c>
      <c r="M235" s="48" t="str">
        <f t="shared" si="7"/>
        <v>Data Scientist</v>
      </c>
      <c r="N235" s="48"/>
    </row>
    <row r="236" spans="2:14" ht="11" x14ac:dyDescent="0.15">
      <c r="B236" s="46" t="s">
        <v>220</v>
      </c>
      <c r="C236" s="74" t="s">
        <v>153</v>
      </c>
      <c r="D236" s="75" t="s">
        <v>133</v>
      </c>
      <c r="E236" s="75" t="s">
        <v>136</v>
      </c>
      <c r="F236" s="75" t="s">
        <v>137</v>
      </c>
      <c r="G236" s="76" t="s">
        <v>301</v>
      </c>
      <c r="H236" s="76" t="s">
        <v>386</v>
      </c>
      <c r="I236" s="75" t="s">
        <v>307</v>
      </c>
      <c r="J236" s="52" t="s">
        <v>321</v>
      </c>
      <c r="K236" s="45" t="s">
        <v>350</v>
      </c>
      <c r="L236" s="45" t="str">
        <f t="shared" si="6"/>
        <v>VI+I</v>
      </c>
      <c r="M236" s="48" t="str">
        <f>IF(OR(C236="Other",C236="Operations"),"Operations + Other",C236)</f>
        <v>Operations + Other</v>
      </c>
      <c r="N236" s="48"/>
    </row>
    <row r="237" spans="2:14" ht="11" x14ac:dyDescent="0.15">
      <c r="B237" s="46" t="s">
        <v>223</v>
      </c>
      <c r="C237" s="74" t="s">
        <v>135</v>
      </c>
      <c r="D237" s="75" t="s">
        <v>153</v>
      </c>
      <c r="E237" s="75" t="s">
        <v>137</v>
      </c>
      <c r="F237" s="75" t="s">
        <v>144</v>
      </c>
      <c r="G237" s="76" t="s">
        <v>301</v>
      </c>
      <c r="H237" s="76" t="s">
        <v>386</v>
      </c>
      <c r="I237" s="75" t="s">
        <v>306</v>
      </c>
      <c r="J237" s="52" t="s">
        <v>321</v>
      </c>
      <c r="K237" s="45" t="s">
        <v>350</v>
      </c>
      <c r="L237" s="45" t="str">
        <f t="shared" si="6"/>
        <v>VI+I</v>
      </c>
      <c r="M237" s="48" t="str">
        <f t="shared" si="7"/>
        <v>Data Scientist</v>
      </c>
      <c r="N237" s="48"/>
    </row>
    <row r="238" spans="2:14" ht="11" x14ac:dyDescent="0.15">
      <c r="B238" s="46" t="s">
        <v>226</v>
      </c>
      <c r="C238" s="74" t="s">
        <v>135</v>
      </c>
      <c r="D238" s="75" t="s">
        <v>133</v>
      </c>
      <c r="E238" s="75" t="s">
        <v>155</v>
      </c>
      <c r="F238" s="75" t="s">
        <v>155</v>
      </c>
      <c r="G238" s="76" t="s">
        <v>301</v>
      </c>
      <c r="H238" s="76" t="s">
        <v>386</v>
      </c>
      <c r="I238" s="75" t="s">
        <v>307</v>
      </c>
      <c r="J238" s="52" t="s">
        <v>321</v>
      </c>
      <c r="K238" s="45" t="s">
        <v>350</v>
      </c>
      <c r="L238" s="45" t="str">
        <f t="shared" si="6"/>
        <v>VI+I</v>
      </c>
      <c r="M238" s="48" t="str">
        <f t="shared" si="7"/>
        <v>Data Scientist</v>
      </c>
      <c r="N238" s="48"/>
    </row>
    <row r="239" spans="2:14" ht="22" x14ac:dyDescent="0.15">
      <c r="B239" s="46" t="s">
        <v>228</v>
      </c>
      <c r="C239" s="74" t="s">
        <v>134</v>
      </c>
      <c r="D239" s="75" t="s">
        <v>173</v>
      </c>
      <c r="E239" s="75" t="s">
        <v>155</v>
      </c>
      <c r="F239" s="75" t="s">
        <v>137</v>
      </c>
      <c r="G239" s="76" t="s">
        <v>301</v>
      </c>
      <c r="H239" s="76" t="s">
        <v>386</v>
      </c>
      <c r="I239" s="75" t="s">
        <v>307</v>
      </c>
      <c r="J239" s="52" t="s">
        <v>321</v>
      </c>
      <c r="K239" s="45" t="s">
        <v>350</v>
      </c>
      <c r="L239" s="45" t="str">
        <f t="shared" si="6"/>
        <v>VI+I</v>
      </c>
      <c r="M239" s="48" t="str">
        <f t="shared" si="7"/>
        <v>Software Engineer</v>
      </c>
      <c r="N239" s="48"/>
    </row>
    <row r="240" spans="2:14" ht="11" x14ac:dyDescent="0.15">
      <c r="B240" s="46" t="s">
        <v>233</v>
      </c>
      <c r="C240" s="74" t="s">
        <v>135</v>
      </c>
      <c r="D240" s="75" t="s">
        <v>146</v>
      </c>
      <c r="E240" s="75" t="s">
        <v>137</v>
      </c>
      <c r="F240" s="75" t="s">
        <v>137</v>
      </c>
      <c r="G240" s="76" t="s">
        <v>301</v>
      </c>
      <c r="H240" s="76" t="s">
        <v>386</v>
      </c>
      <c r="I240" s="75" t="s">
        <v>306</v>
      </c>
      <c r="J240" s="52" t="s">
        <v>321</v>
      </c>
      <c r="K240" s="45" t="s">
        <v>350</v>
      </c>
      <c r="L240" s="45" t="str">
        <f t="shared" si="6"/>
        <v>VI+I</v>
      </c>
      <c r="M240" s="48" t="str">
        <f t="shared" si="7"/>
        <v>Data Scientist</v>
      </c>
      <c r="N240" s="48"/>
    </row>
    <row r="241" spans="2:14" ht="11" x14ac:dyDescent="0.15">
      <c r="B241" s="46" t="s">
        <v>235</v>
      </c>
      <c r="C241" s="74" t="s">
        <v>219</v>
      </c>
      <c r="D241" s="75" t="s">
        <v>133</v>
      </c>
      <c r="E241" s="75" t="s">
        <v>136</v>
      </c>
      <c r="F241" s="75" t="s">
        <v>144</v>
      </c>
      <c r="G241" s="76" t="s">
        <v>301</v>
      </c>
      <c r="H241" s="76" t="s">
        <v>386</v>
      </c>
      <c r="I241" s="75" t="s">
        <v>306</v>
      </c>
      <c r="J241" s="52" t="s">
        <v>321</v>
      </c>
      <c r="K241" s="45" t="s">
        <v>350</v>
      </c>
      <c r="L241" s="45" t="str">
        <f t="shared" si="6"/>
        <v>VI+I</v>
      </c>
      <c r="M241" s="48" t="str">
        <f>IF(OR(C241="Other",C241="Operations"),"Operations + Other",C241)</f>
        <v>Operations + Other</v>
      </c>
      <c r="N241" s="48"/>
    </row>
    <row r="242" spans="2:14" ht="11" x14ac:dyDescent="0.15">
      <c r="B242" s="46" t="s">
        <v>239</v>
      </c>
      <c r="C242" s="74" t="s">
        <v>135</v>
      </c>
      <c r="D242" s="75" t="s">
        <v>133</v>
      </c>
      <c r="E242" s="75" t="s">
        <v>136</v>
      </c>
      <c r="F242" s="75" t="s">
        <v>137</v>
      </c>
      <c r="G242" s="76" t="s">
        <v>301</v>
      </c>
      <c r="H242" s="76" t="s">
        <v>386</v>
      </c>
      <c r="I242" s="75" t="s">
        <v>307</v>
      </c>
      <c r="J242" s="52" t="s">
        <v>321</v>
      </c>
      <c r="K242" s="45" t="s">
        <v>350</v>
      </c>
      <c r="L242" s="45" t="str">
        <f t="shared" si="6"/>
        <v>VI+I</v>
      </c>
      <c r="M242" s="48" t="str">
        <f t="shared" si="7"/>
        <v>Data Scientist</v>
      </c>
      <c r="N242" s="48"/>
    </row>
    <row r="243" spans="2:14" ht="11" x14ac:dyDescent="0.15">
      <c r="B243" s="46" t="s">
        <v>241</v>
      </c>
      <c r="C243" s="74" t="s">
        <v>134</v>
      </c>
      <c r="D243" s="75" t="s">
        <v>133</v>
      </c>
      <c r="E243" s="75" t="s">
        <v>144</v>
      </c>
      <c r="F243" s="75" t="s">
        <v>144</v>
      </c>
      <c r="G243" s="76" t="s">
        <v>301</v>
      </c>
      <c r="H243" s="76" t="s">
        <v>386</v>
      </c>
      <c r="I243" s="75" t="s">
        <v>307</v>
      </c>
      <c r="J243" s="52" t="s">
        <v>321</v>
      </c>
      <c r="K243" s="45" t="s">
        <v>350</v>
      </c>
      <c r="L243" s="45" t="str">
        <f t="shared" si="6"/>
        <v>VI+I</v>
      </c>
      <c r="M243" s="48" t="str">
        <f t="shared" si="7"/>
        <v>Software Engineer</v>
      </c>
      <c r="N243" s="48"/>
    </row>
    <row r="244" spans="2:14" ht="11" x14ac:dyDescent="0.15">
      <c r="B244" s="46" t="s">
        <v>242</v>
      </c>
      <c r="C244" s="74" t="s">
        <v>153</v>
      </c>
      <c r="D244" s="75" t="s">
        <v>133</v>
      </c>
      <c r="E244" s="75" t="s">
        <v>136</v>
      </c>
      <c r="F244" s="75" t="s">
        <v>144</v>
      </c>
      <c r="G244" s="76" t="s">
        <v>301</v>
      </c>
      <c r="H244" s="76" t="s">
        <v>386</v>
      </c>
      <c r="I244" s="75" t="s">
        <v>307</v>
      </c>
      <c r="J244" s="52" t="s">
        <v>321</v>
      </c>
      <c r="K244" s="45" t="s">
        <v>350</v>
      </c>
      <c r="L244" s="45" t="str">
        <f t="shared" si="6"/>
        <v>VI+I</v>
      </c>
      <c r="M244" s="48" t="str">
        <f>IF(OR(C244="Other",C244="Operations"),"Operations + Other",C244)</f>
        <v>Operations + Other</v>
      </c>
      <c r="N244" s="48"/>
    </row>
    <row r="245" spans="2:14" ht="11" x14ac:dyDescent="0.15">
      <c r="B245" s="46" t="s">
        <v>246</v>
      </c>
      <c r="C245" s="74" t="s">
        <v>135</v>
      </c>
      <c r="D245" s="75" t="s">
        <v>133</v>
      </c>
      <c r="E245" s="75" t="s">
        <v>136</v>
      </c>
      <c r="F245" s="75" t="s">
        <v>136</v>
      </c>
      <c r="G245" s="76" t="s">
        <v>301</v>
      </c>
      <c r="H245" s="76" t="s">
        <v>386</v>
      </c>
      <c r="I245" s="75" t="s">
        <v>306</v>
      </c>
      <c r="J245" s="52" t="s">
        <v>321</v>
      </c>
      <c r="K245" s="45" t="s">
        <v>350</v>
      </c>
      <c r="L245" s="45" t="str">
        <f t="shared" si="6"/>
        <v>VI+I</v>
      </c>
      <c r="M245" s="48" t="str">
        <f t="shared" si="7"/>
        <v>Data Scientist</v>
      </c>
      <c r="N245" s="48"/>
    </row>
    <row r="246" spans="2:14" ht="11" x14ac:dyDescent="0.15">
      <c r="B246" s="46" t="s">
        <v>247</v>
      </c>
      <c r="C246" s="74" t="s">
        <v>134</v>
      </c>
      <c r="D246" s="75" t="s">
        <v>146</v>
      </c>
      <c r="E246" s="75" t="s">
        <v>137</v>
      </c>
      <c r="F246" s="75" t="s">
        <v>137</v>
      </c>
      <c r="G246" s="76" t="s">
        <v>301</v>
      </c>
      <c r="H246" s="76" t="s">
        <v>386</v>
      </c>
      <c r="I246" s="75" t="s">
        <v>307</v>
      </c>
      <c r="J246" s="52" t="s">
        <v>321</v>
      </c>
      <c r="K246" s="45" t="s">
        <v>350</v>
      </c>
      <c r="L246" s="45" t="str">
        <f t="shared" si="6"/>
        <v>VI+I</v>
      </c>
      <c r="M246" s="48" t="str">
        <f t="shared" si="7"/>
        <v>Software Engineer</v>
      </c>
      <c r="N246" s="48"/>
    </row>
    <row r="247" spans="2:14" ht="11" x14ac:dyDescent="0.15">
      <c r="B247" s="46" t="s">
        <v>249</v>
      </c>
      <c r="C247" s="74" t="s">
        <v>135</v>
      </c>
      <c r="D247" s="75" t="s">
        <v>133</v>
      </c>
      <c r="E247" s="75" t="s">
        <v>136</v>
      </c>
      <c r="F247" s="75" t="s">
        <v>155</v>
      </c>
      <c r="G247" s="76" t="s">
        <v>301</v>
      </c>
      <c r="H247" s="76" t="s">
        <v>386</v>
      </c>
      <c r="I247" s="75" t="s">
        <v>307</v>
      </c>
      <c r="J247" s="52" t="s">
        <v>321</v>
      </c>
      <c r="K247" s="45" t="s">
        <v>350</v>
      </c>
      <c r="L247" s="45" t="str">
        <f t="shared" si="6"/>
        <v>VI+I</v>
      </c>
      <c r="M247" s="48" t="str">
        <f t="shared" si="7"/>
        <v>Data Scientist</v>
      </c>
      <c r="N247" s="48"/>
    </row>
    <row r="248" spans="2:14" ht="11" x14ac:dyDescent="0.15">
      <c r="B248" s="46" t="s">
        <v>254</v>
      </c>
      <c r="C248" s="74" t="s">
        <v>135</v>
      </c>
      <c r="D248" s="75" t="s">
        <v>146</v>
      </c>
      <c r="E248" s="75" t="s">
        <v>137</v>
      </c>
      <c r="F248" s="75" t="s">
        <v>144</v>
      </c>
      <c r="G248" s="76" t="s">
        <v>301</v>
      </c>
      <c r="H248" s="76" t="s">
        <v>386</v>
      </c>
      <c r="I248" s="75" t="s">
        <v>307</v>
      </c>
      <c r="J248" s="52" t="s">
        <v>321</v>
      </c>
      <c r="K248" s="45" t="s">
        <v>350</v>
      </c>
      <c r="L248" s="45" t="str">
        <f t="shared" si="6"/>
        <v>VI+I</v>
      </c>
      <c r="M248" s="48" t="str">
        <f t="shared" si="7"/>
        <v>Data Scientist</v>
      </c>
      <c r="N248" s="48"/>
    </row>
    <row r="249" spans="2:14" ht="11" x14ac:dyDescent="0.15">
      <c r="B249" s="46" t="s">
        <v>259</v>
      </c>
      <c r="C249" s="74" t="s">
        <v>135</v>
      </c>
      <c r="D249" s="75" t="s">
        <v>146</v>
      </c>
      <c r="E249" s="75" t="s">
        <v>136</v>
      </c>
      <c r="F249" s="75" t="s">
        <v>144</v>
      </c>
      <c r="G249" s="76" t="s">
        <v>301</v>
      </c>
      <c r="H249" s="76" t="s">
        <v>386</v>
      </c>
      <c r="I249" s="75" t="s">
        <v>307</v>
      </c>
      <c r="J249" s="52" t="s">
        <v>321</v>
      </c>
      <c r="K249" s="45" t="s">
        <v>350</v>
      </c>
      <c r="L249" s="45" t="str">
        <f t="shared" si="6"/>
        <v>VI+I</v>
      </c>
      <c r="M249" s="48" t="str">
        <f t="shared" si="7"/>
        <v>Data Scientist</v>
      </c>
      <c r="N249" s="48"/>
    </row>
    <row r="250" spans="2:14" ht="11" x14ac:dyDescent="0.15">
      <c r="B250" s="46" t="s">
        <v>128</v>
      </c>
      <c r="C250" s="74" t="s">
        <v>134</v>
      </c>
      <c r="D250" s="75" t="s">
        <v>133</v>
      </c>
      <c r="E250" s="75" t="s">
        <v>136</v>
      </c>
      <c r="F250" s="75" t="s">
        <v>137</v>
      </c>
      <c r="G250" s="76" t="s">
        <v>302</v>
      </c>
      <c r="H250" s="76" t="s">
        <v>387</v>
      </c>
      <c r="I250" s="75" t="s">
        <v>307</v>
      </c>
      <c r="J250" s="52" t="s">
        <v>322</v>
      </c>
      <c r="K250" s="45" t="s">
        <v>354</v>
      </c>
      <c r="L250" s="45" t="str">
        <f t="shared" si="6"/>
        <v>VI+I</v>
      </c>
      <c r="M250" s="48" t="str">
        <f t="shared" si="7"/>
        <v>Software Engineer</v>
      </c>
      <c r="N250" s="48"/>
    </row>
    <row r="251" spans="2:14" ht="11" x14ac:dyDescent="0.15">
      <c r="B251" s="46" t="s">
        <v>143</v>
      </c>
      <c r="C251" s="74" t="s">
        <v>134</v>
      </c>
      <c r="D251" s="75" t="s">
        <v>133</v>
      </c>
      <c r="E251" s="75" t="s">
        <v>144</v>
      </c>
      <c r="F251" s="75" t="s">
        <v>144</v>
      </c>
      <c r="G251" s="76" t="s">
        <v>302</v>
      </c>
      <c r="H251" s="76" t="s">
        <v>387</v>
      </c>
      <c r="I251" s="75" t="s">
        <v>307</v>
      </c>
      <c r="J251" s="52" t="s">
        <v>322</v>
      </c>
      <c r="K251" s="45" t="s">
        <v>354</v>
      </c>
      <c r="L251" s="45" t="str">
        <f t="shared" si="6"/>
        <v>VI+I</v>
      </c>
      <c r="M251" s="48" t="str">
        <f t="shared" si="7"/>
        <v>Software Engineer</v>
      </c>
      <c r="N251" s="48"/>
    </row>
    <row r="252" spans="2:14" ht="11" x14ac:dyDescent="0.15">
      <c r="B252" s="46" t="s">
        <v>145</v>
      </c>
      <c r="C252" s="74" t="s">
        <v>134</v>
      </c>
      <c r="D252" s="75" t="s">
        <v>146</v>
      </c>
      <c r="E252" s="75" t="s">
        <v>137</v>
      </c>
      <c r="F252" s="75" t="s">
        <v>137</v>
      </c>
      <c r="G252" s="76" t="s">
        <v>302</v>
      </c>
      <c r="H252" s="76" t="s">
        <v>387</v>
      </c>
      <c r="I252" s="75" t="s">
        <v>307</v>
      </c>
      <c r="J252" s="52" t="s">
        <v>322</v>
      </c>
      <c r="K252" s="45" t="s">
        <v>354</v>
      </c>
      <c r="L252" s="45" t="str">
        <f t="shared" si="6"/>
        <v>VI+I</v>
      </c>
      <c r="M252" s="48" t="str">
        <f t="shared" si="7"/>
        <v>Software Engineer</v>
      </c>
      <c r="N252" s="48"/>
    </row>
    <row r="253" spans="2:14" ht="11" x14ac:dyDescent="0.15">
      <c r="B253" s="46" t="s">
        <v>149</v>
      </c>
      <c r="C253" s="74" t="s">
        <v>135</v>
      </c>
      <c r="D253" s="75" t="s">
        <v>133</v>
      </c>
      <c r="E253" s="75" t="s">
        <v>137</v>
      </c>
      <c r="F253" s="75" t="s">
        <v>137</v>
      </c>
      <c r="G253" s="76" t="s">
        <v>302</v>
      </c>
      <c r="H253" s="76" t="s">
        <v>387</v>
      </c>
      <c r="I253" s="75" t="s">
        <v>307</v>
      </c>
      <c r="J253" s="52" t="s">
        <v>322</v>
      </c>
      <c r="K253" s="45" t="s">
        <v>354</v>
      </c>
      <c r="L253" s="45" t="str">
        <f t="shared" si="6"/>
        <v>VI+I</v>
      </c>
      <c r="M253" s="48" t="str">
        <f t="shared" si="7"/>
        <v>Data Scientist</v>
      </c>
      <c r="N253" s="48"/>
    </row>
    <row r="254" spans="2:14" ht="11" x14ac:dyDescent="0.15">
      <c r="B254" s="46" t="s">
        <v>152</v>
      </c>
      <c r="C254" s="74" t="s">
        <v>135</v>
      </c>
      <c r="D254" s="75" t="s">
        <v>133</v>
      </c>
      <c r="E254" s="75" t="s">
        <v>155</v>
      </c>
      <c r="F254" s="75" t="s">
        <v>155</v>
      </c>
      <c r="G254" s="76" t="s">
        <v>302</v>
      </c>
      <c r="H254" s="76" t="s">
        <v>387</v>
      </c>
      <c r="I254" s="75" t="s">
        <v>307</v>
      </c>
      <c r="J254" s="52" t="s">
        <v>322</v>
      </c>
      <c r="K254" s="45" t="s">
        <v>354</v>
      </c>
      <c r="L254" s="45" t="str">
        <f t="shared" si="6"/>
        <v>VI+I</v>
      </c>
      <c r="M254" s="48" t="str">
        <f t="shared" si="7"/>
        <v>Data Scientist</v>
      </c>
      <c r="N254" s="48"/>
    </row>
    <row r="255" spans="2:14" ht="11" x14ac:dyDescent="0.15">
      <c r="B255" s="46" t="s">
        <v>158</v>
      </c>
      <c r="C255" s="74" t="s">
        <v>135</v>
      </c>
      <c r="D255" s="75" t="s">
        <v>146</v>
      </c>
      <c r="E255" s="75" t="s">
        <v>136</v>
      </c>
      <c r="F255" s="75" t="s">
        <v>136</v>
      </c>
      <c r="G255" s="76" t="s">
        <v>302</v>
      </c>
      <c r="H255" s="76" t="s">
        <v>387</v>
      </c>
      <c r="I255" s="75" t="s">
        <v>307</v>
      </c>
      <c r="J255" s="52" t="s">
        <v>322</v>
      </c>
      <c r="K255" s="45" t="s">
        <v>354</v>
      </c>
      <c r="L255" s="45" t="str">
        <f t="shared" si="6"/>
        <v>VI+I</v>
      </c>
      <c r="M255" s="48" t="str">
        <f t="shared" si="7"/>
        <v>Data Scientist</v>
      </c>
      <c r="N255" s="48"/>
    </row>
    <row r="256" spans="2:14" ht="11" x14ac:dyDescent="0.15">
      <c r="B256" s="46" t="s">
        <v>164</v>
      </c>
      <c r="C256" s="74" t="s">
        <v>135</v>
      </c>
      <c r="D256" s="75" t="s">
        <v>133</v>
      </c>
      <c r="E256" s="75" t="s">
        <v>136</v>
      </c>
      <c r="F256" s="75" t="s">
        <v>136</v>
      </c>
      <c r="G256" s="76" t="s">
        <v>302</v>
      </c>
      <c r="H256" s="76" t="s">
        <v>387</v>
      </c>
      <c r="I256" s="75" t="s">
        <v>307</v>
      </c>
      <c r="J256" s="52" t="s">
        <v>322</v>
      </c>
      <c r="K256" s="45" t="s">
        <v>354</v>
      </c>
      <c r="L256" s="45" t="str">
        <f t="shared" si="6"/>
        <v>VI+I</v>
      </c>
      <c r="M256" s="48" t="str">
        <f t="shared" si="7"/>
        <v>Data Scientist</v>
      </c>
      <c r="N256" s="48"/>
    </row>
    <row r="257" spans="2:14" ht="22" x14ac:dyDescent="0.15">
      <c r="B257" s="46" t="s">
        <v>169</v>
      </c>
      <c r="C257" s="74" t="s">
        <v>135</v>
      </c>
      <c r="D257" s="75" t="s">
        <v>173</v>
      </c>
      <c r="E257" s="75" t="s">
        <v>155</v>
      </c>
      <c r="F257" s="75" t="s">
        <v>136</v>
      </c>
      <c r="G257" s="76" t="s">
        <v>302</v>
      </c>
      <c r="H257" s="76" t="s">
        <v>387</v>
      </c>
      <c r="I257" s="75" t="s">
        <v>307</v>
      </c>
      <c r="J257" s="52" t="s">
        <v>322</v>
      </c>
      <c r="K257" s="45" t="s">
        <v>354</v>
      </c>
      <c r="L257" s="45" t="str">
        <f t="shared" si="6"/>
        <v>VI+I</v>
      </c>
      <c r="M257" s="48" t="str">
        <f t="shared" si="7"/>
        <v>Data Scientist</v>
      </c>
      <c r="N257" s="48"/>
    </row>
    <row r="258" spans="2:14" ht="11" x14ac:dyDescent="0.15">
      <c r="B258" s="46" t="s">
        <v>175</v>
      </c>
      <c r="C258" s="74" t="s">
        <v>153</v>
      </c>
      <c r="D258" s="75" t="s">
        <v>133</v>
      </c>
      <c r="E258" s="75" t="s">
        <v>136</v>
      </c>
      <c r="F258" s="75" t="s">
        <v>136</v>
      </c>
      <c r="G258" s="76" t="s">
        <v>302</v>
      </c>
      <c r="H258" s="76" t="s">
        <v>387</v>
      </c>
      <c r="I258" s="75" t="s">
        <v>306</v>
      </c>
      <c r="J258" s="52" t="s">
        <v>322</v>
      </c>
      <c r="K258" s="45" t="s">
        <v>354</v>
      </c>
      <c r="L258" s="45" t="str">
        <f t="shared" si="6"/>
        <v>VI+I</v>
      </c>
      <c r="M258" s="48" t="str">
        <f>IF(OR(C258="Other",C258="Operations"),"Operations + Other",C258)</f>
        <v>Operations + Other</v>
      </c>
      <c r="N258" s="48"/>
    </row>
    <row r="259" spans="2:14" ht="11" x14ac:dyDescent="0.15">
      <c r="B259" s="46" t="s">
        <v>187</v>
      </c>
      <c r="C259" s="74" t="s">
        <v>134</v>
      </c>
      <c r="D259" s="75" t="s">
        <v>133</v>
      </c>
      <c r="E259" s="75" t="s">
        <v>136</v>
      </c>
      <c r="F259" s="75" t="s">
        <v>136</v>
      </c>
      <c r="G259" s="76" t="s">
        <v>302</v>
      </c>
      <c r="H259" s="76" t="s">
        <v>387</v>
      </c>
      <c r="I259" s="75" t="s">
        <v>307</v>
      </c>
      <c r="J259" s="52" t="s">
        <v>322</v>
      </c>
      <c r="K259" s="45" t="s">
        <v>354</v>
      </c>
      <c r="L259" s="45" t="str">
        <f t="shared" ref="L259:L322" si="8">IF(OR(I259="3_Very Important",I259="2_Important"),"VI+I",I259)</f>
        <v>VI+I</v>
      </c>
      <c r="M259" s="48" t="str">
        <f t="shared" ref="M259:M322" si="9">IF(OR(C259="Other",C259="Operations"),"O+O",C259)</f>
        <v>Software Engineer</v>
      </c>
      <c r="N259" s="48"/>
    </row>
    <row r="260" spans="2:14" ht="11" x14ac:dyDescent="0.15">
      <c r="B260" s="46" t="s">
        <v>191</v>
      </c>
      <c r="C260" s="74" t="s">
        <v>135</v>
      </c>
      <c r="D260" s="75" t="s">
        <v>133</v>
      </c>
      <c r="E260" s="75" t="s">
        <v>155</v>
      </c>
      <c r="F260" s="75" t="s">
        <v>155</v>
      </c>
      <c r="G260" s="76" t="s">
        <v>302</v>
      </c>
      <c r="H260" s="76" t="s">
        <v>387</v>
      </c>
      <c r="I260" s="75" t="s">
        <v>307</v>
      </c>
      <c r="J260" s="52" t="s">
        <v>322</v>
      </c>
      <c r="K260" s="45" t="s">
        <v>354</v>
      </c>
      <c r="L260" s="45" t="str">
        <f t="shared" si="8"/>
        <v>VI+I</v>
      </c>
      <c r="M260" s="48" t="str">
        <f t="shared" si="9"/>
        <v>Data Scientist</v>
      </c>
      <c r="N260" s="48"/>
    </row>
    <row r="261" spans="2:14" ht="11" x14ac:dyDescent="0.15">
      <c r="B261" s="46" t="s">
        <v>193</v>
      </c>
      <c r="C261" s="74" t="s">
        <v>135</v>
      </c>
      <c r="D261" s="75" t="s">
        <v>133</v>
      </c>
      <c r="E261" s="75" t="s">
        <v>155</v>
      </c>
      <c r="F261" s="75" t="s">
        <v>137</v>
      </c>
      <c r="G261" s="76" t="s">
        <v>302</v>
      </c>
      <c r="H261" s="76" t="s">
        <v>387</v>
      </c>
      <c r="I261" s="75" t="s">
        <v>292</v>
      </c>
      <c r="J261" s="52" t="s">
        <v>322</v>
      </c>
      <c r="K261" s="45" t="s">
        <v>354</v>
      </c>
      <c r="L261" s="45" t="str">
        <f t="shared" si="8"/>
        <v>1_Somewhat Important</v>
      </c>
      <c r="M261" s="48" t="str">
        <f t="shared" si="9"/>
        <v>Data Scientist</v>
      </c>
      <c r="N261" s="48"/>
    </row>
    <row r="262" spans="2:14" ht="11" x14ac:dyDescent="0.15">
      <c r="B262" s="46" t="s">
        <v>196</v>
      </c>
      <c r="C262" s="74" t="s">
        <v>134</v>
      </c>
      <c r="D262" s="75" t="s">
        <v>133</v>
      </c>
      <c r="E262" s="75" t="s">
        <v>136</v>
      </c>
      <c r="F262" s="75" t="s">
        <v>137</v>
      </c>
      <c r="G262" s="76" t="s">
        <v>302</v>
      </c>
      <c r="H262" s="76" t="s">
        <v>387</v>
      </c>
      <c r="I262" s="75" t="s">
        <v>307</v>
      </c>
      <c r="J262" s="52" t="s">
        <v>322</v>
      </c>
      <c r="K262" s="45" t="s">
        <v>354</v>
      </c>
      <c r="L262" s="45" t="str">
        <f t="shared" si="8"/>
        <v>VI+I</v>
      </c>
      <c r="M262" s="48" t="str">
        <f t="shared" si="9"/>
        <v>Software Engineer</v>
      </c>
      <c r="N262" s="48"/>
    </row>
    <row r="263" spans="2:14" ht="11" x14ac:dyDescent="0.15">
      <c r="B263" s="46" t="s">
        <v>199</v>
      </c>
      <c r="C263" s="74" t="s">
        <v>153</v>
      </c>
      <c r="D263" s="75" t="s">
        <v>133</v>
      </c>
      <c r="E263" s="75" t="s">
        <v>136</v>
      </c>
      <c r="F263" s="75" t="s">
        <v>137</v>
      </c>
      <c r="G263" s="76" t="s">
        <v>302</v>
      </c>
      <c r="H263" s="76" t="s">
        <v>387</v>
      </c>
      <c r="I263" s="75" t="s">
        <v>307</v>
      </c>
      <c r="J263" s="52" t="s">
        <v>322</v>
      </c>
      <c r="K263" s="45" t="s">
        <v>354</v>
      </c>
      <c r="L263" s="45" t="str">
        <f t="shared" si="8"/>
        <v>VI+I</v>
      </c>
      <c r="M263" s="48" t="str">
        <f>IF(OR(C263="Other",C263="Operations"),"Operations + Other",C263)</f>
        <v>Operations + Other</v>
      </c>
      <c r="N263" s="48"/>
    </row>
    <row r="264" spans="2:14" ht="11" x14ac:dyDescent="0.15">
      <c r="B264" s="46" t="s">
        <v>202</v>
      </c>
      <c r="C264" s="74" t="s">
        <v>134</v>
      </c>
      <c r="D264" s="75" t="s">
        <v>133</v>
      </c>
      <c r="E264" s="75" t="s">
        <v>137</v>
      </c>
      <c r="F264" s="75" t="s">
        <v>155</v>
      </c>
      <c r="G264" s="76" t="s">
        <v>302</v>
      </c>
      <c r="H264" s="76" t="s">
        <v>387</v>
      </c>
      <c r="I264" s="75" t="s">
        <v>307</v>
      </c>
      <c r="J264" s="52" t="s">
        <v>322</v>
      </c>
      <c r="K264" s="45" t="s">
        <v>354</v>
      </c>
      <c r="L264" s="45" t="str">
        <f t="shared" si="8"/>
        <v>VI+I</v>
      </c>
      <c r="M264" s="48" t="str">
        <f t="shared" si="9"/>
        <v>Software Engineer</v>
      </c>
      <c r="N264" s="48"/>
    </row>
    <row r="265" spans="2:14" ht="11" x14ac:dyDescent="0.15">
      <c r="B265" s="46" t="s">
        <v>207</v>
      </c>
      <c r="C265" s="74" t="s">
        <v>134</v>
      </c>
      <c r="D265" s="75" t="s">
        <v>146</v>
      </c>
      <c r="E265" s="75" t="s">
        <v>136</v>
      </c>
      <c r="F265" s="75" t="s">
        <v>144</v>
      </c>
      <c r="G265" s="76" t="s">
        <v>302</v>
      </c>
      <c r="H265" s="76" t="s">
        <v>387</v>
      </c>
      <c r="I265" s="75" t="s">
        <v>307</v>
      </c>
      <c r="J265" s="52" t="s">
        <v>322</v>
      </c>
      <c r="K265" s="45" t="s">
        <v>354</v>
      </c>
      <c r="L265" s="45" t="str">
        <f t="shared" si="8"/>
        <v>VI+I</v>
      </c>
      <c r="M265" s="48" t="str">
        <f t="shared" si="9"/>
        <v>Software Engineer</v>
      </c>
      <c r="N265" s="48"/>
    </row>
    <row r="266" spans="2:14" ht="11" x14ac:dyDescent="0.15">
      <c r="B266" s="46" t="s">
        <v>215</v>
      </c>
      <c r="C266" s="74" t="s">
        <v>135</v>
      </c>
      <c r="D266" s="75" t="s">
        <v>146</v>
      </c>
      <c r="E266" s="75" t="s">
        <v>155</v>
      </c>
      <c r="F266" s="75" t="s">
        <v>137</v>
      </c>
      <c r="G266" s="76" t="s">
        <v>302</v>
      </c>
      <c r="H266" s="76" t="s">
        <v>387</v>
      </c>
      <c r="I266" s="75" t="s">
        <v>307</v>
      </c>
      <c r="J266" s="52" t="s">
        <v>322</v>
      </c>
      <c r="K266" s="45" t="s">
        <v>354</v>
      </c>
      <c r="L266" s="45" t="str">
        <f t="shared" si="8"/>
        <v>VI+I</v>
      </c>
      <c r="M266" s="48" t="str">
        <f t="shared" si="9"/>
        <v>Data Scientist</v>
      </c>
      <c r="N266" s="48"/>
    </row>
    <row r="267" spans="2:14" ht="11" x14ac:dyDescent="0.15">
      <c r="B267" s="46" t="s">
        <v>220</v>
      </c>
      <c r="C267" s="74" t="s">
        <v>153</v>
      </c>
      <c r="D267" s="75" t="s">
        <v>133</v>
      </c>
      <c r="E267" s="75" t="s">
        <v>136</v>
      </c>
      <c r="F267" s="75" t="s">
        <v>137</v>
      </c>
      <c r="G267" s="76" t="s">
        <v>302</v>
      </c>
      <c r="H267" s="76" t="s">
        <v>387</v>
      </c>
      <c r="I267" s="75" t="s">
        <v>307</v>
      </c>
      <c r="J267" s="52" t="s">
        <v>322</v>
      </c>
      <c r="K267" s="45" t="s">
        <v>354</v>
      </c>
      <c r="L267" s="45" t="str">
        <f t="shared" si="8"/>
        <v>VI+I</v>
      </c>
      <c r="M267" s="48" t="str">
        <f>IF(OR(C267="Other",C267="Operations"),"Operations + Other",C267)</f>
        <v>Operations + Other</v>
      </c>
      <c r="N267" s="48"/>
    </row>
    <row r="268" spans="2:14" ht="11" x14ac:dyDescent="0.15">
      <c r="B268" s="46" t="s">
        <v>223</v>
      </c>
      <c r="C268" s="74" t="s">
        <v>135</v>
      </c>
      <c r="D268" s="75" t="s">
        <v>153</v>
      </c>
      <c r="E268" s="75" t="s">
        <v>137</v>
      </c>
      <c r="F268" s="75" t="s">
        <v>144</v>
      </c>
      <c r="G268" s="76" t="s">
        <v>302</v>
      </c>
      <c r="H268" s="76" t="s">
        <v>387</v>
      </c>
      <c r="I268" s="75" t="s">
        <v>306</v>
      </c>
      <c r="J268" s="52" t="s">
        <v>322</v>
      </c>
      <c r="K268" s="45" t="s">
        <v>354</v>
      </c>
      <c r="L268" s="45" t="str">
        <f t="shared" si="8"/>
        <v>VI+I</v>
      </c>
      <c r="M268" s="48" t="str">
        <f t="shared" si="9"/>
        <v>Data Scientist</v>
      </c>
      <c r="N268" s="48"/>
    </row>
    <row r="269" spans="2:14" ht="11" x14ac:dyDescent="0.15">
      <c r="B269" s="46" t="s">
        <v>226</v>
      </c>
      <c r="C269" s="74" t="s">
        <v>135</v>
      </c>
      <c r="D269" s="75" t="s">
        <v>133</v>
      </c>
      <c r="E269" s="75" t="s">
        <v>155</v>
      </c>
      <c r="F269" s="75" t="s">
        <v>155</v>
      </c>
      <c r="G269" s="76" t="s">
        <v>302</v>
      </c>
      <c r="H269" s="76" t="s">
        <v>387</v>
      </c>
      <c r="I269" s="75" t="s">
        <v>292</v>
      </c>
      <c r="J269" s="52" t="s">
        <v>322</v>
      </c>
      <c r="K269" s="45" t="s">
        <v>354</v>
      </c>
      <c r="L269" s="45" t="str">
        <f t="shared" si="8"/>
        <v>1_Somewhat Important</v>
      </c>
      <c r="M269" s="48" t="str">
        <f t="shared" si="9"/>
        <v>Data Scientist</v>
      </c>
      <c r="N269" s="48"/>
    </row>
    <row r="270" spans="2:14" ht="22" x14ac:dyDescent="0.15">
      <c r="B270" s="46" t="s">
        <v>228</v>
      </c>
      <c r="C270" s="74" t="s">
        <v>134</v>
      </c>
      <c r="D270" s="75" t="s">
        <v>173</v>
      </c>
      <c r="E270" s="75" t="s">
        <v>155</v>
      </c>
      <c r="F270" s="75" t="s">
        <v>137</v>
      </c>
      <c r="G270" s="76" t="s">
        <v>302</v>
      </c>
      <c r="H270" s="76" t="s">
        <v>387</v>
      </c>
      <c r="I270" s="75" t="s">
        <v>307</v>
      </c>
      <c r="J270" s="52" t="s">
        <v>322</v>
      </c>
      <c r="K270" s="45" t="s">
        <v>354</v>
      </c>
      <c r="L270" s="45" t="str">
        <f t="shared" si="8"/>
        <v>VI+I</v>
      </c>
      <c r="M270" s="48" t="str">
        <f t="shared" si="9"/>
        <v>Software Engineer</v>
      </c>
      <c r="N270" s="48"/>
    </row>
    <row r="271" spans="2:14" ht="11" x14ac:dyDescent="0.15">
      <c r="B271" s="46" t="s">
        <v>233</v>
      </c>
      <c r="C271" s="74" t="s">
        <v>135</v>
      </c>
      <c r="D271" s="75" t="s">
        <v>146</v>
      </c>
      <c r="E271" s="75" t="s">
        <v>137</v>
      </c>
      <c r="F271" s="75" t="s">
        <v>137</v>
      </c>
      <c r="G271" s="76" t="s">
        <v>302</v>
      </c>
      <c r="H271" s="76" t="s">
        <v>387</v>
      </c>
      <c r="I271" s="75" t="s">
        <v>292</v>
      </c>
      <c r="J271" s="52" t="s">
        <v>322</v>
      </c>
      <c r="K271" s="45" t="s">
        <v>354</v>
      </c>
      <c r="L271" s="45" t="str">
        <f t="shared" si="8"/>
        <v>1_Somewhat Important</v>
      </c>
      <c r="M271" s="48" t="str">
        <f t="shared" si="9"/>
        <v>Data Scientist</v>
      </c>
      <c r="N271" s="48"/>
    </row>
    <row r="272" spans="2:14" ht="11" x14ac:dyDescent="0.15">
      <c r="B272" s="46" t="s">
        <v>235</v>
      </c>
      <c r="C272" s="74" t="s">
        <v>219</v>
      </c>
      <c r="D272" s="75" t="s">
        <v>133</v>
      </c>
      <c r="E272" s="75" t="s">
        <v>136</v>
      </c>
      <c r="F272" s="75" t="s">
        <v>144</v>
      </c>
      <c r="G272" s="76" t="s">
        <v>302</v>
      </c>
      <c r="H272" s="76" t="s">
        <v>387</v>
      </c>
      <c r="I272" s="75" t="s">
        <v>292</v>
      </c>
      <c r="J272" s="52" t="s">
        <v>322</v>
      </c>
      <c r="K272" s="45" t="s">
        <v>354</v>
      </c>
      <c r="L272" s="45" t="str">
        <f t="shared" si="8"/>
        <v>1_Somewhat Important</v>
      </c>
      <c r="M272" s="48" t="str">
        <f>IF(OR(C272="Other",C272="Operations"),"Operations + Other",C272)</f>
        <v>Operations + Other</v>
      </c>
      <c r="N272" s="48"/>
    </row>
    <row r="273" spans="2:14" ht="11" x14ac:dyDescent="0.15">
      <c r="B273" s="46" t="s">
        <v>239</v>
      </c>
      <c r="C273" s="74" t="s">
        <v>135</v>
      </c>
      <c r="D273" s="75" t="s">
        <v>133</v>
      </c>
      <c r="E273" s="75" t="s">
        <v>136</v>
      </c>
      <c r="F273" s="75" t="s">
        <v>137</v>
      </c>
      <c r="G273" s="76" t="s">
        <v>302</v>
      </c>
      <c r="H273" s="76" t="s">
        <v>387</v>
      </c>
      <c r="I273" s="75" t="s">
        <v>307</v>
      </c>
      <c r="J273" s="52" t="s">
        <v>322</v>
      </c>
      <c r="K273" s="45" t="s">
        <v>354</v>
      </c>
      <c r="L273" s="45" t="str">
        <f t="shared" si="8"/>
        <v>VI+I</v>
      </c>
      <c r="M273" s="48" t="str">
        <f t="shared" si="9"/>
        <v>Data Scientist</v>
      </c>
      <c r="N273" s="48"/>
    </row>
    <row r="274" spans="2:14" ht="11" x14ac:dyDescent="0.15">
      <c r="B274" s="46" t="s">
        <v>241</v>
      </c>
      <c r="C274" s="74" t="s">
        <v>134</v>
      </c>
      <c r="D274" s="75" t="s">
        <v>133</v>
      </c>
      <c r="E274" s="75" t="s">
        <v>144</v>
      </c>
      <c r="F274" s="75" t="s">
        <v>144</v>
      </c>
      <c r="G274" s="76" t="s">
        <v>302</v>
      </c>
      <c r="H274" s="76" t="s">
        <v>387</v>
      </c>
      <c r="I274" s="75" t="s">
        <v>307</v>
      </c>
      <c r="J274" s="52" t="s">
        <v>322</v>
      </c>
      <c r="K274" s="45" t="s">
        <v>354</v>
      </c>
      <c r="L274" s="45" t="str">
        <f t="shared" si="8"/>
        <v>VI+I</v>
      </c>
      <c r="M274" s="48" t="str">
        <f t="shared" si="9"/>
        <v>Software Engineer</v>
      </c>
      <c r="N274" s="48"/>
    </row>
    <row r="275" spans="2:14" ht="11" x14ac:dyDescent="0.15">
      <c r="B275" s="46" t="s">
        <v>242</v>
      </c>
      <c r="C275" s="74" t="s">
        <v>153</v>
      </c>
      <c r="D275" s="75" t="s">
        <v>133</v>
      </c>
      <c r="E275" s="75" t="s">
        <v>136</v>
      </c>
      <c r="F275" s="75" t="s">
        <v>144</v>
      </c>
      <c r="G275" s="76" t="s">
        <v>302</v>
      </c>
      <c r="H275" s="76" t="s">
        <v>387</v>
      </c>
      <c r="I275" s="75" t="s">
        <v>307</v>
      </c>
      <c r="J275" s="52" t="s">
        <v>322</v>
      </c>
      <c r="K275" s="45" t="s">
        <v>354</v>
      </c>
      <c r="L275" s="45" t="str">
        <f t="shared" si="8"/>
        <v>VI+I</v>
      </c>
      <c r="M275" s="48" t="str">
        <f>IF(OR(C275="Other",C275="Operations"),"Operations + Other",C275)</f>
        <v>Operations + Other</v>
      </c>
      <c r="N275" s="48"/>
    </row>
    <row r="276" spans="2:14" ht="11" x14ac:dyDescent="0.15">
      <c r="B276" s="46" t="s">
        <v>246</v>
      </c>
      <c r="C276" s="74" t="s">
        <v>135</v>
      </c>
      <c r="D276" s="75" t="s">
        <v>133</v>
      </c>
      <c r="E276" s="75" t="s">
        <v>136</v>
      </c>
      <c r="F276" s="75" t="s">
        <v>136</v>
      </c>
      <c r="G276" s="76" t="s">
        <v>302</v>
      </c>
      <c r="H276" s="76" t="s">
        <v>387</v>
      </c>
      <c r="I276" s="75" t="s">
        <v>307</v>
      </c>
      <c r="J276" s="52" t="s">
        <v>322</v>
      </c>
      <c r="K276" s="45" t="s">
        <v>354</v>
      </c>
      <c r="L276" s="45" t="str">
        <f t="shared" si="8"/>
        <v>VI+I</v>
      </c>
      <c r="M276" s="48" t="str">
        <f t="shared" si="9"/>
        <v>Data Scientist</v>
      </c>
      <c r="N276" s="48"/>
    </row>
    <row r="277" spans="2:14" ht="11" x14ac:dyDescent="0.15">
      <c r="B277" s="46" t="s">
        <v>247</v>
      </c>
      <c r="C277" s="74" t="s">
        <v>134</v>
      </c>
      <c r="D277" s="75" t="s">
        <v>146</v>
      </c>
      <c r="E277" s="75" t="s">
        <v>137</v>
      </c>
      <c r="F277" s="75" t="s">
        <v>137</v>
      </c>
      <c r="G277" s="76" t="s">
        <v>302</v>
      </c>
      <c r="H277" s="76" t="s">
        <v>387</v>
      </c>
      <c r="I277" s="75" t="s">
        <v>306</v>
      </c>
      <c r="J277" s="52" t="s">
        <v>322</v>
      </c>
      <c r="K277" s="45" t="s">
        <v>354</v>
      </c>
      <c r="L277" s="45" t="str">
        <f t="shared" si="8"/>
        <v>VI+I</v>
      </c>
      <c r="M277" s="48" t="str">
        <f t="shared" si="9"/>
        <v>Software Engineer</v>
      </c>
      <c r="N277" s="48"/>
    </row>
    <row r="278" spans="2:14" ht="11" x14ac:dyDescent="0.15">
      <c r="B278" s="46" t="s">
        <v>249</v>
      </c>
      <c r="C278" s="74" t="s">
        <v>135</v>
      </c>
      <c r="D278" s="75" t="s">
        <v>133</v>
      </c>
      <c r="E278" s="75" t="s">
        <v>136</v>
      </c>
      <c r="F278" s="75" t="s">
        <v>155</v>
      </c>
      <c r="G278" s="76" t="s">
        <v>302</v>
      </c>
      <c r="H278" s="76" t="s">
        <v>387</v>
      </c>
      <c r="I278" s="75" t="s">
        <v>292</v>
      </c>
      <c r="J278" s="52" t="s">
        <v>322</v>
      </c>
      <c r="K278" s="45" t="s">
        <v>354</v>
      </c>
      <c r="L278" s="45" t="str">
        <f t="shared" si="8"/>
        <v>1_Somewhat Important</v>
      </c>
      <c r="M278" s="48" t="str">
        <f t="shared" si="9"/>
        <v>Data Scientist</v>
      </c>
      <c r="N278" s="48"/>
    </row>
    <row r="279" spans="2:14" ht="11" x14ac:dyDescent="0.15">
      <c r="B279" s="46" t="s">
        <v>254</v>
      </c>
      <c r="C279" s="74" t="s">
        <v>135</v>
      </c>
      <c r="D279" s="75" t="s">
        <v>146</v>
      </c>
      <c r="E279" s="75" t="s">
        <v>137</v>
      </c>
      <c r="F279" s="75" t="s">
        <v>144</v>
      </c>
      <c r="G279" s="76" t="s">
        <v>302</v>
      </c>
      <c r="H279" s="76" t="s">
        <v>387</v>
      </c>
      <c r="I279" s="75" t="s">
        <v>306</v>
      </c>
      <c r="J279" s="52" t="s">
        <v>322</v>
      </c>
      <c r="K279" s="45" t="s">
        <v>354</v>
      </c>
      <c r="L279" s="45" t="str">
        <f t="shared" si="8"/>
        <v>VI+I</v>
      </c>
      <c r="M279" s="48" t="str">
        <f t="shared" si="9"/>
        <v>Data Scientist</v>
      </c>
      <c r="N279" s="48"/>
    </row>
    <row r="280" spans="2:14" ht="11" x14ac:dyDescent="0.15">
      <c r="B280" s="46" t="s">
        <v>259</v>
      </c>
      <c r="C280" s="74" t="s">
        <v>135</v>
      </c>
      <c r="D280" s="75" t="s">
        <v>146</v>
      </c>
      <c r="E280" s="75" t="s">
        <v>136</v>
      </c>
      <c r="F280" s="75" t="s">
        <v>144</v>
      </c>
      <c r="G280" s="76" t="s">
        <v>302</v>
      </c>
      <c r="H280" s="76" t="s">
        <v>387</v>
      </c>
      <c r="I280" s="75" t="s">
        <v>293</v>
      </c>
      <c r="J280" s="52" t="s">
        <v>322</v>
      </c>
      <c r="K280" s="45" t="s">
        <v>354</v>
      </c>
      <c r="L280" s="45" t="str">
        <f t="shared" si="8"/>
        <v>0_Not Important</v>
      </c>
      <c r="M280" s="48" t="str">
        <f t="shared" si="9"/>
        <v>Data Scientist</v>
      </c>
      <c r="N280" s="48"/>
    </row>
    <row r="281" spans="2:14" ht="11" x14ac:dyDescent="0.15">
      <c r="B281" s="46" t="s">
        <v>128</v>
      </c>
      <c r="C281" s="74" t="s">
        <v>134</v>
      </c>
      <c r="D281" s="75" t="s">
        <v>133</v>
      </c>
      <c r="E281" s="75" t="s">
        <v>136</v>
      </c>
      <c r="F281" s="75" t="s">
        <v>137</v>
      </c>
      <c r="G281" s="76" t="s">
        <v>303</v>
      </c>
      <c r="H281" s="76" t="s">
        <v>388</v>
      </c>
      <c r="I281" s="75" t="s">
        <v>307</v>
      </c>
      <c r="J281" s="52" t="s">
        <v>323</v>
      </c>
      <c r="K281" s="45" t="s">
        <v>357</v>
      </c>
      <c r="L281" s="45" t="str">
        <f t="shared" si="8"/>
        <v>VI+I</v>
      </c>
      <c r="M281" s="48" t="str">
        <f t="shared" si="9"/>
        <v>Software Engineer</v>
      </c>
      <c r="N281" s="48"/>
    </row>
    <row r="282" spans="2:14" ht="11" x14ac:dyDescent="0.15">
      <c r="B282" s="46" t="s">
        <v>143</v>
      </c>
      <c r="C282" s="74" t="s">
        <v>134</v>
      </c>
      <c r="D282" s="75" t="s">
        <v>133</v>
      </c>
      <c r="E282" s="75" t="s">
        <v>144</v>
      </c>
      <c r="F282" s="75" t="s">
        <v>144</v>
      </c>
      <c r="G282" s="76" t="s">
        <v>303</v>
      </c>
      <c r="H282" s="76" t="s">
        <v>388</v>
      </c>
      <c r="I282" s="75" t="s">
        <v>307</v>
      </c>
      <c r="J282" s="52" t="s">
        <v>323</v>
      </c>
      <c r="K282" s="45" t="s">
        <v>357</v>
      </c>
      <c r="L282" s="45" t="str">
        <f t="shared" si="8"/>
        <v>VI+I</v>
      </c>
      <c r="M282" s="48" t="str">
        <f t="shared" si="9"/>
        <v>Software Engineer</v>
      </c>
      <c r="N282" s="48"/>
    </row>
    <row r="283" spans="2:14" ht="11" x14ac:dyDescent="0.15">
      <c r="B283" s="46" t="s">
        <v>145</v>
      </c>
      <c r="C283" s="74" t="s">
        <v>134</v>
      </c>
      <c r="D283" s="75" t="s">
        <v>146</v>
      </c>
      <c r="E283" s="75" t="s">
        <v>137</v>
      </c>
      <c r="F283" s="75" t="s">
        <v>137</v>
      </c>
      <c r="G283" s="76" t="s">
        <v>303</v>
      </c>
      <c r="H283" s="76" t="s">
        <v>388</v>
      </c>
      <c r="I283" s="75" t="s">
        <v>307</v>
      </c>
      <c r="J283" s="52" t="s">
        <v>323</v>
      </c>
      <c r="K283" s="45" t="s">
        <v>357</v>
      </c>
      <c r="L283" s="45" t="str">
        <f t="shared" si="8"/>
        <v>VI+I</v>
      </c>
      <c r="M283" s="48" t="str">
        <f t="shared" si="9"/>
        <v>Software Engineer</v>
      </c>
      <c r="N283" s="48"/>
    </row>
    <row r="284" spans="2:14" ht="11" x14ac:dyDescent="0.15">
      <c r="B284" s="46" t="s">
        <v>149</v>
      </c>
      <c r="C284" s="74" t="s">
        <v>135</v>
      </c>
      <c r="D284" s="75" t="s">
        <v>133</v>
      </c>
      <c r="E284" s="75" t="s">
        <v>137</v>
      </c>
      <c r="F284" s="75" t="s">
        <v>137</v>
      </c>
      <c r="G284" s="76" t="s">
        <v>303</v>
      </c>
      <c r="H284" s="76" t="s">
        <v>388</v>
      </c>
      <c r="I284" s="75" t="s">
        <v>307</v>
      </c>
      <c r="J284" s="52" t="s">
        <v>323</v>
      </c>
      <c r="K284" s="45" t="s">
        <v>357</v>
      </c>
      <c r="L284" s="45" t="str">
        <f t="shared" si="8"/>
        <v>VI+I</v>
      </c>
      <c r="M284" s="48" t="str">
        <f t="shared" si="9"/>
        <v>Data Scientist</v>
      </c>
      <c r="N284" s="48"/>
    </row>
    <row r="285" spans="2:14" ht="11" x14ac:dyDescent="0.15">
      <c r="B285" s="46" t="s">
        <v>152</v>
      </c>
      <c r="C285" s="74" t="s">
        <v>135</v>
      </c>
      <c r="D285" s="75" t="s">
        <v>133</v>
      </c>
      <c r="E285" s="75" t="s">
        <v>155</v>
      </c>
      <c r="F285" s="75" t="s">
        <v>155</v>
      </c>
      <c r="G285" s="76" t="s">
        <v>303</v>
      </c>
      <c r="H285" s="76" t="s">
        <v>388</v>
      </c>
      <c r="I285" s="75" t="s">
        <v>306</v>
      </c>
      <c r="J285" s="52" t="s">
        <v>323</v>
      </c>
      <c r="K285" s="45" t="s">
        <v>357</v>
      </c>
      <c r="L285" s="45" t="str">
        <f t="shared" si="8"/>
        <v>VI+I</v>
      </c>
      <c r="M285" s="48" t="str">
        <f t="shared" si="9"/>
        <v>Data Scientist</v>
      </c>
      <c r="N285" s="48"/>
    </row>
    <row r="286" spans="2:14" ht="11" x14ac:dyDescent="0.15">
      <c r="B286" s="46" t="s">
        <v>158</v>
      </c>
      <c r="C286" s="74" t="s">
        <v>135</v>
      </c>
      <c r="D286" s="75" t="s">
        <v>146</v>
      </c>
      <c r="E286" s="75" t="s">
        <v>136</v>
      </c>
      <c r="F286" s="75" t="s">
        <v>136</v>
      </c>
      <c r="G286" s="76" t="s">
        <v>303</v>
      </c>
      <c r="H286" s="76" t="s">
        <v>388</v>
      </c>
      <c r="I286" s="75" t="s">
        <v>307</v>
      </c>
      <c r="J286" s="52" t="s">
        <v>323</v>
      </c>
      <c r="K286" s="45" t="s">
        <v>357</v>
      </c>
      <c r="L286" s="45" t="str">
        <f t="shared" si="8"/>
        <v>VI+I</v>
      </c>
      <c r="M286" s="48" t="str">
        <f t="shared" si="9"/>
        <v>Data Scientist</v>
      </c>
      <c r="N286" s="48"/>
    </row>
    <row r="287" spans="2:14" ht="11" x14ac:dyDescent="0.15">
      <c r="B287" s="46" t="s">
        <v>164</v>
      </c>
      <c r="C287" s="74" t="s">
        <v>135</v>
      </c>
      <c r="D287" s="75" t="s">
        <v>133</v>
      </c>
      <c r="E287" s="75" t="s">
        <v>136</v>
      </c>
      <c r="F287" s="75" t="s">
        <v>136</v>
      </c>
      <c r="G287" s="76" t="s">
        <v>303</v>
      </c>
      <c r="H287" s="76" t="s">
        <v>388</v>
      </c>
      <c r="I287" s="75" t="s">
        <v>307</v>
      </c>
      <c r="J287" s="52" t="s">
        <v>323</v>
      </c>
      <c r="K287" s="45" t="s">
        <v>357</v>
      </c>
      <c r="L287" s="45" t="str">
        <f t="shared" si="8"/>
        <v>VI+I</v>
      </c>
      <c r="M287" s="48" t="str">
        <f t="shared" si="9"/>
        <v>Data Scientist</v>
      </c>
      <c r="N287" s="48"/>
    </row>
    <row r="288" spans="2:14" ht="22" x14ac:dyDescent="0.15">
      <c r="B288" s="46" t="s">
        <v>169</v>
      </c>
      <c r="C288" s="74" t="s">
        <v>135</v>
      </c>
      <c r="D288" s="75" t="s">
        <v>173</v>
      </c>
      <c r="E288" s="75" t="s">
        <v>155</v>
      </c>
      <c r="F288" s="75" t="s">
        <v>136</v>
      </c>
      <c r="G288" s="76" t="s">
        <v>303</v>
      </c>
      <c r="H288" s="76" t="s">
        <v>388</v>
      </c>
      <c r="I288" s="75" t="s">
        <v>307</v>
      </c>
      <c r="J288" s="52" t="s">
        <v>323</v>
      </c>
      <c r="K288" s="45" t="s">
        <v>357</v>
      </c>
      <c r="L288" s="45" t="str">
        <f t="shared" si="8"/>
        <v>VI+I</v>
      </c>
      <c r="M288" s="48" t="str">
        <f t="shared" si="9"/>
        <v>Data Scientist</v>
      </c>
      <c r="N288" s="48"/>
    </row>
    <row r="289" spans="2:14" ht="11" x14ac:dyDescent="0.15">
      <c r="B289" s="46" t="s">
        <v>175</v>
      </c>
      <c r="C289" s="74" t="s">
        <v>153</v>
      </c>
      <c r="D289" s="75" t="s">
        <v>133</v>
      </c>
      <c r="E289" s="75" t="s">
        <v>136</v>
      </c>
      <c r="F289" s="75" t="s">
        <v>136</v>
      </c>
      <c r="G289" s="76" t="s">
        <v>303</v>
      </c>
      <c r="H289" s="76" t="s">
        <v>388</v>
      </c>
      <c r="I289" s="75" t="s">
        <v>293</v>
      </c>
      <c r="J289" s="52" t="s">
        <v>323</v>
      </c>
      <c r="K289" s="45" t="s">
        <v>357</v>
      </c>
      <c r="L289" s="45" t="str">
        <f t="shared" si="8"/>
        <v>0_Not Important</v>
      </c>
      <c r="M289" s="48" t="str">
        <f>IF(OR(C289="Other",C289="Operations"),"Operations + Other",C289)</f>
        <v>Operations + Other</v>
      </c>
      <c r="N289" s="48"/>
    </row>
    <row r="290" spans="2:14" ht="11" x14ac:dyDescent="0.15">
      <c r="B290" s="46" t="s">
        <v>187</v>
      </c>
      <c r="C290" s="74" t="s">
        <v>134</v>
      </c>
      <c r="D290" s="75" t="s">
        <v>133</v>
      </c>
      <c r="E290" s="75" t="s">
        <v>136</v>
      </c>
      <c r="F290" s="75" t="s">
        <v>136</v>
      </c>
      <c r="G290" s="76" t="s">
        <v>303</v>
      </c>
      <c r="H290" s="76" t="s">
        <v>388</v>
      </c>
      <c r="I290" s="75" t="s">
        <v>306</v>
      </c>
      <c r="J290" s="52" t="s">
        <v>323</v>
      </c>
      <c r="K290" s="45" t="s">
        <v>357</v>
      </c>
      <c r="L290" s="45" t="str">
        <f t="shared" si="8"/>
        <v>VI+I</v>
      </c>
      <c r="M290" s="48" t="str">
        <f t="shared" si="9"/>
        <v>Software Engineer</v>
      </c>
      <c r="N290" s="48"/>
    </row>
    <row r="291" spans="2:14" ht="11" x14ac:dyDescent="0.15">
      <c r="B291" s="46" t="s">
        <v>191</v>
      </c>
      <c r="C291" s="74" t="s">
        <v>135</v>
      </c>
      <c r="D291" s="75" t="s">
        <v>133</v>
      </c>
      <c r="E291" s="75" t="s">
        <v>155</v>
      </c>
      <c r="F291" s="75" t="s">
        <v>155</v>
      </c>
      <c r="G291" s="76" t="s">
        <v>303</v>
      </c>
      <c r="H291" s="76" t="s">
        <v>388</v>
      </c>
      <c r="I291" s="75" t="s">
        <v>306</v>
      </c>
      <c r="J291" s="52" t="s">
        <v>323</v>
      </c>
      <c r="K291" s="45" t="s">
        <v>357</v>
      </c>
      <c r="L291" s="45" t="str">
        <f t="shared" si="8"/>
        <v>VI+I</v>
      </c>
      <c r="M291" s="48" t="str">
        <f t="shared" si="9"/>
        <v>Data Scientist</v>
      </c>
      <c r="N291" s="48"/>
    </row>
    <row r="292" spans="2:14" ht="11" x14ac:dyDescent="0.15">
      <c r="B292" s="46" t="s">
        <v>193</v>
      </c>
      <c r="C292" s="74" t="s">
        <v>135</v>
      </c>
      <c r="D292" s="75" t="s">
        <v>133</v>
      </c>
      <c r="E292" s="75" t="s">
        <v>155</v>
      </c>
      <c r="F292" s="75" t="s">
        <v>137</v>
      </c>
      <c r="G292" s="76" t="s">
        <v>303</v>
      </c>
      <c r="H292" s="76" t="s">
        <v>388</v>
      </c>
      <c r="I292" s="75" t="s">
        <v>292</v>
      </c>
      <c r="J292" s="52" t="s">
        <v>323</v>
      </c>
      <c r="K292" s="45" t="s">
        <v>357</v>
      </c>
      <c r="L292" s="45" t="str">
        <f t="shared" si="8"/>
        <v>1_Somewhat Important</v>
      </c>
      <c r="M292" s="48" t="str">
        <f t="shared" si="9"/>
        <v>Data Scientist</v>
      </c>
      <c r="N292" s="48"/>
    </row>
    <row r="293" spans="2:14" ht="11" x14ac:dyDescent="0.15">
      <c r="B293" s="46" t="s">
        <v>196</v>
      </c>
      <c r="C293" s="74" t="s">
        <v>134</v>
      </c>
      <c r="D293" s="75" t="s">
        <v>133</v>
      </c>
      <c r="E293" s="75" t="s">
        <v>136</v>
      </c>
      <c r="F293" s="75" t="s">
        <v>137</v>
      </c>
      <c r="G293" s="76" t="s">
        <v>303</v>
      </c>
      <c r="H293" s="76" t="s">
        <v>388</v>
      </c>
      <c r="I293" s="75" t="s">
        <v>307</v>
      </c>
      <c r="J293" s="52" t="s">
        <v>323</v>
      </c>
      <c r="K293" s="45" t="s">
        <v>357</v>
      </c>
      <c r="L293" s="45" t="str">
        <f t="shared" si="8"/>
        <v>VI+I</v>
      </c>
      <c r="M293" s="48" t="str">
        <f t="shared" si="9"/>
        <v>Software Engineer</v>
      </c>
      <c r="N293" s="48"/>
    </row>
    <row r="294" spans="2:14" ht="11" x14ac:dyDescent="0.15">
      <c r="B294" s="46" t="s">
        <v>199</v>
      </c>
      <c r="C294" s="74" t="s">
        <v>153</v>
      </c>
      <c r="D294" s="75" t="s">
        <v>133</v>
      </c>
      <c r="E294" s="75" t="s">
        <v>136</v>
      </c>
      <c r="F294" s="75" t="s">
        <v>137</v>
      </c>
      <c r="G294" s="76" t="s">
        <v>303</v>
      </c>
      <c r="H294" s="76" t="s">
        <v>388</v>
      </c>
      <c r="I294" s="75" t="s">
        <v>307</v>
      </c>
      <c r="J294" s="52" t="s">
        <v>323</v>
      </c>
      <c r="K294" s="45" t="s">
        <v>357</v>
      </c>
      <c r="L294" s="45" t="str">
        <f t="shared" si="8"/>
        <v>VI+I</v>
      </c>
      <c r="M294" s="48" t="str">
        <f>IF(OR(C294="Other",C294="Operations"),"Operations + Other",C294)</f>
        <v>Operations + Other</v>
      </c>
      <c r="N294" s="48"/>
    </row>
    <row r="295" spans="2:14" ht="11" x14ac:dyDescent="0.15">
      <c r="B295" s="46" t="s">
        <v>202</v>
      </c>
      <c r="C295" s="74" t="s">
        <v>134</v>
      </c>
      <c r="D295" s="75" t="s">
        <v>133</v>
      </c>
      <c r="E295" s="75" t="s">
        <v>137</v>
      </c>
      <c r="F295" s="75" t="s">
        <v>155</v>
      </c>
      <c r="G295" s="76" t="s">
        <v>303</v>
      </c>
      <c r="H295" s="76" t="s">
        <v>388</v>
      </c>
      <c r="I295" s="75" t="s">
        <v>307</v>
      </c>
      <c r="J295" s="52" t="s">
        <v>323</v>
      </c>
      <c r="K295" s="45" t="s">
        <v>357</v>
      </c>
      <c r="L295" s="45" t="str">
        <f t="shared" si="8"/>
        <v>VI+I</v>
      </c>
      <c r="M295" s="48" t="str">
        <f t="shared" si="9"/>
        <v>Software Engineer</v>
      </c>
      <c r="N295" s="48"/>
    </row>
    <row r="296" spans="2:14" ht="11" x14ac:dyDescent="0.15">
      <c r="B296" s="46" t="s">
        <v>207</v>
      </c>
      <c r="C296" s="74" t="s">
        <v>134</v>
      </c>
      <c r="D296" s="75" t="s">
        <v>146</v>
      </c>
      <c r="E296" s="75" t="s">
        <v>136</v>
      </c>
      <c r="F296" s="75" t="s">
        <v>144</v>
      </c>
      <c r="G296" s="76" t="s">
        <v>303</v>
      </c>
      <c r="H296" s="76" t="s">
        <v>388</v>
      </c>
      <c r="I296" s="75" t="s">
        <v>307</v>
      </c>
      <c r="J296" s="52" t="s">
        <v>323</v>
      </c>
      <c r="K296" s="45" t="s">
        <v>357</v>
      </c>
      <c r="L296" s="45" t="str">
        <f t="shared" si="8"/>
        <v>VI+I</v>
      </c>
      <c r="M296" s="48" t="str">
        <f t="shared" si="9"/>
        <v>Software Engineer</v>
      </c>
      <c r="N296" s="48"/>
    </row>
    <row r="297" spans="2:14" ht="11" x14ac:dyDescent="0.15">
      <c r="B297" s="46" t="s">
        <v>215</v>
      </c>
      <c r="C297" s="74" t="s">
        <v>135</v>
      </c>
      <c r="D297" s="75" t="s">
        <v>146</v>
      </c>
      <c r="E297" s="75" t="s">
        <v>155</v>
      </c>
      <c r="F297" s="75" t="s">
        <v>137</v>
      </c>
      <c r="G297" s="76" t="s">
        <v>303</v>
      </c>
      <c r="H297" s="76" t="s">
        <v>388</v>
      </c>
      <c r="I297" s="75" t="s">
        <v>306</v>
      </c>
      <c r="J297" s="52" t="s">
        <v>323</v>
      </c>
      <c r="K297" s="45" t="s">
        <v>357</v>
      </c>
      <c r="L297" s="45" t="str">
        <f t="shared" si="8"/>
        <v>VI+I</v>
      </c>
      <c r="M297" s="48" t="str">
        <f t="shared" si="9"/>
        <v>Data Scientist</v>
      </c>
      <c r="N297" s="48"/>
    </row>
    <row r="298" spans="2:14" ht="11" x14ac:dyDescent="0.15">
      <c r="B298" s="46" t="s">
        <v>220</v>
      </c>
      <c r="C298" s="74" t="s">
        <v>153</v>
      </c>
      <c r="D298" s="75" t="s">
        <v>133</v>
      </c>
      <c r="E298" s="75" t="s">
        <v>136</v>
      </c>
      <c r="F298" s="75" t="s">
        <v>137</v>
      </c>
      <c r="G298" s="76" t="s">
        <v>303</v>
      </c>
      <c r="H298" s="76" t="s">
        <v>388</v>
      </c>
      <c r="I298" s="75" t="s">
        <v>307</v>
      </c>
      <c r="J298" s="52" t="s">
        <v>323</v>
      </c>
      <c r="K298" s="45" t="s">
        <v>357</v>
      </c>
      <c r="L298" s="45" t="str">
        <f t="shared" si="8"/>
        <v>VI+I</v>
      </c>
      <c r="M298" s="48" t="str">
        <f>IF(OR(C298="Other",C298="Operations"),"Operations + Other",C298)</f>
        <v>Operations + Other</v>
      </c>
      <c r="N298" s="48"/>
    </row>
    <row r="299" spans="2:14" ht="11" x14ac:dyDescent="0.15">
      <c r="B299" s="46" t="s">
        <v>223</v>
      </c>
      <c r="C299" s="74" t="s">
        <v>135</v>
      </c>
      <c r="D299" s="75" t="s">
        <v>153</v>
      </c>
      <c r="E299" s="75" t="s">
        <v>137</v>
      </c>
      <c r="F299" s="75" t="s">
        <v>144</v>
      </c>
      <c r="G299" s="76" t="s">
        <v>303</v>
      </c>
      <c r="H299" s="76" t="s">
        <v>388</v>
      </c>
      <c r="I299" s="75" t="s">
        <v>307</v>
      </c>
      <c r="J299" s="52" t="s">
        <v>323</v>
      </c>
      <c r="K299" s="45" t="s">
        <v>357</v>
      </c>
      <c r="L299" s="45" t="str">
        <f t="shared" si="8"/>
        <v>VI+I</v>
      </c>
      <c r="M299" s="48" t="str">
        <f t="shared" si="9"/>
        <v>Data Scientist</v>
      </c>
      <c r="N299" s="48"/>
    </row>
    <row r="300" spans="2:14" ht="11" x14ac:dyDescent="0.15">
      <c r="B300" s="46" t="s">
        <v>226</v>
      </c>
      <c r="C300" s="74" t="s">
        <v>135</v>
      </c>
      <c r="D300" s="75" t="s">
        <v>133</v>
      </c>
      <c r="E300" s="75" t="s">
        <v>155</v>
      </c>
      <c r="F300" s="75" t="s">
        <v>155</v>
      </c>
      <c r="G300" s="76" t="s">
        <v>303</v>
      </c>
      <c r="H300" s="76" t="s">
        <v>388</v>
      </c>
      <c r="I300" s="75" t="s">
        <v>307</v>
      </c>
      <c r="J300" s="52" t="s">
        <v>323</v>
      </c>
      <c r="K300" s="45" t="s">
        <v>357</v>
      </c>
      <c r="L300" s="45" t="str">
        <f t="shared" si="8"/>
        <v>VI+I</v>
      </c>
      <c r="M300" s="48" t="str">
        <f t="shared" si="9"/>
        <v>Data Scientist</v>
      </c>
      <c r="N300" s="48"/>
    </row>
    <row r="301" spans="2:14" ht="22" x14ac:dyDescent="0.15">
      <c r="B301" s="46" t="s">
        <v>228</v>
      </c>
      <c r="C301" s="74" t="s">
        <v>134</v>
      </c>
      <c r="D301" s="75" t="s">
        <v>173</v>
      </c>
      <c r="E301" s="75" t="s">
        <v>155</v>
      </c>
      <c r="F301" s="75" t="s">
        <v>137</v>
      </c>
      <c r="G301" s="76" t="s">
        <v>303</v>
      </c>
      <c r="H301" s="76" t="s">
        <v>388</v>
      </c>
      <c r="I301" s="75" t="s">
        <v>307</v>
      </c>
      <c r="J301" s="52" t="s">
        <v>323</v>
      </c>
      <c r="K301" s="45" t="s">
        <v>357</v>
      </c>
      <c r="L301" s="45" t="str">
        <f t="shared" si="8"/>
        <v>VI+I</v>
      </c>
      <c r="M301" s="48" t="str">
        <f t="shared" si="9"/>
        <v>Software Engineer</v>
      </c>
      <c r="N301" s="48"/>
    </row>
    <row r="302" spans="2:14" ht="11" x14ac:dyDescent="0.15">
      <c r="B302" s="46" t="s">
        <v>233</v>
      </c>
      <c r="C302" s="74" t="s">
        <v>135</v>
      </c>
      <c r="D302" s="75" t="s">
        <v>146</v>
      </c>
      <c r="E302" s="75" t="s">
        <v>137</v>
      </c>
      <c r="F302" s="75" t="s">
        <v>137</v>
      </c>
      <c r="G302" s="76" t="s">
        <v>303</v>
      </c>
      <c r="H302" s="76" t="s">
        <v>388</v>
      </c>
      <c r="I302" s="75" t="s">
        <v>307</v>
      </c>
      <c r="J302" s="52" t="s">
        <v>323</v>
      </c>
      <c r="K302" s="45" t="s">
        <v>357</v>
      </c>
      <c r="L302" s="45" t="str">
        <f t="shared" si="8"/>
        <v>VI+I</v>
      </c>
      <c r="M302" s="48" t="str">
        <f t="shared" si="9"/>
        <v>Data Scientist</v>
      </c>
      <c r="N302" s="48"/>
    </row>
    <row r="303" spans="2:14" ht="11" x14ac:dyDescent="0.15">
      <c r="B303" s="46" t="s">
        <v>235</v>
      </c>
      <c r="C303" s="74" t="s">
        <v>219</v>
      </c>
      <c r="D303" s="75" t="s">
        <v>133</v>
      </c>
      <c r="E303" s="75" t="s">
        <v>136</v>
      </c>
      <c r="F303" s="75" t="s">
        <v>144</v>
      </c>
      <c r="G303" s="76" t="s">
        <v>303</v>
      </c>
      <c r="H303" s="76" t="s">
        <v>388</v>
      </c>
      <c r="I303" s="75" t="s">
        <v>292</v>
      </c>
      <c r="J303" s="52" t="s">
        <v>323</v>
      </c>
      <c r="K303" s="45" t="s">
        <v>357</v>
      </c>
      <c r="L303" s="45" t="str">
        <f t="shared" si="8"/>
        <v>1_Somewhat Important</v>
      </c>
      <c r="M303" s="48" t="str">
        <f>IF(OR(C303="Other",C303="Operations"),"Operations + Other",C303)</f>
        <v>Operations + Other</v>
      </c>
      <c r="N303" s="48"/>
    </row>
    <row r="304" spans="2:14" ht="11" x14ac:dyDescent="0.15">
      <c r="B304" s="46" t="s">
        <v>239</v>
      </c>
      <c r="C304" s="74" t="s">
        <v>135</v>
      </c>
      <c r="D304" s="75" t="s">
        <v>133</v>
      </c>
      <c r="E304" s="75" t="s">
        <v>136</v>
      </c>
      <c r="F304" s="75" t="s">
        <v>137</v>
      </c>
      <c r="G304" s="76" t="s">
        <v>303</v>
      </c>
      <c r="H304" s="76" t="s">
        <v>388</v>
      </c>
      <c r="I304" s="75" t="s">
        <v>307</v>
      </c>
      <c r="J304" s="52" t="s">
        <v>323</v>
      </c>
      <c r="K304" s="45" t="s">
        <v>357</v>
      </c>
      <c r="L304" s="45" t="str">
        <f t="shared" si="8"/>
        <v>VI+I</v>
      </c>
      <c r="M304" s="48" t="str">
        <f t="shared" si="9"/>
        <v>Data Scientist</v>
      </c>
      <c r="N304" s="48"/>
    </row>
    <row r="305" spans="2:14" ht="11" x14ac:dyDescent="0.15">
      <c r="B305" s="46" t="s">
        <v>241</v>
      </c>
      <c r="C305" s="74" t="s">
        <v>134</v>
      </c>
      <c r="D305" s="75" t="s">
        <v>133</v>
      </c>
      <c r="E305" s="75" t="s">
        <v>144</v>
      </c>
      <c r="F305" s="75" t="s">
        <v>144</v>
      </c>
      <c r="G305" s="76" t="s">
        <v>303</v>
      </c>
      <c r="H305" s="76" t="s">
        <v>388</v>
      </c>
      <c r="I305" s="75" t="s">
        <v>292</v>
      </c>
      <c r="J305" s="52" t="s">
        <v>323</v>
      </c>
      <c r="K305" s="45" t="s">
        <v>357</v>
      </c>
      <c r="L305" s="45" t="str">
        <f t="shared" si="8"/>
        <v>1_Somewhat Important</v>
      </c>
      <c r="M305" s="48" t="str">
        <f t="shared" si="9"/>
        <v>Software Engineer</v>
      </c>
      <c r="N305" s="48"/>
    </row>
    <row r="306" spans="2:14" ht="11" x14ac:dyDescent="0.15">
      <c r="B306" s="46" t="s">
        <v>242</v>
      </c>
      <c r="C306" s="74" t="s">
        <v>153</v>
      </c>
      <c r="D306" s="75" t="s">
        <v>133</v>
      </c>
      <c r="E306" s="75" t="s">
        <v>136</v>
      </c>
      <c r="F306" s="75" t="s">
        <v>144</v>
      </c>
      <c r="G306" s="76" t="s">
        <v>303</v>
      </c>
      <c r="H306" s="76" t="s">
        <v>388</v>
      </c>
      <c r="I306" s="75" t="s">
        <v>307</v>
      </c>
      <c r="J306" s="52" t="s">
        <v>323</v>
      </c>
      <c r="K306" s="45" t="s">
        <v>357</v>
      </c>
      <c r="L306" s="45" t="str">
        <f t="shared" si="8"/>
        <v>VI+I</v>
      </c>
      <c r="M306" s="48" t="str">
        <f>IF(OR(C306="Other",C306="Operations"),"Operations + Other",C306)</f>
        <v>Operations + Other</v>
      </c>
      <c r="N306" s="48"/>
    </row>
    <row r="307" spans="2:14" ht="11" x14ac:dyDescent="0.15">
      <c r="B307" s="46" t="s">
        <v>246</v>
      </c>
      <c r="C307" s="74" t="s">
        <v>135</v>
      </c>
      <c r="D307" s="75" t="s">
        <v>133</v>
      </c>
      <c r="E307" s="75" t="s">
        <v>136</v>
      </c>
      <c r="F307" s="75" t="s">
        <v>136</v>
      </c>
      <c r="G307" s="76" t="s">
        <v>303</v>
      </c>
      <c r="H307" s="76" t="s">
        <v>388</v>
      </c>
      <c r="I307" s="75" t="s">
        <v>292</v>
      </c>
      <c r="J307" s="52" t="s">
        <v>323</v>
      </c>
      <c r="K307" s="45" t="s">
        <v>357</v>
      </c>
      <c r="L307" s="45" t="str">
        <f t="shared" si="8"/>
        <v>1_Somewhat Important</v>
      </c>
      <c r="M307" s="48" t="str">
        <f t="shared" si="9"/>
        <v>Data Scientist</v>
      </c>
      <c r="N307" s="48"/>
    </row>
    <row r="308" spans="2:14" ht="11" x14ac:dyDescent="0.15">
      <c r="B308" s="46" t="s">
        <v>247</v>
      </c>
      <c r="C308" s="74" t="s">
        <v>134</v>
      </c>
      <c r="D308" s="75" t="s">
        <v>146</v>
      </c>
      <c r="E308" s="75" t="s">
        <v>137</v>
      </c>
      <c r="F308" s="75" t="s">
        <v>137</v>
      </c>
      <c r="G308" s="76" t="s">
        <v>303</v>
      </c>
      <c r="H308" s="76" t="s">
        <v>388</v>
      </c>
      <c r="I308" s="75" t="s">
        <v>306</v>
      </c>
      <c r="J308" s="52" t="s">
        <v>323</v>
      </c>
      <c r="K308" s="45" t="s">
        <v>357</v>
      </c>
      <c r="L308" s="45" t="str">
        <f t="shared" si="8"/>
        <v>VI+I</v>
      </c>
      <c r="M308" s="48" t="str">
        <f t="shared" si="9"/>
        <v>Software Engineer</v>
      </c>
      <c r="N308" s="48"/>
    </row>
    <row r="309" spans="2:14" ht="11" x14ac:dyDescent="0.15">
      <c r="B309" s="46" t="s">
        <v>249</v>
      </c>
      <c r="C309" s="74" t="s">
        <v>135</v>
      </c>
      <c r="D309" s="75" t="s">
        <v>133</v>
      </c>
      <c r="E309" s="75" t="s">
        <v>136</v>
      </c>
      <c r="F309" s="75" t="s">
        <v>155</v>
      </c>
      <c r="G309" s="76" t="s">
        <v>303</v>
      </c>
      <c r="H309" s="76" t="s">
        <v>388</v>
      </c>
      <c r="I309" s="75" t="s">
        <v>307</v>
      </c>
      <c r="J309" s="52" t="s">
        <v>323</v>
      </c>
      <c r="K309" s="45" t="s">
        <v>357</v>
      </c>
      <c r="L309" s="45" t="str">
        <f t="shared" si="8"/>
        <v>VI+I</v>
      </c>
      <c r="M309" s="48" t="str">
        <f t="shared" si="9"/>
        <v>Data Scientist</v>
      </c>
      <c r="N309" s="48"/>
    </row>
    <row r="310" spans="2:14" ht="11" x14ac:dyDescent="0.15">
      <c r="B310" s="46" t="s">
        <v>254</v>
      </c>
      <c r="C310" s="74" t="s">
        <v>135</v>
      </c>
      <c r="D310" s="75" t="s">
        <v>146</v>
      </c>
      <c r="E310" s="75" t="s">
        <v>137</v>
      </c>
      <c r="F310" s="75" t="s">
        <v>144</v>
      </c>
      <c r="G310" s="76" t="s">
        <v>303</v>
      </c>
      <c r="H310" s="76" t="s">
        <v>388</v>
      </c>
      <c r="I310" s="75" t="s">
        <v>307</v>
      </c>
      <c r="J310" s="52" t="s">
        <v>323</v>
      </c>
      <c r="K310" s="45" t="s">
        <v>357</v>
      </c>
      <c r="L310" s="45" t="str">
        <f t="shared" si="8"/>
        <v>VI+I</v>
      </c>
      <c r="M310" s="48" t="str">
        <f t="shared" si="9"/>
        <v>Data Scientist</v>
      </c>
      <c r="N310" s="48"/>
    </row>
    <row r="311" spans="2:14" ht="11" x14ac:dyDescent="0.15">
      <c r="B311" s="46" t="s">
        <v>259</v>
      </c>
      <c r="C311" s="74" t="s">
        <v>135</v>
      </c>
      <c r="D311" s="75" t="s">
        <v>146</v>
      </c>
      <c r="E311" s="75" t="s">
        <v>136</v>
      </c>
      <c r="F311" s="75" t="s">
        <v>144</v>
      </c>
      <c r="G311" s="76" t="s">
        <v>303</v>
      </c>
      <c r="H311" s="76" t="s">
        <v>388</v>
      </c>
      <c r="I311" s="75" t="s">
        <v>293</v>
      </c>
      <c r="J311" s="52" t="s">
        <v>323</v>
      </c>
      <c r="K311" s="45" t="s">
        <v>357</v>
      </c>
      <c r="L311" s="45" t="str">
        <f t="shared" si="8"/>
        <v>0_Not Important</v>
      </c>
      <c r="M311" s="48" t="str">
        <f t="shared" si="9"/>
        <v>Data Scientist</v>
      </c>
      <c r="N311" s="48"/>
    </row>
    <row r="312" spans="2:14" ht="11" x14ac:dyDescent="0.15">
      <c r="B312" s="46" t="s">
        <v>128</v>
      </c>
      <c r="C312" s="74" t="s">
        <v>134</v>
      </c>
      <c r="D312" s="75" t="s">
        <v>133</v>
      </c>
      <c r="E312" s="75" t="s">
        <v>136</v>
      </c>
      <c r="F312" s="75" t="s">
        <v>137</v>
      </c>
      <c r="G312" s="76" t="s">
        <v>304</v>
      </c>
      <c r="H312" s="76" t="s">
        <v>389</v>
      </c>
      <c r="I312" s="75" t="s">
        <v>306</v>
      </c>
      <c r="J312" s="52" t="s">
        <v>324</v>
      </c>
      <c r="K312" s="45" t="s">
        <v>358</v>
      </c>
      <c r="L312" s="45" t="str">
        <f t="shared" si="8"/>
        <v>VI+I</v>
      </c>
      <c r="M312" s="48" t="str">
        <f t="shared" si="9"/>
        <v>Software Engineer</v>
      </c>
      <c r="N312" s="48"/>
    </row>
    <row r="313" spans="2:14" ht="11" x14ac:dyDescent="0.15">
      <c r="B313" s="46" t="s">
        <v>143</v>
      </c>
      <c r="C313" s="74" t="s">
        <v>134</v>
      </c>
      <c r="D313" s="75" t="s">
        <v>133</v>
      </c>
      <c r="E313" s="75" t="s">
        <v>144</v>
      </c>
      <c r="F313" s="75" t="s">
        <v>144</v>
      </c>
      <c r="G313" s="76" t="s">
        <v>304</v>
      </c>
      <c r="H313" s="76" t="s">
        <v>389</v>
      </c>
      <c r="I313" s="75" t="s">
        <v>306</v>
      </c>
      <c r="J313" s="52" t="s">
        <v>324</v>
      </c>
      <c r="K313" s="45" t="s">
        <v>358</v>
      </c>
      <c r="L313" s="45" t="str">
        <f t="shared" si="8"/>
        <v>VI+I</v>
      </c>
      <c r="M313" s="48" t="str">
        <f t="shared" si="9"/>
        <v>Software Engineer</v>
      </c>
      <c r="N313" s="48"/>
    </row>
    <row r="314" spans="2:14" ht="11" x14ac:dyDescent="0.15">
      <c r="B314" s="46" t="s">
        <v>145</v>
      </c>
      <c r="C314" s="74" t="s">
        <v>134</v>
      </c>
      <c r="D314" s="75" t="s">
        <v>146</v>
      </c>
      <c r="E314" s="75" t="s">
        <v>137</v>
      </c>
      <c r="F314" s="75" t="s">
        <v>137</v>
      </c>
      <c r="G314" s="76" t="s">
        <v>304</v>
      </c>
      <c r="H314" s="76" t="s">
        <v>389</v>
      </c>
      <c r="I314" s="75" t="s">
        <v>307</v>
      </c>
      <c r="J314" s="52" t="s">
        <v>324</v>
      </c>
      <c r="K314" s="45" t="s">
        <v>358</v>
      </c>
      <c r="L314" s="45" t="str">
        <f t="shared" si="8"/>
        <v>VI+I</v>
      </c>
      <c r="M314" s="48" t="str">
        <f t="shared" si="9"/>
        <v>Software Engineer</v>
      </c>
      <c r="N314" s="48"/>
    </row>
    <row r="315" spans="2:14" ht="11" x14ac:dyDescent="0.15">
      <c r="B315" s="46" t="s">
        <v>149</v>
      </c>
      <c r="C315" s="74" t="s">
        <v>135</v>
      </c>
      <c r="D315" s="75" t="s">
        <v>133</v>
      </c>
      <c r="E315" s="75" t="s">
        <v>137</v>
      </c>
      <c r="F315" s="75" t="s">
        <v>137</v>
      </c>
      <c r="G315" s="76" t="s">
        <v>304</v>
      </c>
      <c r="H315" s="76" t="s">
        <v>389</v>
      </c>
      <c r="I315" s="75" t="s">
        <v>307</v>
      </c>
      <c r="J315" s="52" t="s">
        <v>324</v>
      </c>
      <c r="K315" s="45" t="s">
        <v>358</v>
      </c>
      <c r="L315" s="45" t="str">
        <f t="shared" si="8"/>
        <v>VI+I</v>
      </c>
      <c r="M315" s="48" t="str">
        <f t="shared" si="9"/>
        <v>Data Scientist</v>
      </c>
      <c r="N315" s="48"/>
    </row>
    <row r="316" spans="2:14" ht="11" x14ac:dyDescent="0.15">
      <c r="B316" s="46" t="s">
        <v>152</v>
      </c>
      <c r="C316" s="74" t="s">
        <v>135</v>
      </c>
      <c r="D316" s="75" t="s">
        <v>133</v>
      </c>
      <c r="E316" s="75" t="s">
        <v>155</v>
      </c>
      <c r="F316" s="75" t="s">
        <v>155</v>
      </c>
      <c r="G316" s="76" t="s">
        <v>304</v>
      </c>
      <c r="H316" s="76" t="s">
        <v>389</v>
      </c>
      <c r="I316" s="75" t="s">
        <v>307</v>
      </c>
      <c r="J316" s="52" t="s">
        <v>324</v>
      </c>
      <c r="K316" s="45" t="s">
        <v>358</v>
      </c>
      <c r="L316" s="45" t="str">
        <f t="shared" si="8"/>
        <v>VI+I</v>
      </c>
      <c r="M316" s="48" t="str">
        <f t="shared" si="9"/>
        <v>Data Scientist</v>
      </c>
      <c r="N316" s="48"/>
    </row>
    <row r="317" spans="2:14" ht="11" x14ac:dyDescent="0.15">
      <c r="B317" s="46" t="s">
        <v>158</v>
      </c>
      <c r="C317" s="74" t="s">
        <v>135</v>
      </c>
      <c r="D317" s="75" t="s">
        <v>146</v>
      </c>
      <c r="E317" s="75" t="s">
        <v>136</v>
      </c>
      <c r="F317" s="75" t="s">
        <v>136</v>
      </c>
      <c r="G317" s="76" t="s">
        <v>304</v>
      </c>
      <c r="H317" s="76" t="s">
        <v>389</v>
      </c>
      <c r="I317" s="75" t="s">
        <v>307</v>
      </c>
      <c r="J317" s="52" t="s">
        <v>324</v>
      </c>
      <c r="K317" s="45" t="s">
        <v>358</v>
      </c>
      <c r="L317" s="45" t="str">
        <f t="shared" si="8"/>
        <v>VI+I</v>
      </c>
      <c r="M317" s="48" t="str">
        <f t="shared" si="9"/>
        <v>Data Scientist</v>
      </c>
      <c r="N317" s="48"/>
    </row>
    <row r="318" spans="2:14" ht="11" x14ac:dyDescent="0.15">
      <c r="B318" s="46" t="s">
        <v>164</v>
      </c>
      <c r="C318" s="74" t="s">
        <v>135</v>
      </c>
      <c r="D318" s="75" t="s">
        <v>133</v>
      </c>
      <c r="E318" s="75" t="s">
        <v>136</v>
      </c>
      <c r="F318" s="75" t="s">
        <v>136</v>
      </c>
      <c r="G318" s="76" t="s">
        <v>304</v>
      </c>
      <c r="H318" s="76" t="s">
        <v>389</v>
      </c>
      <c r="I318" s="75" t="s">
        <v>307</v>
      </c>
      <c r="J318" s="52" t="s">
        <v>324</v>
      </c>
      <c r="K318" s="45" t="s">
        <v>358</v>
      </c>
      <c r="L318" s="45" t="str">
        <f t="shared" si="8"/>
        <v>VI+I</v>
      </c>
      <c r="M318" s="48" t="str">
        <f t="shared" si="9"/>
        <v>Data Scientist</v>
      </c>
      <c r="N318" s="48"/>
    </row>
    <row r="319" spans="2:14" ht="22" x14ac:dyDescent="0.15">
      <c r="B319" s="46" t="s">
        <v>169</v>
      </c>
      <c r="C319" s="74" t="s">
        <v>135</v>
      </c>
      <c r="D319" s="75" t="s">
        <v>173</v>
      </c>
      <c r="E319" s="75" t="s">
        <v>155</v>
      </c>
      <c r="F319" s="75" t="s">
        <v>136</v>
      </c>
      <c r="G319" s="76" t="s">
        <v>304</v>
      </c>
      <c r="H319" s="76" t="s">
        <v>389</v>
      </c>
      <c r="I319" s="75" t="s">
        <v>307</v>
      </c>
      <c r="J319" s="52" t="s">
        <v>324</v>
      </c>
      <c r="K319" s="45" t="s">
        <v>358</v>
      </c>
      <c r="L319" s="45" t="str">
        <f t="shared" si="8"/>
        <v>VI+I</v>
      </c>
      <c r="M319" s="48" t="str">
        <f t="shared" si="9"/>
        <v>Data Scientist</v>
      </c>
      <c r="N319" s="48"/>
    </row>
    <row r="320" spans="2:14" ht="11" x14ac:dyDescent="0.15">
      <c r="B320" s="46" t="s">
        <v>175</v>
      </c>
      <c r="C320" s="74" t="s">
        <v>153</v>
      </c>
      <c r="D320" s="75" t="s">
        <v>133</v>
      </c>
      <c r="E320" s="75" t="s">
        <v>136</v>
      </c>
      <c r="F320" s="75" t="s">
        <v>136</v>
      </c>
      <c r="G320" s="76" t="s">
        <v>304</v>
      </c>
      <c r="H320" s="76" t="s">
        <v>389</v>
      </c>
      <c r="I320" s="75" t="s">
        <v>307</v>
      </c>
      <c r="J320" s="52" t="s">
        <v>324</v>
      </c>
      <c r="K320" s="45" t="s">
        <v>358</v>
      </c>
      <c r="L320" s="45" t="str">
        <f t="shared" si="8"/>
        <v>VI+I</v>
      </c>
      <c r="M320" s="48" t="str">
        <f>IF(OR(C320="Other",C320="Operations"),"Operations + Other",C320)</f>
        <v>Operations + Other</v>
      </c>
      <c r="N320" s="48"/>
    </row>
    <row r="321" spans="2:14" ht="11" x14ac:dyDescent="0.15">
      <c r="B321" s="46" t="s">
        <v>187</v>
      </c>
      <c r="C321" s="74" t="s">
        <v>134</v>
      </c>
      <c r="D321" s="75" t="s">
        <v>133</v>
      </c>
      <c r="E321" s="75" t="s">
        <v>136</v>
      </c>
      <c r="F321" s="75" t="s">
        <v>136</v>
      </c>
      <c r="G321" s="76" t="s">
        <v>304</v>
      </c>
      <c r="H321" s="76" t="s">
        <v>389</v>
      </c>
      <c r="I321" s="75" t="s">
        <v>307</v>
      </c>
      <c r="J321" s="52" t="s">
        <v>324</v>
      </c>
      <c r="K321" s="45" t="s">
        <v>358</v>
      </c>
      <c r="L321" s="45" t="str">
        <f t="shared" si="8"/>
        <v>VI+I</v>
      </c>
      <c r="M321" s="48" t="str">
        <f t="shared" si="9"/>
        <v>Software Engineer</v>
      </c>
      <c r="N321" s="48"/>
    </row>
    <row r="322" spans="2:14" ht="11" x14ac:dyDescent="0.15">
      <c r="B322" s="46" t="s">
        <v>191</v>
      </c>
      <c r="C322" s="74" t="s">
        <v>135</v>
      </c>
      <c r="D322" s="75" t="s">
        <v>133</v>
      </c>
      <c r="E322" s="75" t="s">
        <v>155</v>
      </c>
      <c r="F322" s="75" t="s">
        <v>155</v>
      </c>
      <c r="G322" s="76" t="s">
        <v>304</v>
      </c>
      <c r="H322" s="76" t="s">
        <v>389</v>
      </c>
      <c r="I322" s="75" t="s">
        <v>306</v>
      </c>
      <c r="J322" s="52" t="s">
        <v>324</v>
      </c>
      <c r="K322" s="45" t="s">
        <v>358</v>
      </c>
      <c r="L322" s="45" t="str">
        <f t="shared" si="8"/>
        <v>VI+I</v>
      </c>
      <c r="M322" s="48" t="str">
        <f t="shared" si="9"/>
        <v>Data Scientist</v>
      </c>
      <c r="N322" s="48"/>
    </row>
    <row r="323" spans="2:14" ht="11" x14ac:dyDescent="0.15">
      <c r="B323" s="46" t="s">
        <v>193</v>
      </c>
      <c r="C323" s="74" t="s">
        <v>135</v>
      </c>
      <c r="D323" s="75" t="s">
        <v>133</v>
      </c>
      <c r="E323" s="75" t="s">
        <v>155</v>
      </c>
      <c r="F323" s="75" t="s">
        <v>137</v>
      </c>
      <c r="G323" s="76" t="s">
        <v>304</v>
      </c>
      <c r="H323" s="76" t="s">
        <v>389</v>
      </c>
      <c r="I323" s="75" t="s">
        <v>306</v>
      </c>
      <c r="J323" s="52" t="s">
        <v>324</v>
      </c>
      <c r="K323" s="45" t="s">
        <v>358</v>
      </c>
      <c r="L323" s="45" t="str">
        <f t="shared" ref="L323:L386" si="10">IF(OR(I323="3_Very Important",I323="2_Important"),"VI+I",I323)</f>
        <v>VI+I</v>
      </c>
      <c r="M323" s="48" t="str">
        <f t="shared" ref="M323:M386" si="11">IF(OR(C323="Other",C323="Operations"),"O+O",C323)</f>
        <v>Data Scientist</v>
      </c>
      <c r="N323" s="48"/>
    </row>
    <row r="324" spans="2:14" ht="11" x14ac:dyDescent="0.15">
      <c r="B324" s="46" t="s">
        <v>196</v>
      </c>
      <c r="C324" s="74" t="s">
        <v>134</v>
      </c>
      <c r="D324" s="75" t="s">
        <v>133</v>
      </c>
      <c r="E324" s="75" t="s">
        <v>136</v>
      </c>
      <c r="F324" s="75" t="s">
        <v>137</v>
      </c>
      <c r="G324" s="76" t="s">
        <v>304</v>
      </c>
      <c r="H324" s="76" t="s">
        <v>389</v>
      </c>
      <c r="I324" s="75" t="s">
        <v>307</v>
      </c>
      <c r="J324" s="52" t="s">
        <v>324</v>
      </c>
      <c r="K324" s="45" t="s">
        <v>358</v>
      </c>
      <c r="L324" s="45" t="str">
        <f t="shared" si="10"/>
        <v>VI+I</v>
      </c>
      <c r="M324" s="48" t="str">
        <f t="shared" si="11"/>
        <v>Software Engineer</v>
      </c>
      <c r="N324" s="48"/>
    </row>
    <row r="325" spans="2:14" ht="11" x14ac:dyDescent="0.15">
      <c r="B325" s="46" t="s">
        <v>199</v>
      </c>
      <c r="C325" s="74" t="s">
        <v>153</v>
      </c>
      <c r="D325" s="75" t="s">
        <v>133</v>
      </c>
      <c r="E325" s="75" t="s">
        <v>136</v>
      </c>
      <c r="F325" s="75" t="s">
        <v>137</v>
      </c>
      <c r="G325" s="76" t="s">
        <v>304</v>
      </c>
      <c r="H325" s="76" t="s">
        <v>389</v>
      </c>
      <c r="I325" s="75" t="s">
        <v>307</v>
      </c>
      <c r="J325" s="52" t="s">
        <v>324</v>
      </c>
      <c r="K325" s="45" t="s">
        <v>358</v>
      </c>
      <c r="L325" s="45" t="str">
        <f t="shared" si="10"/>
        <v>VI+I</v>
      </c>
      <c r="M325" s="48" t="str">
        <f>IF(OR(C325="Other",C325="Operations"),"Operations + Other",C325)</f>
        <v>Operations + Other</v>
      </c>
      <c r="N325" s="48"/>
    </row>
    <row r="326" spans="2:14" ht="11" x14ac:dyDescent="0.15">
      <c r="B326" s="46" t="s">
        <v>202</v>
      </c>
      <c r="C326" s="74" t="s">
        <v>134</v>
      </c>
      <c r="D326" s="75" t="s">
        <v>133</v>
      </c>
      <c r="E326" s="75" t="s">
        <v>137</v>
      </c>
      <c r="F326" s="75" t="s">
        <v>155</v>
      </c>
      <c r="G326" s="76" t="s">
        <v>304</v>
      </c>
      <c r="H326" s="76" t="s">
        <v>389</v>
      </c>
      <c r="I326" s="75" t="s">
        <v>307</v>
      </c>
      <c r="J326" s="52" t="s">
        <v>324</v>
      </c>
      <c r="K326" s="45" t="s">
        <v>358</v>
      </c>
      <c r="L326" s="45" t="str">
        <f t="shared" si="10"/>
        <v>VI+I</v>
      </c>
      <c r="M326" s="48" t="str">
        <f t="shared" si="11"/>
        <v>Software Engineer</v>
      </c>
      <c r="N326" s="48"/>
    </row>
    <row r="327" spans="2:14" ht="11" x14ac:dyDescent="0.15">
      <c r="B327" s="46" t="s">
        <v>207</v>
      </c>
      <c r="C327" s="74" t="s">
        <v>134</v>
      </c>
      <c r="D327" s="75" t="s">
        <v>146</v>
      </c>
      <c r="E327" s="75" t="s">
        <v>136</v>
      </c>
      <c r="F327" s="75" t="s">
        <v>144</v>
      </c>
      <c r="G327" s="76" t="s">
        <v>304</v>
      </c>
      <c r="H327" s="76" t="s">
        <v>389</v>
      </c>
      <c r="I327" s="75" t="s">
        <v>307</v>
      </c>
      <c r="J327" s="52" t="s">
        <v>324</v>
      </c>
      <c r="K327" s="45" t="s">
        <v>358</v>
      </c>
      <c r="L327" s="45" t="str">
        <f t="shared" si="10"/>
        <v>VI+I</v>
      </c>
      <c r="M327" s="48" t="str">
        <f t="shared" si="11"/>
        <v>Software Engineer</v>
      </c>
      <c r="N327" s="48"/>
    </row>
    <row r="328" spans="2:14" ht="11" x14ac:dyDescent="0.15">
      <c r="B328" s="46" t="s">
        <v>215</v>
      </c>
      <c r="C328" s="74" t="s">
        <v>135</v>
      </c>
      <c r="D328" s="75" t="s">
        <v>146</v>
      </c>
      <c r="E328" s="75" t="s">
        <v>155</v>
      </c>
      <c r="F328" s="75" t="s">
        <v>137</v>
      </c>
      <c r="G328" s="76" t="s">
        <v>304</v>
      </c>
      <c r="H328" s="76" t="s">
        <v>389</v>
      </c>
      <c r="I328" s="75" t="s">
        <v>306</v>
      </c>
      <c r="J328" s="52" t="s">
        <v>324</v>
      </c>
      <c r="K328" s="45" t="s">
        <v>358</v>
      </c>
      <c r="L328" s="45" t="str">
        <f t="shared" si="10"/>
        <v>VI+I</v>
      </c>
      <c r="M328" s="48" t="str">
        <f t="shared" si="11"/>
        <v>Data Scientist</v>
      </c>
      <c r="N328" s="48"/>
    </row>
    <row r="329" spans="2:14" ht="11" x14ac:dyDescent="0.15">
      <c r="B329" s="46" t="s">
        <v>220</v>
      </c>
      <c r="C329" s="74" t="s">
        <v>153</v>
      </c>
      <c r="D329" s="75" t="s">
        <v>133</v>
      </c>
      <c r="E329" s="75" t="s">
        <v>136</v>
      </c>
      <c r="F329" s="75" t="s">
        <v>137</v>
      </c>
      <c r="G329" s="76" t="s">
        <v>304</v>
      </c>
      <c r="H329" s="76" t="s">
        <v>389</v>
      </c>
      <c r="I329" s="75" t="s">
        <v>307</v>
      </c>
      <c r="J329" s="52" t="s">
        <v>324</v>
      </c>
      <c r="K329" s="45" t="s">
        <v>358</v>
      </c>
      <c r="L329" s="45" t="str">
        <f t="shared" si="10"/>
        <v>VI+I</v>
      </c>
      <c r="M329" s="48" t="str">
        <f>IF(OR(C329="Other",C329="Operations"),"Operations + Other",C329)</f>
        <v>Operations + Other</v>
      </c>
      <c r="N329" s="48"/>
    </row>
    <row r="330" spans="2:14" ht="11" x14ac:dyDescent="0.15">
      <c r="B330" s="46" t="s">
        <v>223</v>
      </c>
      <c r="C330" s="74" t="s">
        <v>135</v>
      </c>
      <c r="D330" s="75" t="s">
        <v>153</v>
      </c>
      <c r="E330" s="75" t="s">
        <v>137</v>
      </c>
      <c r="F330" s="75" t="s">
        <v>144</v>
      </c>
      <c r="G330" s="76" t="s">
        <v>304</v>
      </c>
      <c r="H330" s="76" t="s">
        <v>389</v>
      </c>
      <c r="I330" s="75" t="s">
        <v>307</v>
      </c>
      <c r="J330" s="52" t="s">
        <v>324</v>
      </c>
      <c r="K330" s="45" t="s">
        <v>358</v>
      </c>
      <c r="L330" s="45" t="str">
        <f t="shared" si="10"/>
        <v>VI+I</v>
      </c>
      <c r="M330" s="48" t="str">
        <f t="shared" si="11"/>
        <v>Data Scientist</v>
      </c>
      <c r="N330" s="48"/>
    </row>
    <row r="331" spans="2:14" ht="11" x14ac:dyDescent="0.15">
      <c r="B331" s="46" t="s">
        <v>226</v>
      </c>
      <c r="C331" s="74" t="s">
        <v>135</v>
      </c>
      <c r="D331" s="75" t="s">
        <v>133</v>
      </c>
      <c r="E331" s="75" t="s">
        <v>155</v>
      </c>
      <c r="F331" s="75" t="s">
        <v>155</v>
      </c>
      <c r="G331" s="76" t="s">
        <v>304</v>
      </c>
      <c r="H331" s="76" t="s">
        <v>389</v>
      </c>
      <c r="I331" s="75" t="s">
        <v>306</v>
      </c>
      <c r="J331" s="52" t="s">
        <v>324</v>
      </c>
      <c r="K331" s="45" t="s">
        <v>358</v>
      </c>
      <c r="L331" s="45" t="str">
        <f t="shared" si="10"/>
        <v>VI+I</v>
      </c>
      <c r="M331" s="48" t="str">
        <f t="shared" si="11"/>
        <v>Data Scientist</v>
      </c>
      <c r="N331" s="48"/>
    </row>
    <row r="332" spans="2:14" ht="22" x14ac:dyDescent="0.15">
      <c r="B332" s="46" t="s">
        <v>228</v>
      </c>
      <c r="C332" s="74" t="s">
        <v>134</v>
      </c>
      <c r="D332" s="75" t="s">
        <v>173</v>
      </c>
      <c r="E332" s="75" t="s">
        <v>155</v>
      </c>
      <c r="F332" s="75" t="s">
        <v>137</v>
      </c>
      <c r="G332" s="76" t="s">
        <v>304</v>
      </c>
      <c r="H332" s="76" t="s">
        <v>389</v>
      </c>
      <c r="I332" s="75" t="s">
        <v>307</v>
      </c>
      <c r="J332" s="52" t="s">
        <v>324</v>
      </c>
      <c r="K332" s="45" t="s">
        <v>358</v>
      </c>
      <c r="L332" s="45" t="str">
        <f t="shared" si="10"/>
        <v>VI+I</v>
      </c>
      <c r="M332" s="48" t="str">
        <f t="shared" si="11"/>
        <v>Software Engineer</v>
      </c>
      <c r="N332" s="48"/>
    </row>
    <row r="333" spans="2:14" ht="11" x14ac:dyDescent="0.15">
      <c r="B333" s="46" t="s">
        <v>233</v>
      </c>
      <c r="C333" s="74" t="s">
        <v>135</v>
      </c>
      <c r="D333" s="75" t="s">
        <v>146</v>
      </c>
      <c r="E333" s="75" t="s">
        <v>137</v>
      </c>
      <c r="F333" s="75" t="s">
        <v>137</v>
      </c>
      <c r="G333" s="76" t="s">
        <v>304</v>
      </c>
      <c r="H333" s="76" t="s">
        <v>389</v>
      </c>
      <c r="I333" s="75" t="s">
        <v>306</v>
      </c>
      <c r="J333" s="52" t="s">
        <v>324</v>
      </c>
      <c r="K333" s="45" t="s">
        <v>358</v>
      </c>
      <c r="L333" s="45" t="str">
        <f t="shared" si="10"/>
        <v>VI+I</v>
      </c>
      <c r="M333" s="48" t="str">
        <f t="shared" si="11"/>
        <v>Data Scientist</v>
      </c>
      <c r="N333" s="48"/>
    </row>
    <row r="334" spans="2:14" ht="11" x14ac:dyDescent="0.15">
      <c r="B334" s="46" t="s">
        <v>235</v>
      </c>
      <c r="C334" s="74" t="s">
        <v>219</v>
      </c>
      <c r="D334" s="75" t="s">
        <v>133</v>
      </c>
      <c r="E334" s="75" t="s">
        <v>136</v>
      </c>
      <c r="F334" s="75" t="s">
        <v>144</v>
      </c>
      <c r="G334" s="76" t="s">
        <v>304</v>
      </c>
      <c r="H334" s="76" t="s">
        <v>389</v>
      </c>
      <c r="I334" s="75" t="s">
        <v>306</v>
      </c>
      <c r="J334" s="52" t="s">
        <v>324</v>
      </c>
      <c r="K334" s="45" t="s">
        <v>358</v>
      </c>
      <c r="L334" s="45" t="str">
        <f t="shared" si="10"/>
        <v>VI+I</v>
      </c>
      <c r="M334" s="48" t="str">
        <f>IF(OR(C334="Other",C334="Operations"),"Operations + Other",C334)</f>
        <v>Operations + Other</v>
      </c>
      <c r="N334" s="48"/>
    </row>
    <row r="335" spans="2:14" ht="11" x14ac:dyDescent="0.15">
      <c r="B335" s="46" t="s">
        <v>239</v>
      </c>
      <c r="C335" s="74" t="s">
        <v>135</v>
      </c>
      <c r="D335" s="75" t="s">
        <v>133</v>
      </c>
      <c r="E335" s="75" t="s">
        <v>136</v>
      </c>
      <c r="F335" s="75" t="s">
        <v>137</v>
      </c>
      <c r="G335" s="76" t="s">
        <v>304</v>
      </c>
      <c r="H335" s="76" t="s">
        <v>389</v>
      </c>
      <c r="I335" s="75" t="s">
        <v>307</v>
      </c>
      <c r="J335" s="52" t="s">
        <v>324</v>
      </c>
      <c r="K335" s="45" t="s">
        <v>358</v>
      </c>
      <c r="L335" s="45" t="str">
        <f t="shared" si="10"/>
        <v>VI+I</v>
      </c>
      <c r="M335" s="48" t="str">
        <f t="shared" si="11"/>
        <v>Data Scientist</v>
      </c>
      <c r="N335" s="48"/>
    </row>
    <row r="336" spans="2:14" ht="11" x14ac:dyDescent="0.15">
      <c r="B336" s="46" t="s">
        <v>241</v>
      </c>
      <c r="C336" s="74" t="s">
        <v>134</v>
      </c>
      <c r="D336" s="75" t="s">
        <v>133</v>
      </c>
      <c r="E336" s="75" t="s">
        <v>144</v>
      </c>
      <c r="F336" s="75" t="s">
        <v>144</v>
      </c>
      <c r="G336" s="76" t="s">
        <v>304</v>
      </c>
      <c r="H336" s="76" t="s">
        <v>389</v>
      </c>
      <c r="I336" s="75" t="s">
        <v>306</v>
      </c>
      <c r="J336" s="52" t="s">
        <v>324</v>
      </c>
      <c r="K336" s="45" t="s">
        <v>358</v>
      </c>
      <c r="L336" s="45" t="str">
        <f t="shared" si="10"/>
        <v>VI+I</v>
      </c>
      <c r="M336" s="48" t="str">
        <f t="shared" si="11"/>
        <v>Software Engineer</v>
      </c>
      <c r="N336" s="48"/>
    </row>
    <row r="337" spans="2:14" ht="11" x14ac:dyDescent="0.15">
      <c r="B337" s="46" t="s">
        <v>242</v>
      </c>
      <c r="C337" s="74" t="s">
        <v>153</v>
      </c>
      <c r="D337" s="75" t="s">
        <v>133</v>
      </c>
      <c r="E337" s="75" t="s">
        <v>136</v>
      </c>
      <c r="F337" s="75" t="s">
        <v>144</v>
      </c>
      <c r="G337" s="76" t="s">
        <v>304</v>
      </c>
      <c r="H337" s="76" t="s">
        <v>389</v>
      </c>
      <c r="I337" s="75" t="s">
        <v>307</v>
      </c>
      <c r="J337" s="52" t="s">
        <v>324</v>
      </c>
      <c r="K337" s="45" t="s">
        <v>358</v>
      </c>
      <c r="L337" s="45" t="str">
        <f t="shared" si="10"/>
        <v>VI+I</v>
      </c>
      <c r="M337" s="48" t="str">
        <f>IF(OR(C337="Other",C337="Operations"),"Operations + Other",C337)</f>
        <v>Operations + Other</v>
      </c>
      <c r="N337" s="48"/>
    </row>
    <row r="338" spans="2:14" ht="11" x14ac:dyDescent="0.15">
      <c r="B338" s="46" t="s">
        <v>246</v>
      </c>
      <c r="C338" s="74" t="s">
        <v>135</v>
      </c>
      <c r="D338" s="75" t="s">
        <v>133</v>
      </c>
      <c r="E338" s="75" t="s">
        <v>136</v>
      </c>
      <c r="F338" s="75" t="s">
        <v>136</v>
      </c>
      <c r="G338" s="76" t="s">
        <v>304</v>
      </c>
      <c r="H338" s="76" t="s">
        <v>389</v>
      </c>
      <c r="I338" s="75" t="s">
        <v>307</v>
      </c>
      <c r="J338" s="52" t="s">
        <v>324</v>
      </c>
      <c r="K338" s="45" t="s">
        <v>358</v>
      </c>
      <c r="L338" s="45" t="str">
        <f t="shared" si="10"/>
        <v>VI+I</v>
      </c>
      <c r="M338" s="48" t="str">
        <f t="shared" si="11"/>
        <v>Data Scientist</v>
      </c>
      <c r="N338" s="48"/>
    </row>
    <row r="339" spans="2:14" ht="11" x14ac:dyDescent="0.15">
      <c r="B339" s="46" t="s">
        <v>247</v>
      </c>
      <c r="C339" s="74" t="s">
        <v>134</v>
      </c>
      <c r="D339" s="75" t="s">
        <v>146</v>
      </c>
      <c r="E339" s="75" t="s">
        <v>137</v>
      </c>
      <c r="F339" s="75" t="s">
        <v>137</v>
      </c>
      <c r="G339" s="76" t="s">
        <v>304</v>
      </c>
      <c r="H339" s="76" t="s">
        <v>389</v>
      </c>
      <c r="I339" s="75" t="s">
        <v>306</v>
      </c>
      <c r="J339" s="52" t="s">
        <v>324</v>
      </c>
      <c r="K339" s="45" t="s">
        <v>358</v>
      </c>
      <c r="L339" s="45" t="str">
        <f t="shared" si="10"/>
        <v>VI+I</v>
      </c>
      <c r="M339" s="48" t="str">
        <f t="shared" si="11"/>
        <v>Software Engineer</v>
      </c>
      <c r="N339" s="48"/>
    </row>
    <row r="340" spans="2:14" ht="11" x14ac:dyDescent="0.15">
      <c r="B340" s="46" t="s">
        <v>249</v>
      </c>
      <c r="C340" s="74" t="s">
        <v>135</v>
      </c>
      <c r="D340" s="75" t="s">
        <v>133</v>
      </c>
      <c r="E340" s="75" t="s">
        <v>136</v>
      </c>
      <c r="F340" s="75" t="s">
        <v>155</v>
      </c>
      <c r="G340" s="76" t="s">
        <v>304</v>
      </c>
      <c r="H340" s="76" t="s">
        <v>389</v>
      </c>
      <c r="I340" s="75" t="s">
        <v>292</v>
      </c>
      <c r="J340" s="52" t="s">
        <v>324</v>
      </c>
      <c r="K340" s="45" t="s">
        <v>358</v>
      </c>
      <c r="L340" s="45" t="str">
        <f t="shared" si="10"/>
        <v>1_Somewhat Important</v>
      </c>
      <c r="M340" s="48" t="str">
        <f t="shared" si="11"/>
        <v>Data Scientist</v>
      </c>
      <c r="N340" s="48"/>
    </row>
    <row r="341" spans="2:14" ht="11" x14ac:dyDescent="0.15">
      <c r="B341" s="46" t="s">
        <v>254</v>
      </c>
      <c r="C341" s="74" t="s">
        <v>135</v>
      </c>
      <c r="D341" s="75" t="s">
        <v>146</v>
      </c>
      <c r="E341" s="75" t="s">
        <v>137</v>
      </c>
      <c r="F341" s="75" t="s">
        <v>144</v>
      </c>
      <c r="G341" s="76" t="s">
        <v>304</v>
      </c>
      <c r="H341" s="76" t="s">
        <v>389</v>
      </c>
      <c r="I341" s="75" t="s">
        <v>306</v>
      </c>
      <c r="J341" s="52" t="s">
        <v>324</v>
      </c>
      <c r="K341" s="45" t="s">
        <v>358</v>
      </c>
      <c r="L341" s="45" t="str">
        <f t="shared" si="10"/>
        <v>VI+I</v>
      </c>
      <c r="M341" s="48" t="str">
        <f t="shared" si="11"/>
        <v>Data Scientist</v>
      </c>
      <c r="N341" s="48"/>
    </row>
    <row r="342" spans="2:14" ht="11" x14ac:dyDescent="0.15">
      <c r="B342" s="46" t="s">
        <v>259</v>
      </c>
      <c r="C342" s="74" t="s">
        <v>135</v>
      </c>
      <c r="D342" s="75" t="s">
        <v>146</v>
      </c>
      <c r="E342" s="75" t="s">
        <v>136</v>
      </c>
      <c r="F342" s="75" t="s">
        <v>144</v>
      </c>
      <c r="G342" s="76" t="s">
        <v>304</v>
      </c>
      <c r="H342" s="76" t="s">
        <v>389</v>
      </c>
      <c r="I342" s="75" t="s">
        <v>293</v>
      </c>
      <c r="J342" s="52" t="s">
        <v>324</v>
      </c>
      <c r="K342" s="45" t="s">
        <v>358</v>
      </c>
      <c r="L342" s="45" t="str">
        <f t="shared" si="10"/>
        <v>0_Not Important</v>
      </c>
      <c r="M342" s="48" t="str">
        <f t="shared" si="11"/>
        <v>Data Scientist</v>
      </c>
      <c r="N342" s="48"/>
    </row>
    <row r="343" spans="2:14" ht="11" x14ac:dyDescent="0.15">
      <c r="B343" s="46" t="s">
        <v>128</v>
      </c>
      <c r="C343" s="74" t="s">
        <v>134</v>
      </c>
      <c r="D343" s="75" t="s">
        <v>133</v>
      </c>
      <c r="E343" s="75" t="s">
        <v>136</v>
      </c>
      <c r="F343" s="75" t="s">
        <v>137</v>
      </c>
      <c r="G343" s="76" t="s">
        <v>305</v>
      </c>
      <c r="H343" s="76" t="s">
        <v>390</v>
      </c>
      <c r="I343" s="75" t="s">
        <v>307</v>
      </c>
      <c r="J343" s="52" t="s">
        <v>325</v>
      </c>
      <c r="K343" s="45" t="s">
        <v>359</v>
      </c>
      <c r="L343" s="45" t="str">
        <f t="shared" si="10"/>
        <v>VI+I</v>
      </c>
      <c r="M343" s="48" t="str">
        <f t="shared" si="11"/>
        <v>Software Engineer</v>
      </c>
      <c r="N343" s="48"/>
    </row>
    <row r="344" spans="2:14" ht="11" x14ac:dyDescent="0.15">
      <c r="B344" s="46" t="s">
        <v>143</v>
      </c>
      <c r="C344" s="74" t="s">
        <v>134</v>
      </c>
      <c r="D344" s="75" t="s">
        <v>133</v>
      </c>
      <c r="E344" s="75" t="s">
        <v>144</v>
      </c>
      <c r="F344" s="75" t="s">
        <v>144</v>
      </c>
      <c r="G344" s="76" t="s">
        <v>305</v>
      </c>
      <c r="H344" s="76" t="s">
        <v>390</v>
      </c>
      <c r="I344" s="75" t="s">
        <v>307</v>
      </c>
      <c r="J344" s="52" t="s">
        <v>325</v>
      </c>
      <c r="K344" s="45" t="s">
        <v>359</v>
      </c>
      <c r="L344" s="45" t="str">
        <f t="shared" si="10"/>
        <v>VI+I</v>
      </c>
      <c r="M344" s="48" t="str">
        <f t="shared" si="11"/>
        <v>Software Engineer</v>
      </c>
      <c r="N344" s="48"/>
    </row>
    <row r="345" spans="2:14" ht="11" x14ac:dyDescent="0.15">
      <c r="B345" s="46" t="s">
        <v>145</v>
      </c>
      <c r="C345" s="74" t="s">
        <v>134</v>
      </c>
      <c r="D345" s="75" t="s">
        <v>146</v>
      </c>
      <c r="E345" s="75" t="s">
        <v>137</v>
      </c>
      <c r="F345" s="75" t="s">
        <v>137</v>
      </c>
      <c r="G345" s="76" t="s">
        <v>305</v>
      </c>
      <c r="H345" s="76" t="s">
        <v>390</v>
      </c>
      <c r="I345" s="75" t="s">
        <v>307</v>
      </c>
      <c r="J345" s="52" t="s">
        <v>325</v>
      </c>
      <c r="K345" s="45" t="s">
        <v>359</v>
      </c>
      <c r="L345" s="45" t="str">
        <f t="shared" si="10"/>
        <v>VI+I</v>
      </c>
      <c r="M345" s="48" t="str">
        <f t="shared" si="11"/>
        <v>Software Engineer</v>
      </c>
      <c r="N345" s="48"/>
    </row>
    <row r="346" spans="2:14" ht="11" x14ac:dyDescent="0.15">
      <c r="B346" s="46" t="s">
        <v>149</v>
      </c>
      <c r="C346" s="74" t="s">
        <v>135</v>
      </c>
      <c r="D346" s="75" t="s">
        <v>133</v>
      </c>
      <c r="E346" s="75" t="s">
        <v>137</v>
      </c>
      <c r="F346" s="75" t="s">
        <v>137</v>
      </c>
      <c r="G346" s="76" t="s">
        <v>305</v>
      </c>
      <c r="H346" s="76" t="s">
        <v>390</v>
      </c>
      <c r="I346" s="75" t="s">
        <v>306</v>
      </c>
      <c r="J346" s="52" t="s">
        <v>325</v>
      </c>
      <c r="K346" s="45" t="s">
        <v>359</v>
      </c>
      <c r="L346" s="45" t="str">
        <f t="shared" si="10"/>
        <v>VI+I</v>
      </c>
      <c r="M346" s="48" t="str">
        <f t="shared" si="11"/>
        <v>Data Scientist</v>
      </c>
      <c r="N346" s="48"/>
    </row>
    <row r="347" spans="2:14" ht="11" x14ac:dyDescent="0.15">
      <c r="B347" s="46" t="s">
        <v>152</v>
      </c>
      <c r="C347" s="74" t="s">
        <v>135</v>
      </c>
      <c r="D347" s="75" t="s">
        <v>133</v>
      </c>
      <c r="E347" s="75" t="s">
        <v>155</v>
      </c>
      <c r="F347" s="75" t="s">
        <v>155</v>
      </c>
      <c r="G347" s="76" t="s">
        <v>305</v>
      </c>
      <c r="H347" s="76" t="s">
        <v>390</v>
      </c>
      <c r="I347" s="75" t="s">
        <v>307</v>
      </c>
      <c r="J347" s="52" t="s">
        <v>325</v>
      </c>
      <c r="K347" s="45" t="s">
        <v>359</v>
      </c>
      <c r="L347" s="45" t="str">
        <f t="shared" si="10"/>
        <v>VI+I</v>
      </c>
      <c r="M347" s="48" t="str">
        <f t="shared" si="11"/>
        <v>Data Scientist</v>
      </c>
      <c r="N347" s="48"/>
    </row>
    <row r="348" spans="2:14" ht="11" x14ac:dyDescent="0.15">
      <c r="B348" s="46" t="s">
        <v>158</v>
      </c>
      <c r="C348" s="74" t="s">
        <v>135</v>
      </c>
      <c r="D348" s="75" t="s">
        <v>146</v>
      </c>
      <c r="E348" s="75" t="s">
        <v>136</v>
      </c>
      <c r="F348" s="75" t="s">
        <v>136</v>
      </c>
      <c r="G348" s="76" t="s">
        <v>305</v>
      </c>
      <c r="H348" s="76" t="s">
        <v>390</v>
      </c>
      <c r="I348" s="75" t="s">
        <v>306</v>
      </c>
      <c r="J348" s="52" t="s">
        <v>325</v>
      </c>
      <c r="K348" s="45" t="s">
        <v>359</v>
      </c>
      <c r="L348" s="45" t="str">
        <f t="shared" si="10"/>
        <v>VI+I</v>
      </c>
      <c r="M348" s="48" t="str">
        <f t="shared" si="11"/>
        <v>Data Scientist</v>
      </c>
      <c r="N348" s="48"/>
    </row>
    <row r="349" spans="2:14" ht="11" x14ac:dyDescent="0.15">
      <c r="B349" s="46" t="s">
        <v>164</v>
      </c>
      <c r="C349" s="74" t="s">
        <v>135</v>
      </c>
      <c r="D349" s="75" t="s">
        <v>133</v>
      </c>
      <c r="E349" s="75" t="s">
        <v>136</v>
      </c>
      <c r="F349" s="75" t="s">
        <v>136</v>
      </c>
      <c r="G349" s="76" t="s">
        <v>305</v>
      </c>
      <c r="H349" s="76" t="s">
        <v>390</v>
      </c>
      <c r="I349" s="75" t="s">
        <v>307</v>
      </c>
      <c r="J349" s="52" t="s">
        <v>325</v>
      </c>
      <c r="K349" s="45" t="s">
        <v>359</v>
      </c>
      <c r="L349" s="45" t="str">
        <f t="shared" si="10"/>
        <v>VI+I</v>
      </c>
      <c r="M349" s="48" t="str">
        <f t="shared" si="11"/>
        <v>Data Scientist</v>
      </c>
      <c r="N349" s="48"/>
    </row>
    <row r="350" spans="2:14" ht="22" x14ac:dyDescent="0.15">
      <c r="B350" s="46" t="s">
        <v>169</v>
      </c>
      <c r="C350" s="74" t="s">
        <v>135</v>
      </c>
      <c r="D350" s="75" t="s">
        <v>173</v>
      </c>
      <c r="E350" s="75" t="s">
        <v>155</v>
      </c>
      <c r="F350" s="75" t="s">
        <v>136</v>
      </c>
      <c r="G350" s="76" t="s">
        <v>305</v>
      </c>
      <c r="H350" s="76" t="s">
        <v>390</v>
      </c>
      <c r="I350" s="75" t="s">
        <v>292</v>
      </c>
      <c r="J350" s="52" t="s">
        <v>325</v>
      </c>
      <c r="K350" s="45" t="s">
        <v>359</v>
      </c>
      <c r="L350" s="45" t="str">
        <f t="shared" si="10"/>
        <v>1_Somewhat Important</v>
      </c>
      <c r="M350" s="48" t="str">
        <f t="shared" si="11"/>
        <v>Data Scientist</v>
      </c>
      <c r="N350" s="48"/>
    </row>
    <row r="351" spans="2:14" ht="11" x14ac:dyDescent="0.15">
      <c r="B351" s="46" t="s">
        <v>175</v>
      </c>
      <c r="C351" s="74" t="s">
        <v>153</v>
      </c>
      <c r="D351" s="75" t="s">
        <v>133</v>
      </c>
      <c r="E351" s="75" t="s">
        <v>136</v>
      </c>
      <c r="F351" s="75" t="s">
        <v>136</v>
      </c>
      <c r="G351" s="76" t="s">
        <v>305</v>
      </c>
      <c r="H351" s="76" t="s">
        <v>390</v>
      </c>
      <c r="I351" s="75" t="s">
        <v>307</v>
      </c>
      <c r="J351" s="52" t="s">
        <v>325</v>
      </c>
      <c r="K351" s="45" t="s">
        <v>359</v>
      </c>
      <c r="L351" s="45" t="str">
        <f t="shared" si="10"/>
        <v>VI+I</v>
      </c>
      <c r="M351" s="48" t="str">
        <f>IF(OR(C351="Other",C351="Operations"),"Operations + Other",C351)</f>
        <v>Operations + Other</v>
      </c>
      <c r="N351" s="48"/>
    </row>
    <row r="352" spans="2:14" ht="11" x14ac:dyDescent="0.15">
      <c r="B352" s="46" t="s">
        <v>187</v>
      </c>
      <c r="C352" s="74" t="s">
        <v>134</v>
      </c>
      <c r="D352" s="75" t="s">
        <v>133</v>
      </c>
      <c r="E352" s="75" t="s">
        <v>136</v>
      </c>
      <c r="F352" s="75" t="s">
        <v>136</v>
      </c>
      <c r="G352" s="76" t="s">
        <v>305</v>
      </c>
      <c r="H352" s="76" t="s">
        <v>390</v>
      </c>
      <c r="I352" s="75" t="s">
        <v>307</v>
      </c>
      <c r="J352" s="52" t="s">
        <v>325</v>
      </c>
      <c r="K352" s="45" t="s">
        <v>359</v>
      </c>
      <c r="L352" s="45" t="str">
        <f t="shared" si="10"/>
        <v>VI+I</v>
      </c>
      <c r="M352" s="48" t="str">
        <f t="shared" si="11"/>
        <v>Software Engineer</v>
      </c>
      <c r="N352" s="48"/>
    </row>
    <row r="353" spans="2:14" ht="11" x14ac:dyDescent="0.15">
      <c r="B353" s="46" t="s">
        <v>191</v>
      </c>
      <c r="C353" s="74" t="s">
        <v>135</v>
      </c>
      <c r="D353" s="75" t="s">
        <v>133</v>
      </c>
      <c r="E353" s="75" t="s">
        <v>155</v>
      </c>
      <c r="F353" s="75" t="s">
        <v>155</v>
      </c>
      <c r="G353" s="76" t="s">
        <v>305</v>
      </c>
      <c r="H353" s="76" t="s">
        <v>390</v>
      </c>
      <c r="I353" s="75" t="s">
        <v>306</v>
      </c>
      <c r="J353" s="52" t="s">
        <v>325</v>
      </c>
      <c r="K353" s="45" t="s">
        <v>359</v>
      </c>
      <c r="L353" s="45" t="str">
        <f t="shared" si="10"/>
        <v>VI+I</v>
      </c>
      <c r="M353" s="48" t="str">
        <f t="shared" si="11"/>
        <v>Data Scientist</v>
      </c>
      <c r="N353" s="48"/>
    </row>
    <row r="354" spans="2:14" ht="11" x14ac:dyDescent="0.15">
      <c r="B354" s="46" t="s">
        <v>193</v>
      </c>
      <c r="C354" s="74" t="s">
        <v>135</v>
      </c>
      <c r="D354" s="75" t="s">
        <v>133</v>
      </c>
      <c r="E354" s="75" t="s">
        <v>155</v>
      </c>
      <c r="F354" s="75" t="s">
        <v>137</v>
      </c>
      <c r="G354" s="76" t="s">
        <v>305</v>
      </c>
      <c r="H354" s="76" t="s">
        <v>390</v>
      </c>
      <c r="I354" s="75" t="s">
        <v>307</v>
      </c>
      <c r="J354" s="52" t="s">
        <v>325</v>
      </c>
      <c r="K354" s="45" t="s">
        <v>359</v>
      </c>
      <c r="L354" s="45" t="str">
        <f t="shared" si="10"/>
        <v>VI+I</v>
      </c>
      <c r="M354" s="48" t="str">
        <f t="shared" si="11"/>
        <v>Data Scientist</v>
      </c>
      <c r="N354" s="48"/>
    </row>
    <row r="355" spans="2:14" ht="11" x14ac:dyDescent="0.15">
      <c r="B355" s="46" t="s">
        <v>196</v>
      </c>
      <c r="C355" s="74" t="s">
        <v>134</v>
      </c>
      <c r="D355" s="75" t="s">
        <v>133</v>
      </c>
      <c r="E355" s="75" t="s">
        <v>136</v>
      </c>
      <c r="F355" s="75" t="s">
        <v>137</v>
      </c>
      <c r="G355" s="76" t="s">
        <v>305</v>
      </c>
      <c r="H355" s="76" t="s">
        <v>390</v>
      </c>
      <c r="I355" s="75" t="s">
        <v>307</v>
      </c>
      <c r="J355" s="52" t="s">
        <v>325</v>
      </c>
      <c r="K355" s="45" t="s">
        <v>359</v>
      </c>
      <c r="L355" s="45" t="str">
        <f t="shared" si="10"/>
        <v>VI+I</v>
      </c>
      <c r="M355" s="48" t="str">
        <f t="shared" si="11"/>
        <v>Software Engineer</v>
      </c>
      <c r="N355" s="48"/>
    </row>
    <row r="356" spans="2:14" ht="11" x14ac:dyDescent="0.15">
      <c r="B356" s="46" t="s">
        <v>199</v>
      </c>
      <c r="C356" s="74" t="s">
        <v>153</v>
      </c>
      <c r="D356" s="75" t="s">
        <v>133</v>
      </c>
      <c r="E356" s="75" t="s">
        <v>136</v>
      </c>
      <c r="F356" s="75" t="s">
        <v>137</v>
      </c>
      <c r="G356" s="76" t="s">
        <v>305</v>
      </c>
      <c r="H356" s="76" t="s">
        <v>390</v>
      </c>
      <c r="I356" s="75" t="s">
        <v>306</v>
      </c>
      <c r="J356" s="52" t="s">
        <v>325</v>
      </c>
      <c r="K356" s="45" t="s">
        <v>359</v>
      </c>
      <c r="L356" s="45" t="str">
        <f t="shared" si="10"/>
        <v>VI+I</v>
      </c>
      <c r="M356" s="48" t="str">
        <f>IF(OR(C356="Other",C356="Operations"),"Operations + Other",C356)</f>
        <v>Operations + Other</v>
      </c>
      <c r="N356" s="48"/>
    </row>
    <row r="357" spans="2:14" ht="11" x14ac:dyDescent="0.15">
      <c r="B357" s="46" t="s">
        <v>202</v>
      </c>
      <c r="C357" s="74" t="s">
        <v>134</v>
      </c>
      <c r="D357" s="75" t="s">
        <v>133</v>
      </c>
      <c r="E357" s="75" t="s">
        <v>137</v>
      </c>
      <c r="F357" s="75" t="s">
        <v>155</v>
      </c>
      <c r="G357" s="76" t="s">
        <v>305</v>
      </c>
      <c r="H357" s="76" t="s">
        <v>390</v>
      </c>
      <c r="I357" s="75" t="s">
        <v>307</v>
      </c>
      <c r="J357" s="52" t="s">
        <v>325</v>
      </c>
      <c r="K357" s="45" t="s">
        <v>359</v>
      </c>
      <c r="L357" s="45" t="str">
        <f t="shared" si="10"/>
        <v>VI+I</v>
      </c>
      <c r="M357" s="48" t="str">
        <f t="shared" si="11"/>
        <v>Software Engineer</v>
      </c>
      <c r="N357" s="48"/>
    </row>
    <row r="358" spans="2:14" ht="11" x14ac:dyDescent="0.15">
      <c r="B358" s="46" t="s">
        <v>207</v>
      </c>
      <c r="C358" s="74" t="s">
        <v>134</v>
      </c>
      <c r="D358" s="75" t="s">
        <v>146</v>
      </c>
      <c r="E358" s="75" t="s">
        <v>136</v>
      </c>
      <c r="F358" s="75" t="s">
        <v>144</v>
      </c>
      <c r="G358" s="76" t="s">
        <v>305</v>
      </c>
      <c r="H358" s="76" t="s">
        <v>390</v>
      </c>
      <c r="I358" s="75" t="s">
        <v>307</v>
      </c>
      <c r="J358" s="52" t="s">
        <v>325</v>
      </c>
      <c r="K358" s="45" t="s">
        <v>359</v>
      </c>
      <c r="L358" s="45" t="str">
        <f t="shared" si="10"/>
        <v>VI+I</v>
      </c>
      <c r="M358" s="48" t="str">
        <f t="shared" si="11"/>
        <v>Software Engineer</v>
      </c>
      <c r="N358" s="48"/>
    </row>
    <row r="359" spans="2:14" ht="11" x14ac:dyDescent="0.15">
      <c r="B359" s="46" t="s">
        <v>215</v>
      </c>
      <c r="C359" s="74" t="s">
        <v>135</v>
      </c>
      <c r="D359" s="75" t="s">
        <v>146</v>
      </c>
      <c r="E359" s="75" t="s">
        <v>155</v>
      </c>
      <c r="F359" s="75" t="s">
        <v>137</v>
      </c>
      <c r="G359" s="76" t="s">
        <v>305</v>
      </c>
      <c r="H359" s="76" t="s">
        <v>390</v>
      </c>
      <c r="I359" s="75" t="s">
        <v>307</v>
      </c>
      <c r="J359" s="52" t="s">
        <v>325</v>
      </c>
      <c r="K359" s="45" t="s">
        <v>359</v>
      </c>
      <c r="L359" s="45" t="str">
        <f t="shared" si="10"/>
        <v>VI+I</v>
      </c>
      <c r="M359" s="48" t="str">
        <f t="shared" si="11"/>
        <v>Data Scientist</v>
      </c>
      <c r="N359" s="48"/>
    </row>
    <row r="360" spans="2:14" ht="11" x14ac:dyDescent="0.15">
      <c r="B360" s="46" t="s">
        <v>220</v>
      </c>
      <c r="C360" s="74" t="s">
        <v>153</v>
      </c>
      <c r="D360" s="75" t="s">
        <v>133</v>
      </c>
      <c r="E360" s="75" t="s">
        <v>136</v>
      </c>
      <c r="F360" s="75" t="s">
        <v>137</v>
      </c>
      <c r="G360" s="76" t="s">
        <v>305</v>
      </c>
      <c r="H360" s="76" t="s">
        <v>390</v>
      </c>
      <c r="I360" s="75" t="s">
        <v>307</v>
      </c>
      <c r="J360" s="52" t="s">
        <v>325</v>
      </c>
      <c r="K360" s="45" t="s">
        <v>359</v>
      </c>
      <c r="L360" s="45" t="str">
        <f t="shared" si="10"/>
        <v>VI+I</v>
      </c>
      <c r="M360" s="48" t="str">
        <f>IF(OR(C360="Other",C360="Operations"),"Operations + Other",C360)</f>
        <v>Operations + Other</v>
      </c>
      <c r="N360" s="48"/>
    </row>
    <row r="361" spans="2:14" ht="11" x14ac:dyDescent="0.15">
      <c r="B361" s="46" t="s">
        <v>223</v>
      </c>
      <c r="C361" s="74" t="s">
        <v>135</v>
      </c>
      <c r="D361" s="75" t="s">
        <v>153</v>
      </c>
      <c r="E361" s="75" t="s">
        <v>137</v>
      </c>
      <c r="F361" s="75" t="s">
        <v>144</v>
      </c>
      <c r="G361" s="76" t="s">
        <v>305</v>
      </c>
      <c r="H361" s="76" t="s">
        <v>390</v>
      </c>
      <c r="I361" s="75" t="s">
        <v>307</v>
      </c>
      <c r="J361" s="52" t="s">
        <v>325</v>
      </c>
      <c r="K361" s="45" t="s">
        <v>359</v>
      </c>
      <c r="L361" s="45" t="str">
        <f t="shared" si="10"/>
        <v>VI+I</v>
      </c>
      <c r="M361" s="48" t="str">
        <f t="shared" si="11"/>
        <v>Data Scientist</v>
      </c>
      <c r="N361" s="48"/>
    </row>
    <row r="362" spans="2:14" ht="11" x14ac:dyDescent="0.15">
      <c r="B362" s="46" t="s">
        <v>226</v>
      </c>
      <c r="C362" s="74" t="s">
        <v>135</v>
      </c>
      <c r="D362" s="75" t="s">
        <v>133</v>
      </c>
      <c r="E362" s="75" t="s">
        <v>155</v>
      </c>
      <c r="F362" s="75" t="s">
        <v>155</v>
      </c>
      <c r="G362" s="76" t="s">
        <v>305</v>
      </c>
      <c r="H362" s="76" t="s">
        <v>390</v>
      </c>
      <c r="I362" s="75" t="s">
        <v>306</v>
      </c>
      <c r="J362" s="52" t="s">
        <v>325</v>
      </c>
      <c r="K362" s="45" t="s">
        <v>359</v>
      </c>
      <c r="L362" s="45" t="str">
        <f t="shared" si="10"/>
        <v>VI+I</v>
      </c>
      <c r="M362" s="48" t="str">
        <f t="shared" si="11"/>
        <v>Data Scientist</v>
      </c>
      <c r="N362" s="48"/>
    </row>
    <row r="363" spans="2:14" ht="22" x14ac:dyDescent="0.15">
      <c r="B363" s="46" t="s">
        <v>228</v>
      </c>
      <c r="C363" s="74" t="s">
        <v>134</v>
      </c>
      <c r="D363" s="75" t="s">
        <v>173</v>
      </c>
      <c r="E363" s="75" t="s">
        <v>155</v>
      </c>
      <c r="F363" s="75" t="s">
        <v>137</v>
      </c>
      <c r="G363" s="76" t="s">
        <v>305</v>
      </c>
      <c r="H363" s="76" t="s">
        <v>390</v>
      </c>
      <c r="I363" s="75" t="s">
        <v>307</v>
      </c>
      <c r="J363" s="52" t="s">
        <v>325</v>
      </c>
      <c r="K363" s="45" t="s">
        <v>359</v>
      </c>
      <c r="L363" s="45" t="str">
        <f t="shared" si="10"/>
        <v>VI+I</v>
      </c>
      <c r="M363" s="48" t="str">
        <f t="shared" si="11"/>
        <v>Software Engineer</v>
      </c>
      <c r="N363" s="48"/>
    </row>
    <row r="364" spans="2:14" ht="11" x14ac:dyDescent="0.15">
      <c r="B364" s="46" t="s">
        <v>233</v>
      </c>
      <c r="C364" s="74" t="s">
        <v>135</v>
      </c>
      <c r="D364" s="75" t="s">
        <v>146</v>
      </c>
      <c r="E364" s="75" t="s">
        <v>137</v>
      </c>
      <c r="F364" s="75" t="s">
        <v>137</v>
      </c>
      <c r="G364" s="76" t="s">
        <v>305</v>
      </c>
      <c r="H364" s="76" t="s">
        <v>390</v>
      </c>
      <c r="I364" s="75" t="s">
        <v>307</v>
      </c>
      <c r="J364" s="52" t="s">
        <v>325</v>
      </c>
      <c r="K364" s="45" t="s">
        <v>359</v>
      </c>
      <c r="L364" s="45" t="str">
        <f t="shared" si="10"/>
        <v>VI+I</v>
      </c>
      <c r="M364" s="48" t="str">
        <f t="shared" si="11"/>
        <v>Data Scientist</v>
      </c>
      <c r="N364" s="48"/>
    </row>
    <row r="365" spans="2:14" ht="11" x14ac:dyDescent="0.15">
      <c r="B365" s="46" t="s">
        <v>235</v>
      </c>
      <c r="C365" s="74" t="s">
        <v>219</v>
      </c>
      <c r="D365" s="75" t="s">
        <v>133</v>
      </c>
      <c r="E365" s="75" t="s">
        <v>136</v>
      </c>
      <c r="F365" s="75" t="s">
        <v>144</v>
      </c>
      <c r="G365" s="76" t="s">
        <v>305</v>
      </c>
      <c r="H365" s="76" t="s">
        <v>390</v>
      </c>
      <c r="I365" s="75" t="s">
        <v>306</v>
      </c>
      <c r="J365" s="52" t="s">
        <v>325</v>
      </c>
      <c r="K365" s="45" t="s">
        <v>359</v>
      </c>
      <c r="L365" s="45" t="str">
        <f t="shared" si="10"/>
        <v>VI+I</v>
      </c>
      <c r="M365" s="48" t="str">
        <f>IF(OR(C365="Other",C365="Operations"),"Operations + Other",C365)</f>
        <v>Operations + Other</v>
      </c>
      <c r="N365" s="48"/>
    </row>
    <row r="366" spans="2:14" ht="11" x14ac:dyDescent="0.15">
      <c r="B366" s="46" t="s">
        <v>239</v>
      </c>
      <c r="C366" s="74" t="s">
        <v>135</v>
      </c>
      <c r="D366" s="75" t="s">
        <v>133</v>
      </c>
      <c r="E366" s="75" t="s">
        <v>136</v>
      </c>
      <c r="F366" s="75" t="s">
        <v>137</v>
      </c>
      <c r="G366" s="76" t="s">
        <v>305</v>
      </c>
      <c r="H366" s="76" t="s">
        <v>390</v>
      </c>
      <c r="I366" s="75" t="s">
        <v>307</v>
      </c>
      <c r="J366" s="52" t="s">
        <v>325</v>
      </c>
      <c r="K366" s="45" t="s">
        <v>359</v>
      </c>
      <c r="L366" s="45" t="str">
        <f t="shared" si="10"/>
        <v>VI+I</v>
      </c>
      <c r="M366" s="48" t="str">
        <f t="shared" si="11"/>
        <v>Data Scientist</v>
      </c>
      <c r="N366" s="48"/>
    </row>
    <row r="367" spans="2:14" ht="11" x14ac:dyDescent="0.15">
      <c r="B367" s="46" t="s">
        <v>241</v>
      </c>
      <c r="C367" s="74" t="s">
        <v>134</v>
      </c>
      <c r="D367" s="75" t="s">
        <v>133</v>
      </c>
      <c r="E367" s="75" t="s">
        <v>144</v>
      </c>
      <c r="F367" s="75" t="s">
        <v>144</v>
      </c>
      <c r="G367" s="76" t="s">
        <v>305</v>
      </c>
      <c r="H367" s="76" t="s">
        <v>390</v>
      </c>
      <c r="I367" s="75" t="s">
        <v>307</v>
      </c>
      <c r="J367" s="52" t="s">
        <v>325</v>
      </c>
      <c r="K367" s="45" t="s">
        <v>359</v>
      </c>
      <c r="L367" s="45" t="str">
        <f t="shared" si="10"/>
        <v>VI+I</v>
      </c>
      <c r="M367" s="48" t="str">
        <f t="shared" si="11"/>
        <v>Software Engineer</v>
      </c>
      <c r="N367" s="48"/>
    </row>
    <row r="368" spans="2:14" ht="11" x14ac:dyDescent="0.15">
      <c r="B368" s="46" t="s">
        <v>242</v>
      </c>
      <c r="C368" s="74" t="s">
        <v>153</v>
      </c>
      <c r="D368" s="75" t="s">
        <v>133</v>
      </c>
      <c r="E368" s="75" t="s">
        <v>136</v>
      </c>
      <c r="F368" s="75" t="s">
        <v>144</v>
      </c>
      <c r="G368" s="76" t="s">
        <v>305</v>
      </c>
      <c r="H368" s="76" t="s">
        <v>390</v>
      </c>
      <c r="I368" s="75" t="s">
        <v>307</v>
      </c>
      <c r="J368" s="52" t="s">
        <v>325</v>
      </c>
      <c r="K368" s="45" t="s">
        <v>359</v>
      </c>
      <c r="L368" s="45" t="str">
        <f t="shared" si="10"/>
        <v>VI+I</v>
      </c>
      <c r="M368" s="48" t="str">
        <f>IF(OR(C368="Other",C368="Operations"),"Operations + Other",C368)</f>
        <v>Operations + Other</v>
      </c>
      <c r="N368" s="48"/>
    </row>
    <row r="369" spans="2:14" ht="11" x14ac:dyDescent="0.15">
      <c r="B369" s="46" t="s">
        <v>246</v>
      </c>
      <c r="C369" s="74" t="s">
        <v>135</v>
      </c>
      <c r="D369" s="75" t="s">
        <v>133</v>
      </c>
      <c r="E369" s="75" t="s">
        <v>136</v>
      </c>
      <c r="F369" s="75" t="s">
        <v>136</v>
      </c>
      <c r="G369" s="76" t="s">
        <v>305</v>
      </c>
      <c r="H369" s="76" t="s">
        <v>390</v>
      </c>
      <c r="I369" s="75" t="s">
        <v>307</v>
      </c>
      <c r="J369" s="52" t="s">
        <v>325</v>
      </c>
      <c r="K369" s="45" t="s">
        <v>359</v>
      </c>
      <c r="L369" s="45" t="str">
        <f t="shared" si="10"/>
        <v>VI+I</v>
      </c>
      <c r="M369" s="48" t="str">
        <f t="shared" si="11"/>
        <v>Data Scientist</v>
      </c>
      <c r="N369" s="48"/>
    </row>
    <row r="370" spans="2:14" ht="11" x14ac:dyDescent="0.15">
      <c r="B370" s="46" t="s">
        <v>247</v>
      </c>
      <c r="C370" s="74" t="s">
        <v>134</v>
      </c>
      <c r="D370" s="75" t="s">
        <v>146</v>
      </c>
      <c r="E370" s="75" t="s">
        <v>137</v>
      </c>
      <c r="F370" s="75" t="s">
        <v>137</v>
      </c>
      <c r="G370" s="76" t="s">
        <v>305</v>
      </c>
      <c r="H370" s="76" t="s">
        <v>390</v>
      </c>
      <c r="I370" s="75" t="s">
        <v>306</v>
      </c>
      <c r="J370" s="52" t="s">
        <v>325</v>
      </c>
      <c r="K370" s="45" t="s">
        <v>359</v>
      </c>
      <c r="L370" s="45" t="str">
        <f t="shared" si="10"/>
        <v>VI+I</v>
      </c>
      <c r="M370" s="48" t="str">
        <f t="shared" si="11"/>
        <v>Software Engineer</v>
      </c>
      <c r="N370" s="48"/>
    </row>
    <row r="371" spans="2:14" ht="11" x14ac:dyDescent="0.15">
      <c r="B371" s="46" t="s">
        <v>249</v>
      </c>
      <c r="C371" s="74" t="s">
        <v>135</v>
      </c>
      <c r="D371" s="75" t="s">
        <v>133</v>
      </c>
      <c r="E371" s="75" t="s">
        <v>136</v>
      </c>
      <c r="F371" s="75" t="s">
        <v>155</v>
      </c>
      <c r="G371" s="76" t="s">
        <v>305</v>
      </c>
      <c r="H371" s="76" t="s">
        <v>390</v>
      </c>
      <c r="I371" s="75" t="s">
        <v>306</v>
      </c>
      <c r="J371" s="52" t="s">
        <v>325</v>
      </c>
      <c r="K371" s="45" t="s">
        <v>359</v>
      </c>
      <c r="L371" s="45" t="str">
        <f t="shared" si="10"/>
        <v>VI+I</v>
      </c>
      <c r="M371" s="48" t="str">
        <f t="shared" si="11"/>
        <v>Data Scientist</v>
      </c>
      <c r="N371" s="48"/>
    </row>
    <row r="372" spans="2:14" ht="11" x14ac:dyDescent="0.15">
      <c r="B372" s="46" t="s">
        <v>254</v>
      </c>
      <c r="C372" s="74" t="s">
        <v>135</v>
      </c>
      <c r="D372" s="75" t="s">
        <v>146</v>
      </c>
      <c r="E372" s="75" t="s">
        <v>137</v>
      </c>
      <c r="F372" s="75" t="s">
        <v>144</v>
      </c>
      <c r="G372" s="76" t="s">
        <v>305</v>
      </c>
      <c r="H372" s="76" t="s">
        <v>390</v>
      </c>
      <c r="I372" s="75" t="s">
        <v>307</v>
      </c>
      <c r="J372" s="52" t="s">
        <v>325</v>
      </c>
      <c r="K372" s="45" t="s">
        <v>359</v>
      </c>
      <c r="L372" s="45" t="str">
        <f t="shared" si="10"/>
        <v>VI+I</v>
      </c>
      <c r="M372" s="48" t="str">
        <f t="shared" si="11"/>
        <v>Data Scientist</v>
      </c>
      <c r="N372" s="48"/>
    </row>
    <row r="373" spans="2:14" ht="11" x14ac:dyDescent="0.15">
      <c r="B373" s="46" t="s">
        <v>259</v>
      </c>
      <c r="C373" s="74" t="s">
        <v>135</v>
      </c>
      <c r="D373" s="75" t="s">
        <v>146</v>
      </c>
      <c r="E373" s="75" t="s">
        <v>136</v>
      </c>
      <c r="F373" s="75" t="s">
        <v>144</v>
      </c>
      <c r="G373" s="76" t="s">
        <v>305</v>
      </c>
      <c r="H373" s="76" t="s">
        <v>390</v>
      </c>
      <c r="I373" s="75" t="s">
        <v>293</v>
      </c>
      <c r="J373" s="52" t="s">
        <v>325</v>
      </c>
      <c r="K373" s="45" t="s">
        <v>359</v>
      </c>
      <c r="L373" s="45" t="str">
        <f t="shared" si="10"/>
        <v>0_Not Important</v>
      </c>
      <c r="M373" s="48" t="str">
        <f t="shared" si="11"/>
        <v>Data Scientist</v>
      </c>
      <c r="N373" s="48"/>
    </row>
    <row r="374" spans="2:14" ht="11" x14ac:dyDescent="0.15">
      <c r="B374" s="46" t="s">
        <v>128</v>
      </c>
      <c r="C374" s="74" t="s">
        <v>134</v>
      </c>
      <c r="D374" s="75" t="s">
        <v>133</v>
      </c>
      <c r="E374" s="75" t="s">
        <v>136</v>
      </c>
      <c r="F374" s="75" t="s">
        <v>137</v>
      </c>
      <c r="G374" s="76" t="s">
        <v>270</v>
      </c>
      <c r="H374" s="76" t="s">
        <v>391</v>
      </c>
      <c r="I374" s="75" t="s">
        <v>307</v>
      </c>
      <c r="J374" s="52" t="s">
        <v>326</v>
      </c>
      <c r="K374" s="45" t="s">
        <v>360</v>
      </c>
      <c r="L374" s="45" t="str">
        <f t="shared" si="10"/>
        <v>VI+I</v>
      </c>
      <c r="M374" s="48" t="str">
        <f t="shared" si="11"/>
        <v>Software Engineer</v>
      </c>
      <c r="N374" s="48"/>
    </row>
    <row r="375" spans="2:14" ht="11" x14ac:dyDescent="0.15">
      <c r="B375" s="46" t="s">
        <v>143</v>
      </c>
      <c r="C375" s="74" t="s">
        <v>134</v>
      </c>
      <c r="D375" s="75" t="s">
        <v>133</v>
      </c>
      <c r="E375" s="75" t="s">
        <v>144</v>
      </c>
      <c r="F375" s="75" t="s">
        <v>144</v>
      </c>
      <c r="G375" s="76" t="s">
        <v>270</v>
      </c>
      <c r="H375" s="76" t="s">
        <v>391</v>
      </c>
      <c r="I375" s="75" t="s">
        <v>307</v>
      </c>
      <c r="J375" s="52" t="s">
        <v>326</v>
      </c>
      <c r="K375" s="45" t="s">
        <v>360</v>
      </c>
      <c r="L375" s="45" t="str">
        <f t="shared" si="10"/>
        <v>VI+I</v>
      </c>
      <c r="M375" s="48" t="str">
        <f t="shared" si="11"/>
        <v>Software Engineer</v>
      </c>
      <c r="N375" s="48"/>
    </row>
    <row r="376" spans="2:14" ht="11" x14ac:dyDescent="0.15">
      <c r="B376" s="46" t="s">
        <v>145</v>
      </c>
      <c r="C376" s="74" t="s">
        <v>134</v>
      </c>
      <c r="D376" s="75" t="s">
        <v>146</v>
      </c>
      <c r="E376" s="75" t="s">
        <v>137</v>
      </c>
      <c r="F376" s="75" t="s">
        <v>137</v>
      </c>
      <c r="G376" s="76" t="s">
        <v>270</v>
      </c>
      <c r="H376" s="76" t="s">
        <v>391</v>
      </c>
      <c r="I376" s="75" t="s">
        <v>307</v>
      </c>
      <c r="J376" s="52" t="s">
        <v>326</v>
      </c>
      <c r="K376" s="45" t="s">
        <v>360</v>
      </c>
      <c r="L376" s="45" t="str">
        <f t="shared" si="10"/>
        <v>VI+I</v>
      </c>
      <c r="M376" s="48" t="str">
        <f t="shared" si="11"/>
        <v>Software Engineer</v>
      </c>
      <c r="N376" s="48"/>
    </row>
    <row r="377" spans="2:14" ht="11" x14ac:dyDescent="0.15">
      <c r="B377" s="46" t="s">
        <v>149</v>
      </c>
      <c r="C377" s="74" t="s">
        <v>135</v>
      </c>
      <c r="D377" s="75" t="s">
        <v>133</v>
      </c>
      <c r="E377" s="75" t="s">
        <v>137</v>
      </c>
      <c r="F377" s="75" t="s">
        <v>137</v>
      </c>
      <c r="G377" s="76" t="s">
        <v>270</v>
      </c>
      <c r="H377" s="76" t="s">
        <v>391</v>
      </c>
      <c r="I377" s="75" t="s">
        <v>292</v>
      </c>
      <c r="J377" s="52" t="s">
        <v>326</v>
      </c>
      <c r="K377" s="45" t="s">
        <v>360</v>
      </c>
      <c r="L377" s="45" t="str">
        <f t="shared" si="10"/>
        <v>1_Somewhat Important</v>
      </c>
      <c r="M377" s="48" t="str">
        <f t="shared" si="11"/>
        <v>Data Scientist</v>
      </c>
      <c r="N377" s="48"/>
    </row>
    <row r="378" spans="2:14" ht="11" x14ac:dyDescent="0.15">
      <c r="B378" s="46" t="s">
        <v>152</v>
      </c>
      <c r="C378" s="74" t="s">
        <v>135</v>
      </c>
      <c r="D378" s="75" t="s">
        <v>133</v>
      </c>
      <c r="E378" s="75" t="s">
        <v>155</v>
      </c>
      <c r="F378" s="75" t="s">
        <v>155</v>
      </c>
      <c r="G378" s="76" t="s">
        <v>270</v>
      </c>
      <c r="H378" s="76" t="s">
        <v>391</v>
      </c>
      <c r="I378" s="75" t="s">
        <v>292</v>
      </c>
      <c r="J378" s="52" t="s">
        <v>326</v>
      </c>
      <c r="K378" s="45" t="s">
        <v>360</v>
      </c>
      <c r="L378" s="45" t="str">
        <f t="shared" si="10"/>
        <v>1_Somewhat Important</v>
      </c>
      <c r="M378" s="48" t="str">
        <f t="shared" si="11"/>
        <v>Data Scientist</v>
      </c>
      <c r="N378" s="48"/>
    </row>
    <row r="379" spans="2:14" ht="11" x14ac:dyDescent="0.15">
      <c r="B379" s="46" t="s">
        <v>158</v>
      </c>
      <c r="C379" s="74" t="s">
        <v>135</v>
      </c>
      <c r="D379" s="75" t="s">
        <v>146</v>
      </c>
      <c r="E379" s="75" t="s">
        <v>136</v>
      </c>
      <c r="F379" s="75" t="s">
        <v>136</v>
      </c>
      <c r="G379" s="76" t="s">
        <v>270</v>
      </c>
      <c r="H379" s="76" t="s">
        <v>391</v>
      </c>
      <c r="I379" s="75" t="s">
        <v>307</v>
      </c>
      <c r="J379" s="52" t="s">
        <v>326</v>
      </c>
      <c r="K379" s="45" t="s">
        <v>360</v>
      </c>
      <c r="L379" s="45" t="str">
        <f t="shared" si="10"/>
        <v>VI+I</v>
      </c>
      <c r="M379" s="48" t="str">
        <f t="shared" si="11"/>
        <v>Data Scientist</v>
      </c>
      <c r="N379" s="48"/>
    </row>
    <row r="380" spans="2:14" ht="11" x14ac:dyDescent="0.15">
      <c r="B380" s="46" t="s">
        <v>164</v>
      </c>
      <c r="C380" s="74" t="s">
        <v>135</v>
      </c>
      <c r="D380" s="75" t="s">
        <v>133</v>
      </c>
      <c r="E380" s="75" t="s">
        <v>136</v>
      </c>
      <c r="F380" s="75" t="s">
        <v>136</v>
      </c>
      <c r="G380" s="76" t="s">
        <v>270</v>
      </c>
      <c r="H380" s="76" t="s">
        <v>391</v>
      </c>
      <c r="I380" s="75" t="s">
        <v>306</v>
      </c>
      <c r="J380" s="52" t="s">
        <v>326</v>
      </c>
      <c r="K380" s="45" t="s">
        <v>360</v>
      </c>
      <c r="L380" s="45" t="str">
        <f t="shared" si="10"/>
        <v>VI+I</v>
      </c>
      <c r="M380" s="48" t="str">
        <f t="shared" si="11"/>
        <v>Data Scientist</v>
      </c>
      <c r="N380" s="48"/>
    </row>
    <row r="381" spans="2:14" ht="22" x14ac:dyDescent="0.15">
      <c r="B381" s="46" t="s">
        <v>169</v>
      </c>
      <c r="C381" s="74" t="s">
        <v>135</v>
      </c>
      <c r="D381" s="75" t="s">
        <v>173</v>
      </c>
      <c r="E381" s="75" t="s">
        <v>155</v>
      </c>
      <c r="F381" s="75" t="s">
        <v>136</v>
      </c>
      <c r="G381" s="76" t="s">
        <v>270</v>
      </c>
      <c r="H381" s="76" t="s">
        <v>391</v>
      </c>
      <c r="I381" s="75" t="s">
        <v>307</v>
      </c>
      <c r="J381" s="52" t="s">
        <v>326</v>
      </c>
      <c r="K381" s="45" t="s">
        <v>360</v>
      </c>
      <c r="L381" s="45" t="str">
        <f t="shared" si="10"/>
        <v>VI+I</v>
      </c>
      <c r="M381" s="48" t="str">
        <f t="shared" si="11"/>
        <v>Data Scientist</v>
      </c>
      <c r="N381" s="48"/>
    </row>
    <row r="382" spans="2:14" ht="11" x14ac:dyDescent="0.15">
      <c r="B382" s="46" t="s">
        <v>175</v>
      </c>
      <c r="C382" s="74" t="s">
        <v>153</v>
      </c>
      <c r="D382" s="75" t="s">
        <v>133</v>
      </c>
      <c r="E382" s="75" t="s">
        <v>136</v>
      </c>
      <c r="F382" s="75" t="s">
        <v>136</v>
      </c>
      <c r="G382" s="76" t="s">
        <v>270</v>
      </c>
      <c r="H382" s="76" t="s">
        <v>391</v>
      </c>
      <c r="I382" s="75" t="s">
        <v>292</v>
      </c>
      <c r="J382" s="52" t="s">
        <v>326</v>
      </c>
      <c r="K382" s="45" t="s">
        <v>360</v>
      </c>
      <c r="L382" s="45" t="str">
        <f t="shared" si="10"/>
        <v>1_Somewhat Important</v>
      </c>
      <c r="M382" s="48" t="str">
        <f>IF(OR(C382="Other",C382="Operations"),"Operations + Other",C382)</f>
        <v>Operations + Other</v>
      </c>
      <c r="N382" s="48"/>
    </row>
    <row r="383" spans="2:14" ht="11" x14ac:dyDescent="0.15">
      <c r="B383" s="46" t="s">
        <v>187</v>
      </c>
      <c r="C383" s="74" t="s">
        <v>134</v>
      </c>
      <c r="D383" s="75" t="s">
        <v>133</v>
      </c>
      <c r="E383" s="75" t="s">
        <v>136</v>
      </c>
      <c r="F383" s="75" t="s">
        <v>136</v>
      </c>
      <c r="G383" s="76" t="s">
        <v>270</v>
      </c>
      <c r="H383" s="76" t="s">
        <v>391</v>
      </c>
      <c r="I383" s="75" t="s">
        <v>307</v>
      </c>
      <c r="J383" s="52" t="s">
        <v>326</v>
      </c>
      <c r="K383" s="45" t="s">
        <v>360</v>
      </c>
      <c r="L383" s="45" t="str">
        <f t="shared" si="10"/>
        <v>VI+I</v>
      </c>
      <c r="M383" s="48" t="str">
        <f t="shared" si="11"/>
        <v>Software Engineer</v>
      </c>
      <c r="N383" s="48"/>
    </row>
    <row r="384" spans="2:14" ht="11" x14ac:dyDescent="0.15">
      <c r="B384" s="46" t="s">
        <v>191</v>
      </c>
      <c r="C384" s="74" t="s">
        <v>135</v>
      </c>
      <c r="D384" s="75" t="s">
        <v>133</v>
      </c>
      <c r="E384" s="75" t="s">
        <v>155</v>
      </c>
      <c r="F384" s="75" t="s">
        <v>155</v>
      </c>
      <c r="G384" s="76" t="s">
        <v>270</v>
      </c>
      <c r="H384" s="76" t="s">
        <v>391</v>
      </c>
      <c r="I384" s="75" t="s">
        <v>307</v>
      </c>
      <c r="J384" s="52" t="s">
        <v>326</v>
      </c>
      <c r="K384" s="45" t="s">
        <v>360</v>
      </c>
      <c r="L384" s="45" t="str">
        <f t="shared" si="10"/>
        <v>VI+I</v>
      </c>
      <c r="M384" s="48" t="str">
        <f t="shared" si="11"/>
        <v>Data Scientist</v>
      </c>
      <c r="N384" s="48"/>
    </row>
    <row r="385" spans="2:14" ht="11" x14ac:dyDescent="0.15">
      <c r="B385" s="46" t="s">
        <v>193</v>
      </c>
      <c r="C385" s="74" t="s">
        <v>135</v>
      </c>
      <c r="D385" s="75" t="s">
        <v>133</v>
      </c>
      <c r="E385" s="75" t="s">
        <v>155</v>
      </c>
      <c r="F385" s="75" t="s">
        <v>137</v>
      </c>
      <c r="G385" s="76" t="s">
        <v>270</v>
      </c>
      <c r="H385" s="76" t="s">
        <v>391</v>
      </c>
      <c r="I385" s="75" t="s">
        <v>306</v>
      </c>
      <c r="J385" s="52" t="s">
        <v>326</v>
      </c>
      <c r="K385" s="45" t="s">
        <v>360</v>
      </c>
      <c r="L385" s="45" t="str">
        <f t="shared" si="10"/>
        <v>VI+I</v>
      </c>
      <c r="M385" s="48" t="str">
        <f t="shared" si="11"/>
        <v>Data Scientist</v>
      </c>
      <c r="N385" s="48"/>
    </row>
    <row r="386" spans="2:14" ht="11" x14ac:dyDescent="0.15">
      <c r="B386" s="46" t="s">
        <v>196</v>
      </c>
      <c r="C386" s="74" t="s">
        <v>134</v>
      </c>
      <c r="D386" s="75" t="s">
        <v>133</v>
      </c>
      <c r="E386" s="75" t="s">
        <v>136</v>
      </c>
      <c r="F386" s="75" t="s">
        <v>137</v>
      </c>
      <c r="G386" s="76" t="s">
        <v>270</v>
      </c>
      <c r="H386" s="76" t="s">
        <v>391</v>
      </c>
      <c r="I386" s="75" t="s">
        <v>307</v>
      </c>
      <c r="J386" s="52" t="s">
        <v>326</v>
      </c>
      <c r="K386" s="45" t="s">
        <v>360</v>
      </c>
      <c r="L386" s="45" t="str">
        <f t="shared" si="10"/>
        <v>VI+I</v>
      </c>
      <c r="M386" s="48" t="str">
        <f t="shared" si="11"/>
        <v>Software Engineer</v>
      </c>
      <c r="N386" s="48"/>
    </row>
    <row r="387" spans="2:14" ht="11" x14ac:dyDescent="0.15">
      <c r="B387" s="46" t="s">
        <v>199</v>
      </c>
      <c r="C387" s="74" t="s">
        <v>153</v>
      </c>
      <c r="D387" s="75" t="s">
        <v>133</v>
      </c>
      <c r="E387" s="75" t="s">
        <v>136</v>
      </c>
      <c r="F387" s="75" t="s">
        <v>137</v>
      </c>
      <c r="G387" s="76" t="s">
        <v>270</v>
      </c>
      <c r="H387" s="76" t="s">
        <v>391</v>
      </c>
      <c r="I387" s="75" t="s">
        <v>307</v>
      </c>
      <c r="J387" s="52" t="s">
        <v>326</v>
      </c>
      <c r="K387" s="45" t="s">
        <v>360</v>
      </c>
      <c r="L387" s="45" t="str">
        <f t="shared" ref="L387:L450" si="12">IF(OR(I387="3_Very Important",I387="2_Important"),"VI+I",I387)</f>
        <v>VI+I</v>
      </c>
      <c r="M387" s="48" t="str">
        <f>IF(OR(C387="Other",C387="Operations"),"Operations + Other",C387)</f>
        <v>Operations + Other</v>
      </c>
      <c r="N387" s="48"/>
    </row>
    <row r="388" spans="2:14" ht="11" x14ac:dyDescent="0.15">
      <c r="B388" s="46" t="s">
        <v>202</v>
      </c>
      <c r="C388" s="74" t="s">
        <v>134</v>
      </c>
      <c r="D388" s="75" t="s">
        <v>133</v>
      </c>
      <c r="E388" s="75" t="s">
        <v>137</v>
      </c>
      <c r="F388" s="75" t="s">
        <v>155</v>
      </c>
      <c r="G388" s="76" t="s">
        <v>270</v>
      </c>
      <c r="H388" s="76" t="s">
        <v>391</v>
      </c>
      <c r="I388" s="75" t="s">
        <v>307</v>
      </c>
      <c r="J388" s="52" t="s">
        <v>326</v>
      </c>
      <c r="K388" s="45" t="s">
        <v>360</v>
      </c>
      <c r="L388" s="45" t="str">
        <f t="shared" si="12"/>
        <v>VI+I</v>
      </c>
      <c r="M388" s="48" t="str">
        <f t="shared" ref="M388:M450" si="13">IF(OR(C388="Other",C388="Operations"),"O+O",C388)</f>
        <v>Software Engineer</v>
      </c>
      <c r="N388" s="48"/>
    </row>
    <row r="389" spans="2:14" ht="11" x14ac:dyDescent="0.15">
      <c r="B389" s="46" t="s">
        <v>207</v>
      </c>
      <c r="C389" s="74" t="s">
        <v>134</v>
      </c>
      <c r="D389" s="75" t="s">
        <v>146</v>
      </c>
      <c r="E389" s="75" t="s">
        <v>136</v>
      </c>
      <c r="F389" s="75" t="s">
        <v>144</v>
      </c>
      <c r="G389" s="76" t="s">
        <v>270</v>
      </c>
      <c r="H389" s="76" t="s">
        <v>391</v>
      </c>
      <c r="I389" s="75" t="s">
        <v>307</v>
      </c>
      <c r="J389" s="52" t="s">
        <v>326</v>
      </c>
      <c r="K389" s="45" t="s">
        <v>360</v>
      </c>
      <c r="L389" s="45" t="str">
        <f t="shared" si="12"/>
        <v>VI+I</v>
      </c>
      <c r="M389" s="48" t="str">
        <f t="shared" si="13"/>
        <v>Software Engineer</v>
      </c>
      <c r="N389" s="48"/>
    </row>
    <row r="390" spans="2:14" ht="11" x14ac:dyDescent="0.15">
      <c r="B390" s="46" t="s">
        <v>215</v>
      </c>
      <c r="C390" s="74" t="s">
        <v>135</v>
      </c>
      <c r="D390" s="75" t="s">
        <v>146</v>
      </c>
      <c r="E390" s="75" t="s">
        <v>155</v>
      </c>
      <c r="F390" s="75" t="s">
        <v>137</v>
      </c>
      <c r="G390" s="76" t="s">
        <v>270</v>
      </c>
      <c r="H390" s="76" t="s">
        <v>391</v>
      </c>
      <c r="I390" s="75" t="s">
        <v>307</v>
      </c>
      <c r="J390" s="52" t="s">
        <v>326</v>
      </c>
      <c r="K390" s="45" t="s">
        <v>360</v>
      </c>
      <c r="L390" s="45" t="str">
        <f t="shared" si="12"/>
        <v>VI+I</v>
      </c>
      <c r="M390" s="48" t="str">
        <f t="shared" si="13"/>
        <v>Data Scientist</v>
      </c>
      <c r="N390" s="48"/>
    </row>
    <row r="391" spans="2:14" ht="11" x14ac:dyDescent="0.15">
      <c r="B391" s="46" t="s">
        <v>220</v>
      </c>
      <c r="C391" s="74" t="s">
        <v>153</v>
      </c>
      <c r="D391" s="75" t="s">
        <v>133</v>
      </c>
      <c r="E391" s="75" t="s">
        <v>136</v>
      </c>
      <c r="F391" s="75" t="s">
        <v>137</v>
      </c>
      <c r="G391" s="76" t="s">
        <v>270</v>
      </c>
      <c r="H391" s="76" t="s">
        <v>391</v>
      </c>
      <c r="I391" s="75" t="s">
        <v>307</v>
      </c>
      <c r="J391" s="52" t="s">
        <v>326</v>
      </c>
      <c r="K391" s="45" t="s">
        <v>360</v>
      </c>
      <c r="L391" s="45" t="str">
        <f t="shared" si="12"/>
        <v>VI+I</v>
      </c>
      <c r="M391" s="48" t="str">
        <f>IF(OR(C391="Other",C391="Operations"),"Operations + Other",C391)</f>
        <v>Operations + Other</v>
      </c>
      <c r="N391" s="48"/>
    </row>
    <row r="392" spans="2:14" ht="11" x14ac:dyDescent="0.15">
      <c r="B392" s="46" t="s">
        <v>223</v>
      </c>
      <c r="C392" s="74" t="s">
        <v>135</v>
      </c>
      <c r="D392" s="75" t="s">
        <v>153</v>
      </c>
      <c r="E392" s="75" t="s">
        <v>137</v>
      </c>
      <c r="F392" s="75" t="s">
        <v>144</v>
      </c>
      <c r="G392" s="76" t="s">
        <v>270</v>
      </c>
      <c r="H392" s="76" t="s">
        <v>391</v>
      </c>
      <c r="I392" s="75" t="s">
        <v>307</v>
      </c>
      <c r="J392" s="52" t="s">
        <v>326</v>
      </c>
      <c r="K392" s="45" t="s">
        <v>360</v>
      </c>
      <c r="L392" s="45" t="str">
        <f t="shared" si="12"/>
        <v>VI+I</v>
      </c>
      <c r="M392" s="48" t="str">
        <f t="shared" si="13"/>
        <v>Data Scientist</v>
      </c>
      <c r="N392" s="48"/>
    </row>
    <row r="393" spans="2:14" ht="11" x14ac:dyDescent="0.15">
      <c r="B393" s="46" t="s">
        <v>226</v>
      </c>
      <c r="C393" s="74" t="s">
        <v>135</v>
      </c>
      <c r="D393" s="75" t="s">
        <v>133</v>
      </c>
      <c r="E393" s="75" t="s">
        <v>155</v>
      </c>
      <c r="F393" s="75" t="s">
        <v>155</v>
      </c>
      <c r="G393" s="76" t="s">
        <v>270</v>
      </c>
      <c r="H393" s="76" t="s">
        <v>391</v>
      </c>
      <c r="I393" s="75" t="s">
        <v>307</v>
      </c>
      <c r="J393" s="52" t="s">
        <v>326</v>
      </c>
      <c r="K393" s="45" t="s">
        <v>360</v>
      </c>
      <c r="L393" s="45" t="str">
        <f t="shared" si="12"/>
        <v>VI+I</v>
      </c>
      <c r="M393" s="48" t="str">
        <f t="shared" si="13"/>
        <v>Data Scientist</v>
      </c>
      <c r="N393" s="48"/>
    </row>
    <row r="394" spans="2:14" ht="22" x14ac:dyDescent="0.15">
      <c r="B394" s="46" t="s">
        <v>228</v>
      </c>
      <c r="C394" s="74" t="s">
        <v>134</v>
      </c>
      <c r="D394" s="75" t="s">
        <v>173</v>
      </c>
      <c r="E394" s="75" t="s">
        <v>155</v>
      </c>
      <c r="F394" s="75" t="s">
        <v>137</v>
      </c>
      <c r="G394" s="76" t="s">
        <v>270</v>
      </c>
      <c r="H394" s="76" t="s">
        <v>391</v>
      </c>
      <c r="I394" s="75" t="s">
        <v>292</v>
      </c>
      <c r="J394" s="52" t="s">
        <v>326</v>
      </c>
      <c r="K394" s="45" t="s">
        <v>360</v>
      </c>
      <c r="L394" s="45" t="str">
        <f t="shared" si="12"/>
        <v>1_Somewhat Important</v>
      </c>
      <c r="M394" s="48" t="str">
        <f t="shared" si="13"/>
        <v>Software Engineer</v>
      </c>
      <c r="N394" s="48"/>
    </row>
    <row r="395" spans="2:14" ht="11" x14ac:dyDescent="0.15">
      <c r="B395" s="46" t="s">
        <v>233</v>
      </c>
      <c r="C395" s="74" t="s">
        <v>135</v>
      </c>
      <c r="D395" s="75" t="s">
        <v>146</v>
      </c>
      <c r="E395" s="75" t="s">
        <v>137</v>
      </c>
      <c r="F395" s="75" t="s">
        <v>137</v>
      </c>
      <c r="G395" s="76" t="s">
        <v>270</v>
      </c>
      <c r="H395" s="76" t="s">
        <v>391</v>
      </c>
      <c r="I395" s="75" t="s">
        <v>306</v>
      </c>
      <c r="J395" s="52" t="s">
        <v>326</v>
      </c>
      <c r="K395" s="45" t="s">
        <v>360</v>
      </c>
      <c r="L395" s="45" t="str">
        <f t="shared" si="12"/>
        <v>VI+I</v>
      </c>
      <c r="M395" s="48" t="str">
        <f t="shared" si="13"/>
        <v>Data Scientist</v>
      </c>
      <c r="N395" s="48"/>
    </row>
    <row r="396" spans="2:14" ht="11" x14ac:dyDescent="0.15">
      <c r="B396" s="46" t="s">
        <v>235</v>
      </c>
      <c r="C396" s="74" t="s">
        <v>219</v>
      </c>
      <c r="D396" s="75" t="s">
        <v>133</v>
      </c>
      <c r="E396" s="75" t="s">
        <v>136</v>
      </c>
      <c r="F396" s="75" t="s">
        <v>144</v>
      </c>
      <c r="G396" s="76" t="s">
        <v>270</v>
      </c>
      <c r="H396" s="76" t="s">
        <v>391</v>
      </c>
      <c r="I396" s="75" t="s">
        <v>292</v>
      </c>
      <c r="J396" s="52" t="s">
        <v>326</v>
      </c>
      <c r="K396" s="45" t="s">
        <v>360</v>
      </c>
      <c r="L396" s="45" t="str">
        <f t="shared" si="12"/>
        <v>1_Somewhat Important</v>
      </c>
      <c r="M396" s="48" t="str">
        <f>IF(OR(C396="Other",C396="Operations"),"Operations + Other",C396)</f>
        <v>Operations + Other</v>
      </c>
      <c r="N396" s="48"/>
    </row>
    <row r="397" spans="2:14" ht="11" x14ac:dyDescent="0.15">
      <c r="B397" s="46" t="s">
        <v>239</v>
      </c>
      <c r="C397" s="74" t="s">
        <v>135</v>
      </c>
      <c r="D397" s="75" t="s">
        <v>133</v>
      </c>
      <c r="E397" s="75" t="s">
        <v>136</v>
      </c>
      <c r="F397" s="75" t="s">
        <v>137</v>
      </c>
      <c r="G397" s="76" t="s">
        <v>270</v>
      </c>
      <c r="H397" s="76" t="s">
        <v>391</v>
      </c>
      <c r="I397" s="75" t="s">
        <v>307</v>
      </c>
      <c r="J397" s="52" t="s">
        <v>326</v>
      </c>
      <c r="K397" s="45" t="s">
        <v>360</v>
      </c>
      <c r="L397" s="45" t="str">
        <f t="shared" si="12"/>
        <v>VI+I</v>
      </c>
      <c r="M397" s="48" t="str">
        <f t="shared" si="13"/>
        <v>Data Scientist</v>
      </c>
      <c r="N397" s="48"/>
    </row>
    <row r="398" spans="2:14" ht="11" x14ac:dyDescent="0.15">
      <c r="B398" s="46" t="s">
        <v>241</v>
      </c>
      <c r="C398" s="74" t="s">
        <v>134</v>
      </c>
      <c r="D398" s="75" t="s">
        <v>133</v>
      </c>
      <c r="E398" s="75" t="s">
        <v>144</v>
      </c>
      <c r="F398" s="75" t="s">
        <v>144</v>
      </c>
      <c r="G398" s="76" t="s">
        <v>270</v>
      </c>
      <c r="H398" s="76" t="s">
        <v>391</v>
      </c>
      <c r="I398" s="75" t="s">
        <v>307</v>
      </c>
      <c r="J398" s="52" t="s">
        <v>326</v>
      </c>
      <c r="K398" s="45" t="s">
        <v>360</v>
      </c>
      <c r="L398" s="45" t="str">
        <f t="shared" si="12"/>
        <v>VI+I</v>
      </c>
      <c r="M398" s="48" t="str">
        <f t="shared" si="13"/>
        <v>Software Engineer</v>
      </c>
      <c r="N398" s="48"/>
    </row>
    <row r="399" spans="2:14" ht="11" x14ac:dyDescent="0.15">
      <c r="B399" s="46" t="s">
        <v>242</v>
      </c>
      <c r="C399" s="74" t="s">
        <v>153</v>
      </c>
      <c r="D399" s="75" t="s">
        <v>133</v>
      </c>
      <c r="E399" s="75" t="s">
        <v>136</v>
      </c>
      <c r="F399" s="75" t="s">
        <v>144</v>
      </c>
      <c r="G399" s="76" t="s">
        <v>270</v>
      </c>
      <c r="H399" s="76" t="s">
        <v>391</v>
      </c>
      <c r="I399" s="75" t="s">
        <v>307</v>
      </c>
      <c r="J399" s="52" t="s">
        <v>326</v>
      </c>
      <c r="K399" s="45" t="s">
        <v>360</v>
      </c>
      <c r="L399" s="45" t="str">
        <f t="shared" si="12"/>
        <v>VI+I</v>
      </c>
      <c r="M399" s="48" t="str">
        <f>IF(OR(C399="Other",C399="Operations"),"Operations + Other",C399)</f>
        <v>Operations + Other</v>
      </c>
      <c r="N399" s="48"/>
    </row>
    <row r="400" spans="2:14" ht="11" x14ac:dyDescent="0.15">
      <c r="B400" s="46" t="s">
        <v>246</v>
      </c>
      <c r="C400" s="74" t="s">
        <v>135</v>
      </c>
      <c r="D400" s="75" t="s">
        <v>133</v>
      </c>
      <c r="E400" s="75" t="s">
        <v>136</v>
      </c>
      <c r="F400" s="75" t="s">
        <v>136</v>
      </c>
      <c r="G400" s="76" t="s">
        <v>270</v>
      </c>
      <c r="H400" s="76" t="s">
        <v>391</v>
      </c>
      <c r="I400" s="75" t="s">
        <v>306</v>
      </c>
      <c r="J400" s="52" t="s">
        <v>326</v>
      </c>
      <c r="K400" s="45" t="s">
        <v>360</v>
      </c>
      <c r="L400" s="45" t="str">
        <f t="shared" si="12"/>
        <v>VI+I</v>
      </c>
      <c r="M400" s="48" t="str">
        <f t="shared" si="13"/>
        <v>Data Scientist</v>
      </c>
      <c r="N400" s="48"/>
    </row>
    <row r="401" spans="2:14" ht="11" x14ac:dyDescent="0.15">
      <c r="B401" s="46" t="s">
        <v>247</v>
      </c>
      <c r="C401" s="74" t="s">
        <v>134</v>
      </c>
      <c r="D401" s="75" t="s">
        <v>146</v>
      </c>
      <c r="E401" s="75" t="s">
        <v>137</v>
      </c>
      <c r="F401" s="75" t="s">
        <v>137</v>
      </c>
      <c r="G401" s="76" t="s">
        <v>270</v>
      </c>
      <c r="H401" s="76" t="s">
        <v>391</v>
      </c>
      <c r="I401" s="75" t="s">
        <v>306</v>
      </c>
      <c r="J401" s="52" t="s">
        <v>326</v>
      </c>
      <c r="K401" s="45" t="s">
        <v>360</v>
      </c>
      <c r="L401" s="45" t="str">
        <f t="shared" si="12"/>
        <v>VI+I</v>
      </c>
      <c r="M401" s="48" t="str">
        <f t="shared" si="13"/>
        <v>Software Engineer</v>
      </c>
      <c r="N401" s="48"/>
    </row>
    <row r="402" spans="2:14" ht="11" x14ac:dyDescent="0.15">
      <c r="B402" s="46" t="s">
        <v>249</v>
      </c>
      <c r="C402" s="74" t="s">
        <v>135</v>
      </c>
      <c r="D402" s="75" t="s">
        <v>133</v>
      </c>
      <c r="E402" s="75" t="s">
        <v>136</v>
      </c>
      <c r="F402" s="75" t="s">
        <v>155</v>
      </c>
      <c r="G402" s="76" t="s">
        <v>270</v>
      </c>
      <c r="H402" s="76" t="s">
        <v>391</v>
      </c>
      <c r="I402" s="75" t="s">
        <v>307</v>
      </c>
      <c r="J402" s="52" t="s">
        <v>326</v>
      </c>
      <c r="K402" s="45" t="s">
        <v>360</v>
      </c>
      <c r="L402" s="45" t="str">
        <f t="shared" si="12"/>
        <v>VI+I</v>
      </c>
      <c r="M402" s="48" t="str">
        <f t="shared" si="13"/>
        <v>Data Scientist</v>
      </c>
      <c r="N402" s="48"/>
    </row>
    <row r="403" spans="2:14" ht="11" x14ac:dyDescent="0.15">
      <c r="B403" s="46" t="s">
        <v>254</v>
      </c>
      <c r="C403" s="74" t="s">
        <v>135</v>
      </c>
      <c r="D403" s="75" t="s">
        <v>146</v>
      </c>
      <c r="E403" s="75" t="s">
        <v>137</v>
      </c>
      <c r="F403" s="75" t="s">
        <v>144</v>
      </c>
      <c r="G403" s="76" t="s">
        <v>270</v>
      </c>
      <c r="H403" s="76" t="s">
        <v>391</v>
      </c>
      <c r="I403" s="75" t="s">
        <v>307</v>
      </c>
      <c r="J403" s="52" t="s">
        <v>326</v>
      </c>
      <c r="K403" s="45" t="s">
        <v>360</v>
      </c>
      <c r="L403" s="45" t="str">
        <f t="shared" si="12"/>
        <v>VI+I</v>
      </c>
      <c r="M403" s="48" t="str">
        <f t="shared" si="13"/>
        <v>Data Scientist</v>
      </c>
      <c r="N403" s="48"/>
    </row>
    <row r="404" spans="2:14" ht="11" x14ac:dyDescent="0.15">
      <c r="B404" s="46" t="s">
        <v>259</v>
      </c>
      <c r="C404" s="74" t="s">
        <v>135</v>
      </c>
      <c r="D404" s="75" t="s">
        <v>146</v>
      </c>
      <c r="E404" s="75" t="s">
        <v>136</v>
      </c>
      <c r="F404" s="75" t="s">
        <v>144</v>
      </c>
      <c r="G404" s="76" t="s">
        <v>270</v>
      </c>
      <c r="H404" s="76" t="s">
        <v>391</v>
      </c>
      <c r="I404" s="75" t="s">
        <v>307</v>
      </c>
      <c r="J404" s="52" t="s">
        <v>326</v>
      </c>
      <c r="K404" s="45" t="s">
        <v>360</v>
      </c>
      <c r="L404" s="45" t="str">
        <f t="shared" si="12"/>
        <v>VI+I</v>
      </c>
      <c r="M404" s="48" t="str">
        <f t="shared" si="13"/>
        <v>Data Scientist</v>
      </c>
      <c r="N404" s="48"/>
    </row>
    <row r="405" spans="2:14" ht="11" x14ac:dyDescent="0.15">
      <c r="B405" s="46" t="s">
        <v>128</v>
      </c>
      <c r="C405" s="74" t="s">
        <v>134</v>
      </c>
      <c r="D405" s="75" t="s">
        <v>133</v>
      </c>
      <c r="E405" s="75" t="s">
        <v>136</v>
      </c>
      <c r="F405" s="75" t="s">
        <v>137</v>
      </c>
      <c r="G405" s="76" t="s">
        <v>271</v>
      </c>
      <c r="H405" s="76" t="s">
        <v>392</v>
      </c>
      <c r="I405" s="75" t="s">
        <v>307</v>
      </c>
      <c r="J405" s="52" t="s">
        <v>328</v>
      </c>
      <c r="K405" s="45" t="s">
        <v>361</v>
      </c>
      <c r="L405" s="45" t="str">
        <f t="shared" si="12"/>
        <v>VI+I</v>
      </c>
      <c r="M405" s="48" t="str">
        <f t="shared" si="13"/>
        <v>Software Engineer</v>
      </c>
      <c r="N405" s="48"/>
    </row>
    <row r="406" spans="2:14" ht="11" x14ac:dyDescent="0.15">
      <c r="B406" s="46" t="s">
        <v>143</v>
      </c>
      <c r="C406" s="74" t="s">
        <v>134</v>
      </c>
      <c r="D406" s="75" t="s">
        <v>133</v>
      </c>
      <c r="E406" s="75" t="s">
        <v>144</v>
      </c>
      <c r="F406" s="75" t="s">
        <v>144</v>
      </c>
      <c r="G406" s="76" t="s">
        <v>271</v>
      </c>
      <c r="H406" s="76" t="s">
        <v>392</v>
      </c>
      <c r="I406" s="75" t="s">
        <v>307</v>
      </c>
      <c r="J406" s="52" t="s">
        <v>328</v>
      </c>
      <c r="K406" s="45" t="s">
        <v>361</v>
      </c>
      <c r="L406" s="45" t="str">
        <f t="shared" si="12"/>
        <v>VI+I</v>
      </c>
      <c r="M406" s="48" t="str">
        <f t="shared" si="13"/>
        <v>Software Engineer</v>
      </c>
      <c r="N406" s="48"/>
    </row>
    <row r="407" spans="2:14" ht="11" x14ac:dyDescent="0.15">
      <c r="B407" s="46" t="s">
        <v>145</v>
      </c>
      <c r="C407" s="74" t="s">
        <v>134</v>
      </c>
      <c r="D407" s="75" t="s">
        <v>146</v>
      </c>
      <c r="E407" s="75" t="s">
        <v>137</v>
      </c>
      <c r="F407" s="75" t="s">
        <v>137</v>
      </c>
      <c r="G407" s="76" t="s">
        <v>271</v>
      </c>
      <c r="H407" s="76" t="s">
        <v>392</v>
      </c>
      <c r="I407" s="75" t="s">
        <v>307</v>
      </c>
      <c r="J407" s="52" t="s">
        <v>328</v>
      </c>
      <c r="K407" s="45" t="s">
        <v>361</v>
      </c>
      <c r="L407" s="45" t="str">
        <f t="shared" si="12"/>
        <v>VI+I</v>
      </c>
      <c r="M407" s="48" t="str">
        <f t="shared" si="13"/>
        <v>Software Engineer</v>
      </c>
      <c r="N407" s="48"/>
    </row>
    <row r="408" spans="2:14" ht="11" x14ac:dyDescent="0.15">
      <c r="B408" s="46" t="s">
        <v>149</v>
      </c>
      <c r="C408" s="74" t="s">
        <v>135</v>
      </c>
      <c r="D408" s="75" t="s">
        <v>133</v>
      </c>
      <c r="E408" s="75" t="s">
        <v>137</v>
      </c>
      <c r="F408" s="75" t="s">
        <v>137</v>
      </c>
      <c r="G408" s="76" t="s">
        <v>271</v>
      </c>
      <c r="H408" s="76" t="s">
        <v>392</v>
      </c>
      <c r="I408" s="75" t="s">
        <v>307</v>
      </c>
      <c r="J408" s="52" t="s">
        <v>328</v>
      </c>
      <c r="K408" s="45" t="s">
        <v>361</v>
      </c>
      <c r="L408" s="45" t="str">
        <f t="shared" si="12"/>
        <v>VI+I</v>
      </c>
      <c r="M408" s="48" t="str">
        <f t="shared" si="13"/>
        <v>Data Scientist</v>
      </c>
      <c r="N408" s="48"/>
    </row>
    <row r="409" spans="2:14" ht="11" x14ac:dyDescent="0.15">
      <c r="B409" s="46" t="s">
        <v>152</v>
      </c>
      <c r="C409" s="74" t="s">
        <v>135</v>
      </c>
      <c r="D409" s="75" t="s">
        <v>133</v>
      </c>
      <c r="E409" s="75" t="s">
        <v>155</v>
      </c>
      <c r="F409" s="75" t="s">
        <v>155</v>
      </c>
      <c r="G409" s="76" t="s">
        <v>271</v>
      </c>
      <c r="H409" s="76" t="s">
        <v>392</v>
      </c>
      <c r="I409" s="75" t="s">
        <v>306</v>
      </c>
      <c r="J409" s="52" t="s">
        <v>328</v>
      </c>
      <c r="K409" s="45" t="s">
        <v>361</v>
      </c>
      <c r="L409" s="45" t="str">
        <f t="shared" si="12"/>
        <v>VI+I</v>
      </c>
      <c r="M409" s="48" t="str">
        <f t="shared" si="13"/>
        <v>Data Scientist</v>
      </c>
      <c r="N409" s="48"/>
    </row>
    <row r="410" spans="2:14" ht="11" x14ac:dyDescent="0.15">
      <c r="B410" s="46" t="s">
        <v>158</v>
      </c>
      <c r="C410" s="74" t="s">
        <v>135</v>
      </c>
      <c r="D410" s="75" t="s">
        <v>146</v>
      </c>
      <c r="E410" s="75" t="s">
        <v>136</v>
      </c>
      <c r="F410" s="75" t="s">
        <v>136</v>
      </c>
      <c r="G410" s="76" t="s">
        <v>271</v>
      </c>
      <c r="H410" s="76" t="s">
        <v>392</v>
      </c>
      <c r="I410" s="75" t="s">
        <v>307</v>
      </c>
      <c r="J410" s="52" t="s">
        <v>328</v>
      </c>
      <c r="K410" s="45" t="s">
        <v>361</v>
      </c>
      <c r="L410" s="45" t="str">
        <f t="shared" si="12"/>
        <v>VI+I</v>
      </c>
      <c r="M410" s="48" t="str">
        <f t="shared" si="13"/>
        <v>Data Scientist</v>
      </c>
      <c r="N410" s="48"/>
    </row>
    <row r="411" spans="2:14" ht="11" x14ac:dyDescent="0.15">
      <c r="B411" s="46" t="s">
        <v>164</v>
      </c>
      <c r="C411" s="74" t="s">
        <v>135</v>
      </c>
      <c r="D411" s="75" t="s">
        <v>133</v>
      </c>
      <c r="E411" s="75" t="s">
        <v>136</v>
      </c>
      <c r="F411" s="75" t="s">
        <v>136</v>
      </c>
      <c r="G411" s="76" t="s">
        <v>271</v>
      </c>
      <c r="H411" s="76" t="s">
        <v>392</v>
      </c>
      <c r="I411" s="75" t="s">
        <v>306</v>
      </c>
      <c r="J411" s="52" t="s">
        <v>328</v>
      </c>
      <c r="K411" s="45" t="s">
        <v>361</v>
      </c>
      <c r="L411" s="45" t="str">
        <f t="shared" si="12"/>
        <v>VI+I</v>
      </c>
      <c r="M411" s="48" t="str">
        <f t="shared" si="13"/>
        <v>Data Scientist</v>
      </c>
      <c r="N411" s="48"/>
    </row>
    <row r="412" spans="2:14" ht="22" x14ac:dyDescent="0.15">
      <c r="B412" s="46" t="s">
        <v>169</v>
      </c>
      <c r="C412" s="74" t="s">
        <v>135</v>
      </c>
      <c r="D412" s="75" t="s">
        <v>173</v>
      </c>
      <c r="E412" s="75" t="s">
        <v>155</v>
      </c>
      <c r="F412" s="75" t="s">
        <v>136</v>
      </c>
      <c r="G412" s="76" t="s">
        <v>271</v>
      </c>
      <c r="H412" s="76" t="s">
        <v>392</v>
      </c>
      <c r="I412" s="75" t="s">
        <v>307</v>
      </c>
      <c r="J412" s="52" t="s">
        <v>328</v>
      </c>
      <c r="K412" s="45" t="s">
        <v>361</v>
      </c>
      <c r="L412" s="45" t="str">
        <f t="shared" si="12"/>
        <v>VI+I</v>
      </c>
      <c r="M412" s="48" t="str">
        <f t="shared" si="13"/>
        <v>Data Scientist</v>
      </c>
      <c r="N412" s="48"/>
    </row>
    <row r="413" spans="2:14" ht="11" x14ac:dyDescent="0.15">
      <c r="B413" s="46" t="s">
        <v>175</v>
      </c>
      <c r="C413" s="74" t="s">
        <v>153</v>
      </c>
      <c r="D413" s="75" t="s">
        <v>133</v>
      </c>
      <c r="E413" s="75" t="s">
        <v>136</v>
      </c>
      <c r="F413" s="75" t="s">
        <v>136</v>
      </c>
      <c r="G413" s="76" t="s">
        <v>271</v>
      </c>
      <c r="H413" s="76" t="s">
        <v>392</v>
      </c>
      <c r="I413" s="75" t="s">
        <v>292</v>
      </c>
      <c r="J413" s="52" t="s">
        <v>328</v>
      </c>
      <c r="K413" s="45" t="s">
        <v>361</v>
      </c>
      <c r="L413" s="45" t="str">
        <f t="shared" si="12"/>
        <v>1_Somewhat Important</v>
      </c>
      <c r="M413" s="48" t="str">
        <f>IF(OR(C413="Other",C413="Operations"),"Operations + Other",C413)</f>
        <v>Operations + Other</v>
      </c>
      <c r="N413" s="48"/>
    </row>
    <row r="414" spans="2:14" ht="11" x14ac:dyDescent="0.15">
      <c r="B414" s="46" t="s">
        <v>187</v>
      </c>
      <c r="C414" s="74" t="s">
        <v>134</v>
      </c>
      <c r="D414" s="75" t="s">
        <v>133</v>
      </c>
      <c r="E414" s="75" t="s">
        <v>136</v>
      </c>
      <c r="F414" s="75" t="s">
        <v>136</v>
      </c>
      <c r="G414" s="76" t="s">
        <v>271</v>
      </c>
      <c r="H414" s="76" t="s">
        <v>392</v>
      </c>
      <c r="I414" s="75" t="s">
        <v>307</v>
      </c>
      <c r="J414" s="52" t="s">
        <v>328</v>
      </c>
      <c r="K414" s="45" t="s">
        <v>361</v>
      </c>
      <c r="L414" s="45" t="str">
        <f t="shared" si="12"/>
        <v>VI+I</v>
      </c>
      <c r="M414" s="48" t="str">
        <f t="shared" si="13"/>
        <v>Software Engineer</v>
      </c>
      <c r="N414" s="48"/>
    </row>
    <row r="415" spans="2:14" ht="11" x14ac:dyDescent="0.15">
      <c r="B415" s="46" t="s">
        <v>191</v>
      </c>
      <c r="C415" s="74" t="s">
        <v>135</v>
      </c>
      <c r="D415" s="75" t="s">
        <v>133</v>
      </c>
      <c r="E415" s="75" t="s">
        <v>155</v>
      </c>
      <c r="F415" s="75" t="s">
        <v>155</v>
      </c>
      <c r="G415" s="76" t="s">
        <v>271</v>
      </c>
      <c r="H415" s="76" t="s">
        <v>392</v>
      </c>
      <c r="I415" s="75" t="s">
        <v>307</v>
      </c>
      <c r="J415" s="52" t="s">
        <v>328</v>
      </c>
      <c r="K415" s="45" t="s">
        <v>361</v>
      </c>
      <c r="L415" s="45" t="str">
        <f t="shared" si="12"/>
        <v>VI+I</v>
      </c>
      <c r="M415" s="48" t="str">
        <f t="shared" si="13"/>
        <v>Data Scientist</v>
      </c>
      <c r="N415" s="48"/>
    </row>
    <row r="416" spans="2:14" ht="11" x14ac:dyDescent="0.15">
      <c r="B416" s="46" t="s">
        <v>193</v>
      </c>
      <c r="C416" s="74" t="s">
        <v>135</v>
      </c>
      <c r="D416" s="75" t="s">
        <v>133</v>
      </c>
      <c r="E416" s="75" t="s">
        <v>155</v>
      </c>
      <c r="F416" s="75" t="s">
        <v>137</v>
      </c>
      <c r="G416" s="76" t="s">
        <v>271</v>
      </c>
      <c r="H416" s="76" t="s">
        <v>392</v>
      </c>
      <c r="I416" s="75" t="s">
        <v>307</v>
      </c>
      <c r="J416" s="52" t="s">
        <v>328</v>
      </c>
      <c r="K416" s="45" t="s">
        <v>361</v>
      </c>
      <c r="L416" s="45" t="str">
        <f t="shared" si="12"/>
        <v>VI+I</v>
      </c>
      <c r="M416" s="48" t="str">
        <f t="shared" si="13"/>
        <v>Data Scientist</v>
      </c>
      <c r="N416" s="48"/>
    </row>
    <row r="417" spans="2:14" ht="11" x14ac:dyDescent="0.15">
      <c r="B417" s="46" t="s">
        <v>196</v>
      </c>
      <c r="C417" s="74" t="s">
        <v>134</v>
      </c>
      <c r="D417" s="75" t="s">
        <v>133</v>
      </c>
      <c r="E417" s="75" t="s">
        <v>136</v>
      </c>
      <c r="F417" s="75" t="s">
        <v>137</v>
      </c>
      <c r="G417" s="76" t="s">
        <v>271</v>
      </c>
      <c r="H417" s="76" t="s">
        <v>392</v>
      </c>
      <c r="I417" s="75" t="s">
        <v>307</v>
      </c>
      <c r="J417" s="52" t="s">
        <v>328</v>
      </c>
      <c r="K417" s="45" t="s">
        <v>361</v>
      </c>
      <c r="L417" s="45" t="str">
        <f t="shared" si="12"/>
        <v>VI+I</v>
      </c>
      <c r="M417" s="48" t="str">
        <f t="shared" si="13"/>
        <v>Software Engineer</v>
      </c>
      <c r="N417" s="48"/>
    </row>
    <row r="418" spans="2:14" ht="11" x14ac:dyDescent="0.15">
      <c r="B418" s="46" t="s">
        <v>199</v>
      </c>
      <c r="C418" s="74" t="s">
        <v>153</v>
      </c>
      <c r="D418" s="75" t="s">
        <v>133</v>
      </c>
      <c r="E418" s="75" t="s">
        <v>136</v>
      </c>
      <c r="F418" s="75" t="s">
        <v>137</v>
      </c>
      <c r="G418" s="76" t="s">
        <v>271</v>
      </c>
      <c r="H418" s="76" t="s">
        <v>392</v>
      </c>
      <c r="I418" s="75" t="s">
        <v>307</v>
      </c>
      <c r="J418" s="52" t="s">
        <v>328</v>
      </c>
      <c r="K418" s="45" t="s">
        <v>361</v>
      </c>
      <c r="L418" s="45" t="str">
        <f t="shared" si="12"/>
        <v>VI+I</v>
      </c>
      <c r="M418" s="48" t="str">
        <f>IF(OR(C418="Other",C418="Operations"),"Operations + Other",C418)</f>
        <v>Operations + Other</v>
      </c>
      <c r="N418" s="48"/>
    </row>
    <row r="419" spans="2:14" ht="11" x14ac:dyDescent="0.15">
      <c r="B419" s="46" t="s">
        <v>202</v>
      </c>
      <c r="C419" s="74" t="s">
        <v>134</v>
      </c>
      <c r="D419" s="75" t="s">
        <v>133</v>
      </c>
      <c r="E419" s="75" t="s">
        <v>137</v>
      </c>
      <c r="F419" s="75" t="s">
        <v>155</v>
      </c>
      <c r="G419" s="76" t="s">
        <v>271</v>
      </c>
      <c r="H419" s="76" t="s">
        <v>392</v>
      </c>
      <c r="I419" s="75" t="s">
        <v>307</v>
      </c>
      <c r="J419" s="52" t="s">
        <v>328</v>
      </c>
      <c r="K419" s="45" t="s">
        <v>361</v>
      </c>
      <c r="L419" s="45" t="str">
        <f t="shared" si="12"/>
        <v>VI+I</v>
      </c>
      <c r="M419" s="48" t="str">
        <f t="shared" si="13"/>
        <v>Software Engineer</v>
      </c>
      <c r="N419" s="48"/>
    </row>
    <row r="420" spans="2:14" ht="11" x14ac:dyDescent="0.15">
      <c r="B420" s="46" t="s">
        <v>207</v>
      </c>
      <c r="C420" s="74" t="s">
        <v>134</v>
      </c>
      <c r="D420" s="75" t="s">
        <v>146</v>
      </c>
      <c r="E420" s="75" t="s">
        <v>136</v>
      </c>
      <c r="F420" s="75" t="s">
        <v>144</v>
      </c>
      <c r="G420" s="76" t="s">
        <v>271</v>
      </c>
      <c r="H420" s="76" t="s">
        <v>392</v>
      </c>
      <c r="I420" s="75" t="s">
        <v>307</v>
      </c>
      <c r="J420" s="52" t="s">
        <v>328</v>
      </c>
      <c r="K420" s="45" t="s">
        <v>361</v>
      </c>
      <c r="L420" s="45" t="str">
        <f t="shared" si="12"/>
        <v>VI+I</v>
      </c>
      <c r="M420" s="48" t="str">
        <f t="shared" si="13"/>
        <v>Software Engineer</v>
      </c>
      <c r="N420" s="48"/>
    </row>
    <row r="421" spans="2:14" ht="11" x14ac:dyDescent="0.15">
      <c r="B421" s="46" t="s">
        <v>215</v>
      </c>
      <c r="C421" s="74" t="s">
        <v>135</v>
      </c>
      <c r="D421" s="75" t="s">
        <v>146</v>
      </c>
      <c r="E421" s="75" t="s">
        <v>155</v>
      </c>
      <c r="F421" s="75" t="s">
        <v>137</v>
      </c>
      <c r="G421" s="76" t="s">
        <v>271</v>
      </c>
      <c r="H421" s="76" t="s">
        <v>392</v>
      </c>
      <c r="I421" s="75" t="s">
        <v>307</v>
      </c>
      <c r="J421" s="52" t="s">
        <v>328</v>
      </c>
      <c r="K421" s="45" t="s">
        <v>361</v>
      </c>
      <c r="L421" s="45" t="str">
        <f t="shared" si="12"/>
        <v>VI+I</v>
      </c>
      <c r="M421" s="48" t="str">
        <f t="shared" si="13"/>
        <v>Data Scientist</v>
      </c>
      <c r="N421" s="48"/>
    </row>
    <row r="422" spans="2:14" ht="11" x14ac:dyDescent="0.15">
      <c r="B422" s="46" t="s">
        <v>220</v>
      </c>
      <c r="C422" s="74" t="s">
        <v>153</v>
      </c>
      <c r="D422" s="75" t="s">
        <v>133</v>
      </c>
      <c r="E422" s="75" t="s">
        <v>136</v>
      </c>
      <c r="F422" s="75" t="s">
        <v>137</v>
      </c>
      <c r="G422" s="76" t="s">
        <v>271</v>
      </c>
      <c r="H422" s="76" t="s">
        <v>392</v>
      </c>
      <c r="I422" s="75" t="s">
        <v>307</v>
      </c>
      <c r="J422" s="52" t="s">
        <v>328</v>
      </c>
      <c r="K422" s="45" t="s">
        <v>361</v>
      </c>
      <c r="L422" s="45" t="str">
        <f t="shared" si="12"/>
        <v>VI+I</v>
      </c>
      <c r="M422" s="48" t="str">
        <f>IF(OR(C422="Other",C422="Operations"),"Operations + Other",C422)</f>
        <v>Operations + Other</v>
      </c>
      <c r="N422" s="48"/>
    </row>
    <row r="423" spans="2:14" ht="11" x14ac:dyDescent="0.15">
      <c r="B423" s="46" t="s">
        <v>223</v>
      </c>
      <c r="C423" s="74" t="s">
        <v>135</v>
      </c>
      <c r="D423" s="75" t="s">
        <v>153</v>
      </c>
      <c r="E423" s="75" t="s">
        <v>137</v>
      </c>
      <c r="F423" s="75" t="s">
        <v>144</v>
      </c>
      <c r="G423" s="76" t="s">
        <v>271</v>
      </c>
      <c r="H423" s="76" t="s">
        <v>392</v>
      </c>
      <c r="I423" s="75" t="s">
        <v>307</v>
      </c>
      <c r="J423" s="52" t="s">
        <v>328</v>
      </c>
      <c r="K423" s="45" t="s">
        <v>361</v>
      </c>
      <c r="L423" s="45" t="str">
        <f t="shared" si="12"/>
        <v>VI+I</v>
      </c>
      <c r="M423" s="48" t="str">
        <f t="shared" si="13"/>
        <v>Data Scientist</v>
      </c>
      <c r="N423" s="48"/>
    </row>
    <row r="424" spans="2:14" ht="11" x14ac:dyDescent="0.15">
      <c r="B424" s="46" t="s">
        <v>226</v>
      </c>
      <c r="C424" s="74" t="s">
        <v>135</v>
      </c>
      <c r="D424" s="75" t="s">
        <v>133</v>
      </c>
      <c r="E424" s="75" t="s">
        <v>155</v>
      </c>
      <c r="F424" s="75" t="s">
        <v>155</v>
      </c>
      <c r="G424" s="76" t="s">
        <v>271</v>
      </c>
      <c r="H424" s="76" t="s">
        <v>392</v>
      </c>
      <c r="I424" s="75" t="s">
        <v>307</v>
      </c>
      <c r="J424" s="52" t="s">
        <v>328</v>
      </c>
      <c r="K424" s="45" t="s">
        <v>361</v>
      </c>
      <c r="L424" s="45" t="str">
        <f t="shared" si="12"/>
        <v>VI+I</v>
      </c>
      <c r="M424" s="48" t="str">
        <f t="shared" si="13"/>
        <v>Data Scientist</v>
      </c>
      <c r="N424" s="48"/>
    </row>
    <row r="425" spans="2:14" ht="22" x14ac:dyDescent="0.15">
      <c r="B425" s="46" t="s">
        <v>228</v>
      </c>
      <c r="C425" s="74" t="s">
        <v>134</v>
      </c>
      <c r="D425" s="75" t="s">
        <v>173</v>
      </c>
      <c r="E425" s="75" t="s">
        <v>155</v>
      </c>
      <c r="F425" s="75" t="s">
        <v>137</v>
      </c>
      <c r="G425" s="76" t="s">
        <v>271</v>
      </c>
      <c r="H425" s="76" t="s">
        <v>392</v>
      </c>
      <c r="I425" s="75" t="s">
        <v>307</v>
      </c>
      <c r="J425" s="52" t="s">
        <v>328</v>
      </c>
      <c r="K425" s="45" t="s">
        <v>361</v>
      </c>
      <c r="L425" s="45" t="str">
        <f t="shared" si="12"/>
        <v>VI+I</v>
      </c>
      <c r="M425" s="48" t="str">
        <f t="shared" si="13"/>
        <v>Software Engineer</v>
      </c>
      <c r="N425" s="48"/>
    </row>
    <row r="426" spans="2:14" ht="11" x14ac:dyDescent="0.15">
      <c r="B426" s="46" t="s">
        <v>233</v>
      </c>
      <c r="C426" s="74" t="s">
        <v>135</v>
      </c>
      <c r="D426" s="75" t="s">
        <v>146</v>
      </c>
      <c r="E426" s="75" t="s">
        <v>137</v>
      </c>
      <c r="F426" s="75" t="s">
        <v>137</v>
      </c>
      <c r="G426" s="76" t="s">
        <v>271</v>
      </c>
      <c r="H426" s="76" t="s">
        <v>392</v>
      </c>
      <c r="I426" s="75" t="s">
        <v>306</v>
      </c>
      <c r="J426" s="52" t="s">
        <v>328</v>
      </c>
      <c r="K426" s="45" t="s">
        <v>361</v>
      </c>
      <c r="L426" s="45" t="str">
        <f t="shared" si="12"/>
        <v>VI+I</v>
      </c>
      <c r="M426" s="48" t="str">
        <f t="shared" si="13"/>
        <v>Data Scientist</v>
      </c>
      <c r="N426" s="48"/>
    </row>
    <row r="427" spans="2:14" ht="11" x14ac:dyDescent="0.15">
      <c r="B427" s="46" t="s">
        <v>235</v>
      </c>
      <c r="C427" s="74" t="s">
        <v>219</v>
      </c>
      <c r="D427" s="75" t="s">
        <v>133</v>
      </c>
      <c r="E427" s="75" t="s">
        <v>136</v>
      </c>
      <c r="F427" s="75" t="s">
        <v>144</v>
      </c>
      <c r="G427" s="76" t="s">
        <v>271</v>
      </c>
      <c r="H427" s="76" t="s">
        <v>392</v>
      </c>
      <c r="I427" s="75" t="s">
        <v>306</v>
      </c>
      <c r="J427" s="52" t="s">
        <v>328</v>
      </c>
      <c r="K427" s="45" t="s">
        <v>361</v>
      </c>
      <c r="L427" s="45" t="str">
        <f t="shared" si="12"/>
        <v>VI+I</v>
      </c>
      <c r="M427" s="48" t="str">
        <f>IF(OR(C427="Other",C427="Operations"),"Operations + Other",C427)</f>
        <v>Operations + Other</v>
      </c>
      <c r="N427" s="48"/>
    </row>
    <row r="428" spans="2:14" ht="11" x14ac:dyDescent="0.15">
      <c r="B428" s="46" t="s">
        <v>239</v>
      </c>
      <c r="C428" s="74" t="s">
        <v>135</v>
      </c>
      <c r="D428" s="75" t="s">
        <v>133</v>
      </c>
      <c r="E428" s="75" t="s">
        <v>136</v>
      </c>
      <c r="F428" s="75" t="s">
        <v>137</v>
      </c>
      <c r="G428" s="76" t="s">
        <v>271</v>
      </c>
      <c r="H428" s="76" t="s">
        <v>392</v>
      </c>
      <c r="I428" s="75" t="s">
        <v>307</v>
      </c>
      <c r="J428" s="52" t="s">
        <v>328</v>
      </c>
      <c r="K428" s="45" t="s">
        <v>361</v>
      </c>
      <c r="L428" s="45" t="str">
        <f t="shared" si="12"/>
        <v>VI+I</v>
      </c>
      <c r="M428" s="48" t="str">
        <f t="shared" si="13"/>
        <v>Data Scientist</v>
      </c>
      <c r="N428" s="48"/>
    </row>
    <row r="429" spans="2:14" ht="11" x14ac:dyDescent="0.15">
      <c r="B429" s="46" t="s">
        <v>241</v>
      </c>
      <c r="C429" s="74" t="s">
        <v>134</v>
      </c>
      <c r="D429" s="75" t="s">
        <v>133</v>
      </c>
      <c r="E429" s="75" t="s">
        <v>144</v>
      </c>
      <c r="F429" s="75" t="s">
        <v>144</v>
      </c>
      <c r="G429" s="76" t="s">
        <v>271</v>
      </c>
      <c r="H429" s="76" t="s">
        <v>392</v>
      </c>
      <c r="I429" s="75" t="s">
        <v>307</v>
      </c>
      <c r="J429" s="52" t="s">
        <v>328</v>
      </c>
      <c r="K429" s="45" t="s">
        <v>361</v>
      </c>
      <c r="L429" s="45" t="str">
        <f t="shared" si="12"/>
        <v>VI+I</v>
      </c>
      <c r="M429" s="48" t="str">
        <f t="shared" si="13"/>
        <v>Software Engineer</v>
      </c>
      <c r="N429" s="48"/>
    </row>
    <row r="430" spans="2:14" ht="11" x14ac:dyDescent="0.15">
      <c r="B430" s="46" t="s">
        <v>242</v>
      </c>
      <c r="C430" s="74" t="s">
        <v>153</v>
      </c>
      <c r="D430" s="75" t="s">
        <v>133</v>
      </c>
      <c r="E430" s="75" t="s">
        <v>136</v>
      </c>
      <c r="F430" s="75" t="s">
        <v>144</v>
      </c>
      <c r="G430" s="76" t="s">
        <v>271</v>
      </c>
      <c r="H430" s="76" t="s">
        <v>392</v>
      </c>
      <c r="I430" s="75" t="s">
        <v>307</v>
      </c>
      <c r="J430" s="52" t="s">
        <v>328</v>
      </c>
      <c r="K430" s="45" t="s">
        <v>361</v>
      </c>
      <c r="L430" s="45" t="str">
        <f t="shared" si="12"/>
        <v>VI+I</v>
      </c>
      <c r="M430" s="48" t="str">
        <f>IF(OR(C430="Other",C430="Operations"),"Operations + Other",C430)</f>
        <v>Operations + Other</v>
      </c>
      <c r="N430" s="48"/>
    </row>
    <row r="431" spans="2:14" ht="11" x14ac:dyDescent="0.15">
      <c r="B431" s="46" t="s">
        <v>246</v>
      </c>
      <c r="C431" s="74" t="s">
        <v>135</v>
      </c>
      <c r="D431" s="75" t="s">
        <v>133</v>
      </c>
      <c r="E431" s="75" t="s">
        <v>136</v>
      </c>
      <c r="F431" s="75" t="s">
        <v>136</v>
      </c>
      <c r="G431" s="76" t="s">
        <v>271</v>
      </c>
      <c r="H431" s="76" t="s">
        <v>392</v>
      </c>
      <c r="I431" s="75" t="s">
        <v>307</v>
      </c>
      <c r="J431" s="52" t="s">
        <v>328</v>
      </c>
      <c r="K431" s="45" t="s">
        <v>361</v>
      </c>
      <c r="L431" s="45" t="str">
        <f t="shared" si="12"/>
        <v>VI+I</v>
      </c>
      <c r="M431" s="48" t="str">
        <f t="shared" si="13"/>
        <v>Data Scientist</v>
      </c>
      <c r="N431" s="48"/>
    </row>
    <row r="432" spans="2:14" ht="11" x14ac:dyDescent="0.15">
      <c r="B432" s="46" t="s">
        <v>247</v>
      </c>
      <c r="C432" s="74" t="s">
        <v>134</v>
      </c>
      <c r="D432" s="75" t="s">
        <v>146</v>
      </c>
      <c r="E432" s="75" t="s">
        <v>137</v>
      </c>
      <c r="F432" s="75" t="s">
        <v>137</v>
      </c>
      <c r="G432" s="76" t="s">
        <v>271</v>
      </c>
      <c r="H432" s="76" t="s">
        <v>392</v>
      </c>
      <c r="I432" s="75" t="s">
        <v>307</v>
      </c>
      <c r="J432" s="52" t="s">
        <v>328</v>
      </c>
      <c r="K432" s="45" t="s">
        <v>361</v>
      </c>
      <c r="L432" s="45" t="str">
        <f t="shared" si="12"/>
        <v>VI+I</v>
      </c>
      <c r="M432" s="48" t="str">
        <f t="shared" si="13"/>
        <v>Software Engineer</v>
      </c>
      <c r="N432" s="48"/>
    </row>
    <row r="433" spans="2:14" ht="11" x14ac:dyDescent="0.15">
      <c r="B433" s="46" t="s">
        <v>249</v>
      </c>
      <c r="C433" s="74" t="s">
        <v>135</v>
      </c>
      <c r="D433" s="75" t="s">
        <v>133</v>
      </c>
      <c r="E433" s="75" t="s">
        <v>136</v>
      </c>
      <c r="F433" s="75" t="s">
        <v>155</v>
      </c>
      <c r="G433" s="76" t="s">
        <v>271</v>
      </c>
      <c r="H433" s="76" t="s">
        <v>392</v>
      </c>
      <c r="I433" s="75" t="s">
        <v>307</v>
      </c>
      <c r="J433" s="52" t="s">
        <v>328</v>
      </c>
      <c r="K433" s="45" t="s">
        <v>361</v>
      </c>
      <c r="L433" s="45" t="str">
        <f t="shared" si="12"/>
        <v>VI+I</v>
      </c>
      <c r="M433" s="48" t="str">
        <f t="shared" si="13"/>
        <v>Data Scientist</v>
      </c>
      <c r="N433" s="48"/>
    </row>
    <row r="434" spans="2:14" ht="11" x14ac:dyDescent="0.15">
      <c r="B434" s="46" t="s">
        <v>254</v>
      </c>
      <c r="C434" s="74" t="s">
        <v>135</v>
      </c>
      <c r="D434" s="75" t="s">
        <v>146</v>
      </c>
      <c r="E434" s="75" t="s">
        <v>137</v>
      </c>
      <c r="F434" s="75" t="s">
        <v>144</v>
      </c>
      <c r="G434" s="76" t="s">
        <v>271</v>
      </c>
      <c r="H434" s="76" t="s">
        <v>392</v>
      </c>
      <c r="I434" s="75" t="s">
        <v>307</v>
      </c>
      <c r="J434" s="52" t="s">
        <v>328</v>
      </c>
      <c r="K434" s="45" t="s">
        <v>361</v>
      </c>
      <c r="L434" s="45" t="str">
        <f t="shared" si="12"/>
        <v>VI+I</v>
      </c>
      <c r="M434" s="48" t="str">
        <f t="shared" si="13"/>
        <v>Data Scientist</v>
      </c>
      <c r="N434" s="48"/>
    </row>
    <row r="435" spans="2:14" ht="11" x14ac:dyDescent="0.15">
      <c r="B435" s="46" t="s">
        <v>259</v>
      </c>
      <c r="C435" s="74" t="s">
        <v>135</v>
      </c>
      <c r="D435" s="75" t="s">
        <v>146</v>
      </c>
      <c r="E435" s="75" t="s">
        <v>136</v>
      </c>
      <c r="F435" s="75" t="s">
        <v>144</v>
      </c>
      <c r="G435" s="76" t="s">
        <v>271</v>
      </c>
      <c r="H435" s="76" t="s">
        <v>392</v>
      </c>
      <c r="I435" s="75" t="s">
        <v>307</v>
      </c>
      <c r="J435" s="52" t="s">
        <v>328</v>
      </c>
      <c r="K435" s="45" t="s">
        <v>361</v>
      </c>
      <c r="L435" s="45" t="str">
        <f t="shared" si="12"/>
        <v>VI+I</v>
      </c>
      <c r="M435" s="48" t="str">
        <f t="shared" si="13"/>
        <v>Data Scientist</v>
      </c>
      <c r="N435" s="48"/>
    </row>
    <row r="436" spans="2:14" ht="11" x14ac:dyDescent="0.15">
      <c r="B436" s="46" t="s">
        <v>128</v>
      </c>
      <c r="C436" s="74" t="s">
        <v>134</v>
      </c>
      <c r="D436" s="75" t="s">
        <v>133</v>
      </c>
      <c r="E436" s="75" t="s">
        <v>136</v>
      </c>
      <c r="F436" s="75" t="s">
        <v>137</v>
      </c>
      <c r="G436" s="76" t="s">
        <v>281</v>
      </c>
      <c r="H436" s="76" t="s">
        <v>393</v>
      </c>
      <c r="I436" s="75" t="s">
        <v>307</v>
      </c>
      <c r="J436" s="52" t="s">
        <v>329</v>
      </c>
      <c r="K436" s="45" t="s">
        <v>353</v>
      </c>
      <c r="L436" s="45" t="str">
        <f t="shared" si="12"/>
        <v>VI+I</v>
      </c>
      <c r="M436" s="48" t="str">
        <f t="shared" si="13"/>
        <v>Software Engineer</v>
      </c>
      <c r="N436" s="48"/>
    </row>
    <row r="437" spans="2:14" ht="11" x14ac:dyDescent="0.15">
      <c r="B437" s="46" t="s">
        <v>143</v>
      </c>
      <c r="C437" s="74" t="s">
        <v>134</v>
      </c>
      <c r="D437" s="75" t="s">
        <v>133</v>
      </c>
      <c r="E437" s="75" t="s">
        <v>144</v>
      </c>
      <c r="F437" s="75" t="s">
        <v>144</v>
      </c>
      <c r="G437" s="76" t="s">
        <v>281</v>
      </c>
      <c r="H437" s="76" t="s">
        <v>393</v>
      </c>
      <c r="I437" s="75" t="s">
        <v>307</v>
      </c>
      <c r="J437" s="52" t="s">
        <v>329</v>
      </c>
      <c r="K437" s="45" t="s">
        <v>353</v>
      </c>
      <c r="L437" s="45" t="str">
        <f t="shared" si="12"/>
        <v>VI+I</v>
      </c>
      <c r="M437" s="48" t="str">
        <f t="shared" si="13"/>
        <v>Software Engineer</v>
      </c>
      <c r="N437" s="48"/>
    </row>
    <row r="438" spans="2:14" ht="11" x14ac:dyDescent="0.15">
      <c r="B438" s="46" t="s">
        <v>145</v>
      </c>
      <c r="C438" s="74" t="s">
        <v>134</v>
      </c>
      <c r="D438" s="75" t="s">
        <v>146</v>
      </c>
      <c r="E438" s="75" t="s">
        <v>137</v>
      </c>
      <c r="F438" s="75" t="s">
        <v>137</v>
      </c>
      <c r="G438" s="76" t="s">
        <v>281</v>
      </c>
      <c r="H438" s="76" t="s">
        <v>393</v>
      </c>
      <c r="I438" s="75" t="s">
        <v>307</v>
      </c>
      <c r="J438" s="52" t="s">
        <v>329</v>
      </c>
      <c r="K438" s="45" t="s">
        <v>353</v>
      </c>
      <c r="L438" s="45" t="str">
        <f t="shared" si="12"/>
        <v>VI+I</v>
      </c>
      <c r="M438" s="48" t="str">
        <f t="shared" si="13"/>
        <v>Software Engineer</v>
      </c>
      <c r="N438" s="48"/>
    </row>
    <row r="439" spans="2:14" ht="11" x14ac:dyDescent="0.15">
      <c r="B439" s="46" t="s">
        <v>149</v>
      </c>
      <c r="C439" s="74" t="s">
        <v>135</v>
      </c>
      <c r="D439" s="75" t="s">
        <v>133</v>
      </c>
      <c r="E439" s="75" t="s">
        <v>137</v>
      </c>
      <c r="F439" s="75" t="s">
        <v>137</v>
      </c>
      <c r="G439" s="76" t="s">
        <v>281</v>
      </c>
      <c r="H439" s="76" t="s">
        <v>393</v>
      </c>
      <c r="I439" s="75" t="s">
        <v>307</v>
      </c>
      <c r="J439" s="52" t="s">
        <v>329</v>
      </c>
      <c r="K439" s="45" t="s">
        <v>353</v>
      </c>
      <c r="L439" s="45" t="str">
        <f t="shared" si="12"/>
        <v>VI+I</v>
      </c>
      <c r="M439" s="48" t="str">
        <f t="shared" si="13"/>
        <v>Data Scientist</v>
      </c>
      <c r="N439" s="48"/>
    </row>
    <row r="440" spans="2:14" ht="11" x14ac:dyDescent="0.15">
      <c r="B440" s="46" t="s">
        <v>152</v>
      </c>
      <c r="C440" s="74" t="s">
        <v>135</v>
      </c>
      <c r="D440" s="75" t="s">
        <v>133</v>
      </c>
      <c r="E440" s="75" t="s">
        <v>155</v>
      </c>
      <c r="F440" s="75" t="s">
        <v>155</v>
      </c>
      <c r="G440" s="76" t="s">
        <v>281</v>
      </c>
      <c r="H440" s="76" t="s">
        <v>393</v>
      </c>
      <c r="I440" s="75" t="s">
        <v>292</v>
      </c>
      <c r="J440" s="52" t="s">
        <v>329</v>
      </c>
      <c r="K440" s="45" t="s">
        <v>353</v>
      </c>
      <c r="L440" s="45" t="str">
        <f t="shared" si="12"/>
        <v>1_Somewhat Important</v>
      </c>
      <c r="M440" s="48" t="str">
        <f t="shared" si="13"/>
        <v>Data Scientist</v>
      </c>
      <c r="N440" s="48"/>
    </row>
    <row r="441" spans="2:14" ht="11" x14ac:dyDescent="0.15">
      <c r="B441" s="46" t="s">
        <v>158</v>
      </c>
      <c r="C441" s="74" t="s">
        <v>135</v>
      </c>
      <c r="D441" s="75" t="s">
        <v>146</v>
      </c>
      <c r="E441" s="75" t="s">
        <v>136</v>
      </c>
      <c r="F441" s="75" t="s">
        <v>136</v>
      </c>
      <c r="G441" s="76" t="s">
        <v>281</v>
      </c>
      <c r="H441" s="76" t="s">
        <v>393</v>
      </c>
      <c r="I441" s="75" t="s">
        <v>306</v>
      </c>
      <c r="J441" s="52" t="s">
        <v>329</v>
      </c>
      <c r="K441" s="45" t="s">
        <v>353</v>
      </c>
      <c r="L441" s="45" t="str">
        <f t="shared" si="12"/>
        <v>VI+I</v>
      </c>
      <c r="M441" s="48" t="str">
        <f t="shared" si="13"/>
        <v>Data Scientist</v>
      </c>
      <c r="N441" s="48"/>
    </row>
    <row r="442" spans="2:14" ht="11" x14ac:dyDescent="0.15">
      <c r="B442" s="46" t="s">
        <v>164</v>
      </c>
      <c r="C442" s="74" t="s">
        <v>135</v>
      </c>
      <c r="D442" s="75" t="s">
        <v>133</v>
      </c>
      <c r="E442" s="75" t="s">
        <v>136</v>
      </c>
      <c r="F442" s="75" t="s">
        <v>136</v>
      </c>
      <c r="G442" s="76" t="s">
        <v>281</v>
      </c>
      <c r="H442" s="76" t="s">
        <v>393</v>
      </c>
      <c r="I442" s="75" t="s">
        <v>306</v>
      </c>
      <c r="J442" s="52" t="s">
        <v>329</v>
      </c>
      <c r="K442" s="45" t="s">
        <v>353</v>
      </c>
      <c r="L442" s="45" t="str">
        <f t="shared" si="12"/>
        <v>VI+I</v>
      </c>
      <c r="M442" s="48" t="str">
        <f t="shared" si="13"/>
        <v>Data Scientist</v>
      </c>
      <c r="N442" s="48"/>
    </row>
    <row r="443" spans="2:14" ht="22" x14ac:dyDescent="0.15">
      <c r="B443" s="46" t="s">
        <v>169</v>
      </c>
      <c r="C443" s="74" t="s">
        <v>135</v>
      </c>
      <c r="D443" s="75" t="s">
        <v>173</v>
      </c>
      <c r="E443" s="75" t="s">
        <v>155</v>
      </c>
      <c r="F443" s="75" t="s">
        <v>136</v>
      </c>
      <c r="G443" s="76" t="s">
        <v>281</v>
      </c>
      <c r="H443" s="76" t="s">
        <v>393</v>
      </c>
      <c r="I443" s="75" t="s">
        <v>307</v>
      </c>
      <c r="J443" s="52" t="s">
        <v>329</v>
      </c>
      <c r="K443" s="45" t="s">
        <v>353</v>
      </c>
      <c r="L443" s="45" t="str">
        <f t="shared" si="12"/>
        <v>VI+I</v>
      </c>
      <c r="M443" s="48" t="str">
        <f t="shared" si="13"/>
        <v>Data Scientist</v>
      </c>
      <c r="N443" s="48"/>
    </row>
    <row r="444" spans="2:14" ht="11" x14ac:dyDescent="0.15">
      <c r="B444" s="46" t="s">
        <v>175</v>
      </c>
      <c r="C444" s="74" t="s">
        <v>153</v>
      </c>
      <c r="D444" s="75" t="s">
        <v>133</v>
      </c>
      <c r="E444" s="75" t="s">
        <v>136</v>
      </c>
      <c r="F444" s="75" t="s">
        <v>136</v>
      </c>
      <c r="G444" s="76" t="s">
        <v>281</v>
      </c>
      <c r="H444" s="76" t="s">
        <v>393</v>
      </c>
      <c r="I444" s="75" t="s">
        <v>307</v>
      </c>
      <c r="J444" s="52" t="s">
        <v>329</v>
      </c>
      <c r="K444" s="45" t="s">
        <v>353</v>
      </c>
      <c r="L444" s="45" t="str">
        <f t="shared" si="12"/>
        <v>VI+I</v>
      </c>
      <c r="M444" s="48" t="str">
        <f>IF(OR(C444="Other",C444="Operations"),"Operations + Other",C444)</f>
        <v>Operations + Other</v>
      </c>
      <c r="N444" s="48"/>
    </row>
    <row r="445" spans="2:14" ht="11" x14ac:dyDescent="0.15">
      <c r="B445" s="46" t="s">
        <v>187</v>
      </c>
      <c r="C445" s="74" t="s">
        <v>134</v>
      </c>
      <c r="D445" s="75" t="s">
        <v>133</v>
      </c>
      <c r="E445" s="75" t="s">
        <v>136</v>
      </c>
      <c r="F445" s="75" t="s">
        <v>136</v>
      </c>
      <c r="G445" s="76" t="s">
        <v>281</v>
      </c>
      <c r="H445" s="76" t="s">
        <v>393</v>
      </c>
      <c r="I445" s="75" t="s">
        <v>306</v>
      </c>
      <c r="J445" s="52" t="s">
        <v>329</v>
      </c>
      <c r="K445" s="45" t="s">
        <v>353</v>
      </c>
      <c r="L445" s="45" t="str">
        <f t="shared" si="12"/>
        <v>VI+I</v>
      </c>
      <c r="M445" s="48" t="str">
        <f t="shared" si="13"/>
        <v>Software Engineer</v>
      </c>
      <c r="N445" s="48"/>
    </row>
    <row r="446" spans="2:14" ht="11" x14ac:dyDescent="0.15">
      <c r="B446" s="46" t="s">
        <v>191</v>
      </c>
      <c r="C446" s="74" t="s">
        <v>135</v>
      </c>
      <c r="D446" s="75" t="s">
        <v>133</v>
      </c>
      <c r="E446" s="75" t="s">
        <v>155</v>
      </c>
      <c r="F446" s="75" t="s">
        <v>155</v>
      </c>
      <c r="G446" s="76" t="s">
        <v>281</v>
      </c>
      <c r="H446" s="76" t="s">
        <v>393</v>
      </c>
      <c r="I446" s="75" t="s">
        <v>306</v>
      </c>
      <c r="J446" s="52" t="s">
        <v>329</v>
      </c>
      <c r="K446" s="45" t="s">
        <v>353</v>
      </c>
      <c r="L446" s="45" t="str">
        <f t="shared" si="12"/>
        <v>VI+I</v>
      </c>
      <c r="M446" s="48" t="str">
        <f t="shared" si="13"/>
        <v>Data Scientist</v>
      </c>
      <c r="N446" s="48"/>
    </row>
    <row r="447" spans="2:14" ht="11" x14ac:dyDescent="0.15">
      <c r="B447" s="46" t="s">
        <v>193</v>
      </c>
      <c r="C447" s="74" t="s">
        <v>135</v>
      </c>
      <c r="D447" s="75" t="s">
        <v>133</v>
      </c>
      <c r="E447" s="75" t="s">
        <v>155</v>
      </c>
      <c r="F447" s="75" t="s">
        <v>137</v>
      </c>
      <c r="G447" s="76" t="s">
        <v>281</v>
      </c>
      <c r="H447" s="76" t="s">
        <v>393</v>
      </c>
      <c r="I447" s="75" t="s">
        <v>306</v>
      </c>
      <c r="J447" s="52" t="s">
        <v>329</v>
      </c>
      <c r="K447" s="45" t="s">
        <v>353</v>
      </c>
      <c r="L447" s="45" t="str">
        <f t="shared" si="12"/>
        <v>VI+I</v>
      </c>
      <c r="M447" s="48" t="str">
        <f t="shared" si="13"/>
        <v>Data Scientist</v>
      </c>
      <c r="N447" s="48"/>
    </row>
    <row r="448" spans="2:14" ht="11" x14ac:dyDescent="0.15">
      <c r="B448" s="46" t="s">
        <v>196</v>
      </c>
      <c r="C448" s="74" t="s">
        <v>134</v>
      </c>
      <c r="D448" s="75" t="s">
        <v>133</v>
      </c>
      <c r="E448" s="75" t="s">
        <v>136</v>
      </c>
      <c r="F448" s="75" t="s">
        <v>137</v>
      </c>
      <c r="G448" s="76" t="s">
        <v>281</v>
      </c>
      <c r="H448" s="76" t="s">
        <v>393</v>
      </c>
      <c r="I448" s="75" t="s">
        <v>307</v>
      </c>
      <c r="J448" s="52" t="s">
        <v>329</v>
      </c>
      <c r="K448" s="45" t="s">
        <v>353</v>
      </c>
      <c r="L448" s="45" t="str">
        <f t="shared" si="12"/>
        <v>VI+I</v>
      </c>
      <c r="M448" s="48" t="str">
        <f t="shared" si="13"/>
        <v>Software Engineer</v>
      </c>
      <c r="N448" s="48"/>
    </row>
    <row r="449" spans="2:14" ht="11" x14ac:dyDescent="0.15">
      <c r="B449" s="46" t="s">
        <v>199</v>
      </c>
      <c r="C449" s="74" t="s">
        <v>153</v>
      </c>
      <c r="D449" s="75" t="s">
        <v>133</v>
      </c>
      <c r="E449" s="75" t="s">
        <v>136</v>
      </c>
      <c r="F449" s="75" t="s">
        <v>137</v>
      </c>
      <c r="G449" s="76" t="s">
        <v>281</v>
      </c>
      <c r="H449" s="76" t="s">
        <v>393</v>
      </c>
      <c r="I449" s="75" t="s">
        <v>306</v>
      </c>
      <c r="J449" s="52" t="s">
        <v>329</v>
      </c>
      <c r="K449" s="45" t="s">
        <v>353</v>
      </c>
      <c r="L449" s="45" t="str">
        <f t="shared" si="12"/>
        <v>VI+I</v>
      </c>
      <c r="M449" s="48" t="str">
        <f>IF(OR(C449="Other",C449="Operations"),"Operations + Other",C449)</f>
        <v>Operations + Other</v>
      </c>
      <c r="N449" s="48"/>
    </row>
    <row r="450" spans="2:14" ht="11" x14ac:dyDescent="0.15">
      <c r="B450" s="46" t="s">
        <v>202</v>
      </c>
      <c r="C450" s="74" t="s">
        <v>134</v>
      </c>
      <c r="D450" s="75" t="s">
        <v>133</v>
      </c>
      <c r="E450" s="75" t="s">
        <v>137</v>
      </c>
      <c r="F450" s="75" t="s">
        <v>155</v>
      </c>
      <c r="G450" s="76" t="s">
        <v>281</v>
      </c>
      <c r="H450" s="76" t="s">
        <v>393</v>
      </c>
      <c r="I450" s="75" t="s">
        <v>307</v>
      </c>
      <c r="J450" s="52" t="s">
        <v>329</v>
      </c>
      <c r="K450" s="45" t="s">
        <v>353</v>
      </c>
      <c r="L450" s="45" t="str">
        <f t="shared" si="12"/>
        <v>VI+I</v>
      </c>
      <c r="M450" s="48" t="str">
        <f t="shared" si="13"/>
        <v>Software Engineer</v>
      </c>
      <c r="N450" s="48"/>
    </row>
    <row r="451" spans="2:14" ht="11" x14ac:dyDescent="0.15">
      <c r="B451" s="46" t="s">
        <v>207</v>
      </c>
      <c r="C451" s="74" t="s">
        <v>134</v>
      </c>
      <c r="D451" s="75" t="s">
        <v>146</v>
      </c>
      <c r="E451" s="75" t="s">
        <v>136</v>
      </c>
      <c r="F451" s="75" t="s">
        <v>144</v>
      </c>
      <c r="G451" s="76" t="s">
        <v>281</v>
      </c>
      <c r="H451" s="76" t="s">
        <v>393</v>
      </c>
      <c r="I451" s="75" t="s">
        <v>307</v>
      </c>
      <c r="J451" s="52" t="s">
        <v>329</v>
      </c>
      <c r="K451" s="45" t="s">
        <v>353</v>
      </c>
      <c r="L451" s="45" t="str">
        <f t="shared" ref="L451:L514" si="14">IF(OR(I451="3_Very Important",I451="2_Important"),"VI+I",I451)</f>
        <v>VI+I</v>
      </c>
      <c r="M451" s="48" t="str">
        <f t="shared" ref="M451:M514" si="15">IF(OR(C451="Other",C451="Operations"),"O+O",C451)</f>
        <v>Software Engineer</v>
      </c>
      <c r="N451" s="48"/>
    </row>
    <row r="452" spans="2:14" ht="11" x14ac:dyDescent="0.15">
      <c r="B452" s="46" t="s">
        <v>215</v>
      </c>
      <c r="C452" s="74" t="s">
        <v>135</v>
      </c>
      <c r="D452" s="75" t="s">
        <v>146</v>
      </c>
      <c r="E452" s="75" t="s">
        <v>155</v>
      </c>
      <c r="F452" s="75" t="s">
        <v>137</v>
      </c>
      <c r="G452" s="76" t="s">
        <v>281</v>
      </c>
      <c r="H452" s="76" t="s">
        <v>393</v>
      </c>
      <c r="I452" s="75" t="s">
        <v>306</v>
      </c>
      <c r="J452" s="52" t="s">
        <v>329</v>
      </c>
      <c r="K452" s="45" t="s">
        <v>353</v>
      </c>
      <c r="L452" s="45" t="str">
        <f t="shared" si="14"/>
        <v>VI+I</v>
      </c>
      <c r="M452" s="48" t="str">
        <f t="shared" si="15"/>
        <v>Data Scientist</v>
      </c>
      <c r="N452" s="48"/>
    </row>
    <row r="453" spans="2:14" ht="11" x14ac:dyDescent="0.15">
      <c r="B453" s="46" t="s">
        <v>220</v>
      </c>
      <c r="C453" s="74" t="s">
        <v>153</v>
      </c>
      <c r="D453" s="75" t="s">
        <v>133</v>
      </c>
      <c r="E453" s="75" t="s">
        <v>136</v>
      </c>
      <c r="F453" s="75" t="s">
        <v>137</v>
      </c>
      <c r="G453" s="76" t="s">
        <v>281</v>
      </c>
      <c r="H453" s="76" t="s">
        <v>393</v>
      </c>
      <c r="I453" s="75" t="s">
        <v>306</v>
      </c>
      <c r="J453" s="52" t="s">
        <v>329</v>
      </c>
      <c r="K453" s="45" t="s">
        <v>353</v>
      </c>
      <c r="L453" s="45" t="str">
        <f t="shared" si="14"/>
        <v>VI+I</v>
      </c>
      <c r="M453" s="48" t="str">
        <f>IF(OR(C453="Other",C453="Operations"),"Operations + Other",C453)</f>
        <v>Operations + Other</v>
      </c>
      <c r="N453" s="48"/>
    </row>
    <row r="454" spans="2:14" ht="11" x14ac:dyDescent="0.15">
      <c r="B454" s="46" t="s">
        <v>223</v>
      </c>
      <c r="C454" s="74" t="s">
        <v>135</v>
      </c>
      <c r="D454" s="75" t="s">
        <v>153</v>
      </c>
      <c r="E454" s="75" t="s">
        <v>137</v>
      </c>
      <c r="F454" s="75" t="s">
        <v>144</v>
      </c>
      <c r="G454" s="76" t="s">
        <v>281</v>
      </c>
      <c r="H454" s="76" t="s">
        <v>393</v>
      </c>
      <c r="I454" s="75" t="s">
        <v>306</v>
      </c>
      <c r="J454" s="52" t="s">
        <v>329</v>
      </c>
      <c r="K454" s="45" t="s">
        <v>353</v>
      </c>
      <c r="L454" s="45" t="str">
        <f t="shared" si="14"/>
        <v>VI+I</v>
      </c>
      <c r="M454" s="48" t="str">
        <f t="shared" si="15"/>
        <v>Data Scientist</v>
      </c>
      <c r="N454" s="48"/>
    </row>
    <row r="455" spans="2:14" ht="11" x14ac:dyDescent="0.15">
      <c r="B455" s="46" t="s">
        <v>226</v>
      </c>
      <c r="C455" s="74" t="s">
        <v>135</v>
      </c>
      <c r="D455" s="75" t="s">
        <v>133</v>
      </c>
      <c r="E455" s="75" t="s">
        <v>155</v>
      </c>
      <c r="F455" s="75" t="s">
        <v>155</v>
      </c>
      <c r="G455" s="76" t="s">
        <v>281</v>
      </c>
      <c r="H455" s="76" t="s">
        <v>393</v>
      </c>
      <c r="I455" s="75" t="s">
        <v>306</v>
      </c>
      <c r="J455" s="52" t="s">
        <v>329</v>
      </c>
      <c r="K455" s="45" t="s">
        <v>353</v>
      </c>
      <c r="L455" s="45" t="str">
        <f t="shared" si="14"/>
        <v>VI+I</v>
      </c>
      <c r="M455" s="48" t="str">
        <f t="shared" si="15"/>
        <v>Data Scientist</v>
      </c>
      <c r="N455" s="48"/>
    </row>
    <row r="456" spans="2:14" ht="22" x14ac:dyDescent="0.15">
      <c r="B456" s="46" t="s">
        <v>228</v>
      </c>
      <c r="C456" s="74" t="s">
        <v>134</v>
      </c>
      <c r="D456" s="75" t="s">
        <v>173</v>
      </c>
      <c r="E456" s="75" t="s">
        <v>155</v>
      </c>
      <c r="F456" s="75" t="s">
        <v>137</v>
      </c>
      <c r="G456" s="76" t="s">
        <v>281</v>
      </c>
      <c r="H456" s="76" t="s">
        <v>393</v>
      </c>
      <c r="I456" s="75" t="s">
        <v>292</v>
      </c>
      <c r="J456" s="52" t="s">
        <v>329</v>
      </c>
      <c r="K456" s="45" t="s">
        <v>353</v>
      </c>
      <c r="L456" s="45" t="str">
        <f t="shared" si="14"/>
        <v>1_Somewhat Important</v>
      </c>
      <c r="M456" s="48" t="str">
        <f t="shared" si="15"/>
        <v>Software Engineer</v>
      </c>
      <c r="N456" s="48"/>
    </row>
    <row r="457" spans="2:14" ht="11" x14ac:dyDescent="0.15">
      <c r="B457" s="46" t="s">
        <v>233</v>
      </c>
      <c r="C457" s="74" t="s">
        <v>135</v>
      </c>
      <c r="D457" s="75" t="s">
        <v>146</v>
      </c>
      <c r="E457" s="75" t="s">
        <v>137</v>
      </c>
      <c r="F457" s="75" t="s">
        <v>137</v>
      </c>
      <c r="G457" s="76" t="s">
        <v>281</v>
      </c>
      <c r="H457" s="76" t="s">
        <v>393</v>
      </c>
      <c r="I457" s="75" t="s">
        <v>306</v>
      </c>
      <c r="J457" s="52" t="s">
        <v>329</v>
      </c>
      <c r="K457" s="45" t="s">
        <v>353</v>
      </c>
      <c r="L457" s="45" t="str">
        <f t="shared" si="14"/>
        <v>VI+I</v>
      </c>
      <c r="M457" s="48" t="str">
        <f t="shared" si="15"/>
        <v>Data Scientist</v>
      </c>
      <c r="N457" s="48"/>
    </row>
    <row r="458" spans="2:14" ht="11" x14ac:dyDescent="0.15">
      <c r="B458" s="46" t="s">
        <v>235</v>
      </c>
      <c r="C458" s="74" t="s">
        <v>219</v>
      </c>
      <c r="D458" s="75" t="s">
        <v>133</v>
      </c>
      <c r="E458" s="75" t="s">
        <v>136</v>
      </c>
      <c r="F458" s="75" t="s">
        <v>144</v>
      </c>
      <c r="G458" s="76" t="s">
        <v>281</v>
      </c>
      <c r="H458" s="76" t="s">
        <v>393</v>
      </c>
      <c r="I458" s="75" t="s">
        <v>292</v>
      </c>
      <c r="J458" s="52" t="s">
        <v>329</v>
      </c>
      <c r="K458" s="45" t="s">
        <v>353</v>
      </c>
      <c r="L458" s="45" t="str">
        <f t="shared" si="14"/>
        <v>1_Somewhat Important</v>
      </c>
      <c r="M458" s="48" t="str">
        <f>IF(OR(C458="Other",C458="Operations"),"Operations + Other",C458)</f>
        <v>Operations + Other</v>
      </c>
      <c r="N458" s="48"/>
    </row>
    <row r="459" spans="2:14" ht="11" x14ac:dyDescent="0.15">
      <c r="B459" s="46" t="s">
        <v>239</v>
      </c>
      <c r="C459" s="74" t="s">
        <v>135</v>
      </c>
      <c r="D459" s="75" t="s">
        <v>133</v>
      </c>
      <c r="E459" s="75" t="s">
        <v>136</v>
      </c>
      <c r="F459" s="75" t="s">
        <v>137</v>
      </c>
      <c r="G459" s="76" t="s">
        <v>281</v>
      </c>
      <c r="H459" s="76" t="s">
        <v>393</v>
      </c>
      <c r="I459" s="75" t="s">
        <v>307</v>
      </c>
      <c r="J459" s="52" t="s">
        <v>329</v>
      </c>
      <c r="K459" s="45" t="s">
        <v>353</v>
      </c>
      <c r="L459" s="45" t="str">
        <f t="shared" si="14"/>
        <v>VI+I</v>
      </c>
      <c r="M459" s="48" t="str">
        <f t="shared" si="15"/>
        <v>Data Scientist</v>
      </c>
      <c r="N459" s="48"/>
    </row>
    <row r="460" spans="2:14" ht="11" x14ac:dyDescent="0.15">
      <c r="B460" s="46" t="s">
        <v>241</v>
      </c>
      <c r="C460" s="74" t="s">
        <v>134</v>
      </c>
      <c r="D460" s="75" t="s">
        <v>133</v>
      </c>
      <c r="E460" s="75" t="s">
        <v>144</v>
      </c>
      <c r="F460" s="75" t="s">
        <v>144</v>
      </c>
      <c r="G460" s="76" t="s">
        <v>281</v>
      </c>
      <c r="H460" s="76" t="s">
        <v>393</v>
      </c>
      <c r="I460" s="75" t="s">
        <v>307</v>
      </c>
      <c r="J460" s="52" t="s">
        <v>329</v>
      </c>
      <c r="K460" s="45" t="s">
        <v>353</v>
      </c>
      <c r="L460" s="45" t="str">
        <f t="shared" si="14"/>
        <v>VI+I</v>
      </c>
      <c r="M460" s="48" t="str">
        <f t="shared" si="15"/>
        <v>Software Engineer</v>
      </c>
      <c r="N460" s="48"/>
    </row>
    <row r="461" spans="2:14" ht="11" x14ac:dyDescent="0.15">
      <c r="B461" s="46" t="s">
        <v>242</v>
      </c>
      <c r="C461" s="74" t="s">
        <v>153</v>
      </c>
      <c r="D461" s="75" t="s">
        <v>133</v>
      </c>
      <c r="E461" s="75" t="s">
        <v>136</v>
      </c>
      <c r="F461" s="75" t="s">
        <v>144</v>
      </c>
      <c r="G461" s="76" t="s">
        <v>281</v>
      </c>
      <c r="H461" s="76" t="s">
        <v>393</v>
      </c>
      <c r="I461" s="75" t="s">
        <v>307</v>
      </c>
      <c r="J461" s="52" t="s">
        <v>329</v>
      </c>
      <c r="K461" s="45" t="s">
        <v>353</v>
      </c>
      <c r="L461" s="45" t="str">
        <f t="shared" si="14"/>
        <v>VI+I</v>
      </c>
      <c r="M461" s="48" t="str">
        <f>IF(OR(C461="Other",C461="Operations"),"Operations + Other",C461)</f>
        <v>Operations + Other</v>
      </c>
      <c r="N461" s="48"/>
    </row>
    <row r="462" spans="2:14" ht="11" x14ac:dyDescent="0.15">
      <c r="B462" s="46" t="s">
        <v>246</v>
      </c>
      <c r="C462" s="74" t="s">
        <v>135</v>
      </c>
      <c r="D462" s="75" t="s">
        <v>133</v>
      </c>
      <c r="E462" s="75" t="s">
        <v>136</v>
      </c>
      <c r="F462" s="75" t="s">
        <v>136</v>
      </c>
      <c r="G462" s="76" t="s">
        <v>281</v>
      </c>
      <c r="H462" s="76" t="s">
        <v>393</v>
      </c>
      <c r="I462" s="75" t="s">
        <v>307</v>
      </c>
      <c r="J462" s="52" t="s">
        <v>329</v>
      </c>
      <c r="K462" s="45" t="s">
        <v>353</v>
      </c>
      <c r="L462" s="45" t="str">
        <f t="shared" si="14"/>
        <v>VI+I</v>
      </c>
      <c r="M462" s="48" t="str">
        <f t="shared" si="15"/>
        <v>Data Scientist</v>
      </c>
      <c r="N462" s="48"/>
    </row>
    <row r="463" spans="2:14" ht="11" x14ac:dyDescent="0.15">
      <c r="B463" s="46" t="s">
        <v>247</v>
      </c>
      <c r="C463" s="74" t="s">
        <v>134</v>
      </c>
      <c r="D463" s="75" t="s">
        <v>146</v>
      </c>
      <c r="E463" s="75" t="s">
        <v>137</v>
      </c>
      <c r="F463" s="75" t="s">
        <v>137</v>
      </c>
      <c r="G463" s="76" t="s">
        <v>281</v>
      </c>
      <c r="H463" s="76" t="s">
        <v>393</v>
      </c>
      <c r="I463" s="75" t="s">
        <v>306</v>
      </c>
      <c r="J463" s="52" t="s">
        <v>329</v>
      </c>
      <c r="K463" s="45" t="s">
        <v>353</v>
      </c>
      <c r="L463" s="45" t="str">
        <f t="shared" si="14"/>
        <v>VI+I</v>
      </c>
      <c r="M463" s="48" t="str">
        <f t="shared" si="15"/>
        <v>Software Engineer</v>
      </c>
      <c r="N463" s="48"/>
    </row>
    <row r="464" spans="2:14" ht="11" x14ac:dyDescent="0.15">
      <c r="B464" s="46" t="s">
        <v>249</v>
      </c>
      <c r="C464" s="74" t="s">
        <v>135</v>
      </c>
      <c r="D464" s="75" t="s">
        <v>133</v>
      </c>
      <c r="E464" s="75" t="s">
        <v>136</v>
      </c>
      <c r="F464" s="75" t="s">
        <v>155</v>
      </c>
      <c r="G464" s="76" t="s">
        <v>281</v>
      </c>
      <c r="H464" s="76" t="s">
        <v>393</v>
      </c>
      <c r="I464" s="75" t="s">
        <v>307</v>
      </c>
      <c r="J464" s="52" t="s">
        <v>329</v>
      </c>
      <c r="K464" s="45" t="s">
        <v>353</v>
      </c>
      <c r="L464" s="45" t="str">
        <f t="shared" si="14"/>
        <v>VI+I</v>
      </c>
      <c r="M464" s="48" t="str">
        <f t="shared" si="15"/>
        <v>Data Scientist</v>
      </c>
      <c r="N464" s="48"/>
    </row>
    <row r="465" spans="2:14" ht="11" x14ac:dyDescent="0.15">
      <c r="B465" s="46" t="s">
        <v>254</v>
      </c>
      <c r="C465" s="74" t="s">
        <v>135</v>
      </c>
      <c r="D465" s="75" t="s">
        <v>146</v>
      </c>
      <c r="E465" s="75" t="s">
        <v>137</v>
      </c>
      <c r="F465" s="75" t="s">
        <v>144</v>
      </c>
      <c r="G465" s="76" t="s">
        <v>281</v>
      </c>
      <c r="H465" s="76" t="s">
        <v>393</v>
      </c>
      <c r="I465" s="75" t="s">
        <v>306</v>
      </c>
      <c r="J465" s="52" t="s">
        <v>329</v>
      </c>
      <c r="K465" s="45" t="s">
        <v>353</v>
      </c>
      <c r="L465" s="45" t="str">
        <f t="shared" si="14"/>
        <v>VI+I</v>
      </c>
      <c r="M465" s="48" t="str">
        <f t="shared" si="15"/>
        <v>Data Scientist</v>
      </c>
      <c r="N465" s="48"/>
    </row>
    <row r="466" spans="2:14" ht="11" x14ac:dyDescent="0.15">
      <c r="B466" s="46" t="s">
        <v>259</v>
      </c>
      <c r="C466" s="74" t="s">
        <v>135</v>
      </c>
      <c r="D466" s="75" t="s">
        <v>146</v>
      </c>
      <c r="E466" s="75" t="s">
        <v>136</v>
      </c>
      <c r="F466" s="75" t="s">
        <v>144</v>
      </c>
      <c r="G466" s="76" t="s">
        <v>281</v>
      </c>
      <c r="H466" s="76" t="s">
        <v>393</v>
      </c>
      <c r="I466" s="75" t="s">
        <v>293</v>
      </c>
      <c r="J466" s="52" t="s">
        <v>329</v>
      </c>
      <c r="K466" s="45" t="s">
        <v>353</v>
      </c>
      <c r="L466" s="45" t="str">
        <f t="shared" si="14"/>
        <v>0_Not Important</v>
      </c>
      <c r="M466" s="48" t="str">
        <f t="shared" si="15"/>
        <v>Data Scientist</v>
      </c>
      <c r="N466" s="48"/>
    </row>
    <row r="467" spans="2:14" ht="11" x14ac:dyDescent="0.15">
      <c r="B467" s="46" t="s">
        <v>128</v>
      </c>
      <c r="C467" s="74" t="s">
        <v>134</v>
      </c>
      <c r="D467" s="75" t="s">
        <v>133</v>
      </c>
      <c r="E467" s="75" t="s">
        <v>136</v>
      </c>
      <c r="F467" s="75" t="s">
        <v>137</v>
      </c>
      <c r="G467" s="76" t="s">
        <v>273</v>
      </c>
      <c r="H467" s="76" t="s">
        <v>394</v>
      </c>
      <c r="I467" s="75" t="s">
        <v>307</v>
      </c>
      <c r="J467" s="52" t="s">
        <v>327</v>
      </c>
      <c r="K467" s="45" t="s">
        <v>362</v>
      </c>
      <c r="L467" s="45" t="str">
        <f t="shared" si="14"/>
        <v>VI+I</v>
      </c>
      <c r="M467" s="48" t="str">
        <f t="shared" si="15"/>
        <v>Software Engineer</v>
      </c>
      <c r="N467" s="48"/>
    </row>
    <row r="468" spans="2:14" ht="11" x14ac:dyDescent="0.15">
      <c r="B468" s="46" t="s">
        <v>143</v>
      </c>
      <c r="C468" s="74" t="s">
        <v>134</v>
      </c>
      <c r="D468" s="75" t="s">
        <v>133</v>
      </c>
      <c r="E468" s="75" t="s">
        <v>144</v>
      </c>
      <c r="F468" s="75" t="s">
        <v>144</v>
      </c>
      <c r="G468" s="76" t="s">
        <v>273</v>
      </c>
      <c r="H468" s="76" t="s">
        <v>394</v>
      </c>
      <c r="I468" s="75" t="s">
        <v>307</v>
      </c>
      <c r="J468" s="52" t="s">
        <v>327</v>
      </c>
      <c r="K468" s="45" t="s">
        <v>362</v>
      </c>
      <c r="L468" s="45" t="str">
        <f t="shared" si="14"/>
        <v>VI+I</v>
      </c>
      <c r="M468" s="48" t="str">
        <f t="shared" si="15"/>
        <v>Software Engineer</v>
      </c>
      <c r="N468" s="48"/>
    </row>
    <row r="469" spans="2:14" ht="11" x14ac:dyDescent="0.15">
      <c r="B469" s="46" t="s">
        <v>145</v>
      </c>
      <c r="C469" s="74" t="s">
        <v>134</v>
      </c>
      <c r="D469" s="75" t="s">
        <v>146</v>
      </c>
      <c r="E469" s="75" t="s">
        <v>137</v>
      </c>
      <c r="F469" s="75" t="s">
        <v>137</v>
      </c>
      <c r="G469" s="76" t="s">
        <v>273</v>
      </c>
      <c r="H469" s="76" t="s">
        <v>394</v>
      </c>
      <c r="I469" s="75" t="s">
        <v>306</v>
      </c>
      <c r="J469" s="52" t="s">
        <v>327</v>
      </c>
      <c r="K469" s="45" t="s">
        <v>362</v>
      </c>
      <c r="L469" s="45" t="str">
        <f t="shared" si="14"/>
        <v>VI+I</v>
      </c>
      <c r="M469" s="48" t="str">
        <f t="shared" si="15"/>
        <v>Software Engineer</v>
      </c>
      <c r="N469" s="48"/>
    </row>
    <row r="470" spans="2:14" ht="11" x14ac:dyDescent="0.15">
      <c r="B470" s="46" t="s">
        <v>149</v>
      </c>
      <c r="C470" s="74" t="s">
        <v>135</v>
      </c>
      <c r="D470" s="75" t="s">
        <v>133</v>
      </c>
      <c r="E470" s="75" t="s">
        <v>137</v>
      </c>
      <c r="F470" s="75" t="s">
        <v>137</v>
      </c>
      <c r="G470" s="76" t="s">
        <v>273</v>
      </c>
      <c r="H470" s="76" t="s">
        <v>394</v>
      </c>
      <c r="I470" s="75" t="s">
        <v>307</v>
      </c>
      <c r="J470" s="52" t="s">
        <v>327</v>
      </c>
      <c r="K470" s="45" t="s">
        <v>362</v>
      </c>
      <c r="L470" s="45" t="str">
        <f t="shared" si="14"/>
        <v>VI+I</v>
      </c>
      <c r="M470" s="48" t="str">
        <f t="shared" si="15"/>
        <v>Data Scientist</v>
      </c>
      <c r="N470" s="48"/>
    </row>
    <row r="471" spans="2:14" ht="11" x14ac:dyDescent="0.15">
      <c r="B471" s="46" t="s">
        <v>152</v>
      </c>
      <c r="C471" s="74" t="s">
        <v>135</v>
      </c>
      <c r="D471" s="75" t="s">
        <v>133</v>
      </c>
      <c r="E471" s="75" t="s">
        <v>155</v>
      </c>
      <c r="F471" s="75" t="s">
        <v>155</v>
      </c>
      <c r="G471" s="76" t="s">
        <v>273</v>
      </c>
      <c r="H471" s="76" t="s">
        <v>394</v>
      </c>
      <c r="I471" s="75" t="s">
        <v>306</v>
      </c>
      <c r="J471" s="52" t="s">
        <v>327</v>
      </c>
      <c r="K471" s="45" t="s">
        <v>362</v>
      </c>
      <c r="L471" s="45" t="str">
        <f t="shared" si="14"/>
        <v>VI+I</v>
      </c>
      <c r="M471" s="48" t="str">
        <f t="shared" si="15"/>
        <v>Data Scientist</v>
      </c>
      <c r="N471" s="48"/>
    </row>
    <row r="472" spans="2:14" ht="11" x14ac:dyDescent="0.15">
      <c r="B472" s="46" t="s">
        <v>158</v>
      </c>
      <c r="C472" s="74" t="s">
        <v>135</v>
      </c>
      <c r="D472" s="75" t="s">
        <v>146</v>
      </c>
      <c r="E472" s="75" t="s">
        <v>136</v>
      </c>
      <c r="F472" s="75" t="s">
        <v>136</v>
      </c>
      <c r="G472" s="76" t="s">
        <v>273</v>
      </c>
      <c r="H472" s="76" t="s">
        <v>394</v>
      </c>
      <c r="I472" s="75" t="s">
        <v>307</v>
      </c>
      <c r="J472" s="52" t="s">
        <v>327</v>
      </c>
      <c r="K472" s="45" t="s">
        <v>362</v>
      </c>
      <c r="L472" s="45" t="str">
        <f t="shared" si="14"/>
        <v>VI+I</v>
      </c>
      <c r="M472" s="48" t="str">
        <f t="shared" si="15"/>
        <v>Data Scientist</v>
      </c>
      <c r="N472" s="48"/>
    </row>
    <row r="473" spans="2:14" ht="11" x14ac:dyDescent="0.15">
      <c r="B473" s="46" t="s">
        <v>164</v>
      </c>
      <c r="C473" s="74" t="s">
        <v>135</v>
      </c>
      <c r="D473" s="75" t="s">
        <v>133</v>
      </c>
      <c r="E473" s="75" t="s">
        <v>136</v>
      </c>
      <c r="F473" s="75" t="s">
        <v>136</v>
      </c>
      <c r="G473" s="76" t="s">
        <v>273</v>
      </c>
      <c r="H473" s="76" t="s">
        <v>394</v>
      </c>
      <c r="I473" s="75" t="s">
        <v>307</v>
      </c>
      <c r="J473" s="52" t="s">
        <v>327</v>
      </c>
      <c r="K473" s="45" t="s">
        <v>362</v>
      </c>
      <c r="L473" s="45" t="str">
        <f t="shared" si="14"/>
        <v>VI+I</v>
      </c>
      <c r="M473" s="48" t="str">
        <f t="shared" si="15"/>
        <v>Data Scientist</v>
      </c>
      <c r="N473" s="48"/>
    </row>
    <row r="474" spans="2:14" ht="22" x14ac:dyDescent="0.15">
      <c r="B474" s="46" t="s">
        <v>169</v>
      </c>
      <c r="C474" s="74" t="s">
        <v>135</v>
      </c>
      <c r="D474" s="75" t="s">
        <v>173</v>
      </c>
      <c r="E474" s="75" t="s">
        <v>155</v>
      </c>
      <c r="F474" s="75" t="s">
        <v>136</v>
      </c>
      <c r="G474" s="76" t="s">
        <v>273</v>
      </c>
      <c r="H474" s="76" t="s">
        <v>394</v>
      </c>
      <c r="I474" s="75" t="s">
        <v>307</v>
      </c>
      <c r="J474" s="52" t="s">
        <v>327</v>
      </c>
      <c r="K474" s="45" t="s">
        <v>362</v>
      </c>
      <c r="L474" s="45" t="str">
        <f t="shared" si="14"/>
        <v>VI+I</v>
      </c>
      <c r="M474" s="48" t="str">
        <f t="shared" si="15"/>
        <v>Data Scientist</v>
      </c>
      <c r="N474" s="48"/>
    </row>
    <row r="475" spans="2:14" ht="11" x14ac:dyDescent="0.15">
      <c r="B475" s="46" t="s">
        <v>175</v>
      </c>
      <c r="C475" s="74" t="s">
        <v>153</v>
      </c>
      <c r="D475" s="75" t="s">
        <v>133</v>
      </c>
      <c r="E475" s="75" t="s">
        <v>136</v>
      </c>
      <c r="F475" s="75" t="s">
        <v>136</v>
      </c>
      <c r="G475" s="76" t="s">
        <v>273</v>
      </c>
      <c r="H475" s="76" t="s">
        <v>394</v>
      </c>
      <c r="I475" s="75" t="s">
        <v>307</v>
      </c>
      <c r="J475" s="52" t="s">
        <v>327</v>
      </c>
      <c r="K475" s="45" t="s">
        <v>362</v>
      </c>
      <c r="L475" s="45" t="str">
        <f t="shared" si="14"/>
        <v>VI+I</v>
      </c>
      <c r="M475" s="48" t="str">
        <f>IF(OR(C475="Other",C475="Operations"),"Operations + Other",C475)</f>
        <v>Operations + Other</v>
      </c>
      <c r="N475" s="48"/>
    </row>
    <row r="476" spans="2:14" ht="11" x14ac:dyDescent="0.15">
      <c r="B476" s="46" t="s">
        <v>187</v>
      </c>
      <c r="C476" s="74" t="s">
        <v>134</v>
      </c>
      <c r="D476" s="75" t="s">
        <v>133</v>
      </c>
      <c r="E476" s="75" t="s">
        <v>136</v>
      </c>
      <c r="F476" s="75" t="s">
        <v>136</v>
      </c>
      <c r="G476" s="76" t="s">
        <v>273</v>
      </c>
      <c r="H476" s="76" t="s">
        <v>394</v>
      </c>
      <c r="I476" s="75" t="s">
        <v>307</v>
      </c>
      <c r="J476" s="52" t="s">
        <v>327</v>
      </c>
      <c r="K476" s="45" t="s">
        <v>362</v>
      </c>
      <c r="L476" s="45" t="str">
        <f t="shared" si="14"/>
        <v>VI+I</v>
      </c>
      <c r="M476" s="48" t="str">
        <f t="shared" si="15"/>
        <v>Software Engineer</v>
      </c>
      <c r="N476" s="48"/>
    </row>
    <row r="477" spans="2:14" ht="11" x14ac:dyDescent="0.15">
      <c r="B477" s="46" t="s">
        <v>191</v>
      </c>
      <c r="C477" s="74" t="s">
        <v>135</v>
      </c>
      <c r="D477" s="75" t="s">
        <v>133</v>
      </c>
      <c r="E477" s="75" t="s">
        <v>155</v>
      </c>
      <c r="F477" s="75" t="s">
        <v>155</v>
      </c>
      <c r="G477" s="76" t="s">
        <v>273</v>
      </c>
      <c r="H477" s="76" t="s">
        <v>394</v>
      </c>
      <c r="I477" s="75" t="s">
        <v>307</v>
      </c>
      <c r="J477" s="52" t="s">
        <v>327</v>
      </c>
      <c r="K477" s="45" t="s">
        <v>362</v>
      </c>
      <c r="L477" s="45" t="str">
        <f t="shared" si="14"/>
        <v>VI+I</v>
      </c>
      <c r="M477" s="48" t="str">
        <f t="shared" si="15"/>
        <v>Data Scientist</v>
      </c>
      <c r="N477" s="48"/>
    </row>
    <row r="478" spans="2:14" ht="11" x14ac:dyDescent="0.15">
      <c r="B478" s="46" t="s">
        <v>193</v>
      </c>
      <c r="C478" s="74" t="s">
        <v>135</v>
      </c>
      <c r="D478" s="75" t="s">
        <v>133</v>
      </c>
      <c r="E478" s="75" t="s">
        <v>155</v>
      </c>
      <c r="F478" s="75" t="s">
        <v>137</v>
      </c>
      <c r="G478" s="76" t="s">
        <v>273</v>
      </c>
      <c r="H478" s="76" t="s">
        <v>394</v>
      </c>
      <c r="I478" s="75" t="s">
        <v>307</v>
      </c>
      <c r="J478" s="52" t="s">
        <v>327</v>
      </c>
      <c r="K478" s="45" t="s">
        <v>362</v>
      </c>
      <c r="L478" s="45" t="str">
        <f t="shared" si="14"/>
        <v>VI+I</v>
      </c>
      <c r="M478" s="48" t="str">
        <f t="shared" si="15"/>
        <v>Data Scientist</v>
      </c>
      <c r="N478" s="48"/>
    </row>
    <row r="479" spans="2:14" ht="11" x14ac:dyDescent="0.15">
      <c r="B479" s="46" t="s">
        <v>196</v>
      </c>
      <c r="C479" s="74" t="s">
        <v>134</v>
      </c>
      <c r="D479" s="75" t="s">
        <v>133</v>
      </c>
      <c r="E479" s="75" t="s">
        <v>136</v>
      </c>
      <c r="F479" s="75" t="s">
        <v>137</v>
      </c>
      <c r="G479" s="76" t="s">
        <v>273</v>
      </c>
      <c r="H479" s="76" t="s">
        <v>394</v>
      </c>
      <c r="I479" s="75" t="s">
        <v>307</v>
      </c>
      <c r="J479" s="52" t="s">
        <v>327</v>
      </c>
      <c r="K479" s="45" t="s">
        <v>362</v>
      </c>
      <c r="L479" s="45" t="str">
        <f t="shared" si="14"/>
        <v>VI+I</v>
      </c>
      <c r="M479" s="48" t="str">
        <f t="shared" si="15"/>
        <v>Software Engineer</v>
      </c>
      <c r="N479" s="48"/>
    </row>
    <row r="480" spans="2:14" ht="11" x14ac:dyDescent="0.15">
      <c r="B480" s="46" t="s">
        <v>199</v>
      </c>
      <c r="C480" s="74" t="s">
        <v>153</v>
      </c>
      <c r="D480" s="75" t="s">
        <v>133</v>
      </c>
      <c r="E480" s="75" t="s">
        <v>136</v>
      </c>
      <c r="F480" s="75" t="s">
        <v>137</v>
      </c>
      <c r="G480" s="76" t="s">
        <v>273</v>
      </c>
      <c r="H480" s="76" t="s">
        <v>394</v>
      </c>
      <c r="I480" s="75" t="s">
        <v>306</v>
      </c>
      <c r="J480" s="52" t="s">
        <v>327</v>
      </c>
      <c r="K480" s="45" t="s">
        <v>362</v>
      </c>
      <c r="L480" s="45" t="str">
        <f t="shared" si="14"/>
        <v>VI+I</v>
      </c>
      <c r="M480" s="48" t="str">
        <f>IF(OR(C480="Other",C480="Operations"),"Operations + Other",C480)</f>
        <v>Operations + Other</v>
      </c>
      <c r="N480" s="48"/>
    </row>
    <row r="481" spans="2:14" ht="11" x14ac:dyDescent="0.15">
      <c r="B481" s="46" t="s">
        <v>202</v>
      </c>
      <c r="C481" s="74" t="s">
        <v>134</v>
      </c>
      <c r="D481" s="75" t="s">
        <v>133</v>
      </c>
      <c r="E481" s="75" t="s">
        <v>137</v>
      </c>
      <c r="F481" s="75" t="s">
        <v>155</v>
      </c>
      <c r="G481" s="76" t="s">
        <v>273</v>
      </c>
      <c r="H481" s="76" t="s">
        <v>394</v>
      </c>
      <c r="I481" s="75" t="s">
        <v>307</v>
      </c>
      <c r="J481" s="52" t="s">
        <v>327</v>
      </c>
      <c r="K481" s="45" t="s">
        <v>362</v>
      </c>
      <c r="L481" s="45" t="str">
        <f t="shared" si="14"/>
        <v>VI+I</v>
      </c>
      <c r="M481" s="48" t="str">
        <f t="shared" si="15"/>
        <v>Software Engineer</v>
      </c>
      <c r="N481" s="48"/>
    </row>
    <row r="482" spans="2:14" ht="11" x14ac:dyDescent="0.15">
      <c r="B482" s="46" t="s">
        <v>207</v>
      </c>
      <c r="C482" s="74" t="s">
        <v>134</v>
      </c>
      <c r="D482" s="75" t="s">
        <v>146</v>
      </c>
      <c r="E482" s="75" t="s">
        <v>136</v>
      </c>
      <c r="F482" s="75" t="s">
        <v>144</v>
      </c>
      <c r="G482" s="76" t="s">
        <v>273</v>
      </c>
      <c r="H482" s="76" t="s">
        <v>394</v>
      </c>
      <c r="I482" s="75" t="s">
        <v>307</v>
      </c>
      <c r="J482" s="52" t="s">
        <v>327</v>
      </c>
      <c r="K482" s="45" t="s">
        <v>362</v>
      </c>
      <c r="L482" s="45" t="str">
        <f t="shared" si="14"/>
        <v>VI+I</v>
      </c>
      <c r="M482" s="48" t="str">
        <f t="shared" si="15"/>
        <v>Software Engineer</v>
      </c>
      <c r="N482" s="48"/>
    </row>
    <row r="483" spans="2:14" ht="11" x14ac:dyDescent="0.15">
      <c r="B483" s="46" t="s">
        <v>215</v>
      </c>
      <c r="C483" s="74" t="s">
        <v>135</v>
      </c>
      <c r="D483" s="75" t="s">
        <v>146</v>
      </c>
      <c r="E483" s="75" t="s">
        <v>155</v>
      </c>
      <c r="F483" s="75" t="s">
        <v>137</v>
      </c>
      <c r="G483" s="76" t="s">
        <v>273</v>
      </c>
      <c r="H483" s="76" t="s">
        <v>394</v>
      </c>
      <c r="I483" s="75" t="s">
        <v>306</v>
      </c>
      <c r="J483" s="52" t="s">
        <v>327</v>
      </c>
      <c r="K483" s="45" t="s">
        <v>362</v>
      </c>
      <c r="L483" s="45" t="str">
        <f t="shared" si="14"/>
        <v>VI+I</v>
      </c>
      <c r="M483" s="48" t="str">
        <f t="shared" si="15"/>
        <v>Data Scientist</v>
      </c>
      <c r="N483" s="48"/>
    </row>
    <row r="484" spans="2:14" ht="11" x14ac:dyDescent="0.15">
      <c r="B484" s="46" t="s">
        <v>220</v>
      </c>
      <c r="C484" s="74" t="s">
        <v>153</v>
      </c>
      <c r="D484" s="75" t="s">
        <v>133</v>
      </c>
      <c r="E484" s="75" t="s">
        <v>136</v>
      </c>
      <c r="F484" s="75" t="s">
        <v>137</v>
      </c>
      <c r="G484" s="76" t="s">
        <v>273</v>
      </c>
      <c r="H484" s="76" t="s">
        <v>394</v>
      </c>
      <c r="I484" s="75" t="s">
        <v>307</v>
      </c>
      <c r="J484" s="52" t="s">
        <v>327</v>
      </c>
      <c r="K484" s="45" t="s">
        <v>362</v>
      </c>
      <c r="L484" s="45" t="str">
        <f t="shared" si="14"/>
        <v>VI+I</v>
      </c>
      <c r="M484" s="48" t="str">
        <f>IF(OR(C484="Other",C484="Operations"),"Operations + Other",C484)</f>
        <v>Operations + Other</v>
      </c>
      <c r="N484" s="48"/>
    </row>
    <row r="485" spans="2:14" ht="11" x14ac:dyDescent="0.15">
      <c r="B485" s="46" t="s">
        <v>223</v>
      </c>
      <c r="C485" s="74" t="s">
        <v>135</v>
      </c>
      <c r="D485" s="75" t="s">
        <v>153</v>
      </c>
      <c r="E485" s="75" t="s">
        <v>137</v>
      </c>
      <c r="F485" s="75" t="s">
        <v>144</v>
      </c>
      <c r="G485" s="76" t="s">
        <v>273</v>
      </c>
      <c r="H485" s="76" t="s">
        <v>394</v>
      </c>
      <c r="I485" s="75" t="s">
        <v>307</v>
      </c>
      <c r="J485" s="52" t="s">
        <v>327</v>
      </c>
      <c r="K485" s="45" t="s">
        <v>362</v>
      </c>
      <c r="L485" s="45" t="str">
        <f t="shared" si="14"/>
        <v>VI+I</v>
      </c>
      <c r="M485" s="48" t="str">
        <f t="shared" si="15"/>
        <v>Data Scientist</v>
      </c>
      <c r="N485" s="48"/>
    </row>
    <row r="486" spans="2:14" ht="11" x14ac:dyDescent="0.15">
      <c r="B486" s="46" t="s">
        <v>226</v>
      </c>
      <c r="C486" s="74" t="s">
        <v>135</v>
      </c>
      <c r="D486" s="75" t="s">
        <v>133</v>
      </c>
      <c r="E486" s="75" t="s">
        <v>155</v>
      </c>
      <c r="F486" s="75" t="s">
        <v>155</v>
      </c>
      <c r="G486" s="76" t="s">
        <v>273</v>
      </c>
      <c r="H486" s="76" t="s">
        <v>394</v>
      </c>
      <c r="I486" s="75" t="s">
        <v>307</v>
      </c>
      <c r="J486" s="52" t="s">
        <v>327</v>
      </c>
      <c r="K486" s="45" t="s">
        <v>362</v>
      </c>
      <c r="L486" s="45" t="str">
        <f t="shared" si="14"/>
        <v>VI+I</v>
      </c>
      <c r="M486" s="48" t="str">
        <f t="shared" si="15"/>
        <v>Data Scientist</v>
      </c>
      <c r="N486" s="48"/>
    </row>
    <row r="487" spans="2:14" ht="22" x14ac:dyDescent="0.15">
      <c r="B487" s="46" t="s">
        <v>228</v>
      </c>
      <c r="C487" s="74" t="s">
        <v>134</v>
      </c>
      <c r="D487" s="75" t="s">
        <v>173</v>
      </c>
      <c r="E487" s="75" t="s">
        <v>155</v>
      </c>
      <c r="F487" s="75" t="s">
        <v>137</v>
      </c>
      <c r="G487" s="76" t="s">
        <v>273</v>
      </c>
      <c r="H487" s="76" t="s">
        <v>394</v>
      </c>
      <c r="I487" s="75" t="s">
        <v>307</v>
      </c>
      <c r="J487" s="52" t="s">
        <v>327</v>
      </c>
      <c r="K487" s="45" t="s">
        <v>362</v>
      </c>
      <c r="L487" s="45" t="str">
        <f t="shared" si="14"/>
        <v>VI+I</v>
      </c>
      <c r="M487" s="48" t="str">
        <f t="shared" si="15"/>
        <v>Software Engineer</v>
      </c>
      <c r="N487" s="48"/>
    </row>
    <row r="488" spans="2:14" ht="11" x14ac:dyDescent="0.15">
      <c r="B488" s="46" t="s">
        <v>233</v>
      </c>
      <c r="C488" s="74" t="s">
        <v>135</v>
      </c>
      <c r="D488" s="75" t="s">
        <v>146</v>
      </c>
      <c r="E488" s="75" t="s">
        <v>137</v>
      </c>
      <c r="F488" s="75" t="s">
        <v>137</v>
      </c>
      <c r="G488" s="76" t="s">
        <v>273</v>
      </c>
      <c r="H488" s="76" t="s">
        <v>394</v>
      </c>
      <c r="I488" s="75" t="s">
        <v>306</v>
      </c>
      <c r="J488" s="52" t="s">
        <v>327</v>
      </c>
      <c r="K488" s="45" t="s">
        <v>362</v>
      </c>
      <c r="L488" s="45" t="str">
        <f t="shared" si="14"/>
        <v>VI+I</v>
      </c>
      <c r="M488" s="48" t="str">
        <f t="shared" si="15"/>
        <v>Data Scientist</v>
      </c>
      <c r="N488" s="48"/>
    </row>
    <row r="489" spans="2:14" ht="11" x14ac:dyDescent="0.15">
      <c r="B489" s="46" t="s">
        <v>235</v>
      </c>
      <c r="C489" s="74" t="s">
        <v>219</v>
      </c>
      <c r="D489" s="75" t="s">
        <v>133</v>
      </c>
      <c r="E489" s="75" t="s">
        <v>136</v>
      </c>
      <c r="F489" s="75" t="s">
        <v>144</v>
      </c>
      <c r="G489" s="76" t="s">
        <v>273</v>
      </c>
      <c r="H489" s="76" t="s">
        <v>394</v>
      </c>
      <c r="I489" s="75" t="s">
        <v>292</v>
      </c>
      <c r="J489" s="52" t="s">
        <v>327</v>
      </c>
      <c r="K489" s="45" t="s">
        <v>362</v>
      </c>
      <c r="L489" s="45" t="str">
        <f t="shared" si="14"/>
        <v>1_Somewhat Important</v>
      </c>
      <c r="M489" s="48" t="str">
        <f>IF(OR(C489="Other",C489="Operations"),"Operations + Other",C489)</f>
        <v>Operations + Other</v>
      </c>
      <c r="N489" s="48"/>
    </row>
    <row r="490" spans="2:14" ht="11" x14ac:dyDescent="0.15">
      <c r="B490" s="46" t="s">
        <v>239</v>
      </c>
      <c r="C490" s="74" t="s">
        <v>135</v>
      </c>
      <c r="D490" s="75" t="s">
        <v>133</v>
      </c>
      <c r="E490" s="75" t="s">
        <v>136</v>
      </c>
      <c r="F490" s="75" t="s">
        <v>137</v>
      </c>
      <c r="G490" s="76" t="s">
        <v>273</v>
      </c>
      <c r="H490" s="76" t="s">
        <v>394</v>
      </c>
      <c r="I490" s="75" t="s">
        <v>307</v>
      </c>
      <c r="J490" s="52" t="s">
        <v>327</v>
      </c>
      <c r="K490" s="45" t="s">
        <v>362</v>
      </c>
      <c r="L490" s="45" t="str">
        <f t="shared" si="14"/>
        <v>VI+I</v>
      </c>
      <c r="M490" s="48" t="str">
        <f t="shared" si="15"/>
        <v>Data Scientist</v>
      </c>
      <c r="N490" s="48"/>
    </row>
    <row r="491" spans="2:14" ht="11" x14ac:dyDescent="0.15">
      <c r="B491" s="46" t="s">
        <v>241</v>
      </c>
      <c r="C491" s="74" t="s">
        <v>134</v>
      </c>
      <c r="D491" s="75" t="s">
        <v>133</v>
      </c>
      <c r="E491" s="75" t="s">
        <v>144</v>
      </c>
      <c r="F491" s="75" t="s">
        <v>144</v>
      </c>
      <c r="G491" s="76" t="s">
        <v>273</v>
      </c>
      <c r="H491" s="76" t="s">
        <v>394</v>
      </c>
      <c r="I491" s="75" t="s">
        <v>306</v>
      </c>
      <c r="J491" s="52" t="s">
        <v>327</v>
      </c>
      <c r="K491" s="45" t="s">
        <v>362</v>
      </c>
      <c r="L491" s="45" t="str">
        <f t="shared" si="14"/>
        <v>VI+I</v>
      </c>
      <c r="M491" s="48" t="str">
        <f t="shared" si="15"/>
        <v>Software Engineer</v>
      </c>
      <c r="N491" s="48"/>
    </row>
    <row r="492" spans="2:14" ht="11" x14ac:dyDescent="0.15">
      <c r="B492" s="46" t="s">
        <v>242</v>
      </c>
      <c r="C492" s="74" t="s">
        <v>153</v>
      </c>
      <c r="D492" s="75" t="s">
        <v>133</v>
      </c>
      <c r="E492" s="75" t="s">
        <v>136</v>
      </c>
      <c r="F492" s="75" t="s">
        <v>144</v>
      </c>
      <c r="G492" s="76" t="s">
        <v>273</v>
      </c>
      <c r="H492" s="76" t="s">
        <v>394</v>
      </c>
      <c r="I492" s="75" t="s">
        <v>307</v>
      </c>
      <c r="J492" s="52" t="s">
        <v>327</v>
      </c>
      <c r="K492" s="45" t="s">
        <v>362</v>
      </c>
      <c r="L492" s="45" t="str">
        <f t="shared" si="14"/>
        <v>VI+I</v>
      </c>
      <c r="M492" s="48" t="str">
        <f>IF(OR(C492="Other",C492="Operations"),"Operations + Other",C492)</f>
        <v>Operations + Other</v>
      </c>
      <c r="N492" s="48"/>
    </row>
    <row r="493" spans="2:14" ht="11" x14ac:dyDescent="0.15">
      <c r="B493" s="46" t="s">
        <v>246</v>
      </c>
      <c r="C493" s="74" t="s">
        <v>135</v>
      </c>
      <c r="D493" s="75" t="s">
        <v>133</v>
      </c>
      <c r="E493" s="75" t="s">
        <v>136</v>
      </c>
      <c r="F493" s="75" t="s">
        <v>136</v>
      </c>
      <c r="G493" s="76" t="s">
        <v>273</v>
      </c>
      <c r="H493" s="76" t="s">
        <v>394</v>
      </c>
      <c r="I493" s="75" t="s">
        <v>307</v>
      </c>
      <c r="J493" s="52" t="s">
        <v>327</v>
      </c>
      <c r="K493" s="45" t="s">
        <v>362</v>
      </c>
      <c r="L493" s="45" t="str">
        <f t="shared" si="14"/>
        <v>VI+I</v>
      </c>
      <c r="M493" s="48" t="str">
        <f t="shared" si="15"/>
        <v>Data Scientist</v>
      </c>
      <c r="N493" s="48"/>
    </row>
    <row r="494" spans="2:14" ht="11" x14ac:dyDescent="0.15">
      <c r="B494" s="46" t="s">
        <v>247</v>
      </c>
      <c r="C494" s="74" t="s">
        <v>134</v>
      </c>
      <c r="D494" s="75" t="s">
        <v>146</v>
      </c>
      <c r="E494" s="75" t="s">
        <v>137</v>
      </c>
      <c r="F494" s="75" t="s">
        <v>137</v>
      </c>
      <c r="G494" s="76" t="s">
        <v>273</v>
      </c>
      <c r="H494" s="76" t="s">
        <v>394</v>
      </c>
      <c r="I494" s="75" t="s">
        <v>307</v>
      </c>
      <c r="J494" s="52" t="s">
        <v>327</v>
      </c>
      <c r="K494" s="45" t="s">
        <v>362</v>
      </c>
      <c r="L494" s="45" t="str">
        <f t="shared" si="14"/>
        <v>VI+I</v>
      </c>
      <c r="M494" s="48" t="str">
        <f t="shared" si="15"/>
        <v>Software Engineer</v>
      </c>
      <c r="N494" s="48"/>
    </row>
    <row r="495" spans="2:14" ht="11" x14ac:dyDescent="0.15">
      <c r="B495" s="46" t="s">
        <v>249</v>
      </c>
      <c r="C495" s="74" t="s">
        <v>135</v>
      </c>
      <c r="D495" s="75" t="s">
        <v>133</v>
      </c>
      <c r="E495" s="75" t="s">
        <v>136</v>
      </c>
      <c r="F495" s="75" t="s">
        <v>155</v>
      </c>
      <c r="G495" s="76" t="s">
        <v>273</v>
      </c>
      <c r="H495" s="76" t="s">
        <v>394</v>
      </c>
      <c r="I495" s="75" t="s">
        <v>307</v>
      </c>
      <c r="J495" s="52" t="s">
        <v>327</v>
      </c>
      <c r="K495" s="45" t="s">
        <v>362</v>
      </c>
      <c r="L495" s="45" t="str">
        <f t="shared" si="14"/>
        <v>VI+I</v>
      </c>
      <c r="M495" s="48" t="str">
        <f t="shared" si="15"/>
        <v>Data Scientist</v>
      </c>
      <c r="N495" s="48"/>
    </row>
    <row r="496" spans="2:14" ht="11" x14ac:dyDescent="0.15">
      <c r="B496" s="46" t="s">
        <v>254</v>
      </c>
      <c r="C496" s="74" t="s">
        <v>135</v>
      </c>
      <c r="D496" s="75" t="s">
        <v>146</v>
      </c>
      <c r="E496" s="75" t="s">
        <v>137</v>
      </c>
      <c r="F496" s="75" t="s">
        <v>144</v>
      </c>
      <c r="G496" s="76" t="s">
        <v>273</v>
      </c>
      <c r="H496" s="76" t="s">
        <v>394</v>
      </c>
      <c r="I496" s="75" t="s">
        <v>307</v>
      </c>
      <c r="J496" s="52" t="s">
        <v>327</v>
      </c>
      <c r="K496" s="45" t="s">
        <v>362</v>
      </c>
      <c r="L496" s="45" t="str">
        <f t="shared" si="14"/>
        <v>VI+I</v>
      </c>
      <c r="M496" s="48" t="str">
        <f t="shared" si="15"/>
        <v>Data Scientist</v>
      </c>
      <c r="N496" s="48"/>
    </row>
    <row r="497" spans="2:14" ht="11" x14ac:dyDescent="0.15">
      <c r="B497" s="46" t="s">
        <v>259</v>
      </c>
      <c r="C497" s="74" t="s">
        <v>135</v>
      </c>
      <c r="D497" s="75" t="s">
        <v>146</v>
      </c>
      <c r="E497" s="75" t="s">
        <v>136</v>
      </c>
      <c r="F497" s="75" t="s">
        <v>144</v>
      </c>
      <c r="G497" s="76" t="s">
        <v>273</v>
      </c>
      <c r="H497" s="76" t="s">
        <v>394</v>
      </c>
      <c r="I497" s="75" t="s">
        <v>293</v>
      </c>
      <c r="J497" s="52" t="s">
        <v>327</v>
      </c>
      <c r="K497" s="45" t="s">
        <v>362</v>
      </c>
      <c r="L497" s="45" t="str">
        <f t="shared" si="14"/>
        <v>0_Not Important</v>
      </c>
      <c r="M497" s="48" t="str">
        <f t="shared" si="15"/>
        <v>Data Scientist</v>
      </c>
      <c r="N497" s="48"/>
    </row>
    <row r="498" spans="2:14" ht="11" x14ac:dyDescent="0.15">
      <c r="B498" s="46" t="s">
        <v>128</v>
      </c>
      <c r="C498" s="74" t="s">
        <v>134</v>
      </c>
      <c r="D498" s="75" t="s">
        <v>133</v>
      </c>
      <c r="E498" s="75" t="s">
        <v>136</v>
      </c>
      <c r="F498" s="75" t="s">
        <v>137</v>
      </c>
      <c r="G498" s="76" t="s">
        <v>272</v>
      </c>
      <c r="H498" s="76" t="s">
        <v>395</v>
      </c>
      <c r="I498" s="75" t="s">
        <v>307</v>
      </c>
      <c r="J498" s="52" t="s">
        <v>330</v>
      </c>
      <c r="K498" s="50" t="s">
        <v>345</v>
      </c>
      <c r="L498" s="45" t="str">
        <f t="shared" si="14"/>
        <v>VI+I</v>
      </c>
      <c r="M498" s="48" t="str">
        <f t="shared" si="15"/>
        <v>Software Engineer</v>
      </c>
      <c r="N498" s="48"/>
    </row>
    <row r="499" spans="2:14" ht="11" x14ac:dyDescent="0.15">
      <c r="B499" s="46" t="s">
        <v>143</v>
      </c>
      <c r="C499" s="74" t="s">
        <v>134</v>
      </c>
      <c r="D499" s="75" t="s">
        <v>133</v>
      </c>
      <c r="E499" s="75" t="s">
        <v>144</v>
      </c>
      <c r="F499" s="75" t="s">
        <v>144</v>
      </c>
      <c r="G499" s="76" t="s">
        <v>272</v>
      </c>
      <c r="H499" s="76" t="s">
        <v>395</v>
      </c>
      <c r="I499" s="75" t="s">
        <v>307</v>
      </c>
      <c r="J499" s="52" t="s">
        <v>330</v>
      </c>
      <c r="K499" s="50" t="s">
        <v>345</v>
      </c>
      <c r="L499" s="45" t="str">
        <f t="shared" si="14"/>
        <v>VI+I</v>
      </c>
      <c r="M499" s="48" t="str">
        <f t="shared" si="15"/>
        <v>Software Engineer</v>
      </c>
      <c r="N499" s="48"/>
    </row>
    <row r="500" spans="2:14" ht="11" x14ac:dyDescent="0.15">
      <c r="B500" s="46" t="s">
        <v>145</v>
      </c>
      <c r="C500" s="74" t="s">
        <v>134</v>
      </c>
      <c r="D500" s="75" t="s">
        <v>146</v>
      </c>
      <c r="E500" s="75" t="s">
        <v>137</v>
      </c>
      <c r="F500" s="75" t="s">
        <v>137</v>
      </c>
      <c r="G500" s="76" t="s">
        <v>272</v>
      </c>
      <c r="H500" s="76" t="s">
        <v>395</v>
      </c>
      <c r="I500" s="75" t="s">
        <v>306</v>
      </c>
      <c r="J500" s="52" t="s">
        <v>330</v>
      </c>
      <c r="K500" s="50" t="s">
        <v>345</v>
      </c>
      <c r="L500" s="45" t="str">
        <f t="shared" si="14"/>
        <v>VI+I</v>
      </c>
      <c r="M500" s="48" t="str">
        <f t="shared" si="15"/>
        <v>Software Engineer</v>
      </c>
      <c r="N500" s="48"/>
    </row>
    <row r="501" spans="2:14" ht="11" x14ac:dyDescent="0.15">
      <c r="B501" s="46" t="s">
        <v>149</v>
      </c>
      <c r="C501" s="74" t="s">
        <v>135</v>
      </c>
      <c r="D501" s="75" t="s">
        <v>133</v>
      </c>
      <c r="E501" s="75" t="s">
        <v>137</v>
      </c>
      <c r="F501" s="75" t="s">
        <v>137</v>
      </c>
      <c r="G501" s="76" t="s">
        <v>272</v>
      </c>
      <c r="H501" s="76" t="s">
        <v>395</v>
      </c>
      <c r="I501" s="75" t="s">
        <v>307</v>
      </c>
      <c r="J501" s="52" t="s">
        <v>330</v>
      </c>
      <c r="K501" s="50" t="s">
        <v>345</v>
      </c>
      <c r="L501" s="45" t="str">
        <f t="shared" si="14"/>
        <v>VI+I</v>
      </c>
      <c r="M501" s="48" t="str">
        <f t="shared" si="15"/>
        <v>Data Scientist</v>
      </c>
      <c r="N501" s="48"/>
    </row>
    <row r="502" spans="2:14" ht="11" x14ac:dyDescent="0.15">
      <c r="B502" s="46" t="s">
        <v>152</v>
      </c>
      <c r="C502" s="74" t="s">
        <v>135</v>
      </c>
      <c r="D502" s="75" t="s">
        <v>133</v>
      </c>
      <c r="E502" s="75" t="s">
        <v>155</v>
      </c>
      <c r="F502" s="75" t="s">
        <v>155</v>
      </c>
      <c r="G502" s="76" t="s">
        <v>272</v>
      </c>
      <c r="H502" s="76" t="s">
        <v>395</v>
      </c>
      <c r="I502" s="75" t="s">
        <v>306</v>
      </c>
      <c r="J502" s="52" t="s">
        <v>330</v>
      </c>
      <c r="K502" s="50" t="s">
        <v>345</v>
      </c>
      <c r="L502" s="45" t="str">
        <f t="shared" si="14"/>
        <v>VI+I</v>
      </c>
      <c r="M502" s="48" t="str">
        <f t="shared" si="15"/>
        <v>Data Scientist</v>
      </c>
      <c r="N502" s="48"/>
    </row>
    <row r="503" spans="2:14" ht="11" x14ac:dyDescent="0.15">
      <c r="B503" s="46" t="s">
        <v>158</v>
      </c>
      <c r="C503" s="74" t="s">
        <v>135</v>
      </c>
      <c r="D503" s="75" t="s">
        <v>146</v>
      </c>
      <c r="E503" s="75" t="s">
        <v>136</v>
      </c>
      <c r="F503" s="75" t="s">
        <v>136</v>
      </c>
      <c r="G503" s="76" t="s">
        <v>272</v>
      </c>
      <c r="H503" s="76" t="s">
        <v>395</v>
      </c>
      <c r="I503" s="75" t="s">
        <v>307</v>
      </c>
      <c r="J503" s="52" t="s">
        <v>330</v>
      </c>
      <c r="K503" s="50" t="s">
        <v>345</v>
      </c>
      <c r="L503" s="45" t="str">
        <f t="shared" si="14"/>
        <v>VI+I</v>
      </c>
      <c r="M503" s="48" t="str">
        <f t="shared" si="15"/>
        <v>Data Scientist</v>
      </c>
      <c r="N503" s="48"/>
    </row>
    <row r="504" spans="2:14" ht="11" x14ac:dyDescent="0.15">
      <c r="B504" s="46" t="s">
        <v>164</v>
      </c>
      <c r="C504" s="74" t="s">
        <v>135</v>
      </c>
      <c r="D504" s="75" t="s">
        <v>133</v>
      </c>
      <c r="E504" s="75" t="s">
        <v>136</v>
      </c>
      <c r="F504" s="75" t="s">
        <v>136</v>
      </c>
      <c r="G504" s="76" t="s">
        <v>272</v>
      </c>
      <c r="H504" s="76" t="s">
        <v>395</v>
      </c>
      <c r="I504" s="75" t="s">
        <v>307</v>
      </c>
      <c r="J504" s="52" t="s">
        <v>330</v>
      </c>
      <c r="K504" s="50" t="s">
        <v>345</v>
      </c>
      <c r="L504" s="45" t="str">
        <f t="shared" si="14"/>
        <v>VI+I</v>
      </c>
      <c r="M504" s="48" t="str">
        <f t="shared" si="15"/>
        <v>Data Scientist</v>
      </c>
      <c r="N504" s="48"/>
    </row>
    <row r="505" spans="2:14" ht="22" x14ac:dyDescent="0.15">
      <c r="B505" s="46" t="s">
        <v>169</v>
      </c>
      <c r="C505" s="74" t="s">
        <v>135</v>
      </c>
      <c r="D505" s="75" t="s">
        <v>173</v>
      </c>
      <c r="E505" s="75" t="s">
        <v>155</v>
      </c>
      <c r="F505" s="75" t="s">
        <v>136</v>
      </c>
      <c r="G505" s="76" t="s">
        <v>272</v>
      </c>
      <c r="H505" s="76" t="s">
        <v>395</v>
      </c>
      <c r="I505" s="75" t="s">
        <v>307</v>
      </c>
      <c r="J505" s="52" t="s">
        <v>330</v>
      </c>
      <c r="K505" s="50" t="s">
        <v>345</v>
      </c>
      <c r="L505" s="45" t="str">
        <f t="shared" si="14"/>
        <v>VI+I</v>
      </c>
      <c r="M505" s="48" t="str">
        <f t="shared" si="15"/>
        <v>Data Scientist</v>
      </c>
      <c r="N505" s="48"/>
    </row>
    <row r="506" spans="2:14" ht="11" x14ac:dyDescent="0.15">
      <c r="B506" s="46" t="s">
        <v>175</v>
      </c>
      <c r="C506" s="74" t="s">
        <v>153</v>
      </c>
      <c r="D506" s="75" t="s">
        <v>133</v>
      </c>
      <c r="E506" s="75" t="s">
        <v>136</v>
      </c>
      <c r="F506" s="75" t="s">
        <v>136</v>
      </c>
      <c r="G506" s="76" t="s">
        <v>272</v>
      </c>
      <c r="H506" s="76" t="s">
        <v>395</v>
      </c>
      <c r="I506" s="75" t="s">
        <v>307</v>
      </c>
      <c r="J506" s="52" t="s">
        <v>330</v>
      </c>
      <c r="K506" s="50" t="s">
        <v>345</v>
      </c>
      <c r="L506" s="45" t="str">
        <f t="shared" si="14"/>
        <v>VI+I</v>
      </c>
      <c r="M506" s="48" t="str">
        <f>IF(OR(C506="Other",C506="Operations"),"Operations + Other",C506)</f>
        <v>Operations + Other</v>
      </c>
      <c r="N506" s="48"/>
    </row>
    <row r="507" spans="2:14" ht="11" x14ac:dyDescent="0.15">
      <c r="B507" s="46" t="s">
        <v>187</v>
      </c>
      <c r="C507" s="74" t="s">
        <v>134</v>
      </c>
      <c r="D507" s="75" t="s">
        <v>133</v>
      </c>
      <c r="E507" s="75" t="s">
        <v>136</v>
      </c>
      <c r="F507" s="75" t="s">
        <v>136</v>
      </c>
      <c r="G507" s="76" t="s">
        <v>272</v>
      </c>
      <c r="H507" s="76" t="s">
        <v>395</v>
      </c>
      <c r="I507" s="75" t="s">
        <v>307</v>
      </c>
      <c r="J507" s="52" t="s">
        <v>330</v>
      </c>
      <c r="K507" s="50" t="s">
        <v>345</v>
      </c>
      <c r="L507" s="45" t="str">
        <f t="shared" si="14"/>
        <v>VI+I</v>
      </c>
      <c r="M507" s="48" t="str">
        <f t="shared" si="15"/>
        <v>Software Engineer</v>
      </c>
      <c r="N507" s="48"/>
    </row>
    <row r="508" spans="2:14" ht="11" x14ac:dyDescent="0.15">
      <c r="B508" s="46" t="s">
        <v>191</v>
      </c>
      <c r="C508" s="74" t="s">
        <v>135</v>
      </c>
      <c r="D508" s="75" t="s">
        <v>133</v>
      </c>
      <c r="E508" s="75" t="s">
        <v>155</v>
      </c>
      <c r="F508" s="75" t="s">
        <v>155</v>
      </c>
      <c r="G508" s="76" t="s">
        <v>272</v>
      </c>
      <c r="H508" s="76" t="s">
        <v>395</v>
      </c>
      <c r="I508" s="75" t="s">
        <v>307</v>
      </c>
      <c r="J508" s="52" t="s">
        <v>330</v>
      </c>
      <c r="K508" s="50" t="s">
        <v>345</v>
      </c>
      <c r="L508" s="45" t="str">
        <f t="shared" si="14"/>
        <v>VI+I</v>
      </c>
      <c r="M508" s="48" t="str">
        <f t="shared" si="15"/>
        <v>Data Scientist</v>
      </c>
      <c r="N508" s="48"/>
    </row>
    <row r="509" spans="2:14" ht="11" x14ac:dyDescent="0.15">
      <c r="B509" s="46" t="s">
        <v>193</v>
      </c>
      <c r="C509" s="74" t="s">
        <v>135</v>
      </c>
      <c r="D509" s="75" t="s">
        <v>133</v>
      </c>
      <c r="E509" s="75" t="s">
        <v>155</v>
      </c>
      <c r="F509" s="75" t="s">
        <v>137</v>
      </c>
      <c r="G509" s="76" t="s">
        <v>272</v>
      </c>
      <c r="H509" s="76" t="s">
        <v>395</v>
      </c>
      <c r="I509" s="75" t="s">
        <v>307</v>
      </c>
      <c r="J509" s="52" t="s">
        <v>330</v>
      </c>
      <c r="K509" s="50" t="s">
        <v>345</v>
      </c>
      <c r="L509" s="45" t="str">
        <f t="shared" si="14"/>
        <v>VI+I</v>
      </c>
      <c r="M509" s="48" t="str">
        <f t="shared" si="15"/>
        <v>Data Scientist</v>
      </c>
      <c r="N509" s="48"/>
    </row>
    <row r="510" spans="2:14" ht="11" x14ac:dyDescent="0.15">
      <c r="B510" s="46" t="s">
        <v>196</v>
      </c>
      <c r="C510" s="74" t="s">
        <v>134</v>
      </c>
      <c r="D510" s="75" t="s">
        <v>133</v>
      </c>
      <c r="E510" s="75" t="s">
        <v>136</v>
      </c>
      <c r="F510" s="75" t="s">
        <v>137</v>
      </c>
      <c r="G510" s="76" t="s">
        <v>272</v>
      </c>
      <c r="H510" s="76" t="s">
        <v>395</v>
      </c>
      <c r="I510" s="75" t="s">
        <v>307</v>
      </c>
      <c r="J510" s="52" t="s">
        <v>330</v>
      </c>
      <c r="K510" s="50" t="s">
        <v>345</v>
      </c>
      <c r="L510" s="45" t="str">
        <f t="shared" si="14"/>
        <v>VI+I</v>
      </c>
      <c r="M510" s="48" t="str">
        <f t="shared" si="15"/>
        <v>Software Engineer</v>
      </c>
      <c r="N510" s="48"/>
    </row>
    <row r="511" spans="2:14" ht="11" x14ac:dyDescent="0.15">
      <c r="B511" s="46" t="s">
        <v>199</v>
      </c>
      <c r="C511" s="74" t="s">
        <v>153</v>
      </c>
      <c r="D511" s="75" t="s">
        <v>133</v>
      </c>
      <c r="E511" s="75" t="s">
        <v>136</v>
      </c>
      <c r="F511" s="75" t="s">
        <v>137</v>
      </c>
      <c r="G511" s="76" t="s">
        <v>272</v>
      </c>
      <c r="H511" s="76" t="s">
        <v>395</v>
      </c>
      <c r="I511" s="75" t="s">
        <v>307</v>
      </c>
      <c r="J511" s="52" t="s">
        <v>330</v>
      </c>
      <c r="K511" s="50" t="s">
        <v>345</v>
      </c>
      <c r="L511" s="45" t="str">
        <f t="shared" si="14"/>
        <v>VI+I</v>
      </c>
      <c r="M511" s="48" t="str">
        <f>IF(OR(C511="Other",C511="Operations"),"Operations + Other",C511)</f>
        <v>Operations + Other</v>
      </c>
      <c r="N511" s="48"/>
    </row>
    <row r="512" spans="2:14" ht="11" x14ac:dyDescent="0.15">
      <c r="B512" s="46" t="s">
        <v>202</v>
      </c>
      <c r="C512" s="74" t="s">
        <v>134</v>
      </c>
      <c r="D512" s="75" t="s">
        <v>133</v>
      </c>
      <c r="E512" s="75" t="s">
        <v>137</v>
      </c>
      <c r="F512" s="75" t="s">
        <v>155</v>
      </c>
      <c r="G512" s="76" t="s">
        <v>272</v>
      </c>
      <c r="H512" s="76" t="s">
        <v>395</v>
      </c>
      <c r="I512" s="75" t="s">
        <v>307</v>
      </c>
      <c r="J512" s="52" t="s">
        <v>330</v>
      </c>
      <c r="K512" s="50" t="s">
        <v>345</v>
      </c>
      <c r="L512" s="45" t="str">
        <f t="shared" si="14"/>
        <v>VI+I</v>
      </c>
      <c r="M512" s="48" t="str">
        <f t="shared" si="15"/>
        <v>Software Engineer</v>
      </c>
      <c r="N512" s="48"/>
    </row>
    <row r="513" spans="2:14" ht="11" x14ac:dyDescent="0.15">
      <c r="B513" s="46" t="s">
        <v>207</v>
      </c>
      <c r="C513" s="74" t="s">
        <v>134</v>
      </c>
      <c r="D513" s="75" t="s">
        <v>146</v>
      </c>
      <c r="E513" s="75" t="s">
        <v>136</v>
      </c>
      <c r="F513" s="75" t="s">
        <v>144</v>
      </c>
      <c r="G513" s="76" t="s">
        <v>272</v>
      </c>
      <c r="H513" s="76" t="s">
        <v>395</v>
      </c>
      <c r="I513" s="75" t="s">
        <v>307</v>
      </c>
      <c r="J513" s="52" t="s">
        <v>330</v>
      </c>
      <c r="K513" s="50" t="s">
        <v>345</v>
      </c>
      <c r="L513" s="45" t="str">
        <f t="shared" si="14"/>
        <v>VI+I</v>
      </c>
      <c r="M513" s="48" t="str">
        <f t="shared" si="15"/>
        <v>Software Engineer</v>
      </c>
      <c r="N513" s="48"/>
    </row>
    <row r="514" spans="2:14" ht="11" x14ac:dyDescent="0.15">
      <c r="B514" s="46" t="s">
        <v>215</v>
      </c>
      <c r="C514" s="74" t="s">
        <v>135</v>
      </c>
      <c r="D514" s="75" t="s">
        <v>146</v>
      </c>
      <c r="E514" s="75" t="s">
        <v>155</v>
      </c>
      <c r="F514" s="75" t="s">
        <v>137</v>
      </c>
      <c r="G514" s="76" t="s">
        <v>272</v>
      </c>
      <c r="H514" s="76" t="s">
        <v>395</v>
      </c>
      <c r="I514" s="75" t="s">
        <v>292</v>
      </c>
      <c r="J514" s="52" t="s">
        <v>330</v>
      </c>
      <c r="K514" s="50" t="s">
        <v>345</v>
      </c>
      <c r="L514" s="45" t="str">
        <f t="shared" si="14"/>
        <v>1_Somewhat Important</v>
      </c>
      <c r="M514" s="48" t="str">
        <f t="shared" si="15"/>
        <v>Data Scientist</v>
      </c>
      <c r="N514" s="48"/>
    </row>
    <row r="515" spans="2:14" ht="11" x14ac:dyDescent="0.15">
      <c r="B515" s="46" t="s">
        <v>220</v>
      </c>
      <c r="C515" s="74" t="s">
        <v>153</v>
      </c>
      <c r="D515" s="75" t="s">
        <v>133</v>
      </c>
      <c r="E515" s="75" t="s">
        <v>136</v>
      </c>
      <c r="F515" s="75" t="s">
        <v>137</v>
      </c>
      <c r="G515" s="76" t="s">
        <v>272</v>
      </c>
      <c r="H515" s="76" t="s">
        <v>395</v>
      </c>
      <c r="I515" s="75" t="s">
        <v>306</v>
      </c>
      <c r="J515" s="52" t="s">
        <v>330</v>
      </c>
      <c r="K515" s="50" t="s">
        <v>345</v>
      </c>
      <c r="L515" s="45" t="str">
        <f t="shared" ref="L515:L578" si="16">IF(OR(I515="3_Very Important",I515="2_Important"),"VI+I",I515)</f>
        <v>VI+I</v>
      </c>
      <c r="M515" s="48" t="str">
        <f>IF(OR(C515="Other",C515="Operations"),"Operations + Other",C515)</f>
        <v>Operations + Other</v>
      </c>
      <c r="N515" s="48"/>
    </row>
    <row r="516" spans="2:14" ht="11" x14ac:dyDescent="0.15">
      <c r="B516" s="46" t="s">
        <v>223</v>
      </c>
      <c r="C516" s="74" t="s">
        <v>135</v>
      </c>
      <c r="D516" s="75" t="s">
        <v>153</v>
      </c>
      <c r="E516" s="75" t="s">
        <v>137</v>
      </c>
      <c r="F516" s="75" t="s">
        <v>144</v>
      </c>
      <c r="G516" s="76" t="s">
        <v>272</v>
      </c>
      <c r="H516" s="76" t="s">
        <v>395</v>
      </c>
      <c r="I516" s="75" t="s">
        <v>307</v>
      </c>
      <c r="J516" s="52" t="s">
        <v>330</v>
      </c>
      <c r="K516" s="50" t="s">
        <v>345</v>
      </c>
      <c r="L516" s="45" t="str">
        <f t="shared" si="16"/>
        <v>VI+I</v>
      </c>
      <c r="M516" s="48" t="str">
        <f t="shared" ref="M516:M578" si="17">IF(OR(C516="Other",C516="Operations"),"O+O",C516)</f>
        <v>Data Scientist</v>
      </c>
      <c r="N516" s="48"/>
    </row>
    <row r="517" spans="2:14" ht="11" x14ac:dyDescent="0.15">
      <c r="B517" s="46" t="s">
        <v>226</v>
      </c>
      <c r="C517" s="74" t="s">
        <v>135</v>
      </c>
      <c r="D517" s="75" t="s">
        <v>133</v>
      </c>
      <c r="E517" s="75" t="s">
        <v>155</v>
      </c>
      <c r="F517" s="75" t="s">
        <v>155</v>
      </c>
      <c r="G517" s="76" t="s">
        <v>272</v>
      </c>
      <c r="H517" s="76" t="s">
        <v>395</v>
      </c>
      <c r="I517" s="75" t="s">
        <v>306</v>
      </c>
      <c r="J517" s="52" t="s">
        <v>330</v>
      </c>
      <c r="K517" s="50" t="s">
        <v>345</v>
      </c>
      <c r="L517" s="45" t="str">
        <f t="shared" si="16"/>
        <v>VI+I</v>
      </c>
      <c r="M517" s="48" t="str">
        <f t="shared" si="17"/>
        <v>Data Scientist</v>
      </c>
      <c r="N517" s="48"/>
    </row>
    <row r="518" spans="2:14" ht="22" x14ac:dyDescent="0.15">
      <c r="B518" s="46" t="s">
        <v>228</v>
      </c>
      <c r="C518" s="74" t="s">
        <v>134</v>
      </c>
      <c r="D518" s="75" t="s">
        <v>173</v>
      </c>
      <c r="E518" s="75" t="s">
        <v>155</v>
      </c>
      <c r="F518" s="75" t="s">
        <v>137</v>
      </c>
      <c r="G518" s="76" t="s">
        <v>272</v>
      </c>
      <c r="H518" s="76" t="s">
        <v>395</v>
      </c>
      <c r="I518" s="75" t="s">
        <v>292</v>
      </c>
      <c r="J518" s="52" t="s">
        <v>330</v>
      </c>
      <c r="K518" s="50" t="s">
        <v>345</v>
      </c>
      <c r="L518" s="45" t="str">
        <f t="shared" si="16"/>
        <v>1_Somewhat Important</v>
      </c>
      <c r="M518" s="48" t="str">
        <f t="shared" si="17"/>
        <v>Software Engineer</v>
      </c>
      <c r="N518" s="48"/>
    </row>
    <row r="519" spans="2:14" ht="11" x14ac:dyDescent="0.15">
      <c r="B519" s="46" t="s">
        <v>233</v>
      </c>
      <c r="C519" s="74" t="s">
        <v>135</v>
      </c>
      <c r="D519" s="75" t="s">
        <v>146</v>
      </c>
      <c r="E519" s="75" t="s">
        <v>137</v>
      </c>
      <c r="F519" s="75" t="s">
        <v>137</v>
      </c>
      <c r="G519" s="76" t="s">
        <v>272</v>
      </c>
      <c r="H519" s="76" t="s">
        <v>395</v>
      </c>
      <c r="I519" s="75" t="s">
        <v>306</v>
      </c>
      <c r="J519" s="52" t="s">
        <v>330</v>
      </c>
      <c r="K519" s="50" t="s">
        <v>345</v>
      </c>
      <c r="L519" s="45" t="str">
        <f t="shared" si="16"/>
        <v>VI+I</v>
      </c>
      <c r="M519" s="48" t="str">
        <f t="shared" si="17"/>
        <v>Data Scientist</v>
      </c>
      <c r="N519" s="48"/>
    </row>
    <row r="520" spans="2:14" ht="11" x14ac:dyDescent="0.15">
      <c r="B520" s="46" t="s">
        <v>235</v>
      </c>
      <c r="C520" s="74" t="s">
        <v>219</v>
      </c>
      <c r="D520" s="75" t="s">
        <v>133</v>
      </c>
      <c r="E520" s="75" t="s">
        <v>136</v>
      </c>
      <c r="F520" s="75" t="s">
        <v>144</v>
      </c>
      <c r="G520" s="76" t="s">
        <v>272</v>
      </c>
      <c r="H520" s="76" t="s">
        <v>395</v>
      </c>
      <c r="I520" s="75" t="s">
        <v>306</v>
      </c>
      <c r="J520" s="52" t="s">
        <v>330</v>
      </c>
      <c r="K520" s="50" t="s">
        <v>345</v>
      </c>
      <c r="L520" s="45" t="str">
        <f t="shared" si="16"/>
        <v>VI+I</v>
      </c>
      <c r="M520" s="48" t="str">
        <f>IF(OR(C520="Other",C520="Operations"),"Operations + Other",C520)</f>
        <v>Operations + Other</v>
      </c>
      <c r="N520" s="48"/>
    </row>
    <row r="521" spans="2:14" ht="11" x14ac:dyDescent="0.15">
      <c r="B521" s="46" t="s">
        <v>239</v>
      </c>
      <c r="C521" s="74" t="s">
        <v>135</v>
      </c>
      <c r="D521" s="75" t="s">
        <v>133</v>
      </c>
      <c r="E521" s="75" t="s">
        <v>136</v>
      </c>
      <c r="F521" s="75" t="s">
        <v>137</v>
      </c>
      <c r="G521" s="76" t="s">
        <v>272</v>
      </c>
      <c r="H521" s="76" t="s">
        <v>395</v>
      </c>
      <c r="I521" s="75" t="s">
        <v>307</v>
      </c>
      <c r="J521" s="52" t="s">
        <v>330</v>
      </c>
      <c r="K521" s="50" t="s">
        <v>345</v>
      </c>
      <c r="L521" s="45" t="str">
        <f t="shared" si="16"/>
        <v>VI+I</v>
      </c>
      <c r="M521" s="48" t="str">
        <f t="shared" si="17"/>
        <v>Data Scientist</v>
      </c>
      <c r="N521" s="48"/>
    </row>
    <row r="522" spans="2:14" ht="11" x14ac:dyDescent="0.15">
      <c r="B522" s="46" t="s">
        <v>241</v>
      </c>
      <c r="C522" s="74" t="s">
        <v>134</v>
      </c>
      <c r="D522" s="75" t="s">
        <v>133</v>
      </c>
      <c r="E522" s="75" t="s">
        <v>144</v>
      </c>
      <c r="F522" s="75" t="s">
        <v>144</v>
      </c>
      <c r="G522" s="76" t="s">
        <v>272</v>
      </c>
      <c r="H522" s="76" t="s">
        <v>395</v>
      </c>
      <c r="I522" s="75" t="s">
        <v>306</v>
      </c>
      <c r="J522" s="52" t="s">
        <v>330</v>
      </c>
      <c r="K522" s="50" t="s">
        <v>345</v>
      </c>
      <c r="L522" s="45" t="str">
        <f t="shared" si="16"/>
        <v>VI+I</v>
      </c>
      <c r="M522" s="48" t="str">
        <f t="shared" si="17"/>
        <v>Software Engineer</v>
      </c>
      <c r="N522" s="48"/>
    </row>
    <row r="523" spans="2:14" ht="11" x14ac:dyDescent="0.15">
      <c r="B523" s="46" t="s">
        <v>242</v>
      </c>
      <c r="C523" s="74" t="s">
        <v>153</v>
      </c>
      <c r="D523" s="75" t="s">
        <v>133</v>
      </c>
      <c r="E523" s="75" t="s">
        <v>136</v>
      </c>
      <c r="F523" s="75" t="s">
        <v>144</v>
      </c>
      <c r="G523" s="76" t="s">
        <v>272</v>
      </c>
      <c r="H523" s="76" t="s">
        <v>395</v>
      </c>
      <c r="I523" s="75" t="s">
        <v>307</v>
      </c>
      <c r="J523" s="52" t="s">
        <v>330</v>
      </c>
      <c r="K523" s="50" t="s">
        <v>345</v>
      </c>
      <c r="L523" s="45" t="str">
        <f t="shared" si="16"/>
        <v>VI+I</v>
      </c>
      <c r="M523" s="48" t="str">
        <f>IF(OR(C523="Other",C523="Operations"),"Operations + Other",C523)</f>
        <v>Operations + Other</v>
      </c>
      <c r="N523" s="48"/>
    </row>
    <row r="524" spans="2:14" ht="11" x14ac:dyDescent="0.15">
      <c r="B524" s="46" t="s">
        <v>246</v>
      </c>
      <c r="C524" s="74" t="s">
        <v>135</v>
      </c>
      <c r="D524" s="75" t="s">
        <v>133</v>
      </c>
      <c r="E524" s="75" t="s">
        <v>136</v>
      </c>
      <c r="F524" s="75" t="s">
        <v>136</v>
      </c>
      <c r="G524" s="76" t="s">
        <v>272</v>
      </c>
      <c r="H524" s="76" t="s">
        <v>395</v>
      </c>
      <c r="I524" s="75" t="s">
        <v>306</v>
      </c>
      <c r="J524" s="52" t="s">
        <v>330</v>
      </c>
      <c r="K524" s="50" t="s">
        <v>345</v>
      </c>
      <c r="L524" s="45" t="str">
        <f t="shared" si="16"/>
        <v>VI+I</v>
      </c>
      <c r="M524" s="48" t="str">
        <f t="shared" si="17"/>
        <v>Data Scientist</v>
      </c>
      <c r="N524" s="48"/>
    </row>
    <row r="525" spans="2:14" ht="11" x14ac:dyDescent="0.15">
      <c r="B525" s="46" t="s">
        <v>247</v>
      </c>
      <c r="C525" s="74" t="s">
        <v>134</v>
      </c>
      <c r="D525" s="75" t="s">
        <v>146</v>
      </c>
      <c r="E525" s="75" t="s">
        <v>137</v>
      </c>
      <c r="F525" s="75" t="s">
        <v>137</v>
      </c>
      <c r="G525" s="76" t="s">
        <v>272</v>
      </c>
      <c r="H525" s="76" t="s">
        <v>395</v>
      </c>
      <c r="I525" s="75" t="s">
        <v>306</v>
      </c>
      <c r="J525" s="52" t="s">
        <v>330</v>
      </c>
      <c r="K525" s="50" t="s">
        <v>345</v>
      </c>
      <c r="L525" s="45" t="str">
        <f t="shared" si="16"/>
        <v>VI+I</v>
      </c>
      <c r="M525" s="48" t="str">
        <f t="shared" si="17"/>
        <v>Software Engineer</v>
      </c>
      <c r="N525" s="48"/>
    </row>
    <row r="526" spans="2:14" ht="11" x14ac:dyDescent="0.15">
      <c r="B526" s="46" t="s">
        <v>249</v>
      </c>
      <c r="C526" s="74" t="s">
        <v>135</v>
      </c>
      <c r="D526" s="75" t="s">
        <v>133</v>
      </c>
      <c r="E526" s="75" t="s">
        <v>136</v>
      </c>
      <c r="F526" s="75" t="s">
        <v>155</v>
      </c>
      <c r="G526" s="76" t="s">
        <v>272</v>
      </c>
      <c r="H526" s="76" t="s">
        <v>395</v>
      </c>
      <c r="I526" s="75" t="s">
        <v>307</v>
      </c>
      <c r="J526" s="52" t="s">
        <v>330</v>
      </c>
      <c r="K526" s="50" t="s">
        <v>345</v>
      </c>
      <c r="L526" s="45" t="str">
        <f t="shared" si="16"/>
        <v>VI+I</v>
      </c>
      <c r="M526" s="48" t="str">
        <f t="shared" si="17"/>
        <v>Data Scientist</v>
      </c>
      <c r="N526" s="48"/>
    </row>
    <row r="527" spans="2:14" ht="11" x14ac:dyDescent="0.15">
      <c r="B527" s="46" t="s">
        <v>254</v>
      </c>
      <c r="C527" s="74" t="s">
        <v>135</v>
      </c>
      <c r="D527" s="75" t="s">
        <v>146</v>
      </c>
      <c r="E527" s="75" t="s">
        <v>137</v>
      </c>
      <c r="F527" s="75" t="s">
        <v>144</v>
      </c>
      <c r="G527" s="76" t="s">
        <v>272</v>
      </c>
      <c r="H527" s="76" t="s">
        <v>395</v>
      </c>
      <c r="I527" s="75" t="s">
        <v>307</v>
      </c>
      <c r="J527" s="52" t="s">
        <v>330</v>
      </c>
      <c r="K527" s="50" t="s">
        <v>345</v>
      </c>
      <c r="L527" s="45" t="str">
        <f t="shared" si="16"/>
        <v>VI+I</v>
      </c>
      <c r="M527" s="48" t="str">
        <f t="shared" si="17"/>
        <v>Data Scientist</v>
      </c>
      <c r="N527" s="48"/>
    </row>
    <row r="528" spans="2:14" ht="11" x14ac:dyDescent="0.15">
      <c r="B528" s="46" t="s">
        <v>259</v>
      </c>
      <c r="C528" s="74" t="s">
        <v>135</v>
      </c>
      <c r="D528" s="75" t="s">
        <v>146</v>
      </c>
      <c r="E528" s="75" t="s">
        <v>136</v>
      </c>
      <c r="F528" s="75" t="s">
        <v>144</v>
      </c>
      <c r="G528" s="76" t="s">
        <v>272</v>
      </c>
      <c r="H528" s="76" t="s">
        <v>395</v>
      </c>
      <c r="I528" s="75" t="s">
        <v>293</v>
      </c>
      <c r="J528" s="52" t="s">
        <v>330</v>
      </c>
      <c r="K528" s="50" t="s">
        <v>345</v>
      </c>
      <c r="L528" s="45" t="str">
        <f t="shared" si="16"/>
        <v>0_Not Important</v>
      </c>
      <c r="M528" s="48" t="str">
        <f t="shared" si="17"/>
        <v>Data Scientist</v>
      </c>
      <c r="N528" s="48"/>
    </row>
    <row r="529" spans="2:14" ht="11" x14ac:dyDescent="0.15">
      <c r="B529" s="46" t="s">
        <v>128</v>
      </c>
      <c r="C529" s="74" t="s">
        <v>134</v>
      </c>
      <c r="D529" s="75" t="s">
        <v>133</v>
      </c>
      <c r="E529" s="75" t="s">
        <v>136</v>
      </c>
      <c r="F529" s="75" t="s">
        <v>137</v>
      </c>
      <c r="G529" s="77" t="s">
        <v>274</v>
      </c>
      <c r="H529" s="77" t="s">
        <v>396</v>
      </c>
      <c r="I529" s="78" t="s">
        <v>307</v>
      </c>
      <c r="J529" s="52">
        <v>15.1</v>
      </c>
      <c r="K529" s="45" t="s">
        <v>355</v>
      </c>
      <c r="L529" s="45" t="str">
        <f t="shared" si="16"/>
        <v>VI+I</v>
      </c>
      <c r="M529" s="48" t="str">
        <f t="shared" si="17"/>
        <v>Software Engineer</v>
      </c>
      <c r="N529" s="48"/>
    </row>
    <row r="530" spans="2:14" ht="11" x14ac:dyDescent="0.15">
      <c r="B530" s="46" t="s">
        <v>143</v>
      </c>
      <c r="C530" s="74" t="s">
        <v>134</v>
      </c>
      <c r="D530" s="75" t="s">
        <v>133</v>
      </c>
      <c r="E530" s="75" t="s">
        <v>144</v>
      </c>
      <c r="F530" s="75" t="s">
        <v>144</v>
      </c>
      <c r="G530" s="77" t="s">
        <v>274</v>
      </c>
      <c r="H530" s="77" t="s">
        <v>396</v>
      </c>
      <c r="I530" s="78" t="s">
        <v>307</v>
      </c>
      <c r="J530" s="52">
        <v>15.1</v>
      </c>
      <c r="K530" s="45" t="s">
        <v>355</v>
      </c>
      <c r="L530" s="45" t="str">
        <f t="shared" si="16"/>
        <v>VI+I</v>
      </c>
      <c r="M530" s="48" t="str">
        <f t="shared" si="17"/>
        <v>Software Engineer</v>
      </c>
      <c r="N530" s="48"/>
    </row>
    <row r="531" spans="2:14" ht="11" x14ac:dyDescent="0.15">
      <c r="B531" s="46" t="s">
        <v>145</v>
      </c>
      <c r="C531" s="74" t="s">
        <v>134</v>
      </c>
      <c r="D531" s="75" t="s">
        <v>146</v>
      </c>
      <c r="E531" s="75" t="s">
        <v>137</v>
      </c>
      <c r="F531" s="75" t="s">
        <v>137</v>
      </c>
      <c r="G531" s="77" t="s">
        <v>274</v>
      </c>
      <c r="H531" s="77" t="s">
        <v>396</v>
      </c>
      <c r="I531" s="78" t="s">
        <v>306</v>
      </c>
      <c r="J531" s="52">
        <v>15.1</v>
      </c>
      <c r="K531" s="45" t="s">
        <v>355</v>
      </c>
      <c r="L531" s="45" t="str">
        <f t="shared" si="16"/>
        <v>VI+I</v>
      </c>
      <c r="M531" s="48" t="str">
        <f t="shared" si="17"/>
        <v>Software Engineer</v>
      </c>
      <c r="N531" s="48"/>
    </row>
    <row r="532" spans="2:14" ht="11" x14ac:dyDescent="0.15">
      <c r="B532" s="46" t="s">
        <v>149</v>
      </c>
      <c r="C532" s="74" t="s">
        <v>135</v>
      </c>
      <c r="D532" s="75" t="s">
        <v>133</v>
      </c>
      <c r="E532" s="75" t="s">
        <v>137</v>
      </c>
      <c r="F532" s="75" t="s">
        <v>137</v>
      </c>
      <c r="G532" s="77" t="s">
        <v>274</v>
      </c>
      <c r="H532" s="77" t="s">
        <v>396</v>
      </c>
      <c r="I532" s="78" t="s">
        <v>307</v>
      </c>
      <c r="J532" s="52">
        <v>15.1</v>
      </c>
      <c r="K532" s="45" t="s">
        <v>355</v>
      </c>
      <c r="L532" s="45" t="str">
        <f t="shared" si="16"/>
        <v>VI+I</v>
      </c>
      <c r="M532" s="48" t="str">
        <f t="shared" si="17"/>
        <v>Data Scientist</v>
      </c>
      <c r="N532" s="48"/>
    </row>
    <row r="533" spans="2:14" ht="11" x14ac:dyDescent="0.15">
      <c r="B533" s="46" t="s">
        <v>152</v>
      </c>
      <c r="C533" s="74" t="s">
        <v>135</v>
      </c>
      <c r="D533" s="75" t="s">
        <v>133</v>
      </c>
      <c r="E533" s="75" t="s">
        <v>155</v>
      </c>
      <c r="F533" s="75" t="s">
        <v>155</v>
      </c>
      <c r="G533" s="77" t="s">
        <v>274</v>
      </c>
      <c r="H533" s="77" t="s">
        <v>396</v>
      </c>
      <c r="I533" s="78" t="s">
        <v>306</v>
      </c>
      <c r="J533" s="52">
        <v>15.1</v>
      </c>
      <c r="K533" s="45" t="s">
        <v>355</v>
      </c>
      <c r="L533" s="45" t="str">
        <f t="shared" si="16"/>
        <v>VI+I</v>
      </c>
      <c r="M533" s="48" t="str">
        <f t="shared" si="17"/>
        <v>Data Scientist</v>
      </c>
      <c r="N533" s="48"/>
    </row>
    <row r="534" spans="2:14" ht="11" x14ac:dyDescent="0.15">
      <c r="B534" s="46" t="s">
        <v>158</v>
      </c>
      <c r="C534" s="74" t="s">
        <v>135</v>
      </c>
      <c r="D534" s="75" t="s">
        <v>146</v>
      </c>
      <c r="E534" s="75" t="s">
        <v>136</v>
      </c>
      <c r="F534" s="75" t="s">
        <v>136</v>
      </c>
      <c r="G534" s="77" t="s">
        <v>274</v>
      </c>
      <c r="H534" s="77" t="s">
        <v>396</v>
      </c>
      <c r="I534" s="78" t="s">
        <v>306</v>
      </c>
      <c r="J534" s="52">
        <v>15.1</v>
      </c>
      <c r="K534" s="45" t="s">
        <v>355</v>
      </c>
      <c r="L534" s="45" t="str">
        <f t="shared" si="16"/>
        <v>VI+I</v>
      </c>
      <c r="M534" s="48" t="str">
        <f t="shared" si="17"/>
        <v>Data Scientist</v>
      </c>
      <c r="N534" s="48"/>
    </row>
    <row r="535" spans="2:14" ht="11" x14ac:dyDescent="0.15">
      <c r="B535" s="46" t="s">
        <v>164</v>
      </c>
      <c r="C535" s="74" t="s">
        <v>135</v>
      </c>
      <c r="D535" s="75" t="s">
        <v>133</v>
      </c>
      <c r="E535" s="75" t="s">
        <v>136</v>
      </c>
      <c r="F535" s="75" t="s">
        <v>136</v>
      </c>
      <c r="G535" s="77" t="s">
        <v>274</v>
      </c>
      <c r="H535" s="77" t="s">
        <v>396</v>
      </c>
      <c r="I535" s="78" t="s">
        <v>307</v>
      </c>
      <c r="J535" s="52">
        <v>15.1</v>
      </c>
      <c r="K535" s="45" t="s">
        <v>355</v>
      </c>
      <c r="L535" s="45" t="str">
        <f t="shared" si="16"/>
        <v>VI+I</v>
      </c>
      <c r="M535" s="48" t="str">
        <f t="shared" si="17"/>
        <v>Data Scientist</v>
      </c>
      <c r="N535" s="48"/>
    </row>
    <row r="536" spans="2:14" ht="22" x14ac:dyDescent="0.15">
      <c r="B536" s="46" t="s">
        <v>169</v>
      </c>
      <c r="C536" s="74" t="s">
        <v>135</v>
      </c>
      <c r="D536" s="75" t="s">
        <v>173</v>
      </c>
      <c r="E536" s="75" t="s">
        <v>155</v>
      </c>
      <c r="F536" s="75" t="s">
        <v>136</v>
      </c>
      <c r="G536" s="77" t="s">
        <v>274</v>
      </c>
      <c r="H536" s="77" t="s">
        <v>396</v>
      </c>
      <c r="I536" s="78" t="s">
        <v>307</v>
      </c>
      <c r="J536" s="52">
        <v>15.1</v>
      </c>
      <c r="K536" s="45" t="s">
        <v>355</v>
      </c>
      <c r="L536" s="45" t="str">
        <f t="shared" si="16"/>
        <v>VI+I</v>
      </c>
      <c r="M536" s="48" t="str">
        <f t="shared" si="17"/>
        <v>Data Scientist</v>
      </c>
      <c r="N536" s="48"/>
    </row>
    <row r="537" spans="2:14" ht="11" x14ac:dyDescent="0.15">
      <c r="B537" s="46" t="s">
        <v>175</v>
      </c>
      <c r="C537" s="74" t="s">
        <v>153</v>
      </c>
      <c r="D537" s="75" t="s">
        <v>133</v>
      </c>
      <c r="E537" s="75" t="s">
        <v>136</v>
      </c>
      <c r="F537" s="75" t="s">
        <v>136</v>
      </c>
      <c r="G537" s="77" t="s">
        <v>274</v>
      </c>
      <c r="H537" s="77" t="s">
        <v>396</v>
      </c>
      <c r="I537" s="78" t="s">
        <v>307</v>
      </c>
      <c r="J537" s="52">
        <v>15.1</v>
      </c>
      <c r="K537" s="45" t="s">
        <v>355</v>
      </c>
      <c r="L537" s="45" t="str">
        <f t="shared" si="16"/>
        <v>VI+I</v>
      </c>
      <c r="M537" s="48" t="str">
        <f>IF(OR(C537="Other",C537="Operations"),"Operations + Other",C537)</f>
        <v>Operations + Other</v>
      </c>
      <c r="N537" s="48"/>
    </row>
    <row r="538" spans="2:14" ht="11" x14ac:dyDescent="0.15">
      <c r="B538" s="46" t="s">
        <v>187</v>
      </c>
      <c r="C538" s="74" t="s">
        <v>134</v>
      </c>
      <c r="D538" s="75" t="s">
        <v>133</v>
      </c>
      <c r="E538" s="75" t="s">
        <v>136</v>
      </c>
      <c r="F538" s="75" t="s">
        <v>136</v>
      </c>
      <c r="G538" s="77" t="s">
        <v>274</v>
      </c>
      <c r="H538" s="77" t="s">
        <v>396</v>
      </c>
      <c r="I538" s="78" t="s">
        <v>307</v>
      </c>
      <c r="J538" s="52">
        <v>15.1</v>
      </c>
      <c r="K538" s="45" t="s">
        <v>355</v>
      </c>
      <c r="L538" s="45" t="str">
        <f t="shared" si="16"/>
        <v>VI+I</v>
      </c>
      <c r="M538" s="48" t="str">
        <f t="shared" si="17"/>
        <v>Software Engineer</v>
      </c>
      <c r="N538" s="48"/>
    </row>
    <row r="539" spans="2:14" ht="11" x14ac:dyDescent="0.15">
      <c r="B539" s="46" t="s">
        <v>191</v>
      </c>
      <c r="C539" s="74" t="s">
        <v>135</v>
      </c>
      <c r="D539" s="75" t="s">
        <v>133</v>
      </c>
      <c r="E539" s="75" t="s">
        <v>155</v>
      </c>
      <c r="F539" s="75" t="s">
        <v>155</v>
      </c>
      <c r="G539" s="77" t="s">
        <v>274</v>
      </c>
      <c r="H539" s="77" t="s">
        <v>396</v>
      </c>
      <c r="I539" s="78" t="s">
        <v>306</v>
      </c>
      <c r="J539" s="52">
        <v>15.1</v>
      </c>
      <c r="K539" s="45" t="s">
        <v>355</v>
      </c>
      <c r="L539" s="45" t="str">
        <f t="shared" si="16"/>
        <v>VI+I</v>
      </c>
      <c r="M539" s="48" t="str">
        <f t="shared" si="17"/>
        <v>Data Scientist</v>
      </c>
      <c r="N539" s="48"/>
    </row>
    <row r="540" spans="2:14" ht="11" x14ac:dyDescent="0.15">
      <c r="B540" s="46" t="s">
        <v>193</v>
      </c>
      <c r="C540" s="74" t="s">
        <v>135</v>
      </c>
      <c r="D540" s="75" t="s">
        <v>133</v>
      </c>
      <c r="E540" s="75" t="s">
        <v>155</v>
      </c>
      <c r="F540" s="75" t="s">
        <v>137</v>
      </c>
      <c r="G540" s="77" t="s">
        <v>274</v>
      </c>
      <c r="H540" s="77" t="s">
        <v>396</v>
      </c>
      <c r="I540" s="78" t="s">
        <v>307</v>
      </c>
      <c r="J540" s="52">
        <v>15.1</v>
      </c>
      <c r="K540" s="45" t="s">
        <v>355</v>
      </c>
      <c r="L540" s="45" t="str">
        <f t="shared" si="16"/>
        <v>VI+I</v>
      </c>
      <c r="M540" s="48" t="str">
        <f t="shared" si="17"/>
        <v>Data Scientist</v>
      </c>
      <c r="N540" s="48"/>
    </row>
    <row r="541" spans="2:14" ht="11" x14ac:dyDescent="0.15">
      <c r="B541" s="46" t="s">
        <v>196</v>
      </c>
      <c r="C541" s="74" t="s">
        <v>134</v>
      </c>
      <c r="D541" s="75" t="s">
        <v>133</v>
      </c>
      <c r="E541" s="75" t="s">
        <v>136</v>
      </c>
      <c r="F541" s="75" t="s">
        <v>137</v>
      </c>
      <c r="G541" s="77" t="s">
        <v>274</v>
      </c>
      <c r="H541" s="77" t="s">
        <v>396</v>
      </c>
      <c r="I541" s="78" t="s">
        <v>307</v>
      </c>
      <c r="J541" s="52">
        <v>15.1</v>
      </c>
      <c r="K541" s="45" t="s">
        <v>355</v>
      </c>
      <c r="L541" s="45" t="str">
        <f t="shared" si="16"/>
        <v>VI+I</v>
      </c>
      <c r="M541" s="48" t="str">
        <f t="shared" si="17"/>
        <v>Software Engineer</v>
      </c>
      <c r="N541" s="48"/>
    </row>
    <row r="542" spans="2:14" ht="11" x14ac:dyDescent="0.15">
      <c r="B542" s="46" t="s">
        <v>199</v>
      </c>
      <c r="C542" s="74" t="s">
        <v>153</v>
      </c>
      <c r="D542" s="75" t="s">
        <v>133</v>
      </c>
      <c r="E542" s="75" t="s">
        <v>136</v>
      </c>
      <c r="F542" s="75" t="s">
        <v>137</v>
      </c>
      <c r="G542" s="77" t="s">
        <v>274</v>
      </c>
      <c r="H542" s="77" t="s">
        <v>396</v>
      </c>
      <c r="I542" s="78" t="s">
        <v>307</v>
      </c>
      <c r="J542" s="52">
        <v>15.1</v>
      </c>
      <c r="K542" s="45" t="s">
        <v>355</v>
      </c>
      <c r="L542" s="45" t="str">
        <f t="shared" si="16"/>
        <v>VI+I</v>
      </c>
      <c r="M542" s="48" t="str">
        <f>IF(OR(C542="Other",C542="Operations"),"Operations + Other",C542)</f>
        <v>Operations + Other</v>
      </c>
      <c r="N542" s="48"/>
    </row>
    <row r="543" spans="2:14" ht="11" x14ac:dyDescent="0.15">
      <c r="B543" s="46" t="s">
        <v>202</v>
      </c>
      <c r="C543" s="74" t="s">
        <v>134</v>
      </c>
      <c r="D543" s="75" t="s">
        <v>133</v>
      </c>
      <c r="E543" s="75" t="s">
        <v>137</v>
      </c>
      <c r="F543" s="75" t="s">
        <v>155</v>
      </c>
      <c r="G543" s="77" t="s">
        <v>274</v>
      </c>
      <c r="H543" s="77" t="s">
        <v>396</v>
      </c>
      <c r="I543" s="78" t="s">
        <v>307</v>
      </c>
      <c r="J543" s="52">
        <v>15.1</v>
      </c>
      <c r="K543" s="45" t="s">
        <v>355</v>
      </c>
      <c r="L543" s="45" t="str">
        <f t="shared" si="16"/>
        <v>VI+I</v>
      </c>
      <c r="M543" s="48" t="str">
        <f t="shared" si="17"/>
        <v>Software Engineer</v>
      </c>
      <c r="N543" s="48"/>
    </row>
    <row r="544" spans="2:14" ht="11" x14ac:dyDescent="0.15">
      <c r="B544" s="46" t="s">
        <v>207</v>
      </c>
      <c r="C544" s="74" t="s">
        <v>134</v>
      </c>
      <c r="D544" s="75" t="s">
        <v>146</v>
      </c>
      <c r="E544" s="75" t="s">
        <v>136</v>
      </c>
      <c r="F544" s="75" t="s">
        <v>144</v>
      </c>
      <c r="G544" s="77" t="s">
        <v>274</v>
      </c>
      <c r="H544" s="77" t="s">
        <v>396</v>
      </c>
      <c r="I544" s="78" t="s">
        <v>307</v>
      </c>
      <c r="J544" s="52">
        <v>15.1</v>
      </c>
      <c r="K544" s="45" t="s">
        <v>355</v>
      </c>
      <c r="L544" s="45" t="str">
        <f t="shared" si="16"/>
        <v>VI+I</v>
      </c>
      <c r="M544" s="48" t="str">
        <f t="shared" si="17"/>
        <v>Software Engineer</v>
      </c>
      <c r="N544" s="48"/>
    </row>
    <row r="545" spans="2:14" ht="11" x14ac:dyDescent="0.15">
      <c r="B545" s="46" t="s">
        <v>215</v>
      </c>
      <c r="C545" s="74" t="s">
        <v>135</v>
      </c>
      <c r="D545" s="75" t="s">
        <v>146</v>
      </c>
      <c r="E545" s="75" t="s">
        <v>155</v>
      </c>
      <c r="F545" s="75" t="s">
        <v>137</v>
      </c>
      <c r="G545" s="77" t="s">
        <v>274</v>
      </c>
      <c r="H545" s="77" t="s">
        <v>396</v>
      </c>
      <c r="I545" s="78" t="s">
        <v>306</v>
      </c>
      <c r="J545" s="52">
        <v>15.1</v>
      </c>
      <c r="K545" s="45" t="s">
        <v>355</v>
      </c>
      <c r="L545" s="45" t="str">
        <f t="shared" si="16"/>
        <v>VI+I</v>
      </c>
      <c r="M545" s="48" t="str">
        <f t="shared" si="17"/>
        <v>Data Scientist</v>
      </c>
      <c r="N545" s="48"/>
    </row>
    <row r="546" spans="2:14" ht="11" x14ac:dyDescent="0.15">
      <c r="B546" s="46" t="s">
        <v>220</v>
      </c>
      <c r="C546" s="74" t="s">
        <v>153</v>
      </c>
      <c r="D546" s="75" t="s">
        <v>133</v>
      </c>
      <c r="E546" s="75" t="s">
        <v>136</v>
      </c>
      <c r="F546" s="75" t="s">
        <v>137</v>
      </c>
      <c r="G546" s="77" t="s">
        <v>274</v>
      </c>
      <c r="H546" s="77" t="s">
        <v>396</v>
      </c>
      <c r="I546" s="78" t="s">
        <v>307</v>
      </c>
      <c r="J546" s="52">
        <v>15.1</v>
      </c>
      <c r="K546" s="45" t="s">
        <v>355</v>
      </c>
      <c r="L546" s="45" t="str">
        <f t="shared" si="16"/>
        <v>VI+I</v>
      </c>
      <c r="M546" s="48" t="str">
        <f>IF(OR(C546="Other",C546="Operations"),"Operations + Other",C546)</f>
        <v>Operations + Other</v>
      </c>
      <c r="N546" s="48"/>
    </row>
    <row r="547" spans="2:14" ht="11" x14ac:dyDescent="0.15">
      <c r="B547" s="46" t="s">
        <v>223</v>
      </c>
      <c r="C547" s="74" t="s">
        <v>135</v>
      </c>
      <c r="D547" s="75" t="s">
        <v>153</v>
      </c>
      <c r="E547" s="75" t="s">
        <v>137</v>
      </c>
      <c r="F547" s="75" t="s">
        <v>144</v>
      </c>
      <c r="G547" s="77" t="s">
        <v>274</v>
      </c>
      <c r="H547" s="77" t="s">
        <v>396</v>
      </c>
      <c r="I547" s="78" t="s">
        <v>307</v>
      </c>
      <c r="J547" s="52">
        <v>15.1</v>
      </c>
      <c r="K547" s="45" t="s">
        <v>355</v>
      </c>
      <c r="L547" s="45" t="str">
        <f t="shared" si="16"/>
        <v>VI+I</v>
      </c>
      <c r="M547" s="48" t="str">
        <f t="shared" si="17"/>
        <v>Data Scientist</v>
      </c>
      <c r="N547" s="48"/>
    </row>
    <row r="548" spans="2:14" ht="11" x14ac:dyDescent="0.15">
      <c r="B548" s="46" t="s">
        <v>226</v>
      </c>
      <c r="C548" s="74" t="s">
        <v>135</v>
      </c>
      <c r="D548" s="75" t="s">
        <v>133</v>
      </c>
      <c r="E548" s="75" t="s">
        <v>155</v>
      </c>
      <c r="F548" s="75" t="s">
        <v>155</v>
      </c>
      <c r="G548" s="77" t="s">
        <v>274</v>
      </c>
      <c r="H548" s="77" t="s">
        <v>396</v>
      </c>
      <c r="I548" s="78" t="s">
        <v>307</v>
      </c>
      <c r="J548" s="52">
        <v>15.1</v>
      </c>
      <c r="K548" s="45" t="s">
        <v>355</v>
      </c>
      <c r="L548" s="45" t="str">
        <f t="shared" si="16"/>
        <v>VI+I</v>
      </c>
      <c r="M548" s="48" t="str">
        <f t="shared" si="17"/>
        <v>Data Scientist</v>
      </c>
      <c r="N548" s="48"/>
    </row>
    <row r="549" spans="2:14" ht="22" x14ac:dyDescent="0.15">
      <c r="B549" s="46" t="s">
        <v>228</v>
      </c>
      <c r="C549" s="74" t="s">
        <v>134</v>
      </c>
      <c r="D549" s="75" t="s">
        <v>173</v>
      </c>
      <c r="E549" s="75" t="s">
        <v>155</v>
      </c>
      <c r="F549" s="75" t="s">
        <v>137</v>
      </c>
      <c r="G549" s="77" t="s">
        <v>274</v>
      </c>
      <c r="H549" s="77" t="s">
        <v>396</v>
      </c>
      <c r="I549" s="78" t="s">
        <v>306</v>
      </c>
      <c r="J549" s="52">
        <v>15.1</v>
      </c>
      <c r="K549" s="45" t="s">
        <v>355</v>
      </c>
      <c r="L549" s="45" t="str">
        <f t="shared" si="16"/>
        <v>VI+I</v>
      </c>
      <c r="M549" s="48" t="str">
        <f t="shared" si="17"/>
        <v>Software Engineer</v>
      </c>
      <c r="N549" s="48"/>
    </row>
    <row r="550" spans="2:14" ht="11" x14ac:dyDescent="0.15">
      <c r="B550" s="46" t="s">
        <v>233</v>
      </c>
      <c r="C550" s="74" t="s">
        <v>135</v>
      </c>
      <c r="D550" s="75" t="s">
        <v>146</v>
      </c>
      <c r="E550" s="75" t="s">
        <v>137</v>
      </c>
      <c r="F550" s="75" t="s">
        <v>137</v>
      </c>
      <c r="G550" s="77" t="s">
        <v>274</v>
      </c>
      <c r="H550" s="77" t="s">
        <v>396</v>
      </c>
      <c r="I550" s="78" t="s">
        <v>306</v>
      </c>
      <c r="J550" s="52">
        <v>15.1</v>
      </c>
      <c r="K550" s="45" t="s">
        <v>355</v>
      </c>
      <c r="L550" s="45" t="str">
        <f t="shared" si="16"/>
        <v>VI+I</v>
      </c>
      <c r="M550" s="48" t="str">
        <f t="shared" si="17"/>
        <v>Data Scientist</v>
      </c>
      <c r="N550" s="48"/>
    </row>
    <row r="551" spans="2:14" ht="11" x14ac:dyDescent="0.15">
      <c r="B551" s="46" t="s">
        <v>235</v>
      </c>
      <c r="C551" s="74" t="s">
        <v>219</v>
      </c>
      <c r="D551" s="75" t="s">
        <v>133</v>
      </c>
      <c r="E551" s="75" t="s">
        <v>136</v>
      </c>
      <c r="F551" s="75" t="s">
        <v>144</v>
      </c>
      <c r="G551" s="77" t="s">
        <v>274</v>
      </c>
      <c r="H551" s="77" t="s">
        <v>396</v>
      </c>
      <c r="I551" s="78" t="s">
        <v>306</v>
      </c>
      <c r="J551" s="52">
        <v>15.1</v>
      </c>
      <c r="K551" s="45" t="s">
        <v>355</v>
      </c>
      <c r="L551" s="45" t="str">
        <f t="shared" si="16"/>
        <v>VI+I</v>
      </c>
      <c r="M551" s="48" t="str">
        <f>IF(OR(C551="Other",C551="Operations"),"Operations + Other",C551)</f>
        <v>Operations + Other</v>
      </c>
      <c r="N551" s="48"/>
    </row>
    <row r="552" spans="2:14" ht="11" x14ac:dyDescent="0.15">
      <c r="B552" s="46" t="s">
        <v>239</v>
      </c>
      <c r="C552" s="74" t="s">
        <v>135</v>
      </c>
      <c r="D552" s="75" t="s">
        <v>133</v>
      </c>
      <c r="E552" s="75" t="s">
        <v>136</v>
      </c>
      <c r="F552" s="75" t="s">
        <v>137</v>
      </c>
      <c r="G552" s="77" t="s">
        <v>274</v>
      </c>
      <c r="H552" s="77" t="s">
        <v>396</v>
      </c>
      <c r="I552" s="78" t="s">
        <v>307</v>
      </c>
      <c r="J552" s="52">
        <v>15.1</v>
      </c>
      <c r="K552" s="45" t="s">
        <v>355</v>
      </c>
      <c r="L552" s="45" t="str">
        <f t="shared" si="16"/>
        <v>VI+I</v>
      </c>
      <c r="M552" s="48" t="str">
        <f t="shared" si="17"/>
        <v>Data Scientist</v>
      </c>
      <c r="N552" s="48"/>
    </row>
    <row r="553" spans="2:14" ht="11" x14ac:dyDescent="0.15">
      <c r="B553" s="46" t="s">
        <v>241</v>
      </c>
      <c r="C553" s="74" t="s">
        <v>134</v>
      </c>
      <c r="D553" s="75" t="s">
        <v>133</v>
      </c>
      <c r="E553" s="75" t="s">
        <v>144</v>
      </c>
      <c r="F553" s="75" t="s">
        <v>144</v>
      </c>
      <c r="G553" s="77" t="s">
        <v>274</v>
      </c>
      <c r="H553" s="77" t="s">
        <v>396</v>
      </c>
      <c r="I553" s="78" t="s">
        <v>292</v>
      </c>
      <c r="J553" s="52">
        <v>15.1</v>
      </c>
      <c r="K553" s="45" t="s">
        <v>355</v>
      </c>
      <c r="L553" s="45" t="str">
        <f t="shared" si="16"/>
        <v>1_Somewhat Important</v>
      </c>
      <c r="M553" s="48" t="str">
        <f t="shared" si="17"/>
        <v>Software Engineer</v>
      </c>
      <c r="N553" s="48"/>
    </row>
    <row r="554" spans="2:14" ht="11" x14ac:dyDescent="0.15">
      <c r="B554" s="46" t="s">
        <v>242</v>
      </c>
      <c r="C554" s="74" t="s">
        <v>153</v>
      </c>
      <c r="D554" s="75" t="s">
        <v>133</v>
      </c>
      <c r="E554" s="75" t="s">
        <v>136</v>
      </c>
      <c r="F554" s="75" t="s">
        <v>144</v>
      </c>
      <c r="G554" s="77" t="s">
        <v>274</v>
      </c>
      <c r="H554" s="77" t="s">
        <v>396</v>
      </c>
      <c r="I554" s="78" t="s">
        <v>306</v>
      </c>
      <c r="J554" s="52">
        <v>15.1</v>
      </c>
      <c r="K554" s="45" t="s">
        <v>355</v>
      </c>
      <c r="L554" s="45" t="str">
        <f t="shared" si="16"/>
        <v>VI+I</v>
      </c>
      <c r="M554" s="48" t="str">
        <f>IF(OR(C554="Other",C554="Operations"),"Operations + Other",C554)</f>
        <v>Operations + Other</v>
      </c>
      <c r="N554" s="48"/>
    </row>
    <row r="555" spans="2:14" ht="11" x14ac:dyDescent="0.15">
      <c r="B555" s="46" t="s">
        <v>246</v>
      </c>
      <c r="C555" s="74" t="s">
        <v>135</v>
      </c>
      <c r="D555" s="75" t="s">
        <v>133</v>
      </c>
      <c r="E555" s="75" t="s">
        <v>136</v>
      </c>
      <c r="F555" s="75" t="s">
        <v>136</v>
      </c>
      <c r="G555" s="77" t="s">
        <v>274</v>
      </c>
      <c r="H555" s="77" t="s">
        <v>396</v>
      </c>
      <c r="I555" s="78" t="s">
        <v>307</v>
      </c>
      <c r="J555" s="52">
        <v>15.1</v>
      </c>
      <c r="K555" s="45" t="s">
        <v>355</v>
      </c>
      <c r="L555" s="45" t="str">
        <f t="shared" si="16"/>
        <v>VI+I</v>
      </c>
      <c r="M555" s="48" t="str">
        <f t="shared" si="17"/>
        <v>Data Scientist</v>
      </c>
      <c r="N555" s="48"/>
    </row>
    <row r="556" spans="2:14" ht="11" x14ac:dyDescent="0.15">
      <c r="B556" s="46" t="s">
        <v>247</v>
      </c>
      <c r="C556" s="74" t="s">
        <v>134</v>
      </c>
      <c r="D556" s="75" t="s">
        <v>146</v>
      </c>
      <c r="E556" s="75" t="s">
        <v>137</v>
      </c>
      <c r="F556" s="75" t="s">
        <v>137</v>
      </c>
      <c r="G556" s="77" t="s">
        <v>274</v>
      </c>
      <c r="H556" s="77" t="s">
        <v>396</v>
      </c>
      <c r="I556" s="78" t="s">
        <v>307</v>
      </c>
      <c r="J556" s="52">
        <v>15.1</v>
      </c>
      <c r="K556" s="45" t="s">
        <v>355</v>
      </c>
      <c r="L556" s="45" t="str">
        <f t="shared" si="16"/>
        <v>VI+I</v>
      </c>
      <c r="M556" s="48" t="str">
        <f t="shared" si="17"/>
        <v>Software Engineer</v>
      </c>
      <c r="N556" s="48"/>
    </row>
    <row r="557" spans="2:14" ht="11" x14ac:dyDescent="0.15">
      <c r="B557" s="46" t="s">
        <v>249</v>
      </c>
      <c r="C557" s="74" t="s">
        <v>135</v>
      </c>
      <c r="D557" s="75" t="s">
        <v>133</v>
      </c>
      <c r="E557" s="75" t="s">
        <v>136</v>
      </c>
      <c r="F557" s="75" t="s">
        <v>155</v>
      </c>
      <c r="G557" s="77" t="s">
        <v>274</v>
      </c>
      <c r="H557" s="77" t="s">
        <v>396</v>
      </c>
      <c r="I557" s="78" t="s">
        <v>306</v>
      </c>
      <c r="J557" s="52">
        <v>15.1</v>
      </c>
      <c r="K557" s="45" t="s">
        <v>355</v>
      </c>
      <c r="L557" s="45" t="str">
        <f t="shared" si="16"/>
        <v>VI+I</v>
      </c>
      <c r="M557" s="48" t="str">
        <f t="shared" si="17"/>
        <v>Data Scientist</v>
      </c>
      <c r="N557" s="48"/>
    </row>
    <row r="558" spans="2:14" ht="11" x14ac:dyDescent="0.15">
      <c r="B558" s="46" t="s">
        <v>254</v>
      </c>
      <c r="C558" s="74" t="s">
        <v>135</v>
      </c>
      <c r="D558" s="75" t="s">
        <v>146</v>
      </c>
      <c r="E558" s="75" t="s">
        <v>137</v>
      </c>
      <c r="F558" s="75" t="s">
        <v>144</v>
      </c>
      <c r="G558" s="77" t="s">
        <v>274</v>
      </c>
      <c r="H558" s="77" t="s">
        <v>396</v>
      </c>
      <c r="I558" s="78" t="s">
        <v>307</v>
      </c>
      <c r="J558" s="52">
        <v>15.1</v>
      </c>
      <c r="K558" s="45" t="s">
        <v>355</v>
      </c>
      <c r="L558" s="45" t="str">
        <f t="shared" si="16"/>
        <v>VI+I</v>
      </c>
      <c r="M558" s="48" t="str">
        <f t="shared" si="17"/>
        <v>Data Scientist</v>
      </c>
      <c r="N558" s="48"/>
    </row>
    <row r="559" spans="2:14" ht="11" x14ac:dyDescent="0.15">
      <c r="B559" s="46" t="s">
        <v>259</v>
      </c>
      <c r="C559" s="74" t="s">
        <v>135</v>
      </c>
      <c r="D559" s="75" t="s">
        <v>146</v>
      </c>
      <c r="E559" s="75" t="s">
        <v>136</v>
      </c>
      <c r="F559" s="75" t="s">
        <v>144</v>
      </c>
      <c r="G559" s="77" t="s">
        <v>274</v>
      </c>
      <c r="H559" s="77" t="s">
        <v>396</v>
      </c>
      <c r="I559" s="78" t="s">
        <v>307</v>
      </c>
      <c r="J559" s="52">
        <v>15.1</v>
      </c>
      <c r="K559" s="45" t="s">
        <v>355</v>
      </c>
      <c r="L559" s="45" t="str">
        <f t="shared" si="16"/>
        <v>VI+I</v>
      </c>
      <c r="M559" s="48" t="str">
        <f t="shared" si="17"/>
        <v>Data Scientist</v>
      </c>
      <c r="N559" s="48"/>
    </row>
    <row r="560" spans="2:14" ht="11" x14ac:dyDescent="0.15">
      <c r="B560" s="46" t="s">
        <v>128</v>
      </c>
      <c r="C560" s="74" t="s">
        <v>134</v>
      </c>
      <c r="D560" s="75" t="s">
        <v>133</v>
      </c>
      <c r="E560" s="75" t="s">
        <v>136</v>
      </c>
      <c r="F560" s="75" t="s">
        <v>137</v>
      </c>
      <c r="G560" s="76" t="s">
        <v>275</v>
      </c>
      <c r="H560" s="76" t="s">
        <v>397</v>
      </c>
      <c r="I560" s="75" t="s">
        <v>307</v>
      </c>
      <c r="J560" s="52" t="s">
        <v>331</v>
      </c>
      <c r="K560" s="45" t="s">
        <v>356</v>
      </c>
      <c r="L560" s="45" t="str">
        <f t="shared" si="16"/>
        <v>VI+I</v>
      </c>
      <c r="M560" s="48" t="str">
        <f t="shared" si="17"/>
        <v>Software Engineer</v>
      </c>
      <c r="N560" s="48"/>
    </row>
    <row r="561" spans="2:14" ht="11" x14ac:dyDescent="0.15">
      <c r="B561" s="46" t="s">
        <v>143</v>
      </c>
      <c r="C561" s="74" t="s">
        <v>134</v>
      </c>
      <c r="D561" s="75" t="s">
        <v>133</v>
      </c>
      <c r="E561" s="75" t="s">
        <v>144</v>
      </c>
      <c r="F561" s="75" t="s">
        <v>144</v>
      </c>
      <c r="G561" s="76" t="s">
        <v>275</v>
      </c>
      <c r="H561" s="76" t="s">
        <v>397</v>
      </c>
      <c r="I561" s="75" t="s">
        <v>307</v>
      </c>
      <c r="J561" s="52" t="s">
        <v>331</v>
      </c>
      <c r="K561" s="45" t="s">
        <v>356</v>
      </c>
      <c r="L561" s="45" t="str">
        <f t="shared" si="16"/>
        <v>VI+I</v>
      </c>
      <c r="M561" s="48" t="str">
        <f t="shared" si="17"/>
        <v>Software Engineer</v>
      </c>
      <c r="N561" s="48"/>
    </row>
    <row r="562" spans="2:14" ht="11" x14ac:dyDescent="0.15">
      <c r="B562" s="46" t="s">
        <v>145</v>
      </c>
      <c r="C562" s="74" t="s">
        <v>134</v>
      </c>
      <c r="D562" s="75" t="s">
        <v>146</v>
      </c>
      <c r="E562" s="75" t="s">
        <v>137</v>
      </c>
      <c r="F562" s="75" t="s">
        <v>137</v>
      </c>
      <c r="G562" s="76" t="s">
        <v>275</v>
      </c>
      <c r="H562" s="76" t="s">
        <v>397</v>
      </c>
      <c r="I562" s="75" t="s">
        <v>307</v>
      </c>
      <c r="J562" s="52" t="s">
        <v>331</v>
      </c>
      <c r="K562" s="45" t="s">
        <v>356</v>
      </c>
      <c r="L562" s="45" t="str">
        <f t="shared" si="16"/>
        <v>VI+I</v>
      </c>
      <c r="M562" s="48" t="str">
        <f t="shared" si="17"/>
        <v>Software Engineer</v>
      </c>
      <c r="N562" s="48"/>
    </row>
    <row r="563" spans="2:14" ht="11" x14ac:dyDescent="0.15">
      <c r="B563" s="46" t="s">
        <v>149</v>
      </c>
      <c r="C563" s="74" t="s">
        <v>135</v>
      </c>
      <c r="D563" s="75" t="s">
        <v>133</v>
      </c>
      <c r="E563" s="75" t="s">
        <v>137</v>
      </c>
      <c r="F563" s="75" t="s">
        <v>137</v>
      </c>
      <c r="G563" s="76" t="s">
        <v>275</v>
      </c>
      <c r="H563" s="76" t="s">
        <v>397</v>
      </c>
      <c r="I563" s="75" t="s">
        <v>307</v>
      </c>
      <c r="J563" s="52" t="s">
        <v>331</v>
      </c>
      <c r="K563" s="45" t="s">
        <v>356</v>
      </c>
      <c r="L563" s="45" t="str">
        <f t="shared" si="16"/>
        <v>VI+I</v>
      </c>
      <c r="M563" s="48" t="str">
        <f t="shared" si="17"/>
        <v>Data Scientist</v>
      </c>
      <c r="N563" s="48"/>
    </row>
    <row r="564" spans="2:14" ht="11" x14ac:dyDescent="0.15">
      <c r="B564" s="46" t="s">
        <v>152</v>
      </c>
      <c r="C564" s="74" t="s">
        <v>135</v>
      </c>
      <c r="D564" s="75" t="s">
        <v>133</v>
      </c>
      <c r="E564" s="75" t="s">
        <v>155</v>
      </c>
      <c r="F564" s="75" t="s">
        <v>155</v>
      </c>
      <c r="G564" s="76" t="s">
        <v>275</v>
      </c>
      <c r="H564" s="76" t="s">
        <v>397</v>
      </c>
      <c r="I564" s="75" t="s">
        <v>292</v>
      </c>
      <c r="J564" s="52" t="s">
        <v>331</v>
      </c>
      <c r="K564" s="45" t="s">
        <v>356</v>
      </c>
      <c r="L564" s="45" t="str">
        <f t="shared" si="16"/>
        <v>1_Somewhat Important</v>
      </c>
      <c r="M564" s="48" t="str">
        <f t="shared" si="17"/>
        <v>Data Scientist</v>
      </c>
      <c r="N564" s="48"/>
    </row>
    <row r="565" spans="2:14" ht="11" x14ac:dyDescent="0.15">
      <c r="B565" s="46" t="s">
        <v>158</v>
      </c>
      <c r="C565" s="74" t="s">
        <v>135</v>
      </c>
      <c r="D565" s="75" t="s">
        <v>146</v>
      </c>
      <c r="E565" s="75" t="s">
        <v>136</v>
      </c>
      <c r="F565" s="75" t="s">
        <v>136</v>
      </c>
      <c r="G565" s="76" t="s">
        <v>275</v>
      </c>
      <c r="H565" s="76" t="s">
        <v>397</v>
      </c>
      <c r="I565" s="75" t="s">
        <v>307</v>
      </c>
      <c r="J565" s="52" t="s">
        <v>331</v>
      </c>
      <c r="K565" s="45" t="s">
        <v>356</v>
      </c>
      <c r="L565" s="45" t="str">
        <f t="shared" si="16"/>
        <v>VI+I</v>
      </c>
      <c r="M565" s="48" t="str">
        <f t="shared" si="17"/>
        <v>Data Scientist</v>
      </c>
      <c r="N565" s="48"/>
    </row>
    <row r="566" spans="2:14" ht="11" x14ac:dyDescent="0.15">
      <c r="B566" s="46" t="s">
        <v>164</v>
      </c>
      <c r="C566" s="74" t="s">
        <v>135</v>
      </c>
      <c r="D566" s="75" t="s">
        <v>133</v>
      </c>
      <c r="E566" s="75" t="s">
        <v>136</v>
      </c>
      <c r="F566" s="75" t="s">
        <v>136</v>
      </c>
      <c r="G566" s="76" t="s">
        <v>275</v>
      </c>
      <c r="H566" s="76" t="s">
        <v>397</v>
      </c>
      <c r="I566" s="75" t="s">
        <v>307</v>
      </c>
      <c r="J566" s="52" t="s">
        <v>331</v>
      </c>
      <c r="K566" s="45" t="s">
        <v>356</v>
      </c>
      <c r="L566" s="45" t="str">
        <f t="shared" si="16"/>
        <v>VI+I</v>
      </c>
      <c r="M566" s="48" t="str">
        <f t="shared" si="17"/>
        <v>Data Scientist</v>
      </c>
      <c r="N566" s="48"/>
    </row>
    <row r="567" spans="2:14" ht="22" x14ac:dyDescent="0.15">
      <c r="B567" s="46" t="s">
        <v>169</v>
      </c>
      <c r="C567" s="74" t="s">
        <v>135</v>
      </c>
      <c r="D567" s="75" t="s">
        <v>173</v>
      </c>
      <c r="E567" s="75" t="s">
        <v>155</v>
      </c>
      <c r="F567" s="75" t="s">
        <v>136</v>
      </c>
      <c r="G567" s="76" t="s">
        <v>275</v>
      </c>
      <c r="H567" s="76" t="s">
        <v>397</v>
      </c>
      <c r="I567" s="75" t="s">
        <v>307</v>
      </c>
      <c r="J567" s="52" t="s">
        <v>331</v>
      </c>
      <c r="K567" s="45" t="s">
        <v>356</v>
      </c>
      <c r="L567" s="45" t="str">
        <f t="shared" si="16"/>
        <v>VI+I</v>
      </c>
      <c r="M567" s="48" t="str">
        <f t="shared" si="17"/>
        <v>Data Scientist</v>
      </c>
      <c r="N567" s="48"/>
    </row>
    <row r="568" spans="2:14" ht="11" x14ac:dyDescent="0.15">
      <c r="B568" s="46" t="s">
        <v>175</v>
      </c>
      <c r="C568" s="74" t="s">
        <v>153</v>
      </c>
      <c r="D568" s="75" t="s">
        <v>133</v>
      </c>
      <c r="E568" s="75" t="s">
        <v>136</v>
      </c>
      <c r="F568" s="75" t="s">
        <v>136</v>
      </c>
      <c r="G568" s="76" t="s">
        <v>275</v>
      </c>
      <c r="H568" s="76" t="s">
        <v>397</v>
      </c>
      <c r="I568" s="75" t="s">
        <v>307</v>
      </c>
      <c r="J568" s="52" t="s">
        <v>331</v>
      </c>
      <c r="K568" s="45" t="s">
        <v>356</v>
      </c>
      <c r="L568" s="45" t="str">
        <f t="shared" si="16"/>
        <v>VI+I</v>
      </c>
      <c r="M568" s="48" t="str">
        <f>IF(OR(C568="Other",C568="Operations"),"Operations + Other",C568)</f>
        <v>Operations + Other</v>
      </c>
      <c r="N568" s="48"/>
    </row>
    <row r="569" spans="2:14" ht="11" x14ac:dyDescent="0.15">
      <c r="B569" s="46" t="s">
        <v>187</v>
      </c>
      <c r="C569" s="74" t="s">
        <v>134</v>
      </c>
      <c r="D569" s="75" t="s">
        <v>133</v>
      </c>
      <c r="E569" s="75" t="s">
        <v>136</v>
      </c>
      <c r="F569" s="75" t="s">
        <v>136</v>
      </c>
      <c r="G569" s="76" t="s">
        <v>275</v>
      </c>
      <c r="H569" s="76" t="s">
        <v>397</v>
      </c>
      <c r="I569" s="75" t="s">
        <v>307</v>
      </c>
      <c r="J569" s="52" t="s">
        <v>331</v>
      </c>
      <c r="K569" s="45" t="s">
        <v>356</v>
      </c>
      <c r="L569" s="45" t="str">
        <f t="shared" si="16"/>
        <v>VI+I</v>
      </c>
      <c r="M569" s="48" t="str">
        <f t="shared" si="17"/>
        <v>Software Engineer</v>
      </c>
      <c r="N569" s="48"/>
    </row>
    <row r="570" spans="2:14" ht="11" x14ac:dyDescent="0.15">
      <c r="B570" s="46" t="s">
        <v>191</v>
      </c>
      <c r="C570" s="74" t="s">
        <v>135</v>
      </c>
      <c r="D570" s="75" t="s">
        <v>133</v>
      </c>
      <c r="E570" s="75" t="s">
        <v>155</v>
      </c>
      <c r="F570" s="75" t="s">
        <v>155</v>
      </c>
      <c r="G570" s="76" t="s">
        <v>275</v>
      </c>
      <c r="H570" s="76" t="s">
        <v>397</v>
      </c>
      <c r="I570" s="75" t="s">
        <v>306</v>
      </c>
      <c r="J570" s="52" t="s">
        <v>331</v>
      </c>
      <c r="K570" s="45" t="s">
        <v>356</v>
      </c>
      <c r="L570" s="45" t="str">
        <f t="shared" si="16"/>
        <v>VI+I</v>
      </c>
      <c r="M570" s="48" t="str">
        <f t="shared" si="17"/>
        <v>Data Scientist</v>
      </c>
      <c r="N570" s="48"/>
    </row>
    <row r="571" spans="2:14" ht="11" x14ac:dyDescent="0.15">
      <c r="B571" s="46" t="s">
        <v>193</v>
      </c>
      <c r="C571" s="74" t="s">
        <v>135</v>
      </c>
      <c r="D571" s="75" t="s">
        <v>133</v>
      </c>
      <c r="E571" s="75" t="s">
        <v>155</v>
      </c>
      <c r="F571" s="75" t="s">
        <v>137</v>
      </c>
      <c r="G571" s="76" t="s">
        <v>275</v>
      </c>
      <c r="H571" s="76" t="s">
        <v>397</v>
      </c>
      <c r="I571" s="75" t="s">
        <v>307</v>
      </c>
      <c r="J571" s="52" t="s">
        <v>331</v>
      </c>
      <c r="K571" s="45" t="s">
        <v>356</v>
      </c>
      <c r="L571" s="45" t="str">
        <f t="shared" si="16"/>
        <v>VI+I</v>
      </c>
      <c r="M571" s="48" t="str">
        <f t="shared" si="17"/>
        <v>Data Scientist</v>
      </c>
      <c r="N571" s="48"/>
    </row>
    <row r="572" spans="2:14" ht="11" x14ac:dyDescent="0.15">
      <c r="B572" s="46" t="s">
        <v>196</v>
      </c>
      <c r="C572" s="74" t="s">
        <v>134</v>
      </c>
      <c r="D572" s="75" t="s">
        <v>133</v>
      </c>
      <c r="E572" s="75" t="s">
        <v>136</v>
      </c>
      <c r="F572" s="75" t="s">
        <v>137</v>
      </c>
      <c r="G572" s="76" t="s">
        <v>275</v>
      </c>
      <c r="H572" s="76" t="s">
        <v>397</v>
      </c>
      <c r="I572" s="75" t="s">
        <v>307</v>
      </c>
      <c r="J572" s="52" t="s">
        <v>331</v>
      </c>
      <c r="K572" s="45" t="s">
        <v>356</v>
      </c>
      <c r="L572" s="45" t="str">
        <f t="shared" si="16"/>
        <v>VI+I</v>
      </c>
      <c r="M572" s="48" t="str">
        <f t="shared" si="17"/>
        <v>Software Engineer</v>
      </c>
      <c r="N572" s="48"/>
    </row>
    <row r="573" spans="2:14" ht="11" x14ac:dyDescent="0.15">
      <c r="B573" s="46" t="s">
        <v>199</v>
      </c>
      <c r="C573" s="74" t="s">
        <v>153</v>
      </c>
      <c r="D573" s="75" t="s">
        <v>133</v>
      </c>
      <c r="E573" s="75" t="s">
        <v>136</v>
      </c>
      <c r="F573" s="75" t="s">
        <v>137</v>
      </c>
      <c r="G573" s="76" t="s">
        <v>275</v>
      </c>
      <c r="H573" s="76" t="s">
        <v>397</v>
      </c>
      <c r="I573" s="75" t="s">
        <v>307</v>
      </c>
      <c r="J573" s="52" t="s">
        <v>331</v>
      </c>
      <c r="K573" s="45" t="s">
        <v>356</v>
      </c>
      <c r="L573" s="45" t="str">
        <f t="shared" si="16"/>
        <v>VI+I</v>
      </c>
      <c r="M573" s="48" t="str">
        <f>IF(OR(C573="Other",C573="Operations"),"Operations + Other",C573)</f>
        <v>Operations + Other</v>
      </c>
      <c r="N573" s="48"/>
    </row>
    <row r="574" spans="2:14" ht="11" x14ac:dyDescent="0.15">
      <c r="B574" s="46" t="s">
        <v>202</v>
      </c>
      <c r="C574" s="74" t="s">
        <v>134</v>
      </c>
      <c r="D574" s="75" t="s">
        <v>133</v>
      </c>
      <c r="E574" s="75" t="s">
        <v>137</v>
      </c>
      <c r="F574" s="75" t="s">
        <v>155</v>
      </c>
      <c r="G574" s="76" t="s">
        <v>275</v>
      </c>
      <c r="H574" s="76" t="s">
        <v>397</v>
      </c>
      <c r="I574" s="75" t="s">
        <v>307</v>
      </c>
      <c r="J574" s="52" t="s">
        <v>331</v>
      </c>
      <c r="K574" s="45" t="s">
        <v>356</v>
      </c>
      <c r="L574" s="45" t="str">
        <f t="shared" si="16"/>
        <v>VI+I</v>
      </c>
      <c r="M574" s="48" t="str">
        <f t="shared" si="17"/>
        <v>Software Engineer</v>
      </c>
      <c r="N574" s="48"/>
    </row>
    <row r="575" spans="2:14" ht="11" x14ac:dyDescent="0.15">
      <c r="B575" s="46" t="s">
        <v>207</v>
      </c>
      <c r="C575" s="74" t="s">
        <v>134</v>
      </c>
      <c r="D575" s="75" t="s">
        <v>146</v>
      </c>
      <c r="E575" s="75" t="s">
        <v>136</v>
      </c>
      <c r="F575" s="75" t="s">
        <v>144</v>
      </c>
      <c r="G575" s="76" t="s">
        <v>275</v>
      </c>
      <c r="H575" s="76" t="s">
        <v>397</v>
      </c>
      <c r="I575" s="75" t="s">
        <v>307</v>
      </c>
      <c r="J575" s="52" t="s">
        <v>331</v>
      </c>
      <c r="K575" s="45" t="s">
        <v>356</v>
      </c>
      <c r="L575" s="45" t="str">
        <f t="shared" si="16"/>
        <v>VI+I</v>
      </c>
      <c r="M575" s="48" t="str">
        <f t="shared" si="17"/>
        <v>Software Engineer</v>
      </c>
      <c r="N575" s="48"/>
    </row>
    <row r="576" spans="2:14" ht="11" x14ac:dyDescent="0.15">
      <c r="B576" s="46" t="s">
        <v>215</v>
      </c>
      <c r="C576" s="74" t="s">
        <v>135</v>
      </c>
      <c r="D576" s="75" t="s">
        <v>146</v>
      </c>
      <c r="E576" s="75" t="s">
        <v>155</v>
      </c>
      <c r="F576" s="75" t="s">
        <v>137</v>
      </c>
      <c r="G576" s="76" t="s">
        <v>275</v>
      </c>
      <c r="H576" s="76" t="s">
        <v>397</v>
      </c>
      <c r="I576" s="75" t="s">
        <v>307</v>
      </c>
      <c r="J576" s="52" t="s">
        <v>331</v>
      </c>
      <c r="K576" s="45" t="s">
        <v>356</v>
      </c>
      <c r="L576" s="45" t="str">
        <f t="shared" si="16"/>
        <v>VI+I</v>
      </c>
      <c r="M576" s="48" t="str">
        <f t="shared" si="17"/>
        <v>Data Scientist</v>
      </c>
      <c r="N576" s="48"/>
    </row>
    <row r="577" spans="2:14" ht="11" x14ac:dyDescent="0.15">
      <c r="B577" s="46" t="s">
        <v>220</v>
      </c>
      <c r="C577" s="74" t="s">
        <v>153</v>
      </c>
      <c r="D577" s="75" t="s">
        <v>133</v>
      </c>
      <c r="E577" s="75" t="s">
        <v>136</v>
      </c>
      <c r="F577" s="75" t="s">
        <v>137</v>
      </c>
      <c r="G577" s="76" t="s">
        <v>275</v>
      </c>
      <c r="H577" s="76" t="s">
        <v>397</v>
      </c>
      <c r="I577" s="75" t="s">
        <v>307</v>
      </c>
      <c r="J577" s="52" t="s">
        <v>331</v>
      </c>
      <c r="K577" s="45" t="s">
        <v>356</v>
      </c>
      <c r="L577" s="45" t="str">
        <f t="shared" si="16"/>
        <v>VI+I</v>
      </c>
      <c r="M577" s="48" t="str">
        <f>IF(OR(C577="Other",C577="Operations"),"Operations + Other",C577)</f>
        <v>Operations + Other</v>
      </c>
      <c r="N577" s="48"/>
    </row>
    <row r="578" spans="2:14" ht="11" x14ac:dyDescent="0.15">
      <c r="B578" s="46" t="s">
        <v>223</v>
      </c>
      <c r="C578" s="74" t="s">
        <v>135</v>
      </c>
      <c r="D578" s="75" t="s">
        <v>153</v>
      </c>
      <c r="E578" s="75" t="s">
        <v>137</v>
      </c>
      <c r="F578" s="75" t="s">
        <v>144</v>
      </c>
      <c r="G578" s="76" t="s">
        <v>275</v>
      </c>
      <c r="H578" s="76" t="s">
        <v>397</v>
      </c>
      <c r="I578" s="75" t="s">
        <v>307</v>
      </c>
      <c r="J578" s="52" t="s">
        <v>331</v>
      </c>
      <c r="K578" s="45" t="s">
        <v>356</v>
      </c>
      <c r="L578" s="45" t="str">
        <f t="shared" si="16"/>
        <v>VI+I</v>
      </c>
      <c r="M578" s="48" t="str">
        <f t="shared" si="17"/>
        <v>Data Scientist</v>
      </c>
      <c r="N578" s="48"/>
    </row>
    <row r="579" spans="2:14" ht="11" x14ac:dyDescent="0.15">
      <c r="B579" s="46" t="s">
        <v>226</v>
      </c>
      <c r="C579" s="74" t="s">
        <v>135</v>
      </c>
      <c r="D579" s="75" t="s">
        <v>133</v>
      </c>
      <c r="E579" s="75" t="s">
        <v>155</v>
      </c>
      <c r="F579" s="75" t="s">
        <v>155</v>
      </c>
      <c r="G579" s="76" t="s">
        <v>275</v>
      </c>
      <c r="H579" s="76" t="s">
        <v>397</v>
      </c>
      <c r="I579" s="75" t="s">
        <v>307</v>
      </c>
      <c r="J579" s="52" t="s">
        <v>331</v>
      </c>
      <c r="K579" s="45" t="s">
        <v>356</v>
      </c>
      <c r="L579" s="45" t="str">
        <f t="shared" ref="L579:L642" si="18">IF(OR(I579="3_Very Important",I579="2_Important"),"VI+I",I579)</f>
        <v>VI+I</v>
      </c>
      <c r="M579" s="48" t="str">
        <f t="shared" ref="M579:M642" si="19">IF(OR(C579="Other",C579="Operations"),"O+O",C579)</f>
        <v>Data Scientist</v>
      </c>
      <c r="N579" s="48"/>
    </row>
    <row r="580" spans="2:14" ht="22" x14ac:dyDescent="0.15">
      <c r="B580" s="46" t="s">
        <v>228</v>
      </c>
      <c r="C580" s="74" t="s">
        <v>134</v>
      </c>
      <c r="D580" s="75" t="s">
        <v>173</v>
      </c>
      <c r="E580" s="75" t="s">
        <v>155</v>
      </c>
      <c r="F580" s="75" t="s">
        <v>137</v>
      </c>
      <c r="G580" s="76" t="s">
        <v>275</v>
      </c>
      <c r="H580" s="76" t="s">
        <v>397</v>
      </c>
      <c r="I580" s="75" t="s">
        <v>307</v>
      </c>
      <c r="J580" s="52" t="s">
        <v>331</v>
      </c>
      <c r="K580" s="45" t="s">
        <v>356</v>
      </c>
      <c r="L580" s="45" t="str">
        <f t="shared" si="18"/>
        <v>VI+I</v>
      </c>
      <c r="M580" s="48" t="str">
        <f t="shared" si="19"/>
        <v>Software Engineer</v>
      </c>
      <c r="N580" s="48"/>
    </row>
    <row r="581" spans="2:14" ht="11" x14ac:dyDescent="0.15">
      <c r="B581" s="46" t="s">
        <v>233</v>
      </c>
      <c r="C581" s="74" t="s">
        <v>135</v>
      </c>
      <c r="D581" s="75" t="s">
        <v>146</v>
      </c>
      <c r="E581" s="75" t="s">
        <v>137</v>
      </c>
      <c r="F581" s="75" t="s">
        <v>137</v>
      </c>
      <c r="G581" s="76" t="s">
        <v>275</v>
      </c>
      <c r="H581" s="76" t="s">
        <v>397</v>
      </c>
      <c r="I581" s="75" t="s">
        <v>306</v>
      </c>
      <c r="J581" s="52" t="s">
        <v>331</v>
      </c>
      <c r="K581" s="45" t="s">
        <v>356</v>
      </c>
      <c r="L581" s="45" t="str">
        <f t="shared" si="18"/>
        <v>VI+I</v>
      </c>
      <c r="M581" s="48" t="str">
        <f t="shared" si="19"/>
        <v>Data Scientist</v>
      </c>
      <c r="N581" s="48"/>
    </row>
    <row r="582" spans="2:14" ht="11" x14ac:dyDescent="0.15">
      <c r="B582" s="46" t="s">
        <v>235</v>
      </c>
      <c r="C582" s="74" t="s">
        <v>219</v>
      </c>
      <c r="D582" s="75" t="s">
        <v>133</v>
      </c>
      <c r="E582" s="75" t="s">
        <v>136</v>
      </c>
      <c r="F582" s="75" t="s">
        <v>144</v>
      </c>
      <c r="G582" s="76" t="s">
        <v>275</v>
      </c>
      <c r="H582" s="76" t="s">
        <v>397</v>
      </c>
      <c r="I582" s="75" t="s">
        <v>306</v>
      </c>
      <c r="J582" s="52" t="s">
        <v>331</v>
      </c>
      <c r="K582" s="45" t="s">
        <v>356</v>
      </c>
      <c r="L582" s="45" t="str">
        <f t="shared" si="18"/>
        <v>VI+I</v>
      </c>
      <c r="M582" s="48" t="str">
        <f>IF(OR(C582="Other",C582="Operations"),"Operations + Other",C582)</f>
        <v>Operations + Other</v>
      </c>
      <c r="N582" s="48"/>
    </row>
    <row r="583" spans="2:14" ht="11" x14ac:dyDescent="0.15">
      <c r="B583" s="46" t="s">
        <v>239</v>
      </c>
      <c r="C583" s="74" t="s">
        <v>135</v>
      </c>
      <c r="D583" s="75" t="s">
        <v>133</v>
      </c>
      <c r="E583" s="75" t="s">
        <v>136</v>
      </c>
      <c r="F583" s="75" t="s">
        <v>137</v>
      </c>
      <c r="G583" s="76" t="s">
        <v>275</v>
      </c>
      <c r="H583" s="76" t="s">
        <v>397</v>
      </c>
      <c r="I583" s="75" t="s">
        <v>306</v>
      </c>
      <c r="J583" s="52" t="s">
        <v>331</v>
      </c>
      <c r="K583" s="45" t="s">
        <v>356</v>
      </c>
      <c r="L583" s="45" t="str">
        <f t="shared" si="18"/>
        <v>VI+I</v>
      </c>
      <c r="M583" s="48" t="str">
        <f t="shared" si="19"/>
        <v>Data Scientist</v>
      </c>
      <c r="N583" s="48"/>
    </row>
    <row r="584" spans="2:14" ht="11" x14ac:dyDescent="0.15">
      <c r="B584" s="46" t="s">
        <v>241</v>
      </c>
      <c r="C584" s="74" t="s">
        <v>134</v>
      </c>
      <c r="D584" s="75" t="s">
        <v>133</v>
      </c>
      <c r="E584" s="75" t="s">
        <v>144</v>
      </c>
      <c r="F584" s="75" t="s">
        <v>144</v>
      </c>
      <c r="G584" s="76" t="s">
        <v>275</v>
      </c>
      <c r="H584" s="76" t="s">
        <v>397</v>
      </c>
      <c r="I584" s="75" t="s">
        <v>307</v>
      </c>
      <c r="J584" s="52" t="s">
        <v>331</v>
      </c>
      <c r="K584" s="45" t="s">
        <v>356</v>
      </c>
      <c r="L584" s="45" t="str">
        <f t="shared" si="18"/>
        <v>VI+I</v>
      </c>
      <c r="M584" s="48" t="str">
        <f t="shared" si="19"/>
        <v>Software Engineer</v>
      </c>
      <c r="N584" s="48"/>
    </row>
    <row r="585" spans="2:14" ht="11" x14ac:dyDescent="0.15">
      <c r="B585" s="46" t="s">
        <v>242</v>
      </c>
      <c r="C585" s="74" t="s">
        <v>153</v>
      </c>
      <c r="D585" s="75" t="s">
        <v>133</v>
      </c>
      <c r="E585" s="75" t="s">
        <v>136</v>
      </c>
      <c r="F585" s="75" t="s">
        <v>144</v>
      </c>
      <c r="G585" s="76" t="s">
        <v>275</v>
      </c>
      <c r="H585" s="76" t="s">
        <v>397</v>
      </c>
      <c r="I585" s="75" t="s">
        <v>306</v>
      </c>
      <c r="J585" s="52" t="s">
        <v>331</v>
      </c>
      <c r="K585" s="45" t="s">
        <v>356</v>
      </c>
      <c r="L585" s="45" t="str">
        <f t="shared" si="18"/>
        <v>VI+I</v>
      </c>
      <c r="M585" s="48" t="str">
        <f>IF(OR(C585="Other",C585="Operations"),"Operations + Other",C585)</f>
        <v>Operations + Other</v>
      </c>
      <c r="N585" s="48"/>
    </row>
    <row r="586" spans="2:14" ht="11" x14ac:dyDescent="0.15">
      <c r="B586" s="46" t="s">
        <v>246</v>
      </c>
      <c r="C586" s="74" t="s">
        <v>135</v>
      </c>
      <c r="D586" s="75" t="s">
        <v>133</v>
      </c>
      <c r="E586" s="75" t="s">
        <v>136</v>
      </c>
      <c r="F586" s="75" t="s">
        <v>136</v>
      </c>
      <c r="G586" s="76" t="s">
        <v>275</v>
      </c>
      <c r="H586" s="76" t="s">
        <v>397</v>
      </c>
      <c r="I586" s="75" t="s">
        <v>307</v>
      </c>
      <c r="J586" s="52" t="s">
        <v>331</v>
      </c>
      <c r="K586" s="45" t="s">
        <v>356</v>
      </c>
      <c r="L586" s="45" t="str">
        <f t="shared" si="18"/>
        <v>VI+I</v>
      </c>
      <c r="M586" s="48" t="str">
        <f t="shared" si="19"/>
        <v>Data Scientist</v>
      </c>
      <c r="N586" s="48"/>
    </row>
    <row r="587" spans="2:14" ht="11" x14ac:dyDescent="0.15">
      <c r="B587" s="46" t="s">
        <v>247</v>
      </c>
      <c r="C587" s="74" t="s">
        <v>134</v>
      </c>
      <c r="D587" s="75" t="s">
        <v>146</v>
      </c>
      <c r="E587" s="75" t="s">
        <v>137</v>
      </c>
      <c r="F587" s="75" t="s">
        <v>137</v>
      </c>
      <c r="G587" s="76" t="s">
        <v>275</v>
      </c>
      <c r="H587" s="76" t="s">
        <v>397</v>
      </c>
      <c r="I587" s="75" t="s">
        <v>307</v>
      </c>
      <c r="J587" s="52" t="s">
        <v>331</v>
      </c>
      <c r="K587" s="45" t="s">
        <v>356</v>
      </c>
      <c r="L587" s="45" t="str">
        <f t="shared" si="18"/>
        <v>VI+I</v>
      </c>
      <c r="M587" s="48" t="str">
        <f t="shared" si="19"/>
        <v>Software Engineer</v>
      </c>
      <c r="N587" s="48"/>
    </row>
    <row r="588" spans="2:14" ht="11" x14ac:dyDescent="0.15">
      <c r="B588" s="46" t="s">
        <v>249</v>
      </c>
      <c r="C588" s="74" t="s">
        <v>135</v>
      </c>
      <c r="D588" s="75" t="s">
        <v>133</v>
      </c>
      <c r="E588" s="75" t="s">
        <v>136</v>
      </c>
      <c r="F588" s="75" t="s">
        <v>155</v>
      </c>
      <c r="G588" s="76" t="s">
        <v>275</v>
      </c>
      <c r="H588" s="76" t="s">
        <v>397</v>
      </c>
      <c r="I588" s="75" t="s">
        <v>307</v>
      </c>
      <c r="J588" s="52" t="s">
        <v>331</v>
      </c>
      <c r="K588" s="45" t="s">
        <v>356</v>
      </c>
      <c r="L588" s="45" t="str">
        <f t="shared" si="18"/>
        <v>VI+I</v>
      </c>
      <c r="M588" s="48" t="str">
        <f t="shared" si="19"/>
        <v>Data Scientist</v>
      </c>
      <c r="N588" s="48"/>
    </row>
    <row r="589" spans="2:14" ht="11" x14ac:dyDescent="0.15">
      <c r="B589" s="46" t="s">
        <v>254</v>
      </c>
      <c r="C589" s="74" t="s">
        <v>135</v>
      </c>
      <c r="D589" s="75" t="s">
        <v>146</v>
      </c>
      <c r="E589" s="75" t="s">
        <v>137</v>
      </c>
      <c r="F589" s="75" t="s">
        <v>144</v>
      </c>
      <c r="G589" s="76" t="s">
        <v>275</v>
      </c>
      <c r="H589" s="76" t="s">
        <v>397</v>
      </c>
      <c r="I589" s="75" t="s">
        <v>307</v>
      </c>
      <c r="J589" s="52" t="s">
        <v>331</v>
      </c>
      <c r="K589" s="45" t="s">
        <v>356</v>
      </c>
      <c r="L589" s="45" t="str">
        <f t="shared" si="18"/>
        <v>VI+I</v>
      </c>
      <c r="M589" s="48" t="str">
        <f t="shared" si="19"/>
        <v>Data Scientist</v>
      </c>
      <c r="N589" s="48"/>
    </row>
    <row r="590" spans="2:14" ht="11" x14ac:dyDescent="0.15">
      <c r="B590" s="46" t="s">
        <v>259</v>
      </c>
      <c r="C590" s="74" t="s">
        <v>135</v>
      </c>
      <c r="D590" s="75" t="s">
        <v>146</v>
      </c>
      <c r="E590" s="75" t="s">
        <v>136</v>
      </c>
      <c r="F590" s="75" t="s">
        <v>144</v>
      </c>
      <c r="G590" s="76" t="s">
        <v>275</v>
      </c>
      <c r="H590" s="76" t="s">
        <v>397</v>
      </c>
      <c r="I590" s="75" t="s">
        <v>307</v>
      </c>
      <c r="J590" s="52" t="s">
        <v>331</v>
      </c>
      <c r="K590" s="45" t="s">
        <v>356</v>
      </c>
      <c r="L590" s="45" t="str">
        <f t="shared" si="18"/>
        <v>VI+I</v>
      </c>
      <c r="M590" s="48" t="str">
        <f t="shared" si="19"/>
        <v>Data Scientist</v>
      </c>
      <c r="N590" s="48"/>
    </row>
    <row r="591" spans="2:14" ht="11" x14ac:dyDescent="0.15">
      <c r="B591" s="46" t="s">
        <v>128</v>
      </c>
      <c r="C591" s="74" t="s">
        <v>134</v>
      </c>
      <c r="D591" s="75" t="s">
        <v>133</v>
      </c>
      <c r="E591" s="75" t="s">
        <v>136</v>
      </c>
      <c r="F591" s="75" t="s">
        <v>137</v>
      </c>
      <c r="G591" s="76" t="s">
        <v>276</v>
      </c>
      <c r="H591" s="76" t="s">
        <v>398</v>
      </c>
      <c r="I591" s="75" t="s">
        <v>307</v>
      </c>
      <c r="J591" s="52" t="s">
        <v>332</v>
      </c>
      <c r="K591" s="45" t="s">
        <v>349</v>
      </c>
      <c r="L591" s="45" t="str">
        <f t="shared" si="18"/>
        <v>VI+I</v>
      </c>
      <c r="M591" s="48" t="str">
        <f t="shared" si="19"/>
        <v>Software Engineer</v>
      </c>
      <c r="N591" s="48"/>
    </row>
    <row r="592" spans="2:14" ht="11" x14ac:dyDescent="0.15">
      <c r="B592" s="46" t="s">
        <v>143</v>
      </c>
      <c r="C592" s="74" t="s">
        <v>134</v>
      </c>
      <c r="D592" s="75" t="s">
        <v>133</v>
      </c>
      <c r="E592" s="75" t="s">
        <v>144</v>
      </c>
      <c r="F592" s="75" t="s">
        <v>144</v>
      </c>
      <c r="G592" s="76" t="s">
        <v>276</v>
      </c>
      <c r="H592" s="76" t="s">
        <v>398</v>
      </c>
      <c r="I592" s="75" t="s">
        <v>307</v>
      </c>
      <c r="J592" s="52" t="s">
        <v>332</v>
      </c>
      <c r="K592" s="45" t="s">
        <v>349</v>
      </c>
      <c r="L592" s="45" t="str">
        <f t="shared" si="18"/>
        <v>VI+I</v>
      </c>
      <c r="M592" s="48" t="str">
        <f t="shared" si="19"/>
        <v>Software Engineer</v>
      </c>
      <c r="N592" s="48"/>
    </row>
    <row r="593" spans="2:14" ht="11" x14ac:dyDescent="0.15">
      <c r="B593" s="46" t="s">
        <v>145</v>
      </c>
      <c r="C593" s="74" t="s">
        <v>134</v>
      </c>
      <c r="D593" s="75" t="s">
        <v>146</v>
      </c>
      <c r="E593" s="75" t="s">
        <v>137</v>
      </c>
      <c r="F593" s="75" t="s">
        <v>137</v>
      </c>
      <c r="G593" s="76" t="s">
        <v>276</v>
      </c>
      <c r="H593" s="76" t="s">
        <v>398</v>
      </c>
      <c r="I593" s="75" t="s">
        <v>307</v>
      </c>
      <c r="J593" s="52" t="s">
        <v>332</v>
      </c>
      <c r="K593" s="45" t="s">
        <v>349</v>
      </c>
      <c r="L593" s="45" t="str">
        <f t="shared" si="18"/>
        <v>VI+I</v>
      </c>
      <c r="M593" s="48" t="str">
        <f t="shared" si="19"/>
        <v>Software Engineer</v>
      </c>
      <c r="N593" s="48"/>
    </row>
    <row r="594" spans="2:14" ht="11" x14ac:dyDescent="0.15">
      <c r="B594" s="46" t="s">
        <v>149</v>
      </c>
      <c r="C594" s="74" t="s">
        <v>135</v>
      </c>
      <c r="D594" s="75" t="s">
        <v>133</v>
      </c>
      <c r="E594" s="75" t="s">
        <v>137</v>
      </c>
      <c r="F594" s="75" t="s">
        <v>137</v>
      </c>
      <c r="G594" s="76" t="s">
        <v>276</v>
      </c>
      <c r="H594" s="76" t="s">
        <v>398</v>
      </c>
      <c r="I594" s="75" t="s">
        <v>307</v>
      </c>
      <c r="J594" s="52" t="s">
        <v>332</v>
      </c>
      <c r="K594" s="45" t="s">
        <v>349</v>
      </c>
      <c r="L594" s="45" t="str">
        <f t="shared" si="18"/>
        <v>VI+I</v>
      </c>
      <c r="M594" s="48" t="str">
        <f t="shared" si="19"/>
        <v>Data Scientist</v>
      </c>
      <c r="N594" s="48"/>
    </row>
    <row r="595" spans="2:14" ht="11" x14ac:dyDescent="0.15">
      <c r="B595" s="46" t="s">
        <v>152</v>
      </c>
      <c r="C595" s="74" t="s">
        <v>135</v>
      </c>
      <c r="D595" s="75" t="s">
        <v>133</v>
      </c>
      <c r="E595" s="75" t="s">
        <v>155</v>
      </c>
      <c r="F595" s="75" t="s">
        <v>155</v>
      </c>
      <c r="G595" s="76" t="s">
        <v>276</v>
      </c>
      <c r="H595" s="76" t="s">
        <v>398</v>
      </c>
      <c r="I595" s="75" t="s">
        <v>307</v>
      </c>
      <c r="J595" s="52" t="s">
        <v>332</v>
      </c>
      <c r="K595" s="45" t="s">
        <v>349</v>
      </c>
      <c r="L595" s="45" t="str">
        <f t="shared" si="18"/>
        <v>VI+I</v>
      </c>
      <c r="M595" s="48" t="str">
        <f t="shared" si="19"/>
        <v>Data Scientist</v>
      </c>
      <c r="N595" s="48"/>
    </row>
    <row r="596" spans="2:14" ht="11" x14ac:dyDescent="0.15">
      <c r="B596" s="46" t="s">
        <v>158</v>
      </c>
      <c r="C596" s="74" t="s">
        <v>135</v>
      </c>
      <c r="D596" s="75" t="s">
        <v>146</v>
      </c>
      <c r="E596" s="75" t="s">
        <v>136</v>
      </c>
      <c r="F596" s="75" t="s">
        <v>136</v>
      </c>
      <c r="G596" s="76" t="s">
        <v>276</v>
      </c>
      <c r="H596" s="76" t="s">
        <v>398</v>
      </c>
      <c r="I596" s="75" t="s">
        <v>307</v>
      </c>
      <c r="J596" s="52" t="s">
        <v>332</v>
      </c>
      <c r="K596" s="45" t="s">
        <v>349</v>
      </c>
      <c r="L596" s="45" t="str">
        <f t="shared" si="18"/>
        <v>VI+I</v>
      </c>
      <c r="M596" s="48" t="str">
        <f t="shared" si="19"/>
        <v>Data Scientist</v>
      </c>
      <c r="N596" s="48"/>
    </row>
    <row r="597" spans="2:14" ht="11" x14ac:dyDescent="0.15">
      <c r="B597" s="46" t="s">
        <v>164</v>
      </c>
      <c r="C597" s="74" t="s">
        <v>135</v>
      </c>
      <c r="D597" s="75" t="s">
        <v>133</v>
      </c>
      <c r="E597" s="75" t="s">
        <v>136</v>
      </c>
      <c r="F597" s="75" t="s">
        <v>136</v>
      </c>
      <c r="G597" s="76" t="s">
        <v>276</v>
      </c>
      <c r="H597" s="76" t="s">
        <v>398</v>
      </c>
      <c r="I597" s="75" t="s">
        <v>307</v>
      </c>
      <c r="J597" s="52" t="s">
        <v>332</v>
      </c>
      <c r="K597" s="45" t="s">
        <v>349</v>
      </c>
      <c r="L597" s="45" t="str">
        <f t="shared" si="18"/>
        <v>VI+I</v>
      </c>
      <c r="M597" s="48" t="str">
        <f t="shared" si="19"/>
        <v>Data Scientist</v>
      </c>
      <c r="N597" s="48"/>
    </row>
    <row r="598" spans="2:14" ht="22" x14ac:dyDescent="0.15">
      <c r="B598" s="46" t="s">
        <v>169</v>
      </c>
      <c r="C598" s="74" t="s">
        <v>135</v>
      </c>
      <c r="D598" s="75" t="s">
        <v>173</v>
      </c>
      <c r="E598" s="75" t="s">
        <v>155</v>
      </c>
      <c r="F598" s="75" t="s">
        <v>136</v>
      </c>
      <c r="G598" s="76" t="s">
        <v>276</v>
      </c>
      <c r="H598" s="76" t="s">
        <v>398</v>
      </c>
      <c r="I598" s="75" t="s">
        <v>307</v>
      </c>
      <c r="J598" s="52" t="s">
        <v>332</v>
      </c>
      <c r="K598" s="45" t="s">
        <v>349</v>
      </c>
      <c r="L598" s="45" t="str">
        <f t="shared" si="18"/>
        <v>VI+I</v>
      </c>
      <c r="M598" s="48" t="str">
        <f t="shared" si="19"/>
        <v>Data Scientist</v>
      </c>
      <c r="N598" s="48"/>
    </row>
    <row r="599" spans="2:14" ht="11" x14ac:dyDescent="0.15">
      <c r="B599" s="46" t="s">
        <v>175</v>
      </c>
      <c r="C599" s="74" t="s">
        <v>153</v>
      </c>
      <c r="D599" s="75" t="s">
        <v>133</v>
      </c>
      <c r="E599" s="75" t="s">
        <v>136</v>
      </c>
      <c r="F599" s="75" t="s">
        <v>136</v>
      </c>
      <c r="G599" s="76" t="s">
        <v>276</v>
      </c>
      <c r="H599" s="76" t="s">
        <v>398</v>
      </c>
      <c r="I599" s="75" t="s">
        <v>307</v>
      </c>
      <c r="J599" s="52" t="s">
        <v>332</v>
      </c>
      <c r="K599" s="45" t="s">
        <v>349</v>
      </c>
      <c r="L599" s="45" t="str">
        <f t="shared" si="18"/>
        <v>VI+I</v>
      </c>
      <c r="M599" s="48" t="str">
        <f>IF(OR(C599="Other",C599="Operations"),"Operations + Other",C599)</f>
        <v>Operations + Other</v>
      </c>
      <c r="N599" s="48"/>
    </row>
    <row r="600" spans="2:14" ht="11" x14ac:dyDescent="0.15">
      <c r="B600" s="46" t="s">
        <v>187</v>
      </c>
      <c r="C600" s="74" t="s">
        <v>134</v>
      </c>
      <c r="D600" s="75" t="s">
        <v>133</v>
      </c>
      <c r="E600" s="75" t="s">
        <v>136</v>
      </c>
      <c r="F600" s="75" t="s">
        <v>136</v>
      </c>
      <c r="G600" s="76" t="s">
        <v>276</v>
      </c>
      <c r="H600" s="76" t="s">
        <v>398</v>
      </c>
      <c r="I600" s="75" t="s">
        <v>307</v>
      </c>
      <c r="J600" s="52" t="s">
        <v>332</v>
      </c>
      <c r="K600" s="45" t="s">
        <v>349</v>
      </c>
      <c r="L600" s="45" t="str">
        <f t="shared" si="18"/>
        <v>VI+I</v>
      </c>
      <c r="M600" s="48" t="str">
        <f t="shared" si="19"/>
        <v>Software Engineer</v>
      </c>
      <c r="N600" s="48"/>
    </row>
    <row r="601" spans="2:14" ht="11" x14ac:dyDescent="0.15">
      <c r="B601" s="46" t="s">
        <v>191</v>
      </c>
      <c r="C601" s="74" t="s">
        <v>135</v>
      </c>
      <c r="D601" s="75" t="s">
        <v>133</v>
      </c>
      <c r="E601" s="75" t="s">
        <v>155</v>
      </c>
      <c r="F601" s="75" t="s">
        <v>155</v>
      </c>
      <c r="G601" s="76" t="s">
        <v>276</v>
      </c>
      <c r="H601" s="76" t="s">
        <v>398</v>
      </c>
      <c r="I601" s="75" t="s">
        <v>306</v>
      </c>
      <c r="J601" s="52" t="s">
        <v>332</v>
      </c>
      <c r="K601" s="45" t="s">
        <v>349</v>
      </c>
      <c r="L601" s="45" t="str">
        <f t="shared" si="18"/>
        <v>VI+I</v>
      </c>
      <c r="M601" s="48" t="str">
        <f t="shared" si="19"/>
        <v>Data Scientist</v>
      </c>
      <c r="N601" s="48"/>
    </row>
    <row r="602" spans="2:14" ht="11" x14ac:dyDescent="0.15">
      <c r="B602" s="46" t="s">
        <v>193</v>
      </c>
      <c r="C602" s="74" t="s">
        <v>135</v>
      </c>
      <c r="D602" s="75" t="s">
        <v>133</v>
      </c>
      <c r="E602" s="75" t="s">
        <v>155</v>
      </c>
      <c r="F602" s="75" t="s">
        <v>137</v>
      </c>
      <c r="G602" s="76" t="s">
        <v>276</v>
      </c>
      <c r="H602" s="76" t="s">
        <v>398</v>
      </c>
      <c r="I602" s="75" t="s">
        <v>307</v>
      </c>
      <c r="J602" s="52" t="s">
        <v>332</v>
      </c>
      <c r="K602" s="45" t="s">
        <v>349</v>
      </c>
      <c r="L602" s="45" t="str">
        <f t="shared" si="18"/>
        <v>VI+I</v>
      </c>
      <c r="M602" s="48" t="str">
        <f t="shared" si="19"/>
        <v>Data Scientist</v>
      </c>
      <c r="N602" s="48"/>
    </row>
    <row r="603" spans="2:14" ht="11" x14ac:dyDescent="0.15">
      <c r="B603" s="46" t="s">
        <v>196</v>
      </c>
      <c r="C603" s="74" t="s">
        <v>134</v>
      </c>
      <c r="D603" s="75" t="s">
        <v>133</v>
      </c>
      <c r="E603" s="75" t="s">
        <v>136</v>
      </c>
      <c r="F603" s="75" t="s">
        <v>137</v>
      </c>
      <c r="G603" s="76" t="s">
        <v>276</v>
      </c>
      <c r="H603" s="76" t="s">
        <v>398</v>
      </c>
      <c r="I603" s="75" t="s">
        <v>307</v>
      </c>
      <c r="J603" s="52" t="s">
        <v>332</v>
      </c>
      <c r="K603" s="45" t="s">
        <v>349</v>
      </c>
      <c r="L603" s="45" t="str">
        <f t="shared" si="18"/>
        <v>VI+I</v>
      </c>
      <c r="M603" s="48" t="str">
        <f t="shared" si="19"/>
        <v>Software Engineer</v>
      </c>
      <c r="N603" s="48"/>
    </row>
    <row r="604" spans="2:14" ht="11" x14ac:dyDescent="0.15">
      <c r="B604" s="46" t="s">
        <v>199</v>
      </c>
      <c r="C604" s="74" t="s">
        <v>153</v>
      </c>
      <c r="D604" s="75" t="s">
        <v>133</v>
      </c>
      <c r="E604" s="75" t="s">
        <v>136</v>
      </c>
      <c r="F604" s="75" t="s">
        <v>137</v>
      </c>
      <c r="G604" s="76" t="s">
        <v>276</v>
      </c>
      <c r="H604" s="76" t="s">
        <v>398</v>
      </c>
      <c r="I604" s="75" t="s">
        <v>306</v>
      </c>
      <c r="J604" s="52" t="s">
        <v>332</v>
      </c>
      <c r="K604" s="45" t="s">
        <v>349</v>
      </c>
      <c r="L604" s="45" t="str">
        <f t="shared" si="18"/>
        <v>VI+I</v>
      </c>
      <c r="M604" s="48" t="str">
        <f>IF(OR(C604="Other",C604="Operations"),"Operations + Other",C604)</f>
        <v>Operations + Other</v>
      </c>
      <c r="N604" s="48"/>
    </row>
    <row r="605" spans="2:14" ht="11" x14ac:dyDescent="0.15">
      <c r="B605" s="46" t="s">
        <v>202</v>
      </c>
      <c r="C605" s="74" t="s">
        <v>134</v>
      </c>
      <c r="D605" s="75" t="s">
        <v>133</v>
      </c>
      <c r="E605" s="75" t="s">
        <v>137</v>
      </c>
      <c r="F605" s="75" t="s">
        <v>155</v>
      </c>
      <c r="G605" s="76" t="s">
        <v>276</v>
      </c>
      <c r="H605" s="76" t="s">
        <v>398</v>
      </c>
      <c r="I605" s="75" t="s">
        <v>307</v>
      </c>
      <c r="J605" s="52" t="s">
        <v>332</v>
      </c>
      <c r="K605" s="45" t="s">
        <v>349</v>
      </c>
      <c r="L605" s="45" t="str">
        <f t="shared" si="18"/>
        <v>VI+I</v>
      </c>
      <c r="M605" s="48" t="str">
        <f t="shared" si="19"/>
        <v>Software Engineer</v>
      </c>
      <c r="N605" s="48"/>
    </row>
    <row r="606" spans="2:14" ht="11" x14ac:dyDescent="0.15">
      <c r="B606" s="46" t="s">
        <v>207</v>
      </c>
      <c r="C606" s="74" t="s">
        <v>134</v>
      </c>
      <c r="D606" s="75" t="s">
        <v>146</v>
      </c>
      <c r="E606" s="75" t="s">
        <v>136</v>
      </c>
      <c r="F606" s="75" t="s">
        <v>144</v>
      </c>
      <c r="G606" s="76" t="s">
        <v>276</v>
      </c>
      <c r="H606" s="76" t="s">
        <v>398</v>
      </c>
      <c r="I606" s="75" t="s">
        <v>307</v>
      </c>
      <c r="J606" s="52" t="s">
        <v>332</v>
      </c>
      <c r="K606" s="45" t="s">
        <v>349</v>
      </c>
      <c r="L606" s="45" t="str">
        <f t="shared" si="18"/>
        <v>VI+I</v>
      </c>
      <c r="M606" s="48" t="str">
        <f t="shared" si="19"/>
        <v>Software Engineer</v>
      </c>
      <c r="N606" s="48"/>
    </row>
    <row r="607" spans="2:14" ht="11" x14ac:dyDescent="0.15">
      <c r="B607" s="46" t="s">
        <v>215</v>
      </c>
      <c r="C607" s="74" t="s">
        <v>135</v>
      </c>
      <c r="D607" s="75" t="s">
        <v>146</v>
      </c>
      <c r="E607" s="75" t="s">
        <v>155</v>
      </c>
      <c r="F607" s="75" t="s">
        <v>137</v>
      </c>
      <c r="G607" s="76" t="s">
        <v>276</v>
      </c>
      <c r="H607" s="76" t="s">
        <v>398</v>
      </c>
      <c r="I607" s="75" t="s">
        <v>307</v>
      </c>
      <c r="J607" s="52" t="s">
        <v>332</v>
      </c>
      <c r="K607" s="45" t="s">
        <v>349</v>
      </c>
      <c r="L607" s="45" t="str">
        <f t="shared" si="18"/>
        <v>VI+I</v>
      </c>
      <c r="M607" s="48" t="str">
        <f t="shared" si="19"/>
        <v>Data Scientist</v>
      </c>
      <c r="N607" s="48"/>
    </row>
    <row r="608" spans="2:14" ht="11" x14ac:dyDescent="0.15">
      <c r="B608" s="46" t="s">
        <v>220</v>
      </c>
      <c r="C608" s="74" t="s">
        <v>153</v>
      </c>
      <c r="D608" s="75" t="s">
        <v>133</v>
      </c>
      <c r="E608" s="75" t="s">
        <v>136</v>
      </c>
      <c r="F608" s="75" t="s">
        <v>137</v>
      </c>
      <c r="G608" s="76" t="s">
        <v>276</v>
      </c>
      <c r="H608" s="76" t="s">
        <v>398</v>
      </c>
      <c r="I608" s="75" t="s">
        <v>307</v>
      </c>
      <c r="J608" s="52" t="s">
        <v>332</v>
      </c>
      <c r="K608" s="45" t="s">
        <v>349</v>
      </c>
      <c r="L608" s="45" t="str">
        <f t="shared" si="18"/>
        <v>VI+I</v>
      </c>
      <c r="M608" s="48" t="str">
        <f>IF(OR(C608="Other",C608="Operations"),"Operations + Other",C608)</f>
        <v>Operations + Other</v>
      </c>
      <c r="N608" s="48"/>
    </row>
    <row r="609" spans="2:14" ht="11" x14ac:dyDescent="0.15">
      <c r="B609" s="46" t="s">
        <v>223</v>
      </c>
      <c r="C609" s="74" t="s">
        <v>135</v>
      </c>
      <c r="D609" s="75" t="s">
        <v>153</v>
      </c>
      <c r="E609" s="75" t="s">
        <v>137</v>
      </c>
      <c r="F609" s="75" t="s">
        <v>144</v>
      </c>
      <c r="G609" s="76" t="s">
        <v>276</v>
      </c>
      <c r="H609" s="76" t="s">
        <v>398</v>
      </c>
      <c r="I609" s="75" t="s">
        <v>307</v>
      </c>
      <c r="J609" s="52" t="s">
        <v>332</v>
      </c>
      <c r="K609" s="45" t="s">
        <v>349</v>
      </c>
      <c r="L609" s="45" t="str">
        <f t="shared" si="18"/>
        <v>VI+I</v>
      </c>
      <c r="M609" s="48" t="str">
        <f t="shared" si="19"/>
        <v>Data Scientist</v>
      </c>
      <c r="N609" s="48"/>
    </row>
    <row r="610" spans="2:14" ht="11" x14ac:dyDescent="0.15">
      <c r="B610" s="46" t="s">
        <v>226</v>
      </c>
      <c r="C610" s="74" t="s">
        <v>135</v>
      </c>
      <c r="D610" s="75" t="s">
        <v>133</v>
      </c>
      <c r="E610" s="75" t="s">
        <v>155</v>
      </c>
      <c r="F610" s="75" t="s">
        <v>155</v>
      </c>
      <c r="G610" s="76" t="s">
        <v>276</v>
      </c>
      <c r="H610" s="76" t="s">
        <v>398</v>
      </c>
      <c r="I610" s="75" t="s">
        <v>307</v>
      </c>
      <c r="J610" s="52" t="s">
        <v>332</v>
      </c>
      <c r="K610" s="45" t="s">
        <v>349</v>
      </c>
      <c r="L610" s="45" t="str">
        <f t="shared" si="18"/>
        <v>VI+I</v>
      </c>
      <c r="M610" s="48" t="str">
        <f t="shared" si="19"/>
        <v>Data Scientist</v>
      </c>
      <c r="N610" s="48"/>
    </row>
    <row r="611" spans="2:14" ht="22" x14ac:dyDescent="0.15">
      <c r="B611" s="46" t="s">
        <v>228</v>
      </c>
      <c r="C611" s="74" t="s">
        <v>134</v>
      </c>
      <c r="D611" s="75" t="s">
        <v>173</v>
      </c>
      <c r="E611" s="75" t="s">
        <v>155</v>
      </c>
      <c r="F611" s="75" t="s">
        <v>137</v>
      </c>
      <c r="G611" s="76" t="s">
        <v>276</v>
      </c>
      <c r="H611" s="76" t="s">
        <v>398</v>
      </c>
      <c r="I611" s="75" t="s">
        <v>307</v>
      </c>
      <c r="J611" s="52" t="s">
        <v>332</v>
      </c>
      <c r="K611" s="45" t="s">
        <v>349</v>
      </c>
      <c r="L611" s="45" t="str">
        <f t="shared" si="18"/>
        <v>VI+I</v>
      </c>
      <c r="M611" s="48" t="str">
        <f t="shared" si="19"/>
        <v>Software Engineer</v>
      </c>
      <c r="N611" s="48"/>
    </row>
    <row r="612" spans="2:14" ht="11" x14ac:dyDescent="0.15">
      <c r="B612" s="46" t="s">
        <v>233</v>
      </c>
      <c r="C612" s="74" t="s">
        <v>135</v>
      </c>
      <c r="D612" s="75" t="s">
        <v>146</v>
      </c>
      <c r="E612" s="75" t="s">
        <v>137</v>
      </c>
      <c r="F612" s="75" t="s">
        <v>137</v>
      </c>
      <c r="G612" s="76" t="s">
        <v>276</v>
      </c>
      <c r="H612" s="76" t="s">
        <v>398</v>
      </c>
      <c r="I612" s="75" t="s">
        <v>307</v>
      </c>
      <c r="J612" s="52" t="s">
        <v>332</v>
      </c>
      <c r="K612" s="45" t="s">
        <v>349</v>
      </c>
      <c r="L612" s="45" t="str">
        <f t="shared" si="18"/>
        <v>VI+I</v>
      </c>
      <c r="M612" s="48" t="str">
        <f t="shared" si="19"/>
        <v>Data Scientist</v>
      </c>
      <c r="N612" s="48"/>
    </row>
    <row r="613" spans="2:14" ht="11" x14ac:dyDescent="0.15">
      <c r="B613" s="46" t="s">
        <v>235</v>
      </c>
      <c r="C613" s="74" t="s">
        <v>219</v>
      </c>
      <c r="D613" s="75" t="s">
        <v>133</v>
      </c>
      <c r="E613" s="75" t="s">
        <v>136</v>
      </c>
      <c r="F613" s="75" t="s">
        <v>144</v>
      </c>
      <c r="G613" s="76" t="s">
        <v>276</v>
      </c>
      <c r="H613" s="76" t="s">
        <v>398</v>
      </c>
      <c r="I613" s="75" t="s">
        <v>306</v>
      </c>
      <c r="J613" s="52" t="s">
        <v>332</v>
      </c>
      <c r="K613" s="45" t="s">
        <v>349</v>
      </c>
      <c r="L613" s="45" t="str">
        <f t="shared" si="18"/>
        <v>VI+I</v>
      </c>
      <c r="M613" s="48" t="str">
        <f>IF(OR(C613="Other",C613="Operations"),"Operations + Other",C613)</f>
        <v>Operations + Other</v>
      </c>
      <c r="N613" s="48"/>
    </row>
    <row r="614" spans="2:14" ht="11" x14ac:dyDescent="0.15">
      <c r="B614" s="46" t="s">
        <v>239</v>
      </c>
      <c r="C614" s="74" t="s">
        <v>135</v>
      </c>
      <c r="D614" s="75" t="s">
        <v>133</v>
      </c>
      <c r="E614" s="75" t="s">
        <v>136</v>
      </c>
      <c r="F614" s="75" t="s">
        <v>137</v>
      </c>
      <c r="G614" s="76" t="s">
        <v>276</v>
      </c>
      <c r="H614" s="76" t="s">
        <v>398</v>
      </c>
      <c r="I614" s="75" t="s">
        <v>307</v>
      </c>
      <c r="J614" s="52" t="s">
        <v>332</v>
      </c>
      <c r="K614" s="45" t="s">
        <v>349</v>
      </c>
      <c r="L614" s="45" t="str">
        <f t="shared" si="18"/>
        <v>VI+I</v>
      </c>
      <c r="M614" s="48" t="str">
        <f t="shared" si="19"/>
        <v>Data Scientist</v>
      </c>
      <c r="N614" s="48"/>
    </row>
    <row r="615" spans="2:14" ht="11" x14ac:dyDescent="0.15">
      <c r="B615" s="46" t="s">
        <v>241</v>
      </c>
      <c r="C615" s="74" t="s">
        <v>134</v>
      </c>
      <c r="D615" s="75" t="s">
        <v>133</v>
      </c>
      <c r="E615" s="75" t="s">
        <v>144</v>
      </c>
      <c r="F615" s="75" t="s">
        <v>144</v>
      </c>
      <c r="G615" s="76" t="s">
        <v>276</v>
      </c>
      <c r="H615" s="76" t="s">
        <v>398</v>
      </c>
      <c r="I615" s="75" t="s">
        <v>307</v>
      </c>
      <c r="J615" s="52" t="s">
        <v>332</v>
      </c>
      <c r="K615" s="45" t="s">
        <v>349</v>
      </c>
      <c r="L615" s="45" t="str">
        <f t="shared" si="18"/>
        <v>VI+I</v>
      </c>
      <c r="M615" s="48" t="str">
        <f t="shared" si="19"/>
        <v>Software Engineer</v>
      </c>
      <c r="N615" s="48"/>
    </row>
    <row r="616" spans="2:14" ht="11" x14ac:dyDescent="0.15">
      <c r="B616" s="46" t="s">
        <v>242</v>
      </c>
      <c r="C616" s="74" t="s">
        <v>153</v>
      </c>
      <c r="D616" s="75" t="s">
        <v>133</v>
      </c>
      <c r="E616" s="75" t="s">
        <v>136</v>
      </c>
      <c r="F616" s="75" t="s">
        <v>144</v>
      </c>
      <c r="G616" s="76" t="s">
        <v>276</v>
      </c>
      <c r="H616" s="76" t="s">
        <v>398</v>
      </c>
      <c r="I616" s="75" t="s">
        <v>307</v>
      </c>
      <c r="J616" s="52" t="s">
        <v>332</v>
      </c>
      <c r="K616" s="45" t="s">
        <v>349</v>
      </c>
      <c r="L616" s="45" t="str">
        <f t="shared" si="18"/>
        <v>VI+I</v>
      </c>
      <c r="M616" s="48" t="str">
        <f>IF(OR(C616="Other",C616="Operations"),"Operations + Other",C616)</f>
        <v>Operations + Other</v>
      </c>
      <c r="N616" s="48"/>
    </row>
    <row r="617" spans="2:14" ht="11" x14ac:dyDescent="0.15">
      <c r="B617" s="46" t="s">
        <v>246</v>
      </c>
      <c r="C617" s="74" t="s">
        <v>135</v>
      </c>
      <c r="D617" s="75" t="s">
        <v>133</v>
      </c>
      <c r="E617" s="75" t="s">
        <v>136</v>
      </c>
      <c r="F617" s="75" t="s">
        <v>136</v>
      </c>
      <c r="G617" s="76" t="s">
        <v>276</v>
      </c>
      <c r="H617" s="76" t="s">
        <v>398</v>
      </c>
      <c r="I617" s="75" t="s">
        <v>306</v>
      </c>
      <c r="J617" s="52" t="s">
        <v>332</v>
      </c>
      <c r="K617" s="45" t="s">
        <v>349</v>
      </c>
      <c r="L617" s="45" t="str">
        <f t="shared" si="18"/>
        <v>VI+I</v>
      </c>
      <c r="M617" s="48" t="str">
        <f t="shared" si="19"/>
        <v>Data Scientist</v>
      </c>
      <c r="N617" s="48"/>
    </row>
    <row r="618" spans="2:14" ht="11" x14ac:dyDescent="0.15">
      <c r="B618" s="46" t="s">
        <v>247</v>
      </c>
      <c r="C618" s="74" t="s">
        <v>134</v>
      </c>
      <c r="D618" s="75" t="s">
        <v>146</v>
      </c>
      <c r="E618" s="75" t="s">
        <v>137</v>
      </c>
      <c r="F618" s="75" t="s">
        <v>137</v>
      </c>
      <c r="G618" s="76" t="s">
        <v>276</v>
      </c>
      <c r="H618" s="76" t="s">
        <v>398</v>
      </c>
      <c r="I618" s="75" t="s">
        <v>307</v>
      </c>
      <c r="J618" s="52" t="s">
        <v>332</v>
      </c>
      <c r="K618" s="45" t="s">
        <v>349</v>
      </c>
      <c r="L618" s="45" t="str">
        <f t="shared" si="18"/>
        <v>VI+I</v>
      </c>
      <c r="M618" s="48" t="str">
        <f t="shared" si="19"/>
        <v>Software Engineer</v>
      </c>
      <c r="N618" s="48"/>
    </row>
    <row r="619" spans="2:14" ht="11" x14ac:dyDescent="0.15">
      <c r="B619" s="46" t="s">
        <v>249</v>
      </c>
      <c r="C619" s="74" t="s">
        <v>135</v>
      </c>
      <c r="D619" s="75" t="s">
        <v>133</v>
      </c>
      <c r="E619" s="75" t="s">
        <v>136</v>
      </c>
      <c r="F619" s="75" t="s">
        <v>155</v>
      </c>
      <c r="G619" s="76" t="s">
        <v>276</v>
      </c>
      <c r="H619" s="76" t="s">
        <v>398</v>
      </c>
      <c r="I619" s="75" t="s">
        <v>307</v>
      </c>
      <c r="J619" s="52" t="s">
        <v>332</v>
      </c>
      <c r="K619" s="45" t="s">
        <v>349</v>
      </c>
      <c r="L619" s="45" t="str">
        <f t="shared" si="18"/>
        <v>VI+I</v>
      </c>
      <c r="M619" s="48" t="str">
        <f t="shared" si="19"/>
        <v>Data Scientist</v>
      </c>
      <c r="N619" s="48"/>
    </row>
    <row r="620" spans="2:14" ht="11" x14ac:dyDescent="0.15">
      <c r="B620" s="46" t="s">
        <v>254</v>
      </c>
      <c r="C620" s="74" t="s">
        <v>135</v>
      </c>
      <c r="D620" s="75" t="s">
        <v>146</v>
      </c>
      <c r="E620" s="75" t="s">
        <v>137</v>
      </c>
      <c r="F620" s="75" t="s">
        <v>144</v>
      </c>
      <c r="G620" s="76" t="s">
        <v>276</v>
      </c>
      <c r="H620" s="76" t="s">
        <v>398</v>
      </c>
      <c r="I620" s="75" t="s">
        <v>307</v>
      </c>
      <c r="J620" s="52" t="s">
        <v>332</v>
      </c>
      <c r="K620" s="45" t="s">
        <v>349</v>
      </c>
      <c r="L620" s="45" t="str">
        <f t="shared" si="18"/>
        <v>VI+I</v>
      </c>
      <c r="M620" s="48" t="str">
        <f t="shared" si="19"/>
        <v>Data Scientist</v>
      </c>
      <c r="N620" s="48"/>
    </row>
    <row r="621" spans="2:14" ht="11" x14ac:dyDescent="0.15">
      <c r="B621" s="46" t="s">
        <v>259</v>
      </c>
      <c r="C621" s="74" t="s">
        <v>135</v>
      </c>
      <c r="D621" s="75" t="s">
        <v>146</v>
      </c>
      <c r="E621" s="75" t="s">
        <v>136</v>
      </c>
      <c r="F621" s="75" t="s">
        <v>144</v>
      </c>
      <c r="G621" s="76" t="s">
        <v>276</v>
      </c>
      <c r="H621" s="76" t="s">
        <v>398</v>
      </c>
      <c r="I621" s="75" t="s">
        <v>293</v>
      </c>
      <c r="J621" s="52" t="s">
        <v>332</v>
      </c>
      <c r="K621" s="45" t="s">
        <v>349</v>
      </c>
      <c r="L621" s="45" t="str">
        <f t="shared" si="18"/>
        <v>0_Not Important</v>
      </c>
      <c r="M621" s="48" t="str">
        <f t="shared" si="19"/>
        <v>Data Scientist</v>
      </c>
      <c r="N621" s="48"/>
    </row>
    <row r="622" spans="2:14" ht="11" x14ac:dyDescent="0.15">
      <c r="B622" s="46" t="s">
        <v>128</v>
      </c>
      <c r="C622" s="74" t="s">
        <v>134</v>
      </c>
      <c r="D622" s="75" t="s">
        <v>133</v>
      </c>
      <c r="E622" s="75" t="s">
        <v>136</v>
      </c>
      <c r="F622" s="75" t="s">
        <v>137</v>
      </c>
      <c r="G622" s="76" t="s">
        <v>277</v>
      </c>
      <c r="H622" s="76" t="s">
        <v>399</v>
      </c>
      <c r="I622" s="75" t="s">
        <v>307</v>
      </c>
      <c r="J622" s="52" t="s">
        <v>333</v>
      </c>
      <c r="K622" s="45" t="s">
        <v>363</v>
      </c>
      <c r="L622" s="45" t="str">
        <f t="shared" si="18"/>
        <v>VI+I</v>
      </c>
      <c r="M622" s="48" t="str">
        <f t="shared" si="19"/>
        <v>Software Engineer</v>
      </c>
      <c r="N622" s="48"/>
    </row>
    <row r="623" spans="2:14" ht="11" x14ac:dyDescent="0.15">
      <c r="B623" s="46" t="s">
        <v>143</v>
      </c>
      <c r="C623" s="74" t="s">
        <v>134</v>
      </c>
      <c r="D623" s="75" t="s">
        <v>133</v>
      </c>
      <c r="E623" s="75" t="s">
        <v>144</v>
      </c>
      <c r="F623" s="75" t="s">
        <v>144</v>
      </c>
      <c r="G623" s="76" t="s">
        <v>277</v>
      </c>
      <c r="H623" s="76" t="s">
        <v>399</v>
      </c>
      <c r="I623" s="75" t="s">
        <v>307</v>
      </c>
      <c r="J623" s="52" t="s">
        <v>333</v>
      </c>
      <c r="K623" s="45" t="s">
        <v>363</v>
      </c>
      <c r="L623" s="45" t="str">
        <f t="shared" si="18"/>
        <v>VI+I</v>
      </c>
      <c r="M623" s="48" t="str">
        <f t="shared" si="19"/>
        <v>Software Engineer</v>
      </c>
      <c r="N623" s="48"/>
    </row>
    <row r="624" spans="2:14" ht="11" x14ac:dyDescent="0.15">
      <c r="B624" s="46" t="s">
        <v>145</v>
      </c>
      <c r="C624" s="74" t="s">
        <v>134</v>
      </c>
      <c r="D624" s="75" t="s">
        <v>146</v>
      </c>
      <c r="E624" s="75" t="s">
        <v>137</v>
      </c>
      <c r="F624" s="75" t="s">
        <v>137</v>
      </c>
      <c r="G624" s="76" t="s">
        <v>277</v>
      </c>
      <c r="H624" s="76" t="s">
        <v>399</v>
      </c>
      <c r="I624" s="75" t="s">
        <v>307</v>
      </c>
      <c r="J624" s="52" t="s">
        <v>333</v>
      </c>
      <c r="K624" s="45" t="s">
        <v>363</v>
      </c>
      <c r="L624" s="45" t="str">
        <f t="shared" si="18"/>
        <v>VI+I</v>
      </c>
      <c r="M624" s="48" t="str">
        <f t="shared" si="19"/>
        <v>Software Engineer</v>
      </c>
      <c r="N624" s="48"/>
    </row>
    <row r="625" spans="2:14" ht="11" x14ac:dyDescent="0.15">
      <c r="B625" s="46" t="s">
        <v>149</v>
      </c>
      <c r="C625" s="74" t="s">
        <v>135</v>
      </c>
      <c r="D625" s="75" t="s">
        <v>133</v>
      </c>
      <c r="E625" s="75" t="s">
        <v>137</v>
      </c>
      <c r="F625" s="75" t="s">
        <v>137</v>
      </c>
      <c r="G625" s="76" t="s">
        <v>277</v>
      </c>
      <c r="H625" s="76" t="s">
        <v>399</v>
      </c>
      <c r="I625" s="75" t="s">
        <v>307</v>
      </c>
      <c r="J625" s="52" t="s">
        <v>333</v>
      </c>
      <c r="K625" s="45" t="s">
        <v>363</v>
      </c>
      <c r="L625" s="45" t="str">
        <f t="shared" si="18"/>
        <v>VI+I</v>
      </c>
      <c r="M625" s="48" t="str">
        <f t="shared" si="19"/>
        <v>Data Scientist</v>
      </c>
      <c r="N625" s="48"/>
    </row>
    <row r="626" spans="2:14" ht="11" x14ac:dyDescent="0.15">
      <c r="B626" s="46" t="s">
        <v>152</v>
      </c>
      <c r="C626" s="74" t="s">
        <v>135</v>
      </c>
      <c r="D626" s="75" t="s">
        <v>133</v>
      </c>
      <c r="E626" s="75" t="s">
        <v>155</v>
      </c>
      <c r="F626" s="75" t="s">
        <v>155</v>
      </c>
      <c r="G626" s="76" t="s">
        <v>277</v>
      </c>
      <c r="H626" s="76" t="s">
        <v>399</v>
      </c>
      <c r="I626" s="75" t="s">
        <v>307</v>
      </c>
      <c r="J626" s="52" t="s">
        <v>333</v>
      </c>
      <c r="K626" s="45" t="s">
        <v>363</v>
      </c>
      <c r="L626" s="45" t="str">
        <f t="shared" si="18"/>
        <v>VI+I</v>
      </c>
      <c r="M626" s="48" t="str">
        <f t="shared" si="19"/>
        <v>Data Scientist</v>
      </c>
      <c r="N626" s="48"/>
    </row>
    <row r="627" spans="2:14" ht="11" x14ac:dyDescent="0.15">
      <c r="B627" s="46" t="s">
        <v>158</v>
      </c>
      <c r="C627" s="74" t="s">
        <v>135</v>
      </c>
      <c r="D627" s="75" t="s">
        <v>146</v>
      </c>
      <c r="E627" s="75" t="s">
        <v>136</v>
      </c>
      <c r="F627" s="75" t="s">
        <v>136</v>
      </c>
      <c r="G627" s="76" t="s">
        <v>277</v>
      </c>
      <c r="H627" s="76" t="s">
        <v>399</v>
      </c>
      <c r="I627" s="75" t="s">
        <v>307</v>
      </c>
      <c r="J627" s="52" t="s">
        <v>333</v>
      </c>
      <c r="K627" s="45" t="s">
        <v>363</v>
      </c>
      <c r="L627" s="45" t="str">
        <f t="shared" si="18"/>
        <v>VI+I</v>
      </c>
      <c r="M627" s="48" t="str">
        <f t="shared" si="19"/>
        <v>Data Scientist</v>
      </c>
      <c r="N627" s="48"/>
    </row>
    <row r="628" spans="2:14" ht="11" x14ac:dyDescent="0.15">
      <c r="B628" s="46" t="s">
        <v>164</v>
      </c>
      <c r="C628" s="74" t="s">
        <v>135</v>
      </c>
      <c r="D628" s="75" t="s">
        <v>133</v>
      </c>
      <c r="E628" s="75" t="s">
        <v>136</v>
      </c>
      <c r="F628" s="75" t="s">
        <v>136</v>
      </c>
      <c r="G628" s="76" t="s">
        <v>277</v>
      </c>
      <c r="H628" s="76" t="s">
        <v>399</v>
      </c>
      <c r="I628" s="75" t="s">
        <v>307</v>
      </c>
      <c r="J628" s="52" t="s">
        <v>333</v>
      </c>
      <c r="K628" s="45" t="s">
        <v>363</v>
      </c>
      <c r="L628" s="45" t="str">
        <f t="shared" si="18"/>
        <v>VI+I</v>
      </c>
      <c r="M628" s="48" t="str">
        <f t="shared" si="19"/>
        <v>Data Scientist</v>
      </c>
      <c r="N628" s="48"/>
    </row>
    <row r="629" spans="2:14" ht="22" x14ac:dyDescent="0.15">
      <c r="B629" s="46" t="s">
        <v>169</v>
      </c>
      <c r="C629" s="74" t="s">
        <v>135</v>
      </c>
      <c r="D629" s="75" t="s">
        <v>173</v>
      </c>
      <c r="E629" s="75" t="s">
        <v>155</v>
      </c>
      <c r="F629" s="75" t="s">
        <v>136</v>
      </c>
      <c r="G629" s="76" t="s">
        <v>277</v>
      </c>
      <c r="H629" s="76" t="s">
        <v>399</v>
      </c>
      <c r="I629" s="75" t="s">
        <v>307</v>
      </c>
      <c r="J629" s="52" t="s">
        <v>333</v>
      </c>
      <c r="K629" s="45" t="s">
        <v>363</v>
      </c>
      <c r="L629" s="45" t="str">
        <f t="shared" si="18"/>
        <v>VI+I</v>
      </c>
      <c r="M629" s="48" t="str">
        <f t="shared" si="19"/>
        <v>Data Scientist</v>
      </c>
      <c r="N629" s="48"/>
    </row>
    <row r="630" spans="2:14" ht="11" x14ac:dyDescent="0.15">
      <c r="B630" s="46" t="s">
        <v>175</v>
      </c>
      <c r="C630" s="74" t="s">
        <v>153</v>
      </c>
      <c r="D630" s="75" t="s">
        <v>133</v>
      </c>
      <c r="E630" s="75" t="s">
        <v>136</v>
      </c>
      <c r="F630" s="75" t="s">
        <v>136</v>
      </c>
      <c r="G630" s="76" t="s">
        <v>277</v>
      </c>
      <c r="H630" s="76" t="s">
        <v>399</v>
      </c>
      <c r="I630" s="75" t="s">
        <v>307</v>
      </c>
      <c r="J630" s="52" t="s">
        <v>333</v>
      </c>
      <c r="K630" s="45" t="s">
        <v>363</v>
      </c>
      <c r="L630" s="45" t="str">
        <f t="shared" si="18"/>
        <v>VI+I</v>
      </c>
      <c r="M630" s="48" t="str">
        <f>IF(OR(C630="Other",C630="Operations"),"Operations + Other",C630)</f>
        <v>Operations + Other</v>
      </c>
      <c r="N630" s="48"/>
    </row>
    <row r="631" spans="2:14" ht="11" x14ac:dyDescent="0.15">
      <c r="B631" s="46" t="s">
        <v>187</v>
      </c>
      <c r="C631" s="74" t="s">
        <v>134</v>
      </c>
      <c r="D631" s="75" t="s">
        <v>133</v>
      </c>
      <c r="E631" s="75" t="s">
        <v>136</v>
      </c>
      <c r="F631" s="75" t="s">
        <v>136</v>
      </c>
      <c r="G631" s="76" t="s">
        <v>277</v>
      </c>
      <c r="H631" s="76" t="s">
        <v>399</v>
      </c>
      <c r="I631" s="75" t="s">
        <v>307</v>
      </c>
      <c r="J631" s="52" t="s">
        <v>333</v>
      </c>
      <c r="K631" s="45" t="s">
        <v>363</v>
      </c>
      <c r="L631" s="45" t="str">
        <f t="shared" si="18"/>
        <v>VI+I</v>
      </c>
      <c r="M631" s="48" t="str">
        <f t="shared" si="19"/>
        <v>Software Engineer</v>
      </c>
      <c r="N631" s="48"/>
    </row>
    <row r="632" spans="2:14" ht="11" x14ac:dyDescent="0.15">
      <c r="B632" s="46" t="s">
        <v>191</v>
      </c>
      <c r="C632" s="74" t="s">
        <v>135</v>
      </c>
      <c r="D632" s="75" t="s">
        <v>133</v>
      </c>
      <c r="E632" s="75" t="s">
        <v>155</v>
      </c>
      <c r="F632" s="75" t="s">
        <v>155</v>
      </c>
      <c r="G632" s="76" t="s">
        <v>277</v>
      </c>
      <c r="H632" s="76" t="s">
        <v>399</v>
      </c>
      <c r="I632" s="75" t="s">
        <v>306</v>
      </c>
      <c r="J632" s="52" t="s">
        <v>333</v>
      </c>
      <c r="K632" s="45" t="s">
        <v>363</v>
      </c>
      <c r="L632" s="45" t="str">
        <f t="shared" si="18"/>
        <v>VI+I</v>
      </c>
      <c r="M632" s="48" t="str">
        <f t="shared" si="19"/>
        <v>Data Scientist</v>
      </c>
      <c r="N632" s="48"/>
    </row>
    <row r="633" spans="2:14" ht="11" x14ac:dyDescent="0.15">
      <c r="B633" s="46" t="s">
        <v>193</v>
      </c>
      <c r="C633" s="74" t="s">
        <v>135</v>
      </c>
      <c r="D633" s="75" t="s">
        <v>133</v>
      </c>
      <c r="E633" s="75" t="s">
        <v>155</v>
      </c>
      <c r="F633" s="75" t="s">
        <v>137</v>
      </c>
      <c r="G633" s="76" t="s">
        <v>277</v>
      </c>
      <c r="H633" s="76" t="s">
        <v>399</v>
      </c>
      <c r="I633" s="75" t="s">
        <v>307</v>
      </c>
      <c r="J633" s="52" t="s">
        <v>333</v>
      </c>
      <c r="K633" s="45" t="s">
        <v>363</v>
      </c>
      <c r="L633" s="45" t="str">
        <f t="shared" si="18"/>
        <v>VI+I</v>
      </c>
      <c r="M633" s="48" t="str">
        <f t="shared" si="19"/>
        <v>Data Scientist</v>
      </c>
      <c r="N633" s="48"/>
    </row>
    <row r="634" spans="2:14" ht="11" x14ac:dyDescent="0.15">
      <c r="B634" s="46" t="s">
        <v>196</v>
      </c>
      <c r="C634" s="74" t="s">
        <v>134</v>
      </c>
      <c r="D634" s="75" t="s">
        <v>133</v>
      </c>
      <c r="E634" s="75" t="s">
        <v>136</v>
      </c>
      <c r="F634" s="75" t="s">
        <v>137</v>
      </c>
      <c r="G634" s="76" t="s">
        <v>277</v>
      </c>
      <c r="H634" s="76" t="s">
        <v>399</v>
      </c>
      <c r="I634" s="75" t="s">
        <v>307</v>
      </c>
      <c r="J634" s="52" t="s">
        <v>333</v>
      </c>
      <c r="K634" s="45" t="s">
        <v>363</v>
      </c>
      <c r="L634" s="45" t="str">
        <f t="shared" si="18"/>
        <v>VI+I</v>
      </c>
      <c r="M634" s="48" t="str">
        <f t="shared" si="19"/>
        <v>Software Engineer</v>
      </c>
      <c r="N634" s="48"/>
    </row>
    <row r="635" spans="2:14" ht="11" x14ac:dyDescent="0.15">
      <c r="B635" s="46" t="s">
        <v>199</v>
      </c>
      <c r="C635" s="74" t="s">
        <v>153</v>
      </c>
      <c r="D635" s="75" t="s">
        <v>133</v>
      </c>
      <c r="E635" s="75" t="s">
        <v>136</v>
      </c>
      <c r="F635" s="75" t="s">
        <v>137</v>
      </c>
      <c r="G635" s="76" t="s">
        <v>277</v>
      </c>
      <c r="H635" s="76" t="s">
        <v>399</v>
      </c>
      <c r="I635" s="75" t="s">
        <v>306</v>
      </c>
      <c r="J635" s="52" t="s">
        <v>333</v>
      </c>
      <c r="K635" s="45" t="s">
        <v>363</v>
      </c>
      <c r="L635" s="45" t="str">
        <f t="shared" si="18"/>
        <v>VI+I</v>
      </c>
      <c r="M635" s="48" t="str">
        <f>IF(OR(C635="Other",C635="Operations"),"Operations + Other",C635)</f>
        <v>Operations + Other</v>
      </c>
      <c r="N635" s="48"/>
    </row>
    <row r="636" spans="2:14" ht="11" x14ac:dyDescent="0.15">
      <c r="B636" s="46" t="s">
        <v>202</v>
      </c>
      <c r="C636" s="74" t="s">
        <v>134</v>
      </c>
      <c r="D636" s="75" t="s">
        <v>133</v>
      </c>
      <c r="E636" s="75" t="s">
        <v>137</v>
      </c>
      <c r="F636" s="75" t="s">
        <v>155</v>
      </c>
      <c r="G636" s="76" t="s">
        <v>277</v>
      </c>
      <c r="H636" s="76" t="s">
        <v>399</v>
      </c>
      <c r="I636" s="75" t="s">
        <v>307</v>
      </c>
      <c r="J636" s="52" t="s">
        <v>333</v>
      </c>
      <c r="K636" s="45" t="s">
        <v>363</v>
      </c>
      <c r="L636" s="45" t="str">
        <f t="shared" si="18"/>
        <v>VI+I</v>
      </c>
      <c r="M636" s="48" t="str">
        <f t="shared" si="19"/>
        <v>Software Engineer</v>
      </c>
      <c r="N636" s="48"/>
    </row>
    <row r="637" spans="2:14" ht="11" x14ac:dyDescent="0.15">
      <c r="B637" s="46" t="s">
        <v>207</v>
      </c>
      <c r="C637" s="74" t="s">
        <v>134</v>
      </c>
      <c r="D637" s="75" t="s">
        <v>146</v>
      </c>
      <c r="E637" s="75" t="s">
        <v>136</v>
      </c>
      <c r="F637" s="75" t="s">
        <v>144</v>
      </c>
      <c r="G637" s="76" t="s">
        <v>277</v>
      </c>
      <c r="H637" s="76" t="s">
        <v>399</v>
      </c>
      <c r="I637" s="75" t="s">
        <v>307</v>
      </c>
      <c r="J637" s="52" t="s">
        <v>333</v>
      </c>
      <c r="K637" s="45" t="s">
        <v>363</v>
      </c>
      <c r="L637" s="45" t="str">
        <f t="shared" si="18"/>
        <v>VI+I</v>
      </c>
      <c r="M637" s="48" t="str">
        <f t="shared" si="19"/>
        <v>Software Engineer</v>
      </c>
      <c r="N637" s="48"/>
    </row>
    <row r="638" spans="2:14" ht="11" x14ac:dyDescent="0.15">
      <c r="B638" s="46" t="s">
        <v>215</v>
      </c>
      <c r="C638" s="74" t="s">
        <v>135</v>
      </c>
      <c r="D638" s="75" t="s">
        <v>146</v>
      </c>
      <c r="E638" s="75" t="s">
        <v>155</v>
      </c>
      <c r="F638" s="75" t="s">
        <v>137</v>
      </c>
      <c r="G638" s="76" t="s">
        <v>277</v>
      </c>
      <c r="H638" s="76" t="s">
        <v>399</v>
      </c>
      <c r="I638" s="75" t="s">
        <v>307</v>
      </c>
      <c r="J638" s="52" t="s">
        <v>333</v>
      </c>
      <c r="K638" s="45" t="s">
        <v>363</v>
      </c>
      <c r="L638" s="45" t="str">
        <f t="shared" si="18"/>
        <v>VI+I</v>
      </c>
      <c r="M638" s="48" t="str">
        <f t="shared" si="19"/>
        <v>Data Scientist</v>
      </c>
      <c r="N638" s="48"/>
    </row>
    <row r="639" spans="2:14" ht="11" x14ac:dyDescent="0.15">
      <c r="B639" s="46" t="s">
        <v>220</v>
      </c>
      <c r="C639" s="74" t="s">
        <v>153</v>
      </c>
      <c r="D639" s="75" t="s">
        <v>133</v>
      </c>
      <c r="E639" s="75" t="s">
        <v>136</v>
      </c>
      <c r="F639" s="75" t="s">
        <v>137</v>
      </c>
      <c r="G639" s="76" t="s">
        <v>277</v>
      </c>
      <c r="H639" s="76" t="s">
        <v>399</v>
      </c>
      <c r="I639" s="75" t="s">
        <v>307</v>
      </c>
      <c r="J639" s="52" t="s">
        <v>333</v>
      </c>
      <c r="K639" s="45" t="s">
        <v>363</v>
      </c>
      <c r="L639" s="45" t="str">
        <f t="shared" si="18"/>
        <v>VI+I</v>
      </c>
      <c r="M639" s="48" t="str">
        <f>IF(OR(C639="Other",C639="Operations"),"Operations + Other",C639)</f>
        <v>Operations + Other</v>
      </c>
      <c r="N639" s="48"/>
    </row>
    <row r="640" spans="2:14" ht="11" x14ac:dyDescent="0.15">
      <c r="B640" s="46" t="s">
        <v>223</v>
      </c>
      <c r="C640" s="74" t="s">
        <v>135</v>
      </c>
      <c r="D640" s="75" t="s">
        <v>153</v>
      </c>
      <c r="E640" s="75" t="s">
        <v>137</v>
      </c>
      <c r="F640" s="75" t="s">
        <v>144</v>
      </c>
      <c r="G640" s="76" t="s">
        <v>277</v>
      </c>
      <c r="H640" s="76" t="s">
        <v>399</v>
      </c>
      <c r="I640" s="75" t="s">
        <v>307</v>
      </c>
      <c r="J640" s="52" t="s">
        <v>333</v>
      </c>
      <c r="K640" s="45" t="s">
        <v>363</v>
      </c>
      <c r="L640" s="45" t="str">
        <f t="shared" si="18"/>
        <v>VI+I</v>
      </c>
      <c r="M640" s="48" t="str">
        <f t="shared" si="19"/>
        <v>Data Scientist</v>
      </c>
      <c r="N640" s="48"/>
    </row>
    <row r="641" spans="2:14" ht="11" x14ac:dyDescent="0.15">
      <c r="B641" s="46" t="s">
        <v>226</v>
      </c>
      <c r="C641" s="74" t="s">
        <v>135</v>
      </c>
      <c r="D641" s="75" t="s">
        <v>133</v>
      </c>
      <c r="E641" s="75" t="s">
        <v>155</v>
      </c>
      <c r="F641" s="75" t="s">
        <v>155</v>
      </c>
      <c r="G641" s="76" t="s">
        <v>277</v>
      </c>
      <c r="H641" s="76" t="s">
        <v>399</v>
      </c>
      <c r="I641" s="75" t="s">
        <v>307</v>
      </c>
      <c r="J641" s="52" t="s">
        <v>333</v>
      </c>
      <c r="K641" s="45" t="s">
        <v>363</v>
      </c>
      <c r="L641" s="45" t="str">
        <f t="shared" si="18"/>
        <v>VI+I</v>
      </c>
      <c r="M641" s="48" t="str">
        <f t="shared" si="19"/>
        <v>Data Scientist</v>
      </c>
      <c r="N641" s="48"/>
    </row>
    <row r="642" spans="2:14" ht="22" x14ac:dyDescent="0.15">
      <c r="B642" s="46" t="s">
        <v>228</v>
      </c>
      <c r="C642" s="74" t="s">
        <v>134</v>
      </c>
      <c r="D642" s="75" t="s">
        <v>173</v>
      </c>
      <c r="E642" s="75" t="s">
        <v>155</v>
      </c>
      <c r="F642" s="75" t="s">
        <v>137</v>
      </c>
      <c r="G642" s="76" t="s">
        <v>277</v>
      </c>
      <c r="H642" s="76" t="s">
        <v>399</v>
      </c>
      <c r="I642" s="75" t="s">
        <v>307</v>
      </c>
      <c r="J642" s="52" t="s">
        <v>333</v>
      </c>
      <c r="K642" s="45" t="s">
        <v>363</v>
      </c>
      <c r="L642" s="45" t="str">
        <f t="shared" si="18"/>
        <v>VI+I</v>
      </c>
      <c r="M642" s="48" t="str">
        <f t="shared" si="19"/>
        <v>Software Engineer</v>
      </c>
      <c r="N642" s="48"/>
    </row>
    <row r="643" spans="2:14" ht="11" x14ac:dyDescent="0.15">
      <c r="B643" s="46" t="s">
        <v>233</v>
      </c>
      <c r="C643" s="74" t="s">
        <v>135</v>
      </c>
      <c r="D643" s="75" t="s">
        <v>146</v>
      </c>
      <c r="E643" s="75" t="s">
        <v>137</v>
      </c>
      <c r="F643" s="75" t="s">
        <v>137</v>
      </c>
      <c r="G643" s="76" t="s">
        <v>277</v>
      </c>
      <c r="H643" s="76" t="s">
        <v>399</v>
      </c>
      <c r="I643" s="75" t="s">
        <v>306</v>
      </c>
      <c r="J643" s="52" t="s">
        <v>333</v>
      </c>
      <c r="K643" s="45" t="s">
        <v>363</v>
      </c>
      <c r="L643" s="45" t="str">
        <f t="shared" ref="L643:L706" si="20">IF(OR(I643="3_Very Important",I643="2_Important"),"VI+I",I643)</f>
        <v>VI+I</v>
      </c>
      <c r="M643" s="48" t="str">
        <f t="shared" ref="M643:M705" si="21">IF(OR(C643="Other",C643="Operations"),"O+O",C643)</f>
        <v>Data Scientist</v>
      </c>
      <c r="N643" s="48"/>
    </row>
    <row r="644" spans="2:14" ht="11" x14ac:dyDescent="0.15">
      <c r="B644" s="46" t="s">
        <v>235</v>
      </c>
      <c r="C644" s="74" t="s">
        <v>219</v>
      </c>
      <c r="D644" s="75" t="s">
        <v>133</v>
      </c>
      <c r="E644" s="75" t="s">
        <v>136</v>
      </c>
      <c r="F644" s="75" t="s">
        <v>144</v>
      </c>
      <c r="G644" s="76" t="s">
        <v>277</v>
      </c>
      <c r="H644" s="76" t="s">
        <v>399</v>
      </c>
      <c r="I644" s="75" t="s">
        <v>306</v>
      </c>
      <c r="J644" s="52" t="s">
        <v>333</v>
      </c>
      <c r="K644" s="45" t="s">
        <v>363</v>
      </c>
      <c r="L644" s="45" t="str">
        <f t="shared" si="20"/>
        <v>VI+I</v>
      </c>
      <c r="M644" s="48" t="str">
        <f>IF(OR(C644="Other",C644="Operations"),"Operations + Other",C644)</f>
        <v>Operations + Other</v>
      </c>
      <c r="N644" s="48"/>
    </row>
    <row r="645" spans="2:14" ht="11" x14ac:dyDescent="0.15">
      <c r="B645" s="46" t="s">
        <v>239</v>
      </c>
      <c r="C645" s="74" t="s">
        <v>135</v>
      </c>
      <c r="D645" s="75" t="s">
        <v>133</v>
      </c>
      <c r="E645" s="75" t="s">
        <v>136</v>
      </c>
      <c r="F645" s="75" t="s">
        <v>137</v>
      </c>
      <c r="G645" s="76" t="s">
        <v>277</v>
      </c>
      <c r="H645" s="76" t="s">
        <v>399</v>
      </c>
      <c r="I645" s="75" t="s">
        <v>307</v>
      </c>
      <c r="J645" s="52" t="s">
        <v>333</v>
      </c>
      <c r="K645" s="45" t="s">
        <v>363</v>
      </c>
      <c r="L645" s="45" t="str">
        <f t="shared" si="20"/>
        <v>VI+I</v>
      </c>
      <c r="M645" s="48" t="str">
        <f t="shared" si="21"/>
        <v>Data Scientist</v>
      </c>
      <c r="N645" s="48"/>
    </row>
    <row r="646" spans="2:14" ht="11" x14ac:dyDescent="0.15">
      <c r="B646" s="46" t="s">
        <v>241</v>
      </c>
      <c r="C646" s="74" t="s">
        <v>134</v>
      </c>
      <c r="D646" s="75" t="s">
        <v>133</v>
      </c>
      <c r="E646" s="75" t="s">
        <v>144</v>
      </c>
      <c r="F646" s="75" t="s">
        <v>144</v>
      </c>
      <c r="G646" s="76" t="s">
        <v>277</v>
      </c>
      <c r="H646" s="76" t="s">
        <v>399</v>
      </c>
      <c r="I646" s="75" t="s">
        <v>307</v>
      </c>
      <c r="J646" s="52" t="s">
        <v>333</v>
      </c>
      <c r="K646" s="45" t="s">
        <v>363</v>
      </c>
      <c r="L646" s="45" t="str">
        <f t="shared" si="20"/>
        <v>VI+I</v>
      </c>
      <c r="M646" s="48" t="str">
        <f t="shared" si="21"/>
        <v>Software Engineer</v>
      </c>
      <c r="N646" s="48"/>
    </row>
    <row r="647" spans="2:14" ht="11" x14ac:dyDescent="0.15">
      <c r="B647" s="46" t="s">
        <v>242</v>
      </c>
      <c r="C647" s="74" t="s">
        <v>153</v>
      </c>
      <c r="D647" s="75" t="s">
        <v>133</v>
      </c>
      <c r="E647" s="75" t="s">
        <v>136</v>
      </c>
      <c r="F647" s="75" t="s">
        <v>144</v>
      </c>
      <c r="G647" s="76" t="s">
        <v>277</v>
      </c>
      <c r="H647" s="76" t="s">
        <v>399</v>
      </c>
      <c r="I647" s="75" t="s">
        <v>307</v>
      </c>
      <c r="J647" s="52" t="s">
        <v>333</v>
      </c>
      <c r="K647" s="45" t="s">
        <v>363</v>
      </c>
      <c r="L647" s="45" t="str">
        <f t="shared" si="20"/>
        <v>VI+I</v>
      </c>
      <c r="M647" s="48" t="str">
        <f>IF(OR(C647="Other",C647="Operations"),"Operations + Other",C647)</f>
        <v>Operations + Other</v>
      </c>
      <c r="N647" s="48"/>
    </row>
    <row r="648" spans="2:14" ht="11" x14ac:dyDescent="0.15">
      <c r="B648" s="46" t="s">
        <v>246</v>
      </c>
      <c r="C648" s="74" t="s">
        <v>135</v>
      </c>
      <c r="D648" s="75" t="s">
        <v>133</v>
      </c>
      <c r="E648" s="75" t="s">
        <v>136</v>
      </c>
      <c r="F648" s="75" t="s">
        <v>136</v>
      </c>
      <c r="G648" s="76" t="s">
        <v>277</v>
      </c>
      <c r="H648" s="76" t="s">
        <v>399</v>
      </c>
      <c r="I648" s="75" t="s">
        <v>292</v>
      </c>
      <c r="J648" s="52" t="s">
        <v>333</v>
      </c>
      <c r="K648" s="45" t="s">
        <v>363</v>
      </c>
      <c r="L648" s="45" t="str">
        <f t="shared" si="20"/>
        <v>1_Somewhat Important</v>
      </c>
      <c r="M648" s="48" t="str">
        <f t="shared" si="21"/>
        <v>Data Scientist</v>
      </c>
      <c r="N648" s="48"/>
    </row>
    <row r="649" spans="2:14" ht="11" x14ac:dyDescent="0.15">
      <c r="B649" s="46" t="s">
        <v>247</v>
      </c>
      <c r="C649" s="74" t="s">
        <v>134</v>
      </c>
      <c r="D649" s="75" t="s">
        <v>146</v>
      </c>
      <c r="E649" s="75" t="s">
        <v>137</v>
      </c>
      <c r="F649" s="75" t="s">
        <v>137</v>
      </c>
      <c r="G649" s="76" t="s">
        <v>277</v>
      </c>
      <c r="H649" s="76" t="s">
        <v>399</v>
      </c>
      <c r="I649" s="75" t="s">
        <v>307</v>
      </c>
      <c r="J649" s="52" t="s">
        <v>333</v>
      </c>
      <c r="K649" s="45" t="s">
        <v>363</v>
      </c>
      <c r="L649" s="45" t="str">
        <f t="shared" si="20"/>
        <v>VI+I</v>
      </c>
      <c r="M649" s="48" t="str">
        <f t="shared" si="21"/>
        <v>Software Engineer</v>
      </c>
      <c r="N649" s="48"/>
    </row>
    <row r="650" spans="2:14" ht="11" x14ac:dyDescent="0.15">
      <c r="B650" s="46" t="s">
        <v>249</v>
      </c>
      <c r="C650" s="74" t="s">
        <v>135</v>
      </c>
      <c r="D650" s="75" t="s">
        <v>133</v>
      </c>
      <c r="E650" s="75" t="s">
        <v>136</v>
      </c>
      <c r="F650" s="75" t="s">
        <v>155</v>
      </c>
      <c r="G650" s="76" t="s">
        <v>277</v>
      </c>
      <c r="H650" s="76" t="s">
        <v>399</v>
      </c>
      <c r="I650" s="75" t="s">
        <v>306</v>
      </c>
      <c r="J650" s="52" t="s">
        <v>333</v>
      </c>
      <c r="K650" s="45" t="s">
        <v>363</v>
      </c>
      <c r="L650" s="45" t="str">
        <f t="shared" si="20"/>
        <v>VI+I</v>
      </c>
      <c r="M650" s="48" t="str">
        <f t="shared" si="21"/>
        <v>Data Scientist</v>
      </c>
      <c r="N650" s="48"/>
    </row>
    <row r="651" spans="2:14" ht="11" x14ac:dyDescent="0.15">
      <c r="B651" s="46" t="s">
        <v>254</v>
      </c>
      <c r="C651" s="74" t="s">
        <v>135</v>
      </c>
      <c r="D651" s="75" t="s">
        <v>146</v>
      </c>
      <c r="E651" s="75" t="s">
        <v>137</v>
      </c>
      <c r="F651" s="75" t="s">
        <v>144</v>
      </c>
      <c r="G651" s="76" t="s">
        <v>277</v>
      </c>
      <c r="H651" s="76" t="s">
        <v>399</v>
      </c>
      <c r="I651" s="75" t="s">
        <v>307</v>
      </c>
      <c r="J651" s="52" t="s">
        <v>333</v>
      </c>
      <c r="K651" s="45" t="s">
        <v>363</v>
      </c>
      <c r="L651" s="45" t="str">
        <f t="shared" si="20"/>
        <v>VI+I</v>
      </c>
      <c r="M651" s="48" t="str">
        <f t="shared" si="21"/>
        <v>Data Scientist</v>
      </c>
      <c r="N651" s="48"/>
    </row>
    <row r="652" spans="2:14" ht="11" x14ac:dyDescent="0.15">
      <c r="B652" s="46" t="s">
        <v>259</v>
      </c>
      <c r="C652" s="74" t="s">
        <v>135</v>
      </c>
      <c r="D652" s="75" t="s">
        <v>146</v>
      </c>
      <c r="E652" s="75" t="s">
        <v>136</v>
      </c>
      <c r="F652" s="75" t="s">
        <v>144</v>
      </c>
      <c r="G652" s="76" t="s">
        <v>277</v>
      </c>
      <c r="H652" s="76" t="s">
        <v>399</v>
      </c>
      <c r="I652" s="75" t="s">
        <v>307</v>
      </c>
      <c r="J652" s="52" t="s">
        <v>333</v>
      </c>
      <c r="K652" s="45" t="s">
        <v>363</v>
      </c>
      <c r="L652" s="45" t="str">
        <f t="shared" si="20"/>
        <v>VI+I</v>
      </c>
      <c r="M652" s="48" t="str">
        <f t="shared" si="21"/>
        <v>Data Scientist</v>
      </c>
      <c r="N652" s="48"/>
    </row>
    <row r="653" spans="2:14" ht="11" x14ac:dyDescent="0.15">
      <c r="B653" s="46" t="s">
        <v>128</v>
      </c>
      <c r="C653" s="74" t="s">
        <v>134</v>
      </c>
      <c r="D653" s="75" t="s">
        <v>133</v>
      </c>
      <c r="E653" s="75" t="s">
        <v>136</v>
      </c>
      <c r="F653" s="75" t="s">
        <v>137</v>
      </c>
      <c r="G653" s="76" t="s">
        <v>278</v>
      </c>
      <c r="H653" s="76" t="s">
        <v>400</v>
      </c>
      <c r="I653" s="75" t="s">
        <v>307</v>
      </c>
      <c r="J653" s="52" t="s">
        <v>334</v>
      </c>
      <c r="K653" s="45" t="s">
        <v>347</v>
      </c>
      <c r="L653" s="45" t="str">
        <f t="shared" si="20"/>
        <v>VI+I</v>
      </c>
      <c r="M653" s="48" t="str">
        <f t="shared" si="21"/>
        <v>Software Engineer</v>
      </c>
      <c r="N653" s="48"/>
    </row>
    <row r="654" spans="2:14" ht="11" x14ac:dyDescent="0.15">
      <c r="B654" s="46" t="s">
        <v>143</v>
      </c>
      <c r="C654" s="74" t="s">
        <v>134</v>
      </c>
      <c r="D654" s="75" t="s">
        <v>133</v>
      </c>
      <c r="E654" s="75" t="s">
        <v>144</v>
      </c>
      <c r="F654" s="75" t="s">
        <v>144</v>
      </c>
      <c r="G654" s="76" t="s">
        <v>278</v>
      </c>
      <c r="H654" s="76" t="s">
        <v>400</v>
      </c>
      <c r="I654" s="75" t="s">
        <v>307</v>
      </c>
      <c r="J654" s="52" t="s">
        <v>334</v>
      </c>
      <c r="K654" s="45" t="s">
        <v>347</v>
      </c>
      <c r="L654" s="45" t="str">
        <f t="shared" si="20"/>
        <v>VI+I</v>
      </c>
      <c r="M654" s="48" t="str">
        <f t="shared" si="21"/>
        <v>Software Engineer</v>
      </c>
      <c r="N654" s="48"/>
    </row>
    <row r="655" spans="2:14" ht="11" x14ac:dyDescent="0.15">
      <c r="B655" s="46" t="s">
        <v>145</v>
      </c>
      <c r="C655" s="74" t="s">
        <v>134</v>
      </c>
      <c r="D655" s="75" t="s">
        <v>146</v>
      </c>
      <c r="E655" s="75" t="s">
        <v>137</v>
      </c>
      <c r="F655" s="75" t="s">
        <v>137</v>
      </c>
      <c r="G655" s="76" t="s">
        <v>278</v>
      </c>
      <c r="H655" s="76" t="s">
        <v>400</v>
      </c>
      <c r="I655" s="75" t="s">
        <v>306</v>
      </c>
      <c r="J655" s="52" t="s">
        <v>334</v>
      </c>
      <c r="K655" s="45" t="s">
        <v>347</v>
      </c>
      <c r="L655" s="45" t="str">
        <f t="shared" si="20"/>
        <v>VI+I</v>
      </c>
      <c r="M655" s="48" t="str">
        <f t="shared" si="21"/>
        <v>Software Engineer</v>
      </c>
      <c r="N655" s="48"/>
    </row>
    <row r="656" spans="2:14" ht="11" x14ac:dyDescent="0.15">
      <c r="B656" s="46" t="s">
        <v>149</v>
      </c>
      <c r="C656" s="74" t="s">
        <v>135</v>
      </c>
      <c r="D656" s="75" t="s">
        <v>133</v>
      </c>
      <c r="E656" s="75" t="s">
        <v>137</v>
      </c>
      <c r="F656" s="75" t="s">
        <v>137</v>
      </c>
      <c r="G656" s="76" t="s">
        <v>278</v>
      </c>
      <c r="H656" s="76" t="s">
        <v>400</v>
      </c>
      <c r="I656" s="75" t="s">
        <v>306</v>
      </c>
      <c r="J656" s="52" t="s">
        <v>334</v>
      </c>
      <c r="K656" s="45" t="s">
        <v>347</v>
      </c>
      <c r="L656" s="45" t="str">
        <f t="shared" si="20"/>
        <v>VI+I</v>
      </c>
      <c r="M656" s="48" t="str">
        <f t="shared" si="21"/>
        <v>Data Scientist</v>
      </c>
      <c r="N656" s="48"/>
    </row>
    <row r="657" spans="2:14" ht="11" x14ac:dyDescent="0.15">
      <c r="B657" s="46" t="s">
        <v>152</v>
      </c>
      <c r="C657" s="74" t="s">
        <v>135</v>
      </c>
      <c r="D657" s="75" t="s">
        <v>133</v>
      </c>
      <c r="E657" s="75" t="s">
        <v>155</v>
      </c>
      <c r="F657" s="75" t="s">
        <v>155</v>
      </c>
      <c r="G657" s="76" t="s">
        <v>278</v>
      </c>
      <c r="H657" s="76" t="s">
        <v>400</v>
      </c>
      <c r="I657" s="75" t="s">
        <v>306</v>
      </c>
      <c r="J657" s="52" t="s">
        <v>334</v>
      </c>
      <c r="K657" s="45" t="s">
        <v>347</v>
      </c>
      <c r="L657" s="45" t="str">
        <f t="shared" si="20"/>
        <v>VI+I</v>
      </c>
      <c r="M657" s="48" t="str">
        <f t="shared" si="21"/>
        <v>Data Scientist</v>
      </c>
      <c r="N657" s="48"/>
    </row>
    <row r="658" spans="2:14" ht="11" x14ac:dyDescent="0.15">
      <c r="B658" s="46" t="s">
        <v>158</v>
      </c>
      <c r="C658" s="74" t="s">
        <v>135</v>
      </c>
      <c r="D658" s="75" t="s">
        <v>146</v>
      </c>
      <c r="E658" s="75" t="s">
        <v>136</v>
      </c>
      <c r="F658" s="75" t="s">
        <v>136</v>
      </c>
      <c r="G658" s="76" t="s">
        <v>278</v>
      </c>
      <c r="H658" s="76" t="s">
        <v>400</v>
      </c>
      <c r="I658" s="75" t="s">
        <v>307</v>
      </c>
      <c r="J658" s="52" t="s">
        <v>334</v>
      </c>
      <c r="K658" s="45" t="s">
        <v>347</v>
      </c>
      <c r="L658" s="45" t="str">
        <f t="shared" si="20"/>
        <v>VI+I</v>
      </c>
      <c r="M658" s="48" t="str">
        <f t="shared" si="21"/>
        <v>Data Scientist</v>
      </c>
      <c r="N658" s="48"/>
    </row>
    <row r="659" spans="2:14" ht="11" x14ac:dyDescent="0.15">
      <c r="B659" s="46" t="s">
        <v>164</v>
      </c>
      <c r="C659" s="74" t="s">
        <v>135</v>
      </c>
      <c r="D659" s="75" t="s">
        <v>133</v>
      </c>
      <c r="E659" s="75" t="s">
        <v>136</v>
      </c>
      <c r="F659" s="75" t="s">
        <v>136</v>
      </c>
      <c r="G659" s="76" t="s">
        <v>278</v>
      </c>
      <c r="H659" s="76" t="s">
        <v>400</v>
      </c>
      <c r="I659" s="75" t="s">
        <v>307</v>
      </c>
      <c r="J659" s="52" t="s">
        <v>334</v>
      </c>
      <c r="K659" s="45" t="s">
        <v>347</v>
      </c>
      <c r="L659" s="45" t="str">
        <f t="shared" si="20"/>
        <v>VI+I</v>
      </c>
      <c r="M659" s="48" t="str">
        <f t="shared" si="21"/>
        <v>Data Scientist</v>
      </c>
      <c r="N659" s="48"/>
    </row>
    <row r="660" spans="2:14" ht="22" x14ac:dyDescent="0.15">
      <c r="B660" s="46" t="s">
        <v>169</v>
      </c>
      <c r="C660" s="74" t="s">
        <v>135</v>
      </c>
      <c r="D660" s="75" t="s">
        <v>173</v>
      </c>
      <c r="E660" s="75" t="s">
        <v>155</v>
      </c>
      <c r="F660" s="75" t="s">
        <v>136</v>
      </c>
      <c r="G660" s="76" t="s">
        <v>278</v>
      </c>
      <c r="H660" s="76" t="s">
        <v>400</v>
      </c>
      <c r="I660" s="75" t="s">
        <v>307</v>
      </c>
      <c r="J660" s="52" t="s">
        <v>334</v>
      </c>
      <c r="K660" s="45" t="s">
        <v>347</v>
      </c>
      <c r="L660" s="45" t="str">
        <f t="shared" si="20"/>
        <v>VI+I</v>
      </c>
      <c r="M660" s="48" t="str">
        <f t="shared" si="21"/>
        <v>Data Scientist</v>
      </c>
      <c r="N660" s="48"/>
    </row>
    <row r="661" spans="2:14" ht="11" x14ac:dyDescent="0.15">
      <c r="B661" s="46" t="s">
        <v>175</v>
      </c>
      <c r="C661" s="74" t="s">
        <v>153</v>
      </c>
      <c r="D661" s="75" t="s">
        <v>133</v>
      </c>
      <c r="E661" s="75" t="s">
        <v>136</v>
      </c>
      <c r="F661" s="75" t="s">
        <v>136</v>
      </c>
      <c r="G661" s="76" t="s">
        <v>278</v>
      </c>
      <c r="H661" s="76" t="s">
        <v>400</v>
      </c>
      <c r="I661" s="75" t="s">
        <v>307</v>
      </c>
      <c r="J661" s="52" t="s">
        <v>334</v>
      </c>
      <c r="K661" s="45" t="s">
        <v>347</v>
      </c>
      <c r="L661" s="45" t="str">
        <f t="shared" si="20"/>
        <v>VI+I</v>
      </c>
      <c r="M661" s="48" t="str">
        <f>IF(OR(C661="Other",C661="Operations"),"Operations + Other",C661)</f>
        <v>Operations + Other</v>
      </c>
      <c r="N661" s="48"/>
    </row>
    <row r="662" spans="2:14" ht="11" x14ac:dyDescent="0.15">
      <c r="B662" s="46" t="s">
        <v>187</v>
      </c>
      <c r="C662" s="74" t="s">
        <v>134</v>
      </c>
      <c r="D662" s="75" t="s">
        <v>133</v>
      </c>
      <c r="E662" s="75" t="s">
        <v>136</v>
      </c>
      <c r="F662" s="75" t="s">
        <v>136</v>
      </c>
      <c r="G662" s="76" t="s">
        <v>278</v>
      </c>
      <c r="H662" s="76" t="s">
        <v>400</v>
      </c>
      <c r="I662" s="75" t="s">
        <v>306</v>
      </c>
      <c r="J662" s="52" t="s">
        <v>334</v>
      </c>
      <c r="K662" s="45" t="s">
        <v>347</v>
      </c>
      <c r="L662" s="45" t="str">
        <f t="shared" si="20"/>
        <v>VI+I</v>
      </c>
      <c r="M662" s="48" t="str">
        <f t="shared" si="21"/>
        <v>Software Engineer</v>
      </c>
      <c r="N662" s="48"/>
    </row>
    <row r="663" spans="2:14" ht="11" x14ac:dyDescent="0.15">
      <c r="B663" s="46" t="s">
        <v>191</v>
      </c>
      <c r="C663" s="74" t="s">
        <v>135</v>
      </c>
      <c r="D663" s="75" t="s">
        <v>133</v>
      </c>
      <c r="E663" s="75" t="s">
        <v>155</v>
      </c>
      <c r="F663" s="75" t="s">
        <v>155</v>
      </c>
      <c r="G663" s="76" t="s">
        <v>278</v>
      </c>
      <c r="H663" s="76" t="s">
        <v>400</v>
      </c>
      <c r="I663" s="75" t="s">
        <v>306</v>
      </c>
      <c r="J663" s="52" t="s">
        <v>334</v>
      </c>
      <c r="K663" s="45" t="s">
        <v>347</v>
      </c>
      <c r="L663" s="45" t="str">
        <f t="shared" si="20"/>
        <v>VI+I</v>
      </c>
      <c r="M663" s="48" t="str">
        <f t="shared" si="21"/>
        <v>Data Scientist</v>
      </c>
      <c r="N663" s="48"/>
    </row>
    <row r="664" spans="2:14" ht="11" x14ac:dyDescent="0.15">
      <c r="B664" s="46" t="s">
        <v>193</v>
      </c>
      <c r="C664" s="74" t="s">
        <v>135</v>
      </c>
      <c r="D664" s="75" t="s">
        <v>133</v>
      </c>
      <c r="E664" s="75" t="s">
        <v>155</v>
      </c>
      <c r="F664" s="75" t="s">
        <v>137</v>
      </c>
      <c r="G664" s="76" t="s">
        <v>278</v>
      </c>
      <c r="H664" s="76" t="s">
        <v>400</v>
      </c>
      <c r="I664" s="75" t="s">
        <v>307</v>
      </c>
      <c r="J664" s="52" t="s">
        <v>334</v>
      </c>
      <c r="K664" s="45" t="s">
        <v>347</v>
      </c>
      <c r="L664" s="45" t="str">
        <f t="shared" si="20"/>
        <v>VI+I</v>
      </c>
      <c r="M664" s="48" t="str">
        <f t="shared" si="21"/>
        <v>Data Scientist</v>
      </c>
      <c r="N664" s="48"/>
    </row>
    <row r="665" spans="2:14" ht="11" x14ac:dyDescent="0.15">
      <c r="B665" s="46" t="s">
        <v>196</v>
      </c>
      <c r="C665" s="74" t="s">
        <v>134</v>
      </c>
      <c r="D665" s="75" t="s">
        <v>133</v>
      </c>
      <c r="E665" s="75" t="s">
        <v>136</v>
      </c>
      <c r="F665" s="75" t="s">
        <v>137</v>
      </c>
      <c r="G665" s="76" t="s">
        <v>278</v>
      </c>
      <c r="H665" s="76" t="s">
        <v>400</v>
      </c>
      <c r="I665" s="75" t="s">
        <v>307</v>
      </c>
      <c r="J665" s="52" t="s">
        <v>334</v>
      </c>
      <c r="K665" s="45" t="s">
        <v>347</v>
      </c>
      <c r="L665" s="45" t="str">
        <f t="shared" si="20"/>
        <v>VI+I</v>
      </c>
      <c r="M665" s="48" t="str">
        <f t="shared" si="21"/>
        <v>Software Engineer</v>
      </c>
      <c r="N665" s="48"/>
    </row>
    <row r="666" spans="2:14" ht="11" x14ac:dyDescent="0.15">
      <c r="B666" s="46" t="s">
        <v>199</v>
      </c>
      <c r="C666" s="74" t="s">
        <v>153</v>
      </c>
      <c r="D666" s="75" t="s">
        <v>133</v>
      </c>
      <c r="E666" s="75" t="s">
        <v>136</v>
      </c>
      <c r="F666" s="75" t="s">
        <v>137</v>
      </c>
      <c r="G666" s="76" t="s">
        <v>278</v>
      </c>
      <c r="H666" s="76" t="s">
        <v>400</v>
      </c>
      <c r="I666" s="75" t="s">
        <v>306</v>
      </c>
      <c r="J666" s="52" t="s">
        <v>334</v>
      </c>
      <c r="K666" s="45" t="s">
        <v>347</v>
      </c>
      <c r="L666" s="45" t="str">
        <f t="shared" si="20"/>
        <v>VI+I</v>
      </c>
      <c r="M666" s="48" t="str">
        <f>IF(OR(C666="Other",C666="Operations"),"Operations + Other",C666)</f>
        <v>Operations + Other</v>
      </c>
      <c r="N666" s="48"/>
    </row>
    <row r="667" spans="2:14" ht="11" x14ac:dyDescent="0.15">
      <c r="B667" s="46" t="s">
        <v>202</v>
      </c>
      <c r="C667" s="74" t="s">
        <v>134</v>
      </c>
      <c r="D667" s="75" t="s">
        <v>133</v>
      </c>
      <c r="E667" s="75" t="s">
        <v>137</v>
      </c>
      <c r="F667" s="75" t="s">
        <v>155</v>
      </c>
      <c r="G667" s="76" t="s">
        <v>278</v>
      </c>
      <c r="H667" s="76" t="s">
        <v>400</v>
      </c>
      <c r="I667" s="75" t="s">
        <v>307</v>
      </c>
      <c r="J667" s="52" t="s">
        <v>334</v>
      </c>
      <c r="K667" s="45" t="s">
        <v>347</v>
      </c>
      <c r="L667" s="45" t="str">
        <f t="shared" si="20"/>
        <v>VI+I</v>
      </c>
      <c r="M667" s="48" t="str">
        <f t="shared" si="21"/>
        <v>Software Engineer</v>
      </c>
      <c r="N667" s="48"/>
    </row>
    <row r="668" spans="2:14" ht="11" x14ac:dyDescent="0.15">
      <c r="B668" s="46" t="s">
        <v>207</v>
      </c>
      <c r="C668" s="74" t="s">
        <v>134</v>
      </c>
      <c r="D668" s="75" t="s">
        <v>146</v>
      </c>
      <c r="E668" s="75" t="s">
        <v>136</v>
      </c>
      <c r="F668" s="75" t="s">
        <v>144</v>
      </c>
      <c r="G668" s="76" t="s">
        <v>278</v>
      </c>
      <c r="H668" s="76" t="s">
        <v>400</v>
      </c>
      <c r="I668" s="75" t="s">
        <v>307</v>
      </c>
      <c r="J668" s="52" t="s">
        <v>334</v>
      </c>
      <c r="K668" s="45" t="s">
        <v>347</v>
      </c>
      <c r="L668" s="45" t="str">
        <f t="shared" si="20"/>
        <v>VI+I</v>
      </c>
      <c r="M668" s="48" t="str">
        <f t="shared" si="21"/>
        <v>Software Engineer</v>
      </c>
      <c r="N668" s="48"/>
    </row>
    <row r="669" spans="2:14" ht="11" x14ac:dyDescent="0.15">
      <c r="B669" s="46" t="s">
        <v>215</v>
      </c>
      <c r="C669" s="74" t="s">
        <v>135</v>
      </c>
      <c r="D669" s="75" t="s">
        <v>146</v>
      </c>
      <c r="E669" s="75" t="s">
        <v>155</v>
      </c>
      <c r="F669" s="75" t="s">
        <v>137</v>
      </c>
      <c r="G669" s="76" t="s">
        <v>278</v>
      </c>
      <c r="H669" s="76" t="s">
        <v>400</v>
      </c>
      <c r="I669" s="75" t="s">
        <v>307</v>
      </c>
      <c r="J669" s="52" t="s">
        <v>334</v>
      </c>
      <c r="K669" s="45" t="s">
        <v>347</v>
      </c>
      <c r="L669" s="45" t="str">
        <f t="shared" si="20"/>
        <v>VI+I</v>
      </c>
      <c r="M669" s="48" t="str">
        <f t="shared" si="21"/>
        <v>Data Scientist</v>
      </c>
      <c r="N669" s="48"/>
    </row>
    <row r="670" spans="2:14" ht="11" x14ac:dyDescent="0.15">
      <c r="B670" s="46" t="s">
        <v>220</v>
      </c>
      <c r="C670" s="74" t="s">
        <v>153</v>
      </c>
      <c r="D670" s="75" t="s">
        <v>133</v>
      </c>
      <c r="E670" s="75" t="s">
        <v>136</v>
      </c>
      <c r="F670" s="75" t="s">
        <v>137</v>
      </c>
      <c r="G670" s="76" t="s">
        <v>278</v>
      </c>
      <c r="H670" s="76" t="s">
        <v>400</v>
      </c>
      <c r="I670" s="75" t="s">
        <v>307</v>
      </c>
      <c r="J670" s="52" t="s">
        <v>334</v>
      </c>
      <c r="K670" s="45" t="s">
        <v>347</v>
      </c>
      <c r="L670" s="45" t="str">
        <f t="shared" si="20"/>
        <v>VI+I</v>
      </c>
      <c r="M670" s="48" t="str">
        <f>IF(OR(C670="Other",C670="Operations"),"Operations + Other",C670)</f>
        <v>Operations + Other</v>
      </c>
      <c r="N670" s="48"/>
    </row>
    <row r="671" spans="2:14" ht="11" x14ac:dyDescent="0.15">
      <c r="B671" s="46" t="s">
        <v>223</v>
      </c>
      <c r="C671" s="74" t="s">
        <v>135</v>
      </c>
      <c r="D671" s="75" t="s">
        <v>153</v>
      </c>
      <c r="E671" s="75" t="s">
        <v>137</v>
      </c>
      <c r="F671" s="75" t="s">
        <v>144</v>
      </c>
      <c r="G671" s="76" t="s">
        <v>278</v>
      </c>
      <c r="H671" s="76" t="s">
        <v>400</v>
      </c>
      <c r="I671" s="75" t="s">
        <v>306</v>
      </c>
      <c r="J671" s="52" t="s">
        <v>334</v>
      </c>
      <c r="K671" s="45" t="s">
        <v>347</v>
      </c>
      <c r="L671" s="45" t="str">
        <f t="shared" si="20"/>
        <v>VI+I</v>
      </c>
      <c r="M671" s="48" t="str">
        <f t="shared" si="21"/>
        <v>Data Scientist</v>
      </c>
      <c r="N671" s="48"/>
    </row>
    <row r="672" spans="2:14" ht="11" x14ac:dyDescent="0.15">
      <c r="B672" s="46" t="s">
        <v>226</v>
      </c>
      <c r="C672" s="74" t="s">
        <v>135</v>
      </c>
      <c r="D672" s="75" t="s">
        <v>133</v>
      </c>
      <c r="E672" s="75" t="s">
        <v>155</v>
      </c>
      <c r="F672" s="75" t="s">
        <v>155</v>
      </c>
      <c r="G672" s="76" t="s">
        <v>278</v>
      </c>
      <c r="H672" s="76" t="s">
        <v>400</v>
      </c>
      <c r="I672" s="75" t="s">
        <v>306</v>
      </c>
      <c r="J672" s="52" t="s">
        <v>334</v>
      </c>
      <c r="K672" s="45" t="s">
        <v>347</v>
      </c>
      <c r="L672" s="45" t="str">
        <f t="shared" si="20"/>
        <v>VI+I</v>
      </c>
      <c r="M672" s="48" t="str">
        <f t="shared" si="21"/>
        <v>Data Scientist</v>
      </c>
      <c r="N672" s="48"/>
    </row>
    <row r="673" spans="2:14" ht="22" x14ac:dyDescent="0.15">
      <c r="B673" s="46" t="s">
        <v>228</v>
      </c>
      <c r="C673" s="74" t="s">
        <v>134</v>
      </c>
      <c r="D673" s="75" t="s">
        <v>173</v>
      </c>
      <c r="E673" s="75" t="s">
        <v>155</v>
      </c>
      <c r="F673" s="75" t="s">
        <v>137</v>
      </c>
      <c r="G673" s="76" t="s">
        <v>278</v>
      </c>
      <c r="H673" s="76" t="s">
        <v>400</v>
      </c>
      <c r="I673" s="75" t="s">
        <v>306</v>
      </c>
      <c r="J673" s="52" t="s">
        <v>334</v>
      </c>
      <c r="K673" s="45" t="s">
        <v>347</v>
      </c>
      <c r="L673" s="45" t="str">
        <f t="shared" si="20"/>
        <v>VI+I</v>
      </c>
      <c r="M673" s="48" t="str">
        <f t="shared" si="21"/>
        <v>Software Engineer</v>
      </c>
      <c r="N673" s="48"/>
    </row>
    <row r="674" spans="2:14" ht="11" x14ac:dyDescent="0.15">
      <c r="B674" s="46" t="s">
        <v>233</v>
      </c>
      <c r="C674" s="74" t="s">
        <v>135</v>
      </c>
      <c r="D674" s="75" t="s">
        <v>146</v>
      </c>
      <c r="E674" s="75" t="s">
        <v>137</v>
      </c>
      <c r="F674" s="75" t="s">
        <v>137</v>
      </c>
      <c r="G674" s="76" t="s">
        <v>278</v>
      </c>
      <c r="H674" s="76" t="s">
        <v>400</v>
      </c>
      <c r="I674" s="75" t="s">
        <v>306</v>
      </c>
      <c r="J674" s="52" t="s">
        <v>334</v>
      </c>
      <c r="K674" s="45" t="s">
        <v>347</v>
      </c>
      <c r="L674" s="45" t="str">
        <f t="shared" si="20"/>
        <v>VI+I</v>
      </c>
      <c r="M674" s="48" t="str">
        <f t="shared" si="21"/>
        <v>Data Scientist</v>
      </c>
      <c r="N674" s="48"/>
    </row>
    <row r="675" spans="2:14" ht="11" x14ac:dyDescent="0.15">
      <c r="B675" s="46" t="s">
        <v>235</v>
      </c>
      <c r="C675" s="74" t="s">
        <v>219</v>
      </c>
      <c r="D675" s="75" t="s">
        <v>133</v>
      </c>
      <c r="E675" s="75" t="s">
        <v>136</v>
      </c>
      <c r="F675" s="75" t="s">
        <v>144</v>
      </c>
      <c r="G675" s="76" t="s">
        <v>278</v>
      </c>
      <c r="H675" s="76" t="s">
        <v>400</v>
      </c>
      <c r="I675" s="75" t="s">
        <v>292</v>
      </c>
      <c r="J675" s="52" t="s">
        <v>334</v>
      </c>
      <c r="K675" s="45" t="s">
        <v>347</v>
      </c>
      <c r="L675" s="45" t="str">
        <f t="shared" si="20"/>
        <v>1_Somewhat Important</v>
      </c>
      <c r="M675" s="48" t="str">
        <f>IF(OR(C675="Other",C675="Operations"),"Operations + Other",C675)</f>
        <v>Operations + Other</v>
      </c>
      <c r="N675" s="48"/>
    </row>
    <row r="676" spans="2:14" ht="11" x14ac:dyDescent="0.15">
      <c r="B676" s="46" t="s">
        <v>239</v>
      </c>
      <c r="C676" s="74" t="s">
        <v>135</v>
      </c>
      <c r="D676" s="75" t="s">
        <v>133</v>
      </c>
      <c r="E676" s="75" t="s">
        <v>136</v>
      </c>
      <c r="F676" s="75" t="s">
        <v>137</v>
      </c>
      <c r="G676" s="76" t="s">
        <v>278</v>
      </c>
      <c r="H676" s="76" t="s">
        <v>400</v>
      </c>
      <c r="I676" s="75" t="s">
        <v>307</v>
      </c>
      <c r="J676" s="52" t="s">
        <v>334</v>
      </c>
      <c r="K676" s="45" t="s">
        <v>347</v>
      </c>
      <c r="L676" s="45" t="str">
        <f t="shared" si="20"/>
        <v>VI+I</v>
      </c>
      <c r="M676" s="48" t="str">
        <f t="shared" si="21"/>
        <v>Data Scientist</v>
      </c>
      <c r="N676" s="48"/>
    </row>
    <row r="677" spans="2:14" ht="11" x14ac:dyDescent="0.15">
      <c r="B677" s="46" t="s">
        <v>241</v>
      </c>
      <c r="C677" s="74" t="s">
        <v>134</v>
      </c>
      <c r="D677" s="75" t="s">
        <v>133</v>
      </c>
      <c r="E677" s="75" t="s">
        <v>144</v>
      </c>
      <c r="F677" s="75" t="s">
        <v>144</v>
      </c>
      <c r="G677" s="76" t="s">
        <v>278</v>
      </c>
      <c r="H677" s="76" t="s">
        <v>400</v>
      </c>
      <c r="I677" s="75" t="s">
        <v>306</v>
      </c>
      <c r="J677" s="52" t="s">
        <v>334</v>
      </c>
      <c r="K677" s="45" t="s">
        <v>347</v>
      </c>
      <c r="L677" s="45" t="str">
        <f t="shared" si="20"/>
        <v>VI+I</v>
      </c>
      <c r="M677" s="48" t="str">
        <f t="shared" si="21"/>
        <v>Software Engineer</v>
      </c>
      <c r="N677" s="48"/>
    </row>
    <row r="678" spans="2:14" ht="11" x14ac:dyDescent="0.15">
      <c r="B678" s="46" t="s">
        <v>242</v>
      </c>
      <c r="C678" s="74" t="s">
        <v>153</v>
      </c>
      <c r="D678" s="75" t="s">
        <v>133</v>
      </c>
      <c r="E678" s="75" t="s">
        <v>136</v>
      </c>
      <c r="F678" s="75" t="s">
        <v>144</v>
      </c>
      <c r="G678" s="76" t="s">
        <v>278</v>
      </c>
      <c r="H678" s="76" t="s">
        <v>400</v>
      </c>
      <c r="I678" s="75" t="s">
        <v>306</v>
      </c>
      <c r="J678" s="52" t="s">
        <v>334</v>
      </c>
      <c r="K678" s="45" t="s">
        <v>347</v>
      </c>
      <c r="L678" s="45" t="str">
        <f t="shared" si="20"/>
        <v>VI+I</v>
      </c>
      <c r="M678" s="48" t="str">
        <f>IF(OR(C678="Other",C678="Operations"),"Operations + Other",C678)</f>
        <v>Operations + Other</v>
      </c>
      <c r="N678" s="48"/>
    </row>
    <row r="679" spans="2:14" ht="11" x14ac:dyDescent="0.15">
      <c r="B679" s="46" t="s">
        <v>246</v>
      </c>
      <c r="C679" s="74" t="s">
        <v>135</v>
      </c>
      <c r="D679" s="75" t="s">
        <v>133</v>
      </c>
      <c r="E679" s="75" t="s">
        <v>136</v>
      </c>
      <c r="F679" s="75" t="s">
        <v>136</v>
      </c>
      <c r="G679" s="76" t="s">
        <v>278</v>
      </c>
      <c r="H679" s="76" t="s">
        <v>400</v>
      </c>
      <c r="I679" s="75" t="s">
        <v>307</v>
      </c>
      <c r="J679" s="52" t="s">
        <v>334</v>
      </c>
      <c r="K679" s="45" t="s">
        <v>347</v>
      </c>
      <c r="L679" s="45" t="str">
        <f t="shared" si="20"/>
        <v>VI+I</v>
      </c>
      <c r="M679" s="48" t="str">
        <f t="shared" si="21"/>
        <v>Data Scientist</v>
      </c>
      <c r="N679" s="48"/>
    </row>
    <row r="680" spans="2:14" ht="11" x14ac:dyDescent="0.15">
      <c r="B680" s="46" t="s">
        <v>247</v>
      </c>
      <c r="C680" s="74" t="s">
        <v>134</v>
      </c>
      <c r="D680" s="75" t="s">
        <v>146</v>
      </c>
      <c r="E680" s="75" t="s">
        <v>137</v>
      </c>
      <c r="F680" s="75" t="s">
        <v>137</v>
      </c>
      <c r="G680" s="76" t="s">
        <v>278</v>
      </c>
      <c r="H680" s="76" t="s">
        <v>400</v>
      </c>
      <c r="I680" s="75" t="s">
        <v>307</v>
      </c>
      <c r="J680" s="52" t="s">
        <v>334</v>
      </c>
      <c r="K680" s="45" t="s">
        <v>347</v>
      </c>
      <c r="L680" s="45" t="str">
        <f t="shared" si="20"/>
        <v>VI+I</v>
      </c>
      <c r="M680" s="48" t="str">
        <f t="shared" si="21"/>
        <v>Software Engineer</v>
      </c>
      <c r="N680" s="48"/>
    </row>
    <row r="681" spans="2:14" ht="11" x14ac:dyDescent="0.15">
      <c r="B681" s="46" t="s">
        <v>249</v>
      </c>
      <c r="C681" s="74" t="s">
        <v>135</v>
      </c>
      <c r="D681" s="75" t="s">
        <v>133</v>
      </c>
      <c r="E681" s="75" t="s">
        <v>136</v>
      </c>
      <c r="F681" s="75" t="s">
        <v>155</v>
      </c>
      <c r="G681" s="76" t="s">
        <v>278</v>
      </c>
      <c r="H681" s="76" t="s">
        <v>400</v>
      </c>
      <c r="I681" s="75" t="s">
        <v>307</v>
      </c>
      <c r="J681" s="52" t="s">
        <v>334</v>
      </c>
      <c r="K681" s="45" t="s">
        <v>347</v>
      </c>
      <c r="L681" s="45" t="str">
        <f t="shared" si="20"/>
        <v>VI+I</v>
      </c>
      <c r="M681" s="48" t="str">
        <f t="shared" si="21"/>
        <v>Data Scientist</v>
      </c>
      <c r="N681" s="48"/>
    </row>
    <row r="682" spans="2:14" ht="11" x14ac:dyDescent="0.15">
      <c r="B682" s="46" t="s">
        <v>254</v>
      </c>
      <c r="C682" s="74" t="s">
        <v>135</v>
      </c>
      <c r="D682" s="75" t="s">
        <v>146</v>
      </c>
      <c r="E682" s="75" t="s">
        <v>137</v>
      </c>
      <c r="F682" s="75" t="s">
        <v>144</v>
      </c>
      <c r="G682" s="76" t="s">
        <v>278</v>
      </c>
      <c r="H682" s="76" t="s">
        <v>400</v>
      </c>
      <c r="I682" s="75" t="s">
        <v>306</v>
      </c>
      <c r="J682" s="52" t="s">
        <v>334</v>
      </c>
      <c r="K682" s="45" t="s">
        <v>347</v>
      </c>
      <c r="L682" s="45" t="str">
        <f t="shared" si="20"/>
        <v>VI+I</v>
      </c>
      <c r="M682" s="48" t="str">
        <f t="shared" si="21"/>
        <v>Data Scientist</v>
      </c>
      <c r="N682" s="48"/>
    </row>
    <row r="683" spans="2:14" ht="11" x14ac:dyDescent="0.15">
      <c r="B683" s="46" t="s">
        <v>259</v>
      </c>
      <c r="C683" s="74" t="s">
        <v>135</v>
      </c>
      <c r="D683" s="75" t="s">
        <v>146</v>
      </c>
      <c r="E683" s="75" t="s">
        <v>136</v>
      </c>
      <c r="F683" s="75" t="s">
        <v>144</v>
      </c>
      <c r="G683" s="76" t="s">
        <v>278</v>
      </c>
      <c r="H683" s="76" t="s">
        <v>400</v>
      </c>
      <c r="I683" s="75" t="s">
        <v>293</v>
      </c>
      <c r="J683" s="52" t="s">
        <v>334</v>
      </c>
      <c r="K683" s="45" t="s">
        <v>347</v>
      </c>
      <c r="L683" s="45" t="str">
        <f t="shared" si="20"/>
        <v>0_Not Important</v>
      </c>
      <c r="M683" s="48" t="str">
        <f t="shared" si="21"/>
        <v>Data Scientist</v>
      </c>
      <c r="N683" s="48"/>
    </row>
    <row r="684" spans="2:14" ht="11" x14ac:dyDescent="0.15">
      <c r="B684" s="46" t="s">
        <v>128</v>
      </c>
      <c r="C684" s="74" t="s">
        <v>134</v>
      </c>
      <c r="D684" s="75" t="s">
        <v>133</v>
      </c>
      <c r="E684" s="75" t="s">
        <v>136</v>
      </c>
      <c r="F684" s="75" t="s">
        <v>137</v>
      </c>
      <c r="G684" s="76" t="s">
        <v>283</v>
      </c>
      <c r="H684" s="76" t="s">
        <v>401</v>
      </c>
      <c r="I684" s="75" t="s">
        <v>306</v>
      </c>
      <c r="J684" s="52" t="s">
        <v>335</v>
      </c>
      <c r="K684" s="45" t="s">
        <v>364</v>
      </c>
      <c r="L684" s="45" t="str">
        <f t="shared" si="20"/>
        <v>VI+I</v>
      </c>
      <c r="M684" s="48" t="str">
        <f t="shared" si="21"/>
        <v>Software Engineer</v>
      </c>
      <c r="N684" s="48"/>
    </row>
    <row r="685" spans="2:14" ht="11" x14ac:dyDescent="0.15">
      <c r="B685" s="46" t="s">
        <v>143</v>
      </c>
      <c r="C685" s="74" t="s">
        <v>134</v>
      </c>
      <c r="D685" s="75" t="s">
        <v>133</v>
      </c>
      <c r="E685" s="75" t="s">
        <v>144</v>
      </c>
      <c r="F685" s="75" t="s">
        <v>144</v>
      </c>
      <c r="G685" s="76" t="s">
        <v>283</v>
      </c>
      <c r="H685" s="76" t="s">
        <v>401</v>
      </c>
      <c r="I685" s="75" t="s">
        <v>307</v>
      </c>
      <c r="J685" s="52" t="s">
        <v>335</v>
      </c>
      <c r="K685" s="45" t="s">
        <v>364</v>
      </c>
      <c r="L685" s="45" t="str">
        <f t="shared" si="20"/>
        <v>VI+I</v>
      </c>
      <c r="M685" s="48" t="str">
        <f t="shared" si="21"/>
        <v>Software Engineer</v>
      </c>
      <c r="N685" s="48"/>
    </row>
    <row r="686" spans="2:14" ht="11" x14ac:dyDescent="0.15">
      <c r="B686" s="46" t="s">
        <v>145</v>
      </c>
      <c r="C686" s="74" t="s">
        <v>134</v>
      </c>
      <c r="D686" s="75" t="s">
        <v>146</v>
      </c>
      <c r="E686" s="75" t="s">
        <v>137</v>
      </c>
      <c r="F686" s="75" t="s">
        <v>137</v>
      </c>
      <c r="G686" s="76" t="s">
        <v>283</v>
      </c>
      <c r="H686" s="76" t="s">
        <v>401</v>
      </c>
      <c r="I686" s="75" t="s">
        <v>307</v>
      </c>
      <c r="J686" s="52" t="s">
        <v>335</v>
      </c>
      <c r="K686" s="45" t="s">
        <v>364</v>
      </c>
      <c r="L686" s="45" t="str">
        <f t="shared" si="20"/>
        <v>VI+I</v>
      </c>
      <c r="M686" s="48" t="str">
        <f t="shared" si="21"/>
        <v>Software Engineer</v>
      </c>
      <c r="N686" s="48"/>
    </row>
    <row r="687" spans="2:14" ht="11" x14ac:dyDescent="0.15">
      <c r="B687" s="46" t="s">
        <v>149</v>
      </c>
      <c r="C687" s="74" t="s">
        <v>135</v>
      </c>
      <c r="D687" s="75" t="s">
        <v>133</v>
      </c>
      <c r="E687" s="75" t="s">
        <v>137</v>
      </c>
      <c r="F687" s="75" t="s">
        <v>137</v>
      </c>
      <c r="G687" s="76" t="s">
        <v>283</v>
      </c>
      <c r="H687" s="76" t="s">
        <v>401</v>
      </c>
      <c r="I687" s="75" t="s">
        <v>307</v>
      </c>
      <c r="J687" s="52" t="s">
        <v>335</v>
      </c>
      <c r="K687" s="45" t="s">
        <v>364</v>
      </c>
      <c r="L687" s="45" t="str">
        <f t="shared" si="20"/>
        <v>VI+I</v>
      </c>
      <c r="M687" s="48" t="str">
        <f t="shared" si="21"/>
        <v>Data Scientist</v>
      </c>
      <c r="N687" s="48"/>
    </row>
    <row r="688" spans="2:14" ht="11" x14ac:dyDescent="0.15">
      <c r="B688" s="46" t="s">
        <v>152</v>
      </c>
      <c r="C688" s="74" t="s">
        <v>135</v>
      </c>
      <c r="D688" s="75" t="s">
        <v>133</v>
      </c>
      <c r="E688" s="75" t="s">
        <v>155</v>
      </c>
      <c r="F688" s="75" t="s">
        <v>155</v>
      </c>
      <c r="G688" s="76" t="s">
        <v>283</v>
      </c>
      <c r="H688" s="76" t="s">
        <v>401</v>
      </c>
      <c r="I688" s="75" t="s">
        <v>292</v>
      </c>
      <c r="J688" s="52" t="s">
        <v>335</v>
      </c>
      <c r="K688" s="45" t="s">
        <v>364</v>
      </c>
      <c r="L688" s="45" t="str">
        <f t="shared" si="20"/>
        <v>1_Somewhat Important</v>
      </c>
      <c r="M688" s="48" t="str">
        <f t="shared" si="21"/>
        <v>Data Scientist</v>
      </c>
      <c r="N688" s="48"/>
    </row>
    <row r="689" spans="2:14" ht="11" x14ac:dyDescent="0.15">
      <c r="B689" s="46" t="s">
        <v>158</v>
      </c>
      <c r="C689" s="74" t="s">
        <v>135</v>
      </c>
      <c r="D689" s="75" t="s">
        <v>146</v>
      </c>
      <c r="E689" s="75" t="s">
        <v>136</v>
      </c>
      <c r="F689" s="75" t="s">
        <v>136</v>
      </c>
      <c r="G689" s="76" t="s">
        <v>283</v>
      </c>
      <c r="H689" s="76" t="s">
        <v>401</v>
      </c>
      <c r="I689" s="75" t="s">
        <v>307</v>
      </c>
      <c r="J689" s="52" t="s">
        <v>335</v>
      </c>
      <c r="K689" s="45" t="s">
        <v>364</v>
      </c>
      <c r="L689" s="45" t="str">
        <f t="shared" si="20"/>
        <v>VI+I</v>
      </c>
      <c r="M689" s="48" t="str">
        <f t="shared" si="21"/>
        <v>Data Scientist</v>
      </c>
      <c r="N689" s="48"/>
    </row>
    <row r="690" spans="2:14" ht="11" x14ac:dyDescent="0.15">
      <c r="B690" s="46" t="s">
        <v>164</v>
      </c>
      <c r="C690" s="74" t="s">
        <v>135</v>
      </c>
      <c r="D690" s="75" t="s">
        <v>133</v>
      </c>
      <c r="E690" s="75" t="s">
        <v>136</v>
      </c>
      <c r="F690" s="75" t="s">
        <v>136</v>
      </c>
      <c r="G690" s="76" t="s">
        <v>283</v>
      </c>
      <c r="H690" s="76" t="s">
        <v>401</v>
      </c>
      <c r="I690" s="75" t="s">
        <v>307</v>
      </c>
      <c r="J690" s="52" t="s">
        <v>335</v>
      </c>
      <c r="K690" s="45" t="s">
        <v>364</v>
      </c>
      <c r="L690" s="45" t="str">
        <f t="shared" si="20"/>
        <v>VI+I</v>
      </c>
      <c r="M690" s="48" t="str">
        <f t="shared" si="21"/>
        <v>Data Scientist</v>
      </c>
      <c r="N690" s="48"/>
    </row>
    <row r="691" spans="2:14" ht="22" x14ac:dyDescent="0.15">
      <c r="B691" s="46" t="s">
        <v>169</v>
      </c>
      <c r="C691" s="74" t="s">
        <v>135</v>
      </c>
      <c r="D691" s="75" t="s">
        <v>173</v>
      </c>
      <c r="E691" s="75" t="s">
        <v>155</v>
      </c>
      <c r="F691" s="75" t="s">
        <v>136</v>
      </c>
      <c r="G691" s="76" t="s">
        <v>283</v>
      </c>
      <c r="H691" s="76" t="s">
        <v>401</v>
      </c>
      <c r="I691" s="75" t="s">
        <v>307</v>
      </c>
      <c r="J691" s="52" t="s">
        <v>335</v>
      </c>
      <c r="K691" s="45" t="s">
        <v>364</v>
      </c>
      <c r="L691" s="45" t="str">
        <f t="shared" si="20"/>
        <v>VI+I</v>
      </c>
      <c r="M691" s="48" t="str">
        <f t="shared" si="21"/>
        <v>Data Scientist</v>
      </c>
      <c r="N691" s="48"/>
    </row>
    <row r="692" spans="2:14" ht="11" x14ac:dyDescent="0.15">
      <c r="B692" s="46" t="s">
        <v>175</v>
      </c>
      <c r="C692" s="74" t="s">
        <v>153</v>
      </c>
      <c r="D692" s="75" t="s">
        <v>133</v>
      </c>
      <c r="E692" s="75" t="s">
        <v>136</v>
      </c>
      <c r="F692" s="75" t="s">
        <v>136</v>
      </c>
      <c r="G692" s="76" t="s">
        <v>283</v>
      </c>
      <c r="H692" s="76" t="s">
        <v>401</v>
      </c>
      <c r="I692" s="75" t="s">
        <v>292</v>
      </c>
      <c r="J692" s="52" t="s">
        <v>335</v>
      </c>
      <c r="K692" s="45" t="s">
        <v>364</v>
      </c>
      <c r="L692" s="45" t="str">
        <f t="shared" si="20"/>
        <v>1_Somewhat Important</v>
      </c>
      <c r="M692" s="48" t="str">
        <f>IF(OR(C692="Other",C692="Operations"),"Operations + Other",C692)</f>
        <v>Operations + Other</v>
      </c>
      <c r="N692" s="48"/>
    </row>
    <row r="693" spans="2:14" ht="11" x14ac:dyDescent="0.15">
      <c r="B693" s="46" t="s">
        <v>187</v>
      </c>
      <c r="C693" s="74" t="s">
        <v>134</v>
      </c>
      <c r="D693" s="75" t="s">
        <v>133</v>
      </c>
      <c r="E693" s="75" t="s">
        <v>136</v>
      </c>
      <c r="F693" s="75" t="s">
        <v>136</v>
      </c>
      <c r="G693" s="76" t="s">
        <v>283</v>
      </c>
      <c r="H693" s="76" t="s">
        <v>401</v>
      </c>
      <c r="I693" s="75" t="s">
        <v>306</v>
      </c>
      <c r="J693" s="52" t="s">
        <v>335</v>
      </c>
      <c r="K693" s="45" t="s">
        <v>364</v>
      </c>
      <c r="L693" s="45" t="str">
        <f t="shared" si="20"/>
        <v>VI+I</v>
      </c>
      <c r="M693" s="48" t="str">
        <f t="shared" si="21"/>
        <v>Software Engineer</v>
      </c>
      <c r="N693" s="48"/>
    </row>
    <row r="694" spans="2:14" ht="11" x14ac:dyDescent="0.15">
      <c r="B694" s="46" t="s">
        <v>191</v>
      </c>
      <c r="C694" s="74" t="s">
        <v>135</v>
      </c>
      <c r="D694" s="75" t="s">
        <v>133</v>
      </c>
      <c r="E694" s="75" t="s">
        <v>155</v>
      </c>
      <c r="F694" s="75" t="s">
        <v>155</v>
      </c>
      <c r="G694" s="76" t="s">
        <v>283</v>
      </c>
      <c r="H694" s="76" t="s">
        <v>401</v>
      </c>
      <c r="I694" s="75" t="s">
        <v>306</v>
      </c>
      <c r="J694" s="52" t="s">
        <v>335</v>
      </c>
      <c r="K694" s="45" t="s">
        <v>364</v>
      </c>
      <c r="L694" s="45" t="str">
        <f t="shared" si="20"/>
        <v>VI+I</v>
      </c>
      <c r="M694" s="48" t="str">
        <f t="shared" si="21"/>
        <v>Data Scientist</v>
      </c>
      <c r="N694" s="48"/>
    </row>
    <row r="695" spans="2:14" ht="11" x14ac:dyDescent="0.15">
      <c r="B695" s="46" t="s">
        <v>193</v>
      </c>
      <c r="C695" s="74" t="s">
        <v>135</v>
      </c>
      <c r="D695" s="75" t="s">
        <v>133</v>
      </c>
      <c r="E695" s="75" t="s">
        <v>155</v>
      </c>
      <c r="F695" s="75" t="s">
        <v>137</v>
      </c>
      <c r="G695" s="76" t="s">
        <v>283</v>
      </c>
      <c r="H695" s="76" t="s">
        <v>401</v>
      </c>
      <c r="I695" s="75" t="s">
        <v>306</v>
      </c>
      <c r="J695" s="52" t="s">
        <v>335</v>
      </c>
      <c r="K695" s="45" t="s">
        <v>364</v>
      </c>
      <c r="L695" s="45" t="str">
        <f t="shared" si="20"/>
        <v>VI+I</v>
      </c>
      <c r="M695" s="48" t="str">
        <f t="shared" si="21"/>
        <v>Data Scientist</v>
      </c>
      <c r="N695" s="48"/>
    </row>
    <row r="696" spans="2:14" ht="11" x14ac:dyDescent="0.15">
      <c r="B696" s="46" t="s">
        <v>196</v>
      </c>
      <c r="C696" s="74" t="s">
        <v>134</v>
      </c>
      <c r="D696" s="75" t="s">
        <v>133</v>
      </c>
      <c r="E696" s="75" t="s">
        <v>136</v>
      </c>
      <c r="F696" s="75" t="s">
        <v>137</v>
      </c>
      <c r="G696" s="76" t="s">
        <v>283</v>
      </c>
      <c r="H696" s="76" t="s">
        <v>401</v>
      </c>
      <c r="I696" s="75" t="s">
        <v>307</v>
      </c>
      <c r="J696" s="52" t="s">
        <v>335</v>
      </c>
      <c r="K696" s="45" t="s">
        <v>364</v>
      </c>
      <c r="L696" s="45" t="str">
        <f t="shared" si="20"/>
        <v>VI+I</v>
      </c>
      <c r="M696" s="48" t="str">
        <f t="shared" si="21"/>
        <v>Software Engineer</v>
      </c>
      <c r="N696" s="48"/>
    </row>
    <row r="697" spans="2:14" ht="11" x14ac:dyDescent="0.15">
      <c r="B697" s="46" t="s">
        <v>199</v>
      </c>
      <c r="C697" s="74" t="s">
        <v>153</v>
      </c>
      <c r="D697" s="75" t="s">
        <v>133</v>
      </c>
      <c r="E697" s="75" t="s">
        <v>136</v>
      </c>
      <c r="F697" s="75" t="s">
        <v>137</v>
      </c>
      <c r="G697" s="76" t="s">
        <v>283</v>
      </c>
      <c r="H697" s="76" t="s">
        <v>401</v>
      </c>
      <c r="I697" s="75" t="s">
        <v>307</v>
      </c>
      <c r="J697" s="52" t="s">
        <v>335</v>
      </c>
      <c r="K697" s="45" t="s">
        <v>364</v>
      </c>
      <c r="L697" s="45" t="str">
        <f t="shared" si="20"/>
        <v>VI+I</v>
      </c>
      <c r="M697" s="48" t="str">
        <f>IF(OR(C697="Other",C697="Operations"),"Operations + Other",C697)</f>
        <v>Operations + Other</v>
      </c>
      <c r="N697" s="48"/>
    </row>
    <row r="698" spans="2:14" ht="11" x14ac:dyDescent="0.15">
      <c r="B698" s="46" t="s">
        <v>202</v>
      </c>
      <c r="C698" s="74" t="s">
        <v>134</v>
      </c>
      <c r="D698" s="75" t="s">
        <v>133</v>
      </c>
      <c r="E698" s="75" t="s">
        <v>137</v>
      </c>
      <c r="F698" s="75" t="s">
        <v>155</v>
      </c>
      <c r="G698" s="76" t="s">
        <v>283</v>
      </c>
      <c r="H698" s="76" t="s">
        <v>401</v>
      </c>
      <c r="I698" s="75" t="s">
        <v>307</v>
      </c>
      <c r="J698" s="52" t="s">
        <v>335</v>
      </c>
      <c r="K698" s="45" t="s">
        <v>364</v>
      </c>
      <c r="L698" s="45" t="str">
        <f t="shared" si="20"/>
        <v>VI+I</v>
      </c>
      <c r="M698" s="48" t="str">
        <f t="shared" si="21"/>
        <v>Software Engineer</v>
      </c>
      <c r="N698" s="48"/>
    </row>
    <row r="699" spans="2:14" ht="11" x14ac:dyDescent="0.15">
      <c r="B699" s="46" t="s">
        <v>207</v>
      </c>
      <c r="C699" s="74" t="s">
        <v>134</v>
      </c>
      <c r="D699" s="75" t="s">
        <v>146</v>
      </c>
      <c r="E699" s="75" t="s">
        <v>136</v>
      </c>
      <c r="F699" s="75" t="s">
        <v>144</v>
      </c>
      <c r="G699" s="76" t="s">
        <v>283</v>
      </c>
      <c r="H699" s="76" t="s">
        <v>401</v>
      </c>
      <c r="I699" s="75" t="s">
        <v>307</v>
      </c>
      <c r="J699" s="52" t="s">
        <v>335</v>
      </c>
      <c r="K699" s="45" t="s">
        <v>364</v>
      </c>
      <c r="L699" s="45" t="str">
        <f t="shared" si="20"/>
        <v>VI+I</v>
      </c>
      <c r="M699" s="48" t="str">
        <f t="shared" si="21"/>
        <v>Software Engineer</v>
      </c>
      <c r="N699" s="48"/>
    </row>
    <row r="700" spans="2:14" ht="11" x14ac:dyDescent="0.15">
      <c r="B700" s="46" t="s">
        <v>215</v>
      </c>
      <c r="C700" s="74" t="s">
        <v>135</v>
      </c>
      <c r="D700" s="75" t="s">
        <v>146</v>
      </c>
      <c r="E700" s="75" t="s">
        <v>155</v>
      </c>
      <c r="F700" s="75" t="s">
        <v>137</v>
      </c>
      <c r="G700" s="76" t="s">
        <v>283</v>
      </c>
      <c r="H700" s="76" t="s">
        <v>401</v>
      </c>
      <c r="I700" s="75" t="s">
        <v>307</v>
      </c>
      <c r="J700" s="52" t="s">
        <v>335</v>
      </c>
      <c r="K700" s="45" t="s">
        <v>364</v>
      </c>
      <c r="L700" s="45" t="str">
        <f t="shared" si="20"/>
        <v>VI+I</v>
      </c>
      <c r="M700" s="48" t="str">
        <f t="shared" si="21"/>
        <v>Data Scientist</v>
      </c>
      <c r="N700" s="48"/>
    </row>
    <row r="701" spans="2:14" ht="11" x14ac:dyDescent="0.15">
      <c r="B701" s="46" t="s">
        <v>220</v>
      </c>
      <c r="C701" s="74" t="s">
        <v>153</v>
      </c>
      <c r="D701" s="75" t="s">
        <v>133</v>
      </c>
      <c r="E701" s="75" t="s">
        <v>136</v>
      </c>
      <c r="F701" s="75" t="s">
        <v>137</v>
      </c>
      <c r="G701" s="76" t="s">
        <v>283</v>
      </c>
      <c r="H701" s="76" t="s">
        <v>401</v>
      </c>
      <c r="I701" s="75" t="s">
        <v>307</v>
      </c>
      <c r="J701" s="52" t="s">
        <v>335</v>
      </c>
      <c r="K701" s="45" t="s">
        <v>364</v>
      </c>
      <c r="L701" s="45" t="str">
        <f t="shared" si="20"/>
        <v>VI+I</v>
      </c>
      <c r="M701" s="48" t="str">
        <f>IF(OR(C701="Other",C701="Operations"),"Operations + Other",C701)</f>
        <v>Operations + Other</v>
      </c>
      <c r="N701" s="48"/>
    </row>
    <row r="702" spans="2:14" ht="11" x14ac:dyDescent="0.15">
      <c r="B702" s="46" t="s">
        <v>223</v>
      </c>
      <c r="C702" s="74" t="s">
        <v>135</v>
      </c>
      <c r="D702" s="75" t="s">
        <v>153</v>
      </c>
      <c r="E702" s="75" t="s">
        <v>137</v>
      </c>
      <c r="F702" s="75" t="s">
        <v>144</v>
      </c>
      <c r="G702" s="76" t="s">
        <v>283</v>
      </c>
      <c r="H702" s="76" t="s">
        <v>401</v>
      </c>
      <c r="I702" s="75" t="s">
        <v>307</v>
      </c>
      <c r="J702" s="52" t="s">
        <v>335</v>
      </c>
      <c r="K702" s="45" t="s">
        <v>364</v>
      </c>
      <c r="L702" s="45" t="str">
        <f t="shared" si="20"/>
        <v>VI+I</v>
      </c>
      <c r="M702" s="48" t="str">
        <f t="shared" si="21"/>
        <v>Data Scientist</v>
      </c>
      <c r="N702" s="48"/>
    </row>
    <row r="703" spans="2:14" ht="11" x14ac:dyDescent="0.15">
      <c r="B703" s="46" t="s">
        <v>226</v>
      </c>
      <c r="C703" s="74" t="s">
        <v>135</v>
      </c>
      <c r="D703" s="75" t="s">
        <v>133</v>
      </c>
      <c r="E703" s="75" t="s">
        <v>155</v>
      </c>
      <c r="F703" s="75" t="s">
        <v>155</v>
      </c>
      <c r="G703" s="76" t="s">
        <v>283</v>
      </c>
      <c r="H703" s="76" t="s">
        <v>401</v>
      </c>
      <c r="I703" s="75" t="s">
        <v>307</v>
      </c>
      <c r="J703" s="52" t="s">
        <v>335</v>
      </c>
      <c r="K703" s="45" t="s">
        <v>364</v>
      </c>
      <c r="L703" s="45" t="str">
        <f t="shared" si="20"/>
        <v>VI+I</v>
      </c>
      <c r="M703" s="48" t="str">
        <f t="shared" si="21"/>
        <v>Data Scientist</v>
      </c>
      <c r="N703" s="48"/>
    </row>
    <row r="704" spans="2:14" ht="22" x14ac:dyDescent="0.15">
      <c r="B704" s="46" t="s">
        <v>228</v>
      </c>
      <c r="C704" s="74" t="s">
        <v>134</v>
      </c>
      <c r="D704" s="75" t="s">
        <v>173</v>
      </c>
      <c r="E704" s="75" t="s">
        <v>155</v>
      </c>
      <c r="F704" s="75" t="s">
        <v>137</v>
      </c>
      <c r="G704" s="76" t="s">
        <v>283</v>
      </c>
      <c r="H704" s="76" t="s">
        <v>401</v>
      </c>
      <c r="I704" s="75" t="s">
        <v>307</v>
      </c>
      <c r="J704" s="52" t="s">
        <v>335</v>
      </c>
      <c r="K704" s="45" t="s">
        <v>364</v>
      </c>
      <c r="L704" s="45" t="str">
        <f t="shared" si="20"/>
        <v>VI+I</v>
      </c>
      <c r="M704" s="48" t="str">
        <f t="shared" si="21"/>
        <v>Software Engineer</v>
      </c>
      <c r="N704" s="48"/>
    </row>
    <row r="705" spans="2:14" ht="11" x14ac:dyDescent="0.15">
      <c r="B705" s="46" t="s">
        <v>233</v>
      </c>
      <c r="C705" s="74" t="s">
        <v>135</v>
      </c>
      <c r="D705" s="75" t="s">
        <v>146</v>
      </c>
      <c r="E705" s="75" t="s">
        <v>137</v>
      </c>
      <c r="F705" s="75" t="s">
        <v>137</v>
      </c>
      <c r="G705" s="76" t="s">
        <v>283</v>
      </c>
      <c r="H705" s="76" t="s">
        <v>401</v>
      </c>
      <c r="I705" s="75" t="s">
        <v>307</v>
      </c>
      <c r="J705" s="52" t="s">
        <v>335</v>
      </c>
      <c r="K705" s="45" t="s">
        <v>364</v>
      </c>
      <c r="L705" s="45" t="str">
        <f t="shared" si="20"/>
        <v>VI+I</v>
      </c>
      <c r="M705" s="48" t="str">
        <f t="shared" si="21"/>
        <v>Data Scientist</v>
      </c>
      <c r="N705" s="48"/>
    </row>
    <row r="706" spans="2:14" ht="11" x14ac:dyDescent="0.15">
      <c r="B706" s="46" t="s">
        <v>235</v>
      </c>
      <c r="C706" s="74" t="s">
        <v>219</v>
      </c>
      <c r="D706" s="75" t="s">
        <v>133</v>
      </c>
      <c r="E706" s="75" t="s">
        <v>136</v>
      </c>
      <c r="F706" s="75" t="s">
        <v>144</v>
      </c>
      <c r="G706" s="76" t="s">
        <v>283</v>
      </c>
      <c r="H706" s="76" t="s">
        <v>401</v>
      </c>
      <c r="I706" s="75" t="s">
        <v>306</v>
      </c>
      <c r="J706" s="52" t="s">
        <v>335</v>
      </c>
      <c r="K706" s="45" t="s">
        <v>364</v>
      </c>
      <c r="L706" s="45" t="str">
        <f t="shared" si="20"/>
        <v>VI+I</v>
      </c>
      <c r="M706" s="48" t="str">
        <f>IF(OR(C706="Other",C706="Operations"),"Operations + Other",C706)</f>
        <v>Operations + Other</v>
      </c>
      <c r="N706" s="48"/>
    </row>
    <row r="707" spans="2:14" ht="11" x14ac:dyDescent="0.15">
      <c r="B707" s="46" t="s">
        <v>239</v>
      </c>
      <c r="C707" s="74" t="s">
        <v>135</v>
      </c>
      <c r="D707" s="75" t="s">
        <v>133</v>
      </c>
      <c r="E707" s="75" t="s">
        <v>136</v>
      </c>
      <c r="F707" s="75" t="s">
        <v>137</v>
      </c>
      <c r="G707" s="76" t="s">
        <v>283</v>
      </c>
      <c r="H707" s="76" t="s">
        <v>401</v>
      </c>
      <c r="I707" s="75" t="s">
        <v>307</v>
      </c>
      <c r="J707" s="52" t="s">
        <v>335</v>
      </c>
      <c r="K707" s="45" t="s">
        <v>364</v>
      </c>
      <c r="L707" s="45" t="str">
        <f t="shared" ref="L707:L770" si="22">IF(OR(I707="3_Very Important",I707="2_Important"),"VI+I",I707)</f>
        <v>VI+I</v>
      </c>
      <c r="M707" s="48" t="str">
        <f t="shared" ref="M707:M770" si="23">IF(OR(C707="Other",C707="Operations"),"O+O",C707)</f>
        <v>Data Scientist</v>
      </c>
      <c r="N707" s="48"/>
    </row>
    <row r="708" spans="2:14" ht="11" x14ac:dyDescent="0.15">
      <c r="B708" s="46" t="s">
        <v>241</v>
      </c>
      <c r="C708" s="74" t="s">
        <v>134</v>
      </c>
      <c r="D708" s="75" t="s">
        <v>133</v>
      </c>
      <c r="E708" s="75" t="s">
        <v>144</v>
      </c>
      <c r="F708" s="75" t="s">
        <v>144</v>
      </c>
      <c r="G708" s="76" t="s">
        <v>283</v>
      </c>
      <c r="H708" s="76" t="s">
        <v>401</v>
      </c>
      <c r="I708" s="75" t="s">
        <v>307</v>
      </c>
      <c r="J708" s="52" t="s">
        <v>335</v>
      </c>
      <c r="K708" s="45" t="s">
        <v>364</v>
      </c>
      <c r="L708" s="45" t="str">
        <f t="shared" si="22"/>
        <v>VI+I</v>
      </c>
      <c r="M708" s="48" t="str">
        <f t="shared" si="23"/>
        <v>Software Engineer</v>
      </c>
      <c r="N708" s="48"/>
    </row>
    <row r="709" spans="2:14" ht="11" x14ac:dyDescent="0.15">
      <c r="B709" s="46" t="s">
        <v>242</v>
      </c>
      <c r="C709" s="74" t="s">
        <v>153</v>
      </c>
      <c r="D709" s="75" t="s">
        <v>133</v>
      </c>
      <c r="E709" s="75" t="s">
        <v>136</v>
      </c>
      <c r="F709" s="75" t="s">
        <v>144</v>
      </c>
      <c r="G709" s="76" t="s">
        <v>283</v>
      </c>
      <c r="H709" s="76" t="s">
        <v>401</v>
      </c>
      <c r="I709" s="75" t="s">
        <v>307</v>
      </c>
      <c r="J709" s="52" t="s">
        <v>335</v>
      </c>
      <c r="K709" s="45" t="s">
        <v>364</v>
      </c>
      <c r="L709" s="45" t="str">
        <f t="shared" si="22"/>
        <v>VI+I</v>
      </c>
      <c r="M709" s="48" t="str">
        <f>IF(OR(C709="Other",C709="Operations"),"Operations + Other",C709)</f>
        <v>Operations + Other</v>
      </c>
      <c r="N709" s="48"/>
    </row>
    <row r="710" spans="2:14" ht="11" x14ac:dyDescent="0.15">
      <c r="B710" s="46" t="s">
        <v>246</v>
      </c>
      <c r="C710" s="74" t="s">
        <v>135</v>
      </c>
      <c r="D710" s="75" t="s">
        <v>133</v>
      </c>
      <c r="E710" s="75" t="s">
        <v>136</v>
      </c>
      <c r="F710" s="75" t="s">
        <v>136</v>
      </c>
      <c r="G710" s="76" t="s">
        <v>283</v>
      </c>
      <c r="H710" s="76" t="s">
        <v>401</v>
      </c>
      <c r="I710" s="75" t="s">
        <v>292</v>
      </c>
      <c r="J710" s="52" t="s">
        <v>335</v>
      </c>
      <c r="K710" s="45" t="s">
        <v>364</v>
      </c>
      <c r="L710" s="45" t="str">
        <f t="shared" si="22"/>
        <v>1_Somewhat Important</v>
      </c>
      <c r="M710" s="48" t="str">
        <f t="shared" si="23"/>
        <v>Data Scientist</v>
      </c>
      <c r="N710" s="48"/>
    </row>
    <row r="711" spans="2:14" ht="11" x14ac:dyDescent="0.15">
      <c r="B711" s="46" t="s">
        <v>247</v>
      </c>
      <c r="C711" s="74" t="s">
        <v>134</v>
      </c>
      <c r="D711" s="75" t="s">
        <v>146</v>
      </c>
      <c r="E711" s="75" t="s">
        <v>137</v>
      </c>
      <c r="F711" s="75" t="s">
        <v>137</v>
      </c>
      <c r="G711" s="76" t="s">
        <v>283</v>
      </c>
      <c r="H711" s="76" t="s">
        <v>401</v>
      </c>
      <c r="I711" s="75" t="s">
        <v>307</v>
      </c>
      <c r="J711" s="52" t="s">
        <v>335</v>
      </c>
      <c r="K711" s="45" t="s">
        <v>364</v>
      </c>
      <c r="L711" s="45" t="str">
        <f t="shared" si="22"/>
        <v>VI+I</v>
      </c>
      <c r="M711" s="48" t="str">
        <f t="shared" si="23"/>
        <v>Software Engineer</v>
      </c>
      <c r="N711" s="48"/>
    </row>
    <row r="712" spans="2:14" ht="11" x14ac:dyDescent="0.15">
      <c r="B712" s="46" t="s">
        <v>249</v>
      </c>
      <c r="C712" s="74" t="s">
        <v>135</v>
      </c>
      <c r="D712" s="75" t="s">
        <v>133</v>
      </c>
      <c r="E712" s="75" t="s">
        <v>136</v>
      </c>
      <c r="F712" s="75" t="s">
        <v>155</v>
      </c>
      <c r="G712" s="76" t="s">
        <v>283</v>
      </c>
      <c r="H712" s="76" t="s">
        <v>401</v>
      </c>
      <c r="I712" s="75" t="s">
        <v>307</v>
      </c>
      <c r="J712" s="52" t="s">
        <v>335</v>
      </c>
      <c r="K712" s="45" t="s">
        <v>364</v>
      </c>
      <c r="L712" s="45" t="str">
        <f t="shared" si="22"/>
        <v>VI+I</v>
      </c>
      <c r="M712" s="48" t="str">
        <f t="shared" si="23"/>
        <v>Data Scientist</v>
      </c>
      <c r="N712" s="48"/>
    </row>
    <row r="713" spans="2:14" ht="11" x14ac:dyDescent="0.15">
      <c r="B713" s="46" t="s">
        <v>254</v>
      </c>
      <c r="C713" s="74" t="s">
        <v>135</v>
      </c>
      <c r="D713" s="75" t="s">
        <v>146</v>
      </c>
      <c r="E713" s="75" t="s">
        <v>137</v>
      </c>
      <c r="F713" s="75" t="s">
        <v>144</v>
      </c>
      <c r="G713" s="76" t="s">
        <v>283</v>
      </c>
      <c r="H713" s="76" t="s">
        <v>401</v>
      </c>
      <c r="I713" s="75" t="s">
        <v>307</v>
      </c>
      <c r="J713" s="52" t="s">
        <v>335</v>
      </c>
      <c r="K713" s="45" t="s">
        <v>364</v>
      </c>
      <c r="L713" s="45" t="str">
        <f t="shared" si="22"/>
        <v>VI+I</v>
      </c>
      <c r="M713" s="48" t="str">
        <f t="shared" si="23"/>
        <v>Data Scientist</v>
      </c>
      <c r="N713" s="48"/>
    </row>
    <row r="714" spans="2:14" ht="11" x14ac:dyDescent="0.15">
      <c r="B714" s="46" t="s">
        <v>259</v>
      </c>
      <c r="C714" s="74" t="s">
        <v>135</v>
      </c>
      <c r="D714" s="75" t="s">
        <v>146</v>
      </c>
      <c r="E714" s="75" t="s">
        <v>136</v>
      </c>
      <c r="F714" s="75" t="s">
        <v>144</v>
      </c>
      <c r="G714" s="76" t="s">
        <v>283</v>
      </c>
      <c r="H714" s="76" t="s">
        <v>401</v>
      </c>
      <c r="I714" s="75" t="s">
        <v>307</v>
      </c>
      <c r="J714" s="52" t="s">
        <v>335</v>
      </c>
      <c r="K714" s="45" t="s">
        <v>364</v>
      </c>
      <c r="L714" s="45" t="str">
        <f t="shared" si="22"/>
        <v>VI+I</v>
      </c>
      <c r="M714" s="48" t="str">
        <f t="shared" si="23"/>
        <v>Data Scientist</v>
      </c>
      <c r="N714" s="48"/>
    </row>
    <row r="715" spans="2:14" ht="11" x14ac:dyDescent="0.15">
      <c r="B715" s="46" t="s">
        <v>128</v>
      </c>
      <c r="C715" s="74" t="s">
        <v>134</v>
      </c>
      <c r="D715" s="75" t="s">
        <v>133</v>
      </c>
      <c r="E715" s="75" t="s">
        <v>136</v>
      </c>
      <c r="F715" s="75" t="s">
        <v>137</v>
      </c>
      <c r="G715" s="76" t="s">
        <v>279</v>
      </c>
      <c r="H715" s="76" t="s">
        <v>402</v>
      </c>
      <c r="I715" s="75" t="s">
        <v>306</v>
      </c>
      <c r="J715" s="52" t="s">
        <v>336</v>
      </c>
      <c r="K715" s="45" t="s">
        <v>365</v>
      </c>
      <c r="L715" s="45" t="str">
        <f t="shared" si="22"/>
        <v>VI+I</v>
      </c>
      <c r="M715" s="48" t="str">
        <f t="shared" si="23"/>
        <v>Software Engineer</v>
      </c>
      <c r="N715" s="48"/>
    </row>
    <row r="716" spans="2:14" ht="11" x14ac:dyDescent="0.15">
      <c r="B716" s="46" t="s">
        <v>143</v>
      </c>
      <c r="C716" s="74" t="s">
        <v>134</v>
      </c>
      <c r="D716" s="75" t="s">
        <v>133</v>
      </c>
      <c r="E716" s="75" t="s">
        <v>144</v>
      </c>
      <c r="F716" s="75" t="s">
        <v>144</v>
      </c>
      <c r="G716" s="76" t="s">
        <v>279</v>
      </c>
      <c r="H716" s="76" t="s">
        <v>402</v>
      </c>
      <c r="I716" s="75" t="s">
        <v>307</v>
      </c>
      <c r="J716" s="52" t="s">
        <v>336</v>
      </c>
      <c r="K716" s="45" t="s">
        <v>365</v>
      </c>
      <c r="L716" s="45" t="str">
        <f t="shared" si="22"/>
        <v>VI+I</v>
      </c>
      <c r="M716" s="48" t="str">
        <f t="shared" si="23"/>
        <v>Software Engineer</v>
      </c>
      <c r="N716" s="48"/>
    </row>
    <row r="717" spans="2:14" ht="11" x14ac:dyDescent="0.15">
      <c r="B717" s="46" t="s">
        <v>145</v>
      </c>
      <c r="C717" s="74" t="s">
        <v>134</v>
      </c>
      <c r="D717" s="75" t="s">
        <v>146</v>
      </c>
      <c r="E717" s="75" t="s">
        <v>137</v>
      </c>
      <c r="F717" s="75" t="s">
        <v>137</v>
      </c>
      <c r="G717" s="76" t="s">
        <v>279</v>
      </c>
      <c r="H717" s="76" t="s">
        <v>402</v>
      </c>
      <c r="I717" s="75" t="s">
        <v>307</v>
      </c>
      <c r="J717" s="52" t="s">
        <v>336</v>
      </c>
      <c r="K717" s="45" t="s">
        <v>365</v>
      </c>
      <c r="L717" s="45" t="str">
        <f t="shared" si="22"/>
        <v>VI+I</v>
      </c>
      <c r="M717" s="48" t="str">
        <f t="shared" si="23"/>
        <v>Software Engineer</v>
      </c>
      <c r="N717" s="48"/>
    </row>
    <row r="718" spans="2:14" ht="11" x14ac:dyDescent="0.15">
      <c r="B718" s="46" t="s">
        <v>149</v>
      </c>
      <c r="C718" s="74" t="s">
        <v>135</v>
      </c>
      <c r="D718" s="75" t="s">
        <v>133</v>
      </c>
      <c r="E718" s="75" t="s">
        <v>137</v>
      </c>
      <c r="F718" s="75" t="s">
        <v>137</v>
      </c>
      <c r="G718" s="76" t="s">
        <v>279</v>
      </c>
      <c r="H718" s="76" t="s">
        <v>402</v>
      </c>
      <c r="I718" s="75" t="s">
        <v>307</v>
      </c>
      <c r="J718" s="52" t="s">
        <v>336</v>
      </c>
      <c r="K718" s="45" t="s">
        <v>365</v>
      </c>
      <c r="L718" s="45" t="str">
        <f t="shared" si="22"/>
        <v>VI+I</v>
      </c>
      <c r="M718" s="48" t="str">
        <f t="shared" si="23"/>
        <v>Data Scientist</v>
      </c>
      <c r="N718" s="48"/>
    </row>
    <row r="719" spans="2:14" ht="11" x14ac:dyDescent="0.15">
      <c r="B719" s="46" t="s">
        <v>152</v>
      </c>
      <c r="C719" s="74" t="s">
        <v>135</v>
      </c>
      <c r="D719" s="75" t="s">
        <v>133</v>
      </c>
      <c r="E719" s="75" t="s">
        <v>155</v>
      </c>
      <c r="F719" s="75" t="s">
        <v>155</v>
      </c>
      <c r="G719" s="76" t="s">
        <v>279</v>
      </c>
      <c r="H719" s="76" t="s">
        <v>402</v>
      </c>
      <c r="I719" s="75" t="s">
        <v>292</v>
      </c>
      <c r="J719" s="52" t="s">
        <v>336</v>
      </c>
      <c r="K719" s="45" t="s">
        <v>365</v>
      </c>
      <c r="L719" s="45" t="str">
        <f t="shared" si="22"/>
        <v>1_Somewhat Important</v>
      </c>
      <c r="M719" s="48" t="str">
        <f t="shared" si="23"/>
        <v>Data Scientist</v>
      </c>
      <c r="N719" s="48"/>
    </row>
    <row r="720" spans="2:14" ht="11" x14ac:dyDescent="0.15">
      <c r="B720" s="46" t="s">
        <v>158</v>
      </c>
      <c r="C720" s="74" t="s">
        <v>135</v>
      </c>
      <c r="D720" s="75" t="s">
        <v>146</v>
      </c>
      <c r="E720" s="75" t="s">
        <v>136</v>
      </c>
      <c r="F720" s="75" t="s">
        <v>136</v>
      </c>
      <c r="G720" s="76" t="s">
        <v>279</v>
      </c>
      <c r="H720" s="76" t="s">
        <v>402</v>
      </c>
      <c r="I720" s="75" t="s">
        <v>307</v>
      </c>
      <c r="J720" s="52" t="s">
        <v>336</v>
      </c>
      <c r="K720" s="45" t="s">
        <v>365</v>
      </c>
      <c r="L720" s="45" t="str">
        <f t="shared" si="22"/>
        <v>VI+I</v>
      </c>
      <c r="M720" s="48" t="str">
        <f t="shared" si="23"/>
        <v>Data Scientist</v>
      </c>
      <c r="N720" s="48"/>
    </row>
    <row r="721" spans="2:14" ht="11" x14ac:dyDescent="0.15">
      <c r="B721" s="46" t="s">
        <v>164</v>
      </c>
      <c r="C721" s="74" t="s">
        <v>135</v>
      </c>
      <c r="D721" s="75" t="s">
        <v>133</v>
      </c>
      <c r="E721" s="75" t="s">
        <v>136</v>
      </c>
      <c r="F721" s="75" t="s">
        <v>136</v>
      </c>
      <c r="G721" s="76" t="s">
        <v>279</v>
      </c>
      <c r="H721" s="76" t="s">
        <v>402</v>
      </c>
      <c r="I721" s="75" t="s">
        <v>307</v>
      </c>
      <c r="J721" s="52" t="s">
        <v>336</v>
      </c>
      <c r="K721" s="45" t="s">
        <v>365</v>
      </c>
      <c r="L721" s="45" t="str">
        <f t="shared" si="22"/>
        <v>VI+I</v>
      </c>
      <c r="M721" s="48" t="str">
        <f t="shared" si="23"/>
        <v>Data Scientist</v>
      </c>
      <c r="N721" s="48"/>
    </row>
    <row r="722" spans="2:14" ht="22" x14ac:dyDescent="0.15">
      <c r="B722" s="46" t="s">
        <v>169</v>
      </c>
      <c r="C722" s="74" t="s">
        <v>135</v>
      </c>
      <c r="D722" s="75" t="s">
        <v>173</v>
      </c>
      <c r="E722" s="75" t="s">
        <v>155</v>
      </c>
      <c r="F722" s="75" t="s">
        <v>136</v>
      </c>
      <c r="G722" s="76" t="s">
        <v>279</v>
      </c>
      <c r="H722" s="76" t="s">
        <v>402</v>
      </c>
      <c r="I722" s="75" t="s">
        <v>307</v>
      </c>
      <c r="J722" s="52" t="s">
        <v>336</v>
      </c>
      <c r="K722" s="45" t="s">
        <v>365</v>
      </c>
      <c r="L722" s="45" t="str">
        <f t="shared" si="22"/>
        <v>VI+I</v>
      </c>
      <c r="M722" s="48" t="str">
        <f t="shared" si="23"/>
        <v>Data Scientist</v>
      </c>
      <c r="N722" s="48"/>
    </row>
    <row r="723" spans="2:14" ht="11" x14ac:dyDescent="0.15">
      <c r="B723" s="46" t="s">
        <v>175</v>
      </c>
      <c r="C723" s="74" t="s">
        <v>153</v>
      </c>
      <c r="D723" s="75" t="s">
        <v>133</v>
      </c>
      <c r="E723" s="75" t="s">
        <v>136</v>
      </c>
      <c r="F723" s="75" t="s">
        <v>136</v>
      </c>
      <c r="G723" s="76" t="s">
        <v>279</v>
      </c>
      <c r="H723" s="76" t="s">
        <v>402</v>
      </c>
      <c r="I723" s="75" t="s">
        <v>292</v>
      </c>
      <c r="J723" s="52" t="s">
        <v>336</v>
      </c>
      <c r="K723" s="45" t="s">
        <v>365</v>
      </c>
      <c r="L723" s="45" t="str">
        <f t="shared" si="22"/>
        <v>1_Somewhat Important</v>
      </c>
      <c r="M723" s="48" t="str">
        <f>IF(OR(C723="Other",C723="Operations"),"Operations + Other",C723)</f>
        <v>Operations + Other</v>
      </c>
      <c r="N723" s="48"/>
    </row>
    <row r="724" spans="2:14" ht="11" x14ac:dyDescent="0.15">
      <c r="B724" s="46" t="s">
        <v>187</v>
      </c>
      <c r="C724" s="74" t="s">
        <v>134</v>
      </c>
      <c r="D724" s="75" t="s">
        <v>133</v>
      </c>
      <c r="E724" s="75" t="s">
        <v>136</v>
      </c>
      <c r="F724" s="75" t="s">
        <v>136</v>
      </c>
      <c r="G724" s="76" t="s">
        <v>279</v>
      </c>
      <c r="H724" s="76" t="s">
        <v>402</v>
      </c>
      <c r="I724" s="75" t="s">
        <v>307</v>
      </c>
      <c r="J724" s="52" t="s">
        <v>336</v>
      </c>
      <c r="K724" s="45" t="s">
        <v>365</v>
      </c>
      <c r="L724" s="45" t="str">
        <f t="shared" si="22"/>
        <v>VI+I</v>
      </c>
      <c r="M724" s="48" t="str">
        <f t="shared" si="23"/>
        <v>Software Engineer</v>
      </c>
      <c r="N724" s="48"/>
    </row>
    <row r="725" spans="2:14" ht="11" x14ac:dyDescent="0.15">
      <c r="B725" s="46" t="s">
        <v>191</v>
      </c>
      <c r="C725" s="74" t="s">
        <v>135</v>
      </c>
      <c r="D725" s="75" t="s">
        <v>133</v>
      </c>
      <c r="E725" s="75" t="s">
        <v>155</v>
      </c>
      <c r="F725" s="75" t="s">
        <v>155</v>
      </c>
      <c r="G725" s="76" t="s">
        <v>279</v>
      </c>
      <c r="H725" s="76" t="s">
        <v>402</v>
      </c>
      <c r="I725" s="75" t="s">
        <v>306</v>
      </c>
      <c r="J725" s="52" t="s">
        <v>336</v>
      </c>
      <c r="K725" s="45" t="s">
        <v>365</v>
      </c>
      <c r="L725" s="45" t="str">
        <f t="shared" si="22"/>
        <v>VI+I</v>
      </c>
      <c r="M725" s="48" t="str">
        <f t="shared" si="23"/>
        <v>Data Scientist</v>
      </c>
      <c r="N725" s="48"/>
    </row>
    <row r="726" spans="2:14" ht="11" x14ac:dyDescent="0.15">
      <c r="B726" s="46" t="s">
        <v>193</v>
      </c>
      <c r="C726" s="74" t="s">
        <v>135</v>
      </c>
      <c r="D726" s="75" t="s">
        <v>133</v>
      </c>
      <c r="E726" s="75" t="s">
        <v>155</v>
      </c>
      <c r="F726" s="75" t="s">
        <v>137</v>
      </c>
      <c r="G726" s="76" t="s">
        <v>279</v>
      </c>
      <c r="H726" s="76" t="s">
        <v>402</v>
      </c>
      <c r="I726" s="75" t="s">
        <v>306</v>
      </c>
      <c r="J726" s="52" t="s">
        <v>336</v>
      </c>
      <c r="K726" s="45" t="s">
        <v>365</v>
      </c>
      <c r="L726" s="45" t="str">
        <f t="shared" si="22"/>
        <v>VI+I</v>
      </c>
      <c r="M726" s="48" t="str">
        <f t="shared" si="23"/>
        <v>Data Scientist</v>
      </c>
      <c r="N726" s="48"/>
    </row>
    <row r="727" spans="2:14" ht="11" x14ac:dyDescent="0.15">
      <c r="B727" s="46" t="s">
        <v>196</v>
      </c>
      <c r="C727" s="74" t="s">
        <v>134</v>
      </c>
      <c r="D727" s="75" t="s">
        <v>133</v>
      </c>
      <c r="E727" s="75" t="s">
        <v>136</v>
      </c>
      <c r="F727" s="75" t="s">
        <v>137</v>
      </c>
      <c r="G727" s="76" t="s">
        <v>279</v>
      </c>
      <c r="H727" s="76" t="s">
        <v>402</v>
      </c>
      <c r="I727" s="75" t="s">
        <v>307</v>
      </c>
      <c r="J727" s="52" t="s">
        <v>336</v>
      </c>
      <c r="K727" s="45" t="s">
        <v>365</v>
      </c>
      <c r="L727" s="45" t="str">
        <f t="shared" si="22"/>
        <v>VI+I</v>
      </c>
      <c r="M727" s="48" t="str">
        <f t="shared" si="23"/>
        <v>Software Engineer</v>
      </c>
      <c r="N727" s="48"/>
    </row>
    <row r="728" spans="2:14" ht="11" x14ac:dyDescent="0.15">
      <c r="B728" s="46" t="s">
        <v>199</v>
      </c>
      <c r="C728" s="74" t="s">
        <v>153</v>
      </c>
      <c r="D728" s="75" t="s">
        <v>133</v>
      </c>
      <c r="E728" s="75" t="s">
        <v>136</v>
      </c>
      <c r="F728" s="75" t="s">
        <v>137</v>
      </c>
      <c r="G728" s="76" t="s">
        <v>279</v>
      </c>
      <c r="H728" s="76" t="s">
        <v>402</v>
      </c>
      <c r="I728" s="75" t="s">
        <v>307</v>
      </c>
      <c r="J728" s="52" t="s">
        <v>336</v>
      </c>
      <c r="K728" s="45" t="s">
        <v>365</v>
      </c>
      <c r="L728" s="45" t="str">
        <f t="shared" si="22"/>
        <v>VI+I</v>
      </c>
      <c r="M728" s="48" t="str">
        <f>IF(OR(C728="Other",C728="Operations"),"Operations + Other",C728)</f>
        <v>Operations + Other</v>
      </c>
      <c r="N728" s="48"/>
    </row>
    <row r="729" spans="2:14" ht="11" x14ac:dyDescent="0.15">
      <c r="B729" s="46" t="s">
        <v>202</v>
      </c>
      <c r="C729" s="74" t="s">
        <v>134</v>
      </c>
      <c r="D729" s="75" t="s">
        <v>133</v>
      </c>
      <c r="E729" s="75" t="s">
        <v>137</v>
      </c>
      <c r="F729" s="75" t="s">
        <v>155</v>
      </c>
      <c r="G729" s="76" t="s">
        <v>279</v>
      </c>
      <c r="H729" s="76" t="s">
        <v>402</v>
      </c>
      <c r="I729" s="75" t="s">
        <v>307</v>
      </c>
      <c r="J729" s="52" t="s">
        <v>336</v>
      </c>
      <c r="K729" s="45" t="s">
        <v>365</v>
      </c>
      <c r="L729" s="45" t="str">
        <f t="shared" si="22"/>
        <v>VI+I</v>
      </c>
      <c r="M729" s="48" t="str">
        <f t="shared" si="23"/>
        <v>Software Engineer</v>
      </c>
      <c r="N729" s="48"/>
    </row>
    <row r="730" spans="2:14" ht="11" x14ac:dyDescent="0.15">
      <c r="B730" s="46" t="s">
        <v>207</v>
      </c>
      <c r="C730" s="74" t="s">
        <v>134</v>
      </c>
      <c r="D730" s="75" t="s">
        <v>146</v>
      </c>
      <c r="E730" s="75" t="s">
        <v>136</v>
      </c>
      <c r="F730" s="75" t="s">
        <v>144</v>
      </c>
      <c r="G730" s="76" t="s">
        <v>279</v>
      </c>
      <c r="H730" s="76" t="s">
        <v>402</v>
      </c>
      <c r="I730" s="75" t="s">
        <v>307</v>
      </c>
      <c r="J730" s="52" t="s">
        <v>336</v>
      </c>
      <c r="K730" s="45" t="s">
        <v>365</v>
      </c>
      <c r="L730" s="45" t="str">
        <f t="shared" si="22"/>
        <v>VI+I</v>
      </c>
      <c r="M730" s="48" t="str">
        <f t="shared" si="23"/>
        <v>Software Engineer</v>
      </c>
      <c r="N730" s="48"/>
    </row>
    <row r="731" spans="2:14" ht="11" x14ac:dyDescent="0.15">
      <c r="B731" s="46" t="s">
        <v>215</v>
      </c>
      <c r="C731" s="74" t="s">
        <v>135</v>
      </c>
      <c r="D731" s="75" t="s">
        <v>146</v>
      </c>
      <c r="E731" s="75" t="s">
        <v>155</v>
      </c>
      <c r="F731" s="75" t="s">
        <v>137</v>
      </c>
      <c r="G731" s="76" t="s">
        <v>279</v>
      </c>
      <c r="H731" s="76" t="s">
        <v>402</v>
      </c>
      <c r="I731" s="75" t="s">
        <v>307</v>
      </c>
      <c r="J731" s="52" t="s">
        <v>336</v>
      </c>
      <c r="K731" s="45" t="s">
        <v>365</v>
      </c>
      <c r="L731" s="45" t="str">
        <f t="shared" si="22"/>
        <v>VI+I</v>
      </c>
      <c r="M731" s="48" t="str">
        <f t="shared" si="23"/>
        <v>Data Scientist</v>
      </c>
      <c r="N731" s="48"/>
    </row>
    <row r="732" spans="2:14" ht="11" x14ac:dyDescent="0.15">
      <c r="B732" s="46" t="s">
        <v>220</v>
      </c>
      <c r="C732" s="74" t="s">
        <v>153</v>
      </c>
      <c r="D732" s="75" t="s">
        <v>133</v>
      </c>
      <c r="E732" s="75" t="s">
        <v>136</v>
      </c>
      <c r="F732" s="75" t="s">
        <v>137</v>
      </c>
      <c r="G732" s="76" t="s">
        <v>279</v>
      </c>
      <c r="H732" s="76" t="s">
        <v>402</v>
      </c>
      <c r="I732" s="75" t="s">
        <v>306</v>
      </c>
      <c r="J732" s="52" t="s">
        <v>336</v>
      </c>
      <c r="K732" s="45" t="s">
        <v>365</v>
      </c>
      <c r="L732" s="45" t="str">
        <f t="shared" si="22"/>
        <v>VI+I</v>
      </c>
      <c r="M732" s="48" t="str">
        <f>IF(OR(C732="Other",C732="Operations"),"Operations + Other",C732)</f>
        <v>Operations + Other</v>
      </c>
      <c r="N732" s="48"/>
    </row>
    <row r="733" spans="2:14" ht="11" x14ac:dyDescent="0.15">
      <c r="B733" s="46" t="s">
        <v>223</v>
      </c>
      <c r="C733" s="74" t="s">
        <v>135</v>
      </c>
      <c r="D733" s="75" t="s">
        <v>153</v>
      </c>
      <c r="E733" s="75" t="s">
        <v>137</v>
      </c>
      <c r="F733" s="75" t="s">
        <v>144</v>
      </c>
      <c r="G733" s="76" t="s">
        <v>279</v>
      </c>
      <c r="H733" s="76" t="s">
        <v>402</v>
      </c>
      <c r="I733" s="75" t="s">
        <v>307</v>
      </c>
      <c r="J733" s="52" t="s">
        <v>336</v>
      </c>
      <c r="K733" s="45" t="s">
        <v>365</v>
      </c>
      <c r="L733" s="45" t="str">
        <f t="shared" si="22"/>
        <v>VI+I</v>
      </c>
      <c r="M733" s="48" t="str">
        <f t="shared" si="23"/>
        <v>Data Scientist</v>
      </c>
      <c r="N733" s="48"/>
    </row>
    <row r="734" spans="2:14" ht="11" x14ac:dyDescent="0.15">
      <c r="B734" s="46" t="s">
        <v>226</v>
      </c>
      <c r="C734" s="74" t="s">
        <v>135</v>
      </c>
      <c r="D734" s="75" t="s">
        <v>133</v>
      </c>
      <c r="E734" s="75" t="s">
        <v>155</v>
      </c>
      <c r="F734" s="75" t="s">
        <v>155</v>
      </c>
      <c r="G734" s="76" t="s">
        <v>279</v>
      </c>
      <c r="H734" s="76" t="s">
        <v>402</v>
      </c>
      <c r="I734" s="75" t="s">
        <v>307</v>
      </c>
      <c r="J734" s="52" t="s">
        <v>336</v>
      </c>
      <c r="K734" s="45" t="s">
        <v>365</v>
      </c>
      <c r="L734" s="45" t="str">
        <f t="shared" si="22"/>
        <v>VI+I</v>
      </c>
      <c r="M734" s="48" t="str">
        <f t="shared" si="23"/>
        <v>Data Scientist</v>
      </c>
      <c r="N734" s="48"/>
    </row>
    <row r="735" spans="2:14" ht="22" x14ac:dyDescent="0.15">
      <c r="B735" s="46" t="s">
        <v>228</v>
      </c>
      <c r="C735" s="74" t="s">
        <v>134</v>
      </c>
      <c r="D735" s="75" t="s">
        <v>173</v>
      </c>
      <c r="E735" s="75" t="s">
        <v>155</v>
      </c>
      <c r="F735" s="75" t="s">
        <v>137</v>
      </c>
      <c r="G735" s="76" t="s">
        <v>279</v>
      </c>
      <c r="H735" s="76" t="s">
        <v>402</v>
      </c>
      <c r="I735" s="75" t="s">
        <v>306</v>
      </c>
      <c r="J735" s="52" t="s">
        <v>336</v>
      </c>
      <c r="K735" s="45" t="s">
        <v>365</v>
      </c>
      <c r="L735" s="45" t="str">
        <f t="shared" si="22"/>
        <v>VI+I</v>
      </c>
      <c r="M735" s="48" t="str">
        <f t="shared" si="23"/>
        <v>Software Engineer</v>
      </c>
      <c r="N735" s="48"/>
    </row>
    <row r="736" spans="2:14" ht="11" x14ac:dyDescent="0.15">
      <c r="B736" s="46" t="s">
        <v>233</v>
      </c>
      <c r="C736" s="74" t="s">
        <v>135</v>
      </c>
      <c r="D736" s="75" t="s">
        <v>146</v>
      </c>
      <c r="E736" s="75" t="s">
        <v>137</v>
      </c>
      <c r="F736" s="75" t="s">
        <v>137</v>
      </c>
      <c r="G736" s="76" t="s">
        <v>279</v>
      </c>
      <c r="H736" s="76" t="s">
        <v>402</v>
      </c>
      <c r="I736" s="75" t="s">
        <v>306</v>
      </c>
      <c r="J736" s="52" t="s">
        <v>336</v>
      </c>
      <c r="K736" s="45" t="s">
        <v>365</v>
      </c>
      <c r="L736" s="45" t="str">
        <f t="shared" si="22"/>
        <v>VI+I</v>
      </c>
      <c r="M736" s="48" t="str">
        <f t="shared" si="23"/>
        <v>Data Scientist</v>
      </c>
      <c r="N736" s="48"/>
    </row>
    <row r="737" spans="2:14" ht="11" x14ac:dyDescent="0.15">
      <c r="B737" s="46" t="s">
        <v>235</v>
      </c>
      <c r="C737" s="74" t="s">
        <v>219</v>
      </c>
      <c r="D737" s="75" t="s">
        <v>133</v>
      </c>
      <c r="E737" s="75" t="s">
        <v>136</v>
      </c>
      <c r="F737" s="75" t="s">
        <v>144</v>
      </c>
      <c r="G737" s="76" t="s">
        <v>279</v>
      </c>
      <c r="H737" s="76" t="s">
        <v>402</v>
      </c>
      <c r="I737" s="75" t="s">
        <v>306</v>
      </c>
      <c r="J737" s="52" t="s">
        <v>336</v>
      </c>
      <c r="K737" s="45" t="s">
        <v>365</v>
      </c>
      <c r="L737" s="45" t="str">
        <f t="shared" si="22"/>
        <v>VI+I</v>
      </c>
      <c r="M737" s="48" t="str">
        <f>IF(OR(C737="Other",C737="Operations"),"Operations + Other",C737)</f>
        <v>Operations + Other</v>
      </c>
      <c r="N737" s="48"/>
    </row>
    <row r="738" spans="2:14" ht="11" x14ac:dyDescent="0.15">
      <c r="B738" s="46" t="s">
        <v>239</v>
      </c>
      <c r="C738" s="74" t="s">
        <v>135</v>
      </c>
      <c r="D738" s="75" t="s">
        <v>133</v>
      </c>
      <c r="E738" s="75" t="s">
        <v>136</v>
      </c>
      <c r="F738" s="75" t="s">
        <v>137</v>
      </c>
      <c r="G738" s="76" t="s">
        <v>279</v>
      </c>
      <c r="H738" s="76" t="s">
        <v>402</v>
      </c>
      <c r="I738" s="75" t="s">
        <v>307</v>
      </c>
      <c r="J738" s="52" t="s">
        <v>336</v>
      </c>
      <c r="K738" s="45" t="s">
        <v>365</v>
      </c>
      <c r="L738" s="45" t="str">
        <f t="shared" si="22"/>
        <v>VI+I</v>
      </c>
      <c r="M738" s="48" t="str">
        <f t="shared" si="23"/>
        <v>Data Scientist</v>
      </c>
      <c r="N738" s="48"/>
    </row>
    <row r="739" spans="2:14" ht="11" x14ac:dyDescent="0.15">
      <c r="B739" s="46" t="s">
        <v>241</v>
      </c>
      <c r="C739" s="74" t="s">
        <v>134</v>
      </c>
      <c r="D739" s="75" t="s">
        <v>133</v>
      </c>
      <c r="E739" s="75" t="s">
        <v>144</v>
      </c>
      <c r="F739" s="75" t="s">
        <v>144</v>
      </c>
      <c r="G739" s="76" t="s">
        <v>279</v>
      </c>
      <c r="H739" s="76" t="s">
        <v>402</v>
      </c>
      <c r="I739" s="75" t="s">
        <v>292</v>
      </c>
      <c r="J739" s="52" t="s">
        <v>336</v>
      </c>
      <c r="K739" s="45" t="s">
        <v>365</v>
      </c>
      <c r="L739" s="45" t="str">
        <f t="shared" si="22"/>
        <v>1_Somewhat Important</v>
      </c>
      <c r="M739" s="48" t="str">
        <f t="shared" si="23"/>
        <v>Software Engineer</v>
      </c>
      <c r="N739" s="48"/>
    </row>
    <row r="740" spans="2:14" ht="11" x14ac:dyDescent="0.15">
      <c r="B740" s="46" t="s">
        <v>242</v>
      </c>
      <c r="C740" s="74" t="s">
        <v>153</v>
      </c>
      <c r="D740" s="75" t="s">
        <v>133</v>
      </c>
      <c r="E740" s="75" t="s">
        <v>136</v>
      </c>
      <c r="F740" s="75" t="s">
        <v>144</v>
      </c>
      <c r="G740" s="76" t="s">
        <v>279</v>
      </c>
      <c r="H740" s="76" t="s">
        <v>402</v>
      </c>
      <c r="I740" s="75" t="s">
        <v>307</v>
      </c>
      <c r="J740" s="52" t="s">
        <v>336</v>
      </c>
      <c r="K740" s="45" t="s">
        <v>365</v>
      </c>
      <c r="L740" s="45" t="str">
        <f t="shared" si="22"/>
        <v>VI+I</v>
      </c>
      <c r="M740" s="48" t="str">
        <f>IF(OR(C740="Other",C740="Operations"),"Operations + Other",C740)</f>
        <v>Operations + Other</v>
      </c>
      <c r="N740" s="48"/>
    </row>
    <row r="741" spans="2:14" ht="11" x14ac:dyDescent="0.15">
      <c r="B741" s="46" t="s">
        <v>246</v>
      </c>
      <c r="C741" s="74" t="s">
        <v>135</v>
      </c>
      <c r="D741" s="75" t="s">
        <v>133</v>
      </c>
      <c r="E741" s="75" t="s">
        <v>136</v>
      </c>
      <c r="F741" s="75" t="s">
        <v>136</v>
      </c>
      <c r="G741" s="76" t="s">
        <v>279</v>
      </c>
      <c r="H741" s="76" t="s">
        <v>402</v>
      </c>
      <c r="I741" s="75" t="s">
        <v>306</v>
      </c>
      <c r="J741" s="52" t="s">
        <v>336</v>
      </c>
      <c r="K741" s="45" t="s">
        <v>365</v>
      </c>
      <c r="L741" s="45" t="str">
        <f t="shared" si="22"/>
        <v>VI+I</v>
      </c>
      <c r="M741" s="48" t="str">
        <f t="shared" si="23"/>
        <v>Data Scientist</v>
      </c>
      <c r="N741" s="48"/>
    </row>
    <row r="742" spans="2:14" ht="11" x14ac:dyDescent="0.15">
      <c r="B742" s="46" t="s">
        <v>247</v>
      </c>
      <c r="C742" s="74" t="s">
        <v>134</v>
      </c>
      <c r="D742" s="75" t="s">
        <v>146</v>
      </c>
      <c r="E742" s="75" t="s">
        <v>137</v>
      </c>
      <c r="F742" s="75" t="s">
        <v>137</v>
      </c>
      <c r="G742" s="76" t="s">
        <v>279</v>
      </c>
      <c r="H742" s="76" t="s">
        <v>402</v>
      </c>
      <c r="I742" s="75" t="s">
        <v>307</v>
      </c>
      <c r="J742" s="52" t="s">
        <v>336</v>
      </c>
      <c r="K742" s="45" t="s">
        <v>365</v>
      </c>
      <c r="L742" s="45" t="str">
        <f t="shared" si="22"/>
        <v>VI+I</v>
      </c>
      <c r="M742" s="48" t="str">
        <f t="shared" si="23"/>
        <v>Software Engineer</v>
      </c>
      <c r="N742" s="48"/>
    </row>
    <row r="743" spans="2:14" ht="11" x14ac:dyDescent="0.15">
      <c r="B743" s="46" t="s">
        <v>249</v>
      </c>
      <c r="C743" s="74" t="s">
        <v>135</v>
      </c>
      <c r="D743" s="75" t="s">
        <v>133</v>
      </c>
      <c r="E743" s="75" t="s">
        <v>136</v>
      </c>
      <c r="F743" s="75" t="s">
        <v>155</v>
      </c>
      <c r="G743" s="76" t="s">
        <v>279</v>
      </c>
      <c r="H743" s="76" t="s">
        <v>402</v>
      </c>
      <c r="I743" s="75" t="s">
        <v>307</v>
      </c>
      <c r="J743" s="52" t="s">
        <v>336</v>
      </c>
      <c r="K743" s="45" t="s">
        <v>365</v>
      </c>
      <c r="L743" s="45" t="str">
        <f t="shared" si="22"/>
        <v>VI+I</v>
      </c>
      <c r="M743" s="48" t="str">
        <f t="shared" si="23"/>
        <v>Data Scientist</v>
      </c>
      <c r="N743" s="48"/>
    </row>
    <row r="744" spans="2:14" ht="11" x14ac:dyDescent="0.15">
      <c r="B744" s="46" t="s">
        <v>254</v>
      </c>
      <c r="C744" s="74" t="s">
        <v>135</v>
      </c>
      <c r="D744" s="75" t="s">
        <v>146</v>
      </c>
      <c r="E744" s="75" t="s">
        <v>137</v>
      </c>
      <c r="F744" s="75" t="s">
        <v>144</v>
      </c>
      <c r="G744" s="76" t="s">
        <v>279</v>
      </c>
      <c r="H744" s="76" t="s">
        <v>402</v>
      </c>
      <c r="I744" s="75" t="s">
        <v>307</v>
      </c>
      <c r="J744" s="52" t="s">
        <v>336</v>
      </c>
      <c r="K744" s="45" t="s">
        <v>365</v>
      </c>
      <c r="L744" s="45" t="str">
        <f t="shared" si="22"/>
        <v>VI+I</v>
      </c>
      <c r="M744" s="48" t="str">
        <f t="shared" si="23"/>
        <v>Data Scientist</v>
      </c>
      <c r="N744" s="48"/>
    </row>
    <row r="745" spans="2:14" ht="11" x14ac:dyDescent="0.15">
      <c r="B745" s="46" t="s">
        <v>259</v>
      </c>
      <c r="C745" s="74" t="s">
        <v>135</v>
      </c>
      <c r="D745" s="75" t="s">
        <v>146</v>
      </c>
      <c r="E745" s="75" t="s">
        <v>136</v>
      </c>
      <c r="F745" s="75" t="s">
        <v>144</v>
      </c>
      <c r="G745" s="76" t="s">
        <v>279</v>
      </c>
      <c r="H745" s="76" t="s">
        <v>402</v>
      </c>
      <c r="I745" s="75" t="s">
        <v>293</v>
      </c>
      <c r="J745" s="52" t="s">
        <v>336</v>
      </c>
      <c r="K745" s="45" t="s">
        <v>365</v>
      </c>
      <c r="L745" s="45" t="str">
        <f t="shared" si="22"/>
        <v>0_Not Important</v>
      </c>
      <c r="M745" s="48" t="str">
        <f t="shared" si="23"/>
        <v>Data Scientist</v>
      </c>
      <c r="N745" s="48"/>
    </row>
    <row r="746" spans="2:14" ht="11" x14ac:dyDescent="0.15">
      <c r="B746" s="46" t="s">
        <v>128</v>
      </c>
      <c r="C746" s="74" t="s">
        <v>134</v>
      </c>
      <c r="D746" s="75" t="s">
        <v>133</v>
      </c>
      <c r="E746" s="75" t="s">
        <v>136</v>
      </c>
      <c r="F746" s="75" t="s">
        <v>137</v>
      </c>
      <c r="G746" s="76" t="s">
        <v>284</v>
      </c>
      <c r="H746" s="76" t="s">
        <v>403</v>
      </c>
      <c r="I746" s="75" t="s">
        <v>307</v>
      </c>
      <c r="J746" s="52" t="s">
        <v>337</v>
      </c>
      <c r="K746" s="45" t="s">
        <v>366</v>
      </c>
      <c r="L746" s="45" t="str">
        <f t="shared" si="22"/>
        <v>VI+I</v>
      </c>
      <c r="M746" s="48" t="str">
        <f t="shared" si="23"/>
        <v>Software Engineer</v>
      </c>
      <c r="N746" s="48"/>
    </row>
    <row r="747" spans="2:14" ht="11" x14ac:dyDescent="0.15">
      <c r="B747" s="46" t="s">
        <v>143</v>
      </c>
      <c r="C747" s="74" t="s">
        <v>134</v>
      </c>
      <c r="D747" s="75" t="s">
        <v>133</v>
      </c>
      <c r="E747" s="75" t="s">
        <v>144</v>
      </c>
      <c r="F747" s="75" t="s">
        <v>144</v>
      </c>
      <c r="G747" s="76" t="s">
        <v>284</v>
      </c>
      <c r="H747" s="76" t="s">
        <v>403</v>
      </c>
      <c r="I747" s="75" t="s">
        <v>306</v>
      </c>
      <c r="J747" s="52" t="s">
        <v>337</v>
      </c>
      <c r="K747" s="45" t="s">
        <v>366</v>
      </c>
      <c r="L747" s="45" t="str">
        <f t="shared" si="22"/>
        <v>VI+I</v>
      </c>
      <c r="M747" s="48" t="str">
        <f t="shared" si="23"/>
        <v>Software Engineer</v>
      </c>
      <c r="N747" s="48"/>
    </row>
    <row r="748" spans="2:14" ht="11" x14ac:dyDescent="0.15">
      <c r="B748" s="46" t="s">
        <v>145</v>
      </c>
      <c r="C748" s="74" t="s">
        <v>134</v>
      </c>
      <c r="D748" s="75" t="s">
        <v>146</v>
      </c>
      <c r="E748" s="75" t="s">
        <v>137</v>
      </c>
      <c r="F748" s="75" t="s">
        <v>137</v>
      </c>
      <c r="G748" s="76" t="s">
        <v>284</v>
      </c>
      <c r="H748" s="76" t="s">
        <v>403</v>
      </c>
      <c r="I748" s="75" t="s">
        <v>307</v>
      </c>
      <c r="J748" s="52" t="s">
        <v>337</v>
      </c>
      <c r="K748" s="45" t="s">
        <v>366</v>
      </c>
      <c r="L748" s="45" t="str">
        <f t="shared" si="22"/>
        <v>VI+I</v>
      </c>
      <c r="M748" s="48" t="str">
        <f t="shared" si="23"/>
        <v>Software Engineer</v>
      </c>
      <c r="N748" s="48"/>
    </row>
    <row r="749" spans="2:14" ht="11" x14ac:dyDescent="0.15">
      <c r="B749" s="46" t="s">
        <v>149</v>
      </c>
      <c r="C749" s="74" t="s">
        <v>135</v>
      </c>
      <c r="D749" s="75" t="s">
        <v>133</v>
      </c>
      <c r="E749" s="75" t="s">
        <v>137</v>
      </c>
      <c r="F749" s="75" t="s">
        <v>137</v>
      </c>
      <c r="G749" s="76" t="s">
        <v>284</v>
      </c>
      <c r="H749" s="76" t="s">
        <v>403</v>
      </c>
      <c r="I749" s="75" t="s">
        <v>307</v>
      </c>
      <c r="J749" s="52" t="s">
        <v>337</v>
      </c>
      <c r="K749" s="45" t="s">
        <v>366</v>
      </c>
      <c r="L749" s="45" t="str">
        <f t="shared" si="22"/>
        <v>VI+I</v>
      </c>
      <c r="M749" s="48" t="str">
        <f t="shared" si="23"/>
        <v>Data Scientist</v>
      </c>
      <c r="N749" s="48"/>
    </row>
    <row r="750" spans="2:14" ht="11" x14ac:dyDescent="0.15">
      <c r="B750" s="46" t="s">
        <v>152</v>
      </c>
      <c r="C750" s="74" t="s">
        <v>135</v>
      </c>
      <c r="D750" s="75" t="s">
        <v>133</v>
      </c>
      <c r="E750" s="75" t="s">
        <v>155</v>
      </c>
      <c r="F750" s="75" t="s">
        <v>155</v>
      </c>
      <c r="G750" s="76" t="s">
        <v>284</v>
      </c>
      <c r="H750" s="76" t="s">
        <v>403</v>
      </c>
      <c r="I750" s="75" t="s">
        <v>306</v>
      </c>
      <c r="J750" s="52" t="s">
        <v>337</v>
      </c>
      <c r="K750" s="45" t="s">
        <v>366</v>
      </c>
      <c r="L750" s="45" t="str">
        <f t="shared" si="22"/>
        <v>VI+I</v>
      </c>
      <c r="M750" s="48" t="str">
        <f t="shared" si="23"/>
        <v>Data Scientist</v>
      </c>
      <c r="N750" s="48"/>
    </row>
    <row r="751" spans="2:14" ht="11" x14ac:dyDescent="0.15">
      <c r="B751" s="46" t="s">
        <v>158</v>
      </c>
      <c r="C751" s="74" t="s">
        <v>135</v>
      </c>
      <c r="D751" s="75" t="s">
        <v>146</v>
      </c>
      <c r="E751" s="75" t="s">
        <v>136</v>
      </c>
      <c r="F751" s="75" t="s">
        <v>136</v>
      </c>
      <c r="G751" s="76" t="s">
        <v>284</v>
      </c>
      <c r="H751" s="76" t="s">
        <v>403</v>
      </c>
      <c r="I751" s="75" t="s">
        <v>307</v>
      </c>
      <c r="J751" s="52" t="s">
        <v>337</v>
      </c>
      <c r="K751" s="45" t="s">
        <v>366</v>
      </c>
      <c r="L751" s="45" t="str">
        <f t="shared" si="22"/>
        <v>VI+I</v>
      </c>
      <c r="M751" s="48" t="str">
        <f t="shared" si="23"/>
        <v>Data Scientist</v>
      </c>
      <c r="N751" s="48"/>
    </row>
    <row r="752" spans="2:14" ht="11" x14ac:dyDescent="0.15">
      <c r="B752" s="46" t="s">
        <v>164</v>
      </c>
      <c r="C752" s="74" t="s">
        <v>135</v>
      </c>
      <c r="D752" s="75" t="s">
        <v>133</v>
      </c>
      <c r="E752" s="75" t="s">
        <v>136</v>
      </c>
      <c r="F752" s="75" t="s">
        <v>136</v>
      </c>
      <c r="G752" s="76" t="s">
        <v>284</v>
      </c>
      <c r="H752" s="76" t="s">
        <v>403</v>
      </c>
      <c r="I752" s="75" t="s">
        <v>306</v>
      </c>
      <c r="J752" s="52" t="s">
        <v>337</v>
      </c>
      <c r="K752" s="45" t="s">
        <v>366</v>
      </c>
      <c r="L752" s="45" t="str">
        <f t="shared" si="22"/>
        <v>VI+I</v>
      </c>
      <c r="M752" s="48" t="str">
        <f t="shared" si="23"/>
        <v>Data Scientist</v>
      </c>
      <c r="N752" s="48"/>
    </row>
    <row r="753" spans="2:14" ht="22" x14ac:dyDescent="0.15">
      <c r="B753" s="46" t="s">
        <v>169</v>
      </c>
      <c r="C753" s="74" t="s">
        <v>135</v>
      </c>
      <c r="D753" s="75" t="s">
        <v>173</v>
      </c>
      <c r="E753" s="75" t="s">
        <v>155</v>
      </c>
      <c r="F753" s="75" t="s">
        <v>136</v>
      </c>
      <c r="G753" s="76" t="s">
        <v>284</v>
      </c>
      <c r="H753" s="76" t="s">
        <v>403</v>
      </c>
      <c r="I753" s="75" t="s">
        <v>307</v>
      </c>
      <c r="J753" s="52" t="s">
        <v>337</v>
      </c>
      <c r="K753" s="45" t="s">
        <v>366</v>
      </c>
      <c r="L753" s="45" t="str">
        <f t="shared" si="22"/>
        <v>VI+I</v>
      </c>
      <c r="M753" s="48" t="str">
        <f t="shared" si="23"/>
        <v>Data Scientist</v>
      </c>
      <c r="N753" s="48"/>
    </row>
    <row r="754" spans="2:14" ht="11" x14ac:dyDescent="0.15">
      <c r="B754" s="46" t="s">
        <v>175</v>
      </c>
      <c r="C754" s="74" t="s">
        <v>153</v>
      </c>
      <c r="D754" s="75" t="s">
        <v>133</v>
      </c>
      <c r="E754" s="75" t="s">
        <v>136</v>
      </c>
      <c r="F754" s="75" t="s">
        <v>136</v>
      </c>
      <c r="G754" s="76" t="s">
        <v>284</v>
      </c>
      <c r="H754" s="76" t="s">
        <v>403</v>
      </c>
      <c r="I754" s="75" t="s">
        <v>306</v>
      </c>
      <c r="J754" s="52" t="s">
        <v>337</v>
      </c>
      <c r="K754" s="45" t="s">
        <v>366</v>
      </c>
      <c r="L754" s="45" t="str">
        <f t="shared" si="22"/>
        <v>VI+I</v>
      </c>
      <c r="M754" s="48" t="str">
        <f>IF(OR(C754="Other",C754="Operations"),"Operations + Other",C754)</f>
        <v>Operations + Other</v>
      </c>
      <c r="N754" s="48"/>
    </row>
    <row r="755" spans="2:14" ht="11" x14ac:dyDescent="0.15">
      <c r="B755" s="46" t="s">
        <v>187</v>
      </c>
      <c r="C755" s="74" t="s">
        <v>134</v>
      </c>
      <c r="D755" s="75" t="s">
        <v>133</v>
      </c>
      <c r="E755" s="75" t="s">
        <v>136</v>
      </c>
      <c r="F755" s="75" t="s">
        <v>136</v>
      </c>
      <c r="G755" s="76" t="s">
        <v>284</v>
      </c>
      <c r="H755" s="76" t="s">
        <v>403</v>
      </c>
      <c r="I755" s="75" t="s">
        <v>306</v>
      </c>
      <c r="J755" s="52" t="s">
        <v>337</v>
      </c>
      <c r="K755" s="45" t="s">
        <v>366</v>
      </c>
      <c r="L755" s="45" t="str">
        <f t="shared" si="22"/>
        <v>VI+I</v>
      </c>
      <c r="M755" s="48" t="str">
        <f t="shared" si="23"/>
        <v>Software Engineer</v>
      </c>
      <c r="N755" s="48"/>
    </row>
    <row r="756" spans="2:14" ht="11" x14ac:dyDescent="0.15">
      <c r="B756" s="46" t="s">
        <v>191</v>
      </c>
      <c r="C756" s="74" t="s">
        <v>135</v>
      </c>
      <c r="D756" s="75" t="s">
        <v>133</v>
      </c>
      <c r="E756" s="75" t="s">
        <v>155</v>
      </c>
      <c r="F756" s="75" t="s">
        <v>155</v>
      </c>
      <c r="G756" s="76" t="s">
        <v>284</v>
      </c>
      <c r="H756" s="76" t="s">
        <v>403</v>
      </c>
      <c r="I756" s="75" t="s">
        <v>306</v>
      </c>
      <c r="J756" s="52" t="s">
        <v>337</v>
      </c>
      <c r="K756" s="45" t="s">
        <v>366</v>
      </c>
      <c r="L756" s="45" t="str">
        <f t="shared" si="22"/>
        <v>VI+I</v>
      </c>
      <c r="M756" s="48" t="str">
        <f t="shared" si="23"/>
        <v>Data Scientist</v>
      </c>
      <c r="N756" s="48"/>
    </row>
    <row r="757" spans="2:14" ht="11" x14ac:dyDescent="0.15">
      <c r="B757" s="46" t="s">
        <v>193</v>
      </c>
      <c r="C757" s="74" t="s">
        <v>135</v>
      </c>
      <c r="D757" s="75" t="s">
        <v>133</v>
      </c>
      <c r="E757" s="75" t="s">
        <v>155</v>
      </c>
      <c r="F757" s="75" t="s">
        <v>137</v>
      </c>
      <c r="G757" s="76" t="s">
        <v>284</v>
      </c>
      <c r="H757" s="76" t="s">
        <v>403</v>
      </c>
      <c r="I757" s="75" t="s">
        <v>307</v>
      </c>
      <c r="J757" s="52" t="s">
        <v>337</v>
      </c>
      <c r="K757" s="45" t="s">
        <v>366</v>
      </c>
      <c r="L757" s="45" t="str">
        <f t="shared" si="22"/>
        <v>VI+I</v>
      </c>
      <c r="M757" s="48" t="str">
        <f t="shared" si="23"/>
        <v>Data Scientist</v>
      </c>
      <c r="N757" s="48"/>
    </row>
    <row r="758" spans="2:14" ht="11" x14ac:dyDescent="0.15">
      <c r="B758" s="46" t="s">
        <v>196</v>
      </c>
      <c r="C758" s="74" t="s">
        <v>134</v>
      </c>
      <c r="D758" s="75" t="s">
        <v>133</v>
      </c>
      <c r="E758" s="75" t="s">
        <v>136</v>
      </c>
      <c r="F758" s="75" t="s">
        <v>137</v>
      </c>
      <c r="G758" s="76" t="s">
        <v>284</v>
      </c>
      <c r="H758" s="76" t="s">
        <v>403</v>
      </c>
      <c r="I758" s="75" t="s">
        <v>307</v>
      </c>
      <c r="J758" s="52" t="s">
        <v>337</v>
      </c>
      <c r="K758" s="45" t="s">
        <v>366</v>
      </c>
      <c r="L758" s="45" t="str">
        <f t="shared" si="22"/>
        <v>VI+I</v>
      </c>
      <c r="M758" s="48" t="str">
        <f t="shared" si="23"/>
        <v>Software Engineer</v>
      </c>
      <c r="N758" s="48"/>
    </row>
    <row r="759" spans="2:14" ht="11" x14ac:dyDescent="0.15">
      <c r="B759" s="46" t="s">
        <v>199</v>
      </c>
      <c r="C759" s="74" t="s">
        <v>153</v>
      </c>
      <c r="D759" s="75" t="s">
        <v>133</v>
      </c>
      <c r="E759" s="75" t="s">
        <v>136</v>
      </c>
      <c r="F759" s="75" t="s">
        <v>137</v>
      </c>
      <c r="G759" s="76" t="s">
        <v>284</v>
      </c>
      <c r="H759" s="76" t="s">
        <v>403</v>
      </c>
      <c r="I759" s="75" t="s">
        <v>307</v>
      </c>
      <c r="J759" s="52" t="s">
        <v>337</v>
      </c>
      <c r="K759" s="45" t="s">
        <v>366</v>
      </c>
      <c r="L759" s="45" t="str">
        <f t="shared" si="22"/>
        <v>VI+I</v>
      </c>
      <c r="M759" s="48" t="str">
        <f>IF(OR(C759="Other",C759="Operations"),"Operations + Other",C759)</f>
        <v>Operations + Other</v>
      </c>
      <c r="N759" s="48"/>
    </row>
    <row r="760" spans="2:14" ht="11" x14ac:dyDescent="0.15">
      <c r="B760" s="46" t="s">
        <v>202</v>
      </c>
      <c r="C760" s="74" t="s">
        <v>134</v>
      </c>
      <c r="D760" s="75" t="s">
        <v>133</v>
      </c>
      <c r="E760" s="75" t="s">
        <v>137</v>
      </c>
      <c r="F760" s="75" t="s">
        <v>155</v>
      </c>
      <c r="G760" s="76" t="s">
        <v>284</v>
      </c>
      <c r="H760" s="76" t="s">
        <v>403</v>
      </c>
      <c r="I760" s="75" t="s">
        <v>307</v>
      </c>
      <c r="J760" s="52" t="s">
        <v>337</v>
      </c>
      <c r="K760" s="45" t="s">
        <v>366</v>
      </c>
      <c r="L760" s="45" t="str">
        <f t="shared" si="22"/>
        <v>VI+I</v>
      </c>
      <c r="M760" s="48" t="str">
        <f t="shared" si="23"/>
        <v>Software Engineer</v>
      </c>
      <c r="N760" s="48"/>
    </row>
    <row r="761" spans="2:14" ht="11" x14ac:dyDescent="0.15">
      <c r="B761" s="46" t="s">
        <v>207</v>
      </c>
      <c r="C761" s="74" t="s">
        <v>134</v>
      </c>
      <c r="D761" s="75" t="s">
        <v>146</v>
      </c>
      <c r="E761" s="75" t="s">
        <v>136</v>
      </c>
      <c r="F761" s="75" t="s">
        <v>144</v>
      </c>
      <c r="G761" s="76" t="s">
        <v>284</v>
      </c>
      <c r="H761" s="76" t="s">
        <v>403</v>
      </c>
      <c r="I761" s="75" t="s">
        <v>307</v>
      </c>
      <c r="J761" s="52" t="s">
        <v>337</v>
      </c>
      <c r="K761" s="45" t="s">
        <v>366</v>
      </c>
      <c r="L761" s="45" t="str">
        <f t="shared" si="22"/>
        <v>VI+I</v>
      </c>
      <c r="M761" s="48" t="str">
        <f t="shared" si="23"/>
        <v>Software Engineer</v>
      </c>
      <c r="N761" s="48"/>
    </row>
    <row r="762" spans="2:14" ht="11" x14ac:dyDescent="0.15">
      <c r="B762" s="46" t="s">
        <v>215</v>
      </c>
      <c r="C762" s="74" t="s">
        <v>135</v>
      </c>
      <c r="D762" s="75" t="s">
        <v>146</v>
      </c>
      <c r="E762" s="75" t="s">
        <v>155</v>
      </c>
      <c r="F762" s="75" t="s">
        <v>137</v>
      </c>
      <c r="G762" s="76" t="s">
        <v>284</v>
      </c>
      <c r="H762" s="76" t="s">
        <v>403</v>
      </c>
      <c r="I762" s="75" t="s">
        <v>307</v>
      </c>
      <c r="J762" s="52" t="s">
        <v>337</v>
      </c>
      <c r="K762" s="45" t="s">
        <v>366</v>
      </c>
      <c r="L762" s="45" t="str">
        <f t="shared" si="22"/>
        <v>VI+I</v>
      </c>
      <c r="M762" s="48" t="str">
        <f t="shared" si="23"/>
        <v>Data Scientist</v>
      </c>
      <c r="N762" s="48"/>
    </row>
    <row r="763" spans="2:14" ht="11" x14ac:dyDescent="0.15">
      <c r="B763" s="46" t="s">
        <v>220</v>
      </c>
      <c r="C763" s="74" t="s">
        <v>153</v>
      </c>
      <c r="D763" s="75" t="s">
        <v>133</v>
      </c>
      <c r="E763" s="75" t="s">
        <v>136</v>
      </c>
      <c r="F763" s="75" t="s">
        <v>137</v>
      </c>
      <c r="G763" s="76" t="s">
        <v>284</v>
      </c>
      <c r="H763" s="76" t="s">
        <v>403</v>
      </c>
      <c r="I763" s="75" t="s">
        <v>307</v>
      </c>
      <c r="J763" s="52" t="s">
        <v>337</v>
      </c>
      <c r="K763" s="45" t="s">
        <v>366</v>
      </c>
      <c r="L763" s="45" t="str">
        <f t="shared" si="22"/>
        <v>VI+I</v>
      </c>
      <c r="M763" s="48" t="str">
        <f>IF(OR(C763="Other",C763="Operations"),"Operations + Other",C763)</f>
        <v>Operations + Other</v>
      </c>
      <c r="N763" s="48"/>
    </row>
    <row r="764" spans="2:14" ht="11" x14ac:dyDescent="0.15">
      <c r="B764" s="46" t="s">
        <v>223</v>
      </c>
      <c r="C764" s="74" t="s">
        <v>135</v>
      </c>
      <c r="D764" s="75" t="s">
        <v>153</v>
      </c>
      <c r="E764" s="75" t="s">
        <v>137</v>
      </c>
      <c r="F764" s="75" t="s">
        <v>144</v>
      </c>
      <c r="G764" s="76" t="s">
        <v>284</v>
      </c>
      <c r="H764" s="76" t="s">
        <v>403</v>
      </c>
      <c r="I764" s="75" t="s">
        <v>307</v>
      </c>
      <c r="J764" s="52" t="s">
        <v>337</v>
      </c>
      <c r="K764" s="45" t="s">
        <v>366</v>
      </c>
      <c r="L764" s="45" t="str">
        <f t="shared" si="22"/>
        <v>VI+I</v>
      </c>
      <c r="M764" s="48" t="str">
        <f t="shared" si="23"/>
        <v>Data Scientist</v>
      </c>
      <c r="N764" s="48"/>
    </row>
    <row r="765" spans="2:14" ht="11" x14ac:dyDescent="0.15">
      <c r="B765" s="46" t="s">
        <v>226</v>
      </c>
      <c r="C765" s="74" t="s">
        <v>135</v>
      </c>
      <c r="D765" s="75" t="s">
        <v>133</v>
      </c>
      <c r="E765" s="75" t="s">
        <v>155</v>
      </c>
      <c r="F765" s="75" t="s">
        <v>155</v>
      </c>
      <c r="G765" s="76" t="s">
        <v>284</v>
      </c>
      <c r="H765" s="76" t="s">
        <v>403</v>
      </c>
      <c r="I765" s="75" t="s">
        <v>307</v>
      </c>
      <c r="J765" s="52" t="s">
        <v>337</v>
      </c>
      <c r="K765" s="45" t="s">
        <v>366</v>
      </c>
      <c r="L765" s="45" t="str">
        <f t="shared" si="22"/>
        <v>VI+I</v>
      </c>
      <c r="M765" s="48" t="str">
        <f t="shared" si="23"/>
        <v>Data Scientist</v>
      </c>
      <c r="N765" s="48"/>
    </row>
    <row r="766" spans="2:14" ht="22" x14ac:dyDescent="0.15">
      <c r="B766" s="46" t="s">
        <v>228</v>
      </c>
      <c r="C766" s="74" t="s">
        <v>134</v>
      </c>
      <c r="D766" s="75" t="s">
        <v>173</v>
      </c>
      <c r="E766" s="75" t="s">
        <v>155</v>
      </c>
      <c r="F766" s="75" t="s">
        <v>137</v>
      </c>
      <c r="G766" s="76" t="s">
        <v>284</v>
      </c>
      <c r="H766" s="76" t="s">
        <v>403</v>
      </c>
      <c r="I766" s="75" t="s">
        <v>307</v>
      </c>
      <c r="J766" s="52" t="s">
        <v>337</v>
      </c>
      <c r="K766" s="45" t="s">
        <v>366</v>
      </c>
      <c r="L766" s="45" t="str">
        <f t="shared" si="22"/>
        <v>VI+I</v>
      </c>
      <c r="M766" s="48" t="str">
        <f t="shared" si="23"/>
        <v>Software Engineer</v>
      </c>
      <c r="N766" s="48"/>
    </row>
    <row r="767" spans="2:14" ht="11" x14ac:dyDescent="0.15">
      <c r="B767" s="46" t="s">
        <v>233</v>
      </c>
      <c r="C767" s="74" t="s">
        <v>135</v>
      </c>
      <c r="D767" s="75" t="s">
        <v>146</v>
      </c>
      <c r="E767" s="75" t="s">
        <v>137</v>
      </c>
      <c r="F767" s="75" t="s">
        <v>137</v>
      </c>
      <c r="G767" s="76" t="s">
        <v>284</v>
      </c>
      <c r="H767" s="76" t="s">
        <v>403</v>
      </c>
      <c r="I767" s="75" t="s">
        <v>307</v>
      </c>
      <c r="J767" s="52" t="s">
        <v>337</v>
      </c>
      <c r="K767" s="45" t="s">
        <v>366</v>
      </c>
      <c r="L767" s="45" t="str">
        <f t="shared" si="22"/>
        <v>VI+I</v>
      </c>
      <c r="M767" s="48" t="str">
        <f t="shared" si="23"/>
        <v>Data Scientist</v>
      </c>
      <c r="N767" s="48"/>
    </row>
    <row r="768" spans="2:14" ht="11" x14ac:dyDescent="0.15">
      <c r="B768" s="46" t="s">
        <v>235</v>
      </c>
      <c r="C768" s="74" t="s">
        <v>219</v>
      </c>
      <c r="D768" s="75" t="s">
        <v>133</v>
      </c>
      <c r="E768" s="75" t="s">
        <v>136</v>
      </c>
      <c r="F768" s="75" t="s">
        <v>144</v>
      </c>
      <c r="G768" s="76" t="s">
        <v>284</v>
      </c>
      <c r="H768" s="76" t="s">
        <v>403</v>
      </c>
      <c r="I768" s="75" t="s">
        <v>306</v>
      </c>
      <c r="J768" s="52" t="s">
        <v>337</v>
      </c>
      <c r="K768" s="45" t="s">
        <v>366</v>
      </c>
      <c r="L768" s="45" t="str">
        <f t="shared" si="22"/>
        <v>VI+I</v>
      </c>
      <c r="M768" s="48" t="str">
        <f>IF(OR(C768="Other",C768="Operations"),"Operations + Other",C768)</f>
        <v>Operations + Other</v>
      </c>
      <c r="N768" s="48"/>
    </row>
    <row r="769" spans="2:14" ht="11" x14ac:dyDescent="0.15">
      <c r="B769" s="46" t="s">
        <v>239</v>
      </c>
      <c r="C769" s="74" t="s">
        <v>135</v>
      </c>
      <c r="D769" s="75" t="s">
        <v>133</v>
      </c>
      <c r="E769" s="75" t="s">
        <v>136</v>
      </c>
      <c r="F769" s="75" t="s">
        <v>137</v>
      </c>
      <c r="G769" s="76" t="s">
        <v>284</v>
      </c>
      <c r="H769" s="76" t="s">
        <v>403</v>
      </c>
      <c r="I769" s="75" t="s">
        <v>307</v>
      </c>
      <c r="J769" s="52" t="s">
        <v>337</v>
      </c>
      <c r="K769" s="45" t="s">
        <v>366</v>
      </c>
      <c r="L769" s="45" t="str">
        <f t="shared" si="22"/>
        <v>VI+I</v>
      </c>
      <c r="M769" s="48" t="str">
        <f t="shared" si="23"/>
        <v>Data Scientist</v>
      </c>
      <c r="N769" s="48"/>
    </row>
    <row r="770" spans="2:14" ht="11" x14ac:dyDescent="0.15">
      <c r="B770" s="46" t="s">
        <v>241</v>
      </c>
      <c r="C770" s="74" t="s">
        <v>134</v>
      </c>
      <c r="D770" s="75" t="s">
        <v>133</v>
      </c>
      <c r="E770" s="75" t="s">
        <v>144</v>
      </c>
      <c r="F770" s="75" t="s">
        <v>144</v>
      </c>
      <c r="G770" s="76" t="s">
        <v>284</v>
      </c>
      <c r="H770" s="76" t="s">
        <v>403</v>
      </c>
      <c r="I770" s="75" t="s">
        <v>307</v>
      </c>
      <c r="J770" s="52" t="s">
        <v>337</v>
      </c>
      <c r="K770" s="45" t="s">
        <v>366</v>
      </c>
      <c r="L770" s="45" t="str">
        <f t="shared" si="22"/>
        <v>VI+I</v>
      </c>
      <c r="M770" s="48" t="str">
        <f t="shared" si="23"/>
        <v>Software Engineer</v>
      </c>
      <c r="N770" s="48"/>
    </row>
    <row r="771" spans="2:14" ht="11" x14ac:dyDescent="0.15">
      <c r="B771" s="46" t="s">
        <v>242</v>
      </c>
      <c r="C771" s="74" t="s">
        <v>153</v>
      </c>
      <c r="D771" s="75" t="s">
        <v>133</v>
      </c>
      <c r="E771" s="75" t="s">
        <v>136</v>
      </c>
      <c r="F771" s="75" t="s">
        <v>144</v>
      </c>
      <c r="G771" s="76" t="s">
        <v>284</v>
      </c>
      <c r="H771" s="76" t="s">
        <v>403</v>
      </c>
      <c r="I771" s="75" t="s">
        <v>307</v>
      </c>
      <c r="J771" s="52" t="s">
        <v>337</v>
      </c>
      <c r="K771" s="45" t="s">
        <v>366</v>
      </c>
      <c r="L771" s="45" t="str">
        <f t="shared" ref="L771:L834" si="24">IF(OR(I771="3_Very Important",I771="2_Important"),"VI+I",I771)</f>
        <v>VI+I</v>
      </c>
      <c r="M771" s="48" t="str">
        <f>IF(OR(C771="Other",C771="Operations"),"Operations + Other",C771)</f>
        <v>Operations + Other</v>
      </c>
      <c r="N771" s="48"/>
    </row>
    <row r="772" spans="2:14" ht="11" x14ac:dyDescent="0.15">
      <c r="B772" s="46" t="s">
        <v>246</v>
      </c>
      <c r="C772" s="74" t="s">
        <v>135</v>
      </c>
      <c r="D772" s="75" t="s">
        <v>133</v>
      </c>
      <c r="E772" s="75" t="s">
        <v>136</v>
      </c>
      <c r="F772" s="75" t="s">
        <v>136</v>
      </c>
      <c r="G772" s="76" t="s">
        <v>284</v>
      </c>
      <c r="H772" s="76" t="s">
        <v>403</v>
      </c>
      <c r="I772" s="75" t="s">
        <v>292</v>
      </c>
      <c r="J772" s="52" t="s">
        <v>337</v>
      </c>
      <c r="K772" s="45" t="s">
        <v>366</v>
      </c>
      <c r="L772" s="45" t="str">
        <f t="shared" si="24"/>
        <v>1_Somewhat Important</v>
      </c>
      <c r="M772" s="48" t="str">
        <f t="shared" ref="M772:M834" si="25">IF(OR(C772="Other",C772="Operations"),"O+O",C772)</f>
        <v>Data Scientist</v>
      </c>
      <c r="N772" s="48"/>
    </row>
    <row r="773" spans="2:14" ht="11" x14ac:dyDescent="0.15">
      <c r="B773" s="46" t="s">
        <v>247</v>
      </c>
      <c r="C773" s="74" t="s">
        <v>134</v>
      </c>
      <c r="D773" s="75" t="s">
        <v>146</v>
      </c>
      <c r="E773" s="75" t="s">
        <v>137</v>
      </c>
      <c r="F773" s="75" t="s">
        <v>137</v>
      </c>
      <c r="G773" s="76" t="s">
        <v>284</v>
      </c>
      <c r="H773" s="76" t="s">
        <v>403</v>
      </c>
      <c r="I773" s="75" t="s">
        <v>307</v>
      </c>
      <c r="J773" s="52" t="s">
        <v>337</v>
      </c>
      <c r="K773" s="45" t="s">
        <v>366</v>
      </c>
      <c r="L773" s="45" t="str">
        <f t="shared" si="24"/>
        <v>VI+I</v>
      </c>
      <c r="M773" s="48" t="str">
        <f t="shared" si="25"/>
        <v>Software Engineer</v>
      </c>
      <c r="N773" s="48"/>
    </row>
    <row r="774" spans="2:14" ht="11" x14ac:dyDescent="0.15">
      <c r="B774" s="46" t="s">
        <v>249</v>
      </c>
      <c r="C774" s="74" t="s">
        <v>135</v>
      </c>
      <c r="D774" s="75" t="s">
        <v>133</v>
      </c>
      <c r="E774" s="75" t="s">
        <v>136</v>
      </c>
      <c r="F774" s="75" t="s">
        <v>155</v>
      </c>
      <c r="G774" s="76" t="s">
        <v>284</v>
      </c>
      <c r="H774" s="76" t="s">
        <v>403</v>
      </c>
      <c r="I774" s="75" t="s">
        <v>307</v>
      </c>
      <c r="J774" s="52" t="s">
        <v>337</v>
      </c>
      <c r="K774" s="45" t="s">
        <v>366</v>
      </c>
      <c r="L774" s="45" t="str">
        <f t="shared" si="24"/>
        <v>VI+I</v>
      </c>
      <c r="M774" s="48" t="str">
        <f t="shared" si="25"/>
        <v>Data Scientist</v>
      </c>
      <c r="N774" s="48"/>
    </row>
    <row r="775" spans="2:14" ht="11" x14ac:dyDescent="0.15">
      <c r="B775" s="46" t="s">
        <v>254</v>
      </c>
      <c r="C775" s="74" t="s">
        <v>135</v>
      </c>
      <c r="D775" s="75" t="s">
        <v>146</v>
      </c>
      <c r="E775" s="75" t="s">
        <v>137</v>
      </c>
      <c r="F775" s="75" t="s">
        <v>144</v>
      </c>
      <c r="G775" s="76" t="s">
        <v>284</v>
      </c>
      <c r="H775" s="76" t="s">
        <v>403</v>
      </c>
      <c r="I775" s="75" t="s">
        <v>307</v>
      </c>
      <c r="J775" s="52" t="s">
        <v>337</v>
      </c>
      <c r="K775" s="45" t="s">
        <v>366</v>
      </c>
      <c r="L775" s="45" t="str">
        <f t="shared" si="24"/>
        <v>VI+I</v>
      </c>
      <c r="M775" s="48" t="str">
        <f t="shared" si="25"/>
        <v>Data Scientist</v>
      </c>
      <c r="N775" s="48"/>
    </row>
    <row r="776" spans="2:14" ht="11" x14ac:dyDescent="0.15">
      <c r="B776" s="46" t="s">
        <v>259</v>
      </c>
      <c r="C776" s="74" t="s">
        <v>135</v>
      </c>
      <c r="D776" s="75" t="s">
        <v>146</v>
      </c>
      <c r="E776" s="75" t="s">
        <v>136</v>
      </c>
      <c r="F776" s="75" t="s">
        <v>144</v>
      </c>
      <c r="G776" s="76" t="s">
        <v>284</v>
      </c>
      <c r="H776" s="76" t="s">
        <v>403</v>
      </c>
      <c r="I776" s="75" t="s">
        <v>307</v>
      </c>
      <c r="J776" s="52" t="s">
        <v>337</v>
      </c>
      <c r="K776" s="45" t="s">
        <v>366</v>
      </c>
      <c r="L776" s="45" t="str">
        <f t="shared" si="24"/>
        <v>VI+I</v>
      </c>
      <c r="M776" s="48" t="str">
        <f t="shared" si="25"/>
        <v>Data Scientist</v>
      </c>
      <c r="N776" s="48"/>
    </row>
    <row r="777" spans="2:14" ht="11" x14ac:dyDescent="0.15">
      <c r="B777" s="46" t="s">
        <v>128</v>
      </c>
      <c r="C777" s="74" t="s">
        <v>134</v>
      </c>
      <c r="D777" s="75" t="s">
        <v>133</v>
      </c>
      <c r="E777" s="75" t="s">
        <v>136</v>
      </c>
      <c r="F777" s="75" t="s">
        <v>137</v>
      </c>
      <c r="G777" s="76" t="s">
        <v>282</v>
      </c>
      <c r="H777" s="76" t="s">
        <v>404</v>
      </c>
      <c r="I777" s="78" t="s">
        <v>307</v>
      </c>
      <c r="J777" s="52">
        <v>17.399999999999999</v>
      </c>
      <c r="K777" s="45" t="s">
        <v>367</v>
      </c>
      <c r="L777" s="45" t="str">
        <f t="shared" si="24"/>
        <v>VI+I</v>
      </c>
      <c r="M777" s="48" t="str">
        <f t="shared" si="25"/>
        <v>Software Engineer</v>
      </c>
      <c r="N777" s="48"/>
    </row>
    <row r="778" spans="2:14" ht="11" x14ac:dyDescent="0.15">
      <c r="B778" s="46" t="s">
        <v>143</v>
      </c>
      <c r="C778" s="74" t="s">
        <v>134</v>
      </c>
      <c r="D778" s="75" t="s">
        <v>133</v>
      </c>
      <c r="E778" s="75" t="s">
        <v>144</v>
      </c>
      <c r="F778" s="75" t="s">
        <v>144</v>
      </c>
      <c r="G778" s="76" t="s">
        <v>282</v>
      </c>
      <c r="H778" s="76" t="s">
        <v>404</v>
      </c>
      <c r="I778" s="78" t="s">
        <v>306</v>
      </c>
      <c r="J778" s="52">
        <v>17.399999999999999</v>
      </c>
      <c r="K778" s="45" t="s">
        <v>367</v>
      </c>
      <c r="L778" s="45" t="str">
        <f t="shared" si="24"/>
        <v>VI+I</v>
      </c>
      <c r="M778" s="48" t="str">
        <f t="shared" si="25"/>
        <v>Software Engineer</v>
      </c>
      <c r="N778" s="48"/>
    </row>
    <row r="779" spans="2:14" ht="11" x14ac:dyDescent="0.15">
      <c r="B779" s="46" t="s">
        <v>145</v>
      </c>
      <c r="C779" s="74" t="s">
        <v>134</v>
      </c>
      <c r="D779" s="75" t="s">
        <v>146</v>
      </c>
      <c r="E779" s="75" t="s">
        <v>137</v>
      </c>
      <c r="F779" s="75" t="s">
        <v>137</v>
      </c>
      <c r="G779" s="76" t="s">
        <v>282</v>
      </c>
      <c r="H779" s="76" t="s">
        <v>404</v>
      </c>
      <c r="I779" s="78" t="s">
        <v>307</v>
      </c>
      <c r="J779" s="52">
        <v>17.399999999999999</v>
      </c>
      <c r="K779" s="45" t="s">
        <v>367</v>
      </c>
      <c r="L779" s="45" t="str">
        <f t="shared" si="24"/>
        <v>VI+I</v>
      </c>
      <c r="M779" s="48" t="str">
        <f t="shared" si="25"/>
        <v>Software Engineer</v>
      </c>
      <c r="N779" s="48"/>
    </row>
    <row r="780" spans="2:14" ht="11" x14ac:dyDescent="0.15">
      <c r="B780" s="46" t="s">
        <v>149</v>
      </c>
      <c r="C780" s="74" t="s">
        <v>135</v>
      </c>
      <c r="D780" s="75" t="s">
        <v>133</v>
      </c>
      <c r="E780" s="75" t="s">
        <v>137</v>
      </c>
      <c r="F780" s="75" t="s">
        <v>137</v>
      </c>
      <c r="G780" s="76" t="s">
        <v>282</v>
      </c>
      <c r="H780" s="76" t="s">
        <v>404</v>
      </c>
      <c r="I780" s="78" t="s">
        <v>307</v>
      </c>
      <c r="J780" s="52">
        <v>17.399999999999999</v>
      </c>
      <c r="K780" s="45" t="s">
        <v>367</v>
      </c>
      <c r="L780" s="45" t="str">
        <f t="shared" si="24"/>
        <v>VI+I</v>
      </c>
      <c r="M780" s="48" t="str">
        <f t="shared" si="25"/>
        <v>Data Scientist</v>
      </c>
      <c r="N780" s="48"/>
    </row>
    <row r="781" spans="2:14" ht="11" x14ac:dyDescent="0.15">
      <c r="B781" s="46" t="s">
        <v>152</v>
      </c>
      <c r="C781" s="74" t="s">
        <v>135</v>
      </c>
      <c r="D781" s="75" t="s">
        <v>133</v>
      </c>
      <c r="E781" s="75" t="s">
        <v>155</v>
      </c>
      <c r="F781" s="75" t="s">
        <v>155</v>
      </c>
      <c r="G781" s="76" t="s">
        <v>282</v>
      </c>
      <c r="H781" s="76" t="s">
        <v>404</v>
      </c>
      <c r="I781" s="78" t="s">
        <v>307</v>
      </c>
      <c r="J781" s="52">
        <v>17.399999999999999</v>
      </c>
      <c r="K781" s="45" t="s">
        <v>367</v>
      </c>
      <c r="L781" s="45" t="str">
        <f t="shared" si="24"/>
        <v>VI+I</v>
      </c>
      <c r="M781" s="48" t="str">
        <f t="shared" si="25"/>
        <v>Data Scientist</v>
      </c>
      <c r="N781" s="48"/>
    </row>
    <row r="782" spans="2:14" ht="11" x14ac:dyDescent="0.15">
      <c r="B782" s="46" t="s">
        <v>158</v>
      </c>
      <c r="C782" s="74" t="s">
        <v>135</v>
      </c>
      <c r="D782" s="75" t="s">
        <v>146</v>
      </c>
      <c r="E782" s="75" t="s">
        <v>136</v>
      </c>
      <c r="F782" s="75" t="s">
        <v>136</v>
      </c>
      <c r="G782" s="76" t="s">
        <v>282</v>
      </c>
      <c r="H782" s="76" t="s">
        <v>404</v>
      </c>
      <c r="I782" s="78" t="s">
        <v>307</v>
      </c>
      <c r="J782" s="52">
        <v>17.399999999999999</v>
      </c>
      <c r="K782" s="45" t="s">
        <v>367</v>
      </c>
      <c r="L782" s="45" t="str">
        <f t="shared" si="24"/>
        <v>VI+I</v>
      </c>
      <c r="M782" s="48" t="str">
        <f t="shared" si="25"/>
        <v>Data Scientist</v>
      </c>
      <c r="N782" s="48"/>
    </row>
    <row r="783" spans="2:14" ht="11" x14ac:dyDescent="0.15">
      <c r="B783" s="46" t="s">
        <v>164</v>
      </c>
      <c r="C783" s="74" t="s">
        <v>135</v>
      </c>
      <c r="D783" s="75" t="s">
        <v>133</v>
      </c>
      <c r="E783" s="75" t="s">
        <v>136</v>
      </c>
      <c r="F783" s="75" t="s">
        <v>136</v>
      </c>
      <c r="G783" s="76" t="s">
        <v>282</v>
      </c>
      <c r="H783" s="76" t="s">
        <v>404</v>
      </c>
      <c r="I783" s="78" t="s">
        <v>307</v>
      </c>
      <c r="J783" s="52">
        <v>17.399999999999999</v>
      </c>
      <c r="K783" s="45" t="s">
        <v>367</v>
      </c>
      <c r="L783" s="45" t="str">
        <f t="shared" si="24"/>
        <v>VI+I</v>
      </c>
      <c r="M783" s="48" t="str">
        <f t="shared" si="25"/>
        <v>Data Scientist</v>
      </c>
      <c r="N783" s="48"/>
    </row>
    <row r="784" spans="2:14" ht="22" x14ac:dyDescent="0.15">
      <c r="B784" s="46" t="s">
        <v>169</v>
      </c>
      <c r="C784" s="74" t="s">
        <v>135</v>
      </c>
      <c r="D784" s="75" t="s">
        <v>173</v>
      </c>
      <c r="E784" s="75" t="s">
        <v>155</v>
      </c>
      <c r="F784" s="75" t="s">
        <v>136</v>
      </c>
      <c r="G784" s="76" t="s">
        <v>282</v>
      </c>
      <c r="H784" s="76" t="s">
        <v>404</v>
      </c>
      <c r="I784" s="78" t="s">
        <v>307</v>
      </c>
      <c r="J784" s="52">
        <v>17.399999999999999</v>
      </c>
      <c r="K784" s="45" t="s">
        <v>367</v>
      </c>
      <c r="L784" s="45" t="str">
        <f t="shared" si="24"/>
        <v>VI+I</v>
      </c>
      <c r="M784" s="48" t="str">
        <f t="shared" si="25"/>
        <v>Data Scientist</v>
      </c>
      <c r="N784" s="48"/>
    </row>
    <row r="785" spans="2:14" ht="11" x14ac:dyDescent="0.15">
      <c r="B785" s="46" t="s">
        <v>175</v>
      </c>
      <c r="C785" s="74" t="s">
        <v>153</v>
      </c>
      <c r="D785" s="75" t="s">
        <v>133</v>
      </c>
      <c r="E785" s="75" t="s">
        <v>136</v>
      </c>
      <c r="F785" s="75" t="s">
        <v>136</v>
      </c>
      <c r="G785" s="76" t="s">
        <v>282</v>
      </c>
      <c r="H785" s="76" t="s">
        <v>404</v>
      </c>
      <c r="I785" s="78" t="s">
        <v>307</v>
      </c>
      <c r="J785" s="52">
        <v>17.399999999999999</v>
      </c>
      <c r="K785" s="45" t="s">
        <v>367</v>
      </c>
      <c r="L785" s="45" t="str">
        <f t="shared" si="24"/>
        <v>VI+I</v>
      </c>
      <c r="M785" s="48" t="str">
        <f>IF(OR(C785="Other",C785="Operations"),"Operations + Other",C785)</f>
        <v>Operations + Other</v>
      </c>
      <c r="N785" s="48"/>
    </row>
    <row r="786" spans="2:14" ht="11" x14ac:dyDescent="0.15">
      <c r="B786" s="46" t="s">
        <v>187</v>
      </c>
      <c r="C786" s="74" t="s">
        <v>134</v>
      </c>
      <c r="D786" s="75" t="s">
        <v>133</v>
      </c>
      <c r="E786" s="75" t="s">
        <v>136</v>
      </c>
      <c r="F786" s="75" t="s">
        <v>136</v>
      </c>
      <c r="G786" s="76" t="s">
        <v>282</v>
      </c>
      <c r="H786" s="76" t="s">
        <v>404</v>
      </c>
      <c r="I786" s="78" t="s">
        <v>307</v>
      </c>
      <c r="J786" s="52">
        <v>17.399999999999999</v>
      </c>
      <c r="K786" s="45" t="s">
        <v>367</v>
      </c>
      <c r="L786" s="45" t="str">
        <f t="shared" si="24"/>
        <v>VI+I</v>
      </c>
      <c r="M786" s="48" t="str">
        <f t="shared" si="25"/>
        <v>Software Engineer</v>
      </c>
      <c r="N786" s="48"/>
    </row>
    <row r="787" spans="2:14" ht="11" x14ac:dyDescent="0.15">
      <c r="B787" s="46" t="s">
        <v>191</v>
      </c>
      <c r="C787" s="74" t="s">
        <v>135</v>
      </c>
      <c r="D787" s="75" t="s">
        <v>133</v>
      </c>
      <c r="E787" s="75" t="s">
        <v>155</v>
      </c>
      <c r="F787" s="75" t="s">
        <v>155</v>
      </c>
      <c r="G787" s="76" t="s">
        <v>282</v>
      </c>
      <c r="H787" s="76" t="s">
        <v>404</v>
      </c>
      <c r="I787" s="78" t="s">
        <v>306</v>
      </c>
      <c r="J787" s="52">
        <v>17.399999999999999</v>
      </c>
      <c r="K787" s="45" t="s">
        <v>367</v>
      </c>
      <c r="L787" s="45" t="str">
        <f t="shared" si="24"/>
        <v>VI+I</v>
      </c>
      <c r="M787" s="48" t="str">
        <f t="shared" si="25"/>
        <v>Data Scientist</v>
      </c>
      <c r="N787" s="48"/>
    </row>
    <row r="788" spans="2:14" ht="11" x14ac:dyDescent="0.15">
      <c r="B788" s="46" t="s">
        <v>193</v>
      </c>
      <c r="C788" s="74" t="s">
        <v>135</v>
      </c>
      <c r="D788" s="75" t="s">
        <v>133</v>
      </c>
      <c r="E788" s="75" t="s">
        <v>155</v>
      </c>
      <c r="F788" s="75" t="s">
        <v>137</v>
      </c>
      <c r="G788" s="76" t="s">
        <v>282</v>
      </c>
      <c r="H788" s="76" t="s">
        <v>404</v>
      </c>
      <c r="I788" s="78" t="s">
        <v>306</v>
      </c>
      <c r="J788" s="52">
        <v>17.399999999999999</v>
      </c>
      <c r="K788" s="45" t="s">
        <v>367</v>
      </c>
      <c r="L788" s="45" t="str">
        <f t="shared" si="24"/>
        <v>VI+I</v>
      </c>
      <c r="M788" s="48" t="str">
        <f t="shared" si="25"/>
        <v>Data Scientist</v>
      </c>
      <c r="N788" s="48"/>
    </row>
    <row r="789" spans="2:14" ht="11" x14ac:dyDescent="0.15">
      <c r="B789" s="46" t="s">
        <v>196</v>
      </c>
      <c r="C789" s="74" t="s">
        <v>134</v>
      </c>
      <c r="D789" s="75" t="s">
        <v>133</v>
      </c>
      <c r="E789" s="75" t="s">
        <v>136</v>
      </c>
      <c r="F789" s="75" t="s">
        <v>137</v>
      </c>
      <c r="G789" s="76" t="s">
        <v>282</v>
      </c>
      <c r="H789" s="76" t="s">
        <v>404</v>
      </c>
      <c r="I789" s="78" t="s">
        <v>307</v>
      </c>
      <c r="J789" s="52">
        <v>17.399999999999999</v>
      </c>
      <c r="K789" s="45" t="s">
        <v>367</v>
      </c>
      <c r="L789" s="45" t="str">
        <f t="shared" si="24"/>
        <v>VI+I</v>
      </c>
      <c r="M789" s="48" t="str">
        <f t="shared" si="25"/>
        <v>Software Engineer</v>
      </c>
      <c r="N789" s="48"/>
    </row>
    <row r="790" spans="2:14" ht="11" x14ac:dyDescent="0.15">
      <c r="B790" s="46" t="s">
        <v>199</v>
      </c>
      <c r="C790" s="74" t="s">
        <v>153</v>
      </c>
      <c r="D790" s="75" t="s">
        <v>133</v>
      </c>
      <c r="E790" s="75" t="s">
        <v>136</v>
      </c>
      <c r="F790" s="75" t="s">
        <v>137</v>
      </c>
      <c r="G790" s="76" t="s">
        <v>282</v>
      </c>
      <c r="H790" s="76" t="s">
        <v>404</v>
      </c>
      <c r="I790" s="78" t="s">
        <v>307</v>
      </c>
      <c r="J790" s="52">
        <v>17.399999999999999</v>
      </c>
      <c r="K790" s="45" t="s">
        <v>367</v>
      </c>
      <c r="L790" s="45" t="str">
        <f t="shared" si="24"/>
        <v>VI+I</v>
      </c>
      <c r="M790" s="48" t="str">
        <f>IF(OR(C790="Other",C790="Operations"),"Operations + Other",C790)</f>
        <v>Operations + Other</v>
      </c>
      <c r="N790" s="48"/>
    </row>
    <row r="791" spans="2:14" ht="11" x14ac:dyDescent="0.15">
      <c r="B791" s="46" t="s">
        <v>202</v>
      </c>
      <c r="C791" s="74" t="s">
        <v>134</v>
      </c>
      <c r="D791" s="75" t="s">
        <v>133</v>
      </c>
      <c r="E791" s="75" t="s">
        <v>137</v>
      </c>
      <c r="F791" s="75" t="s">
        <v>155</v>
      </c>
      <c r="G791" s="76" t="s">
        <v>282</v>
      </c>
      <c r="H791" s="76" t="s">
        <v>404</v>
      </c>
      <c r="I791" s="78" t="s">
        <v>307</v>
      </c>
      <c r="J791" s="52">
        <v>17.399999999999999</v>
      </c>
      <c r="K791" s="45" t="s">
        <v>367</v>
      </c>
      <c r="L791" s="45" t="str">
        <f t="shared" si="24"/>
        <v>VI+I</v>
      </c>
      <c r="M791" s="48" t="str">
        <f t="shared" si="25"/>
        <v>Software Engineer</v>
      </c>
      <c r="N791" s="48"/>
    </row>
    <row r="792" spans="2:14" ht="11" x14ac:dyDescent="0.15">
      <c r="B792" s="46" t="s">
        <v>207</v>
      </c>
      <c r="C792" s="74" t="s">
        <v>134</v>
      </c>
      <c r="D792" s="75" t="s">
        <v>146</v>
      </c>
      <c r="E792" s="75" t="s">
        <v>136</v>
      </c>
      <c r="F792" s="75" t="s">
        <v>144</v>
      </c>
      <c r="G792" s="76" t="s">
        <v>282</v>
      </c>
      <c r="H792" s="76" t="s">
        <v>404</v>
      </c>
      <c r="I792" s="78" t="s">
        <v>307</v>
      </c>
      <c r="J792" s="52">
        <v>17.399999999999999</v>
      </c>
      <c r="K792" s="45" t="s">
        <v>367</v>
      </c>
      <c r="L792" s="45" t="str">
        <f t="shared" si="24"/>
        <v>VI+I</v>
      </c>
      <c r="M792" s="48" t="str">
        <f t="shared" si="25"/>
        <v>Software Engineer</v>
      </c>
      <c r="N792" s="48"/>
    </row>
    <row r="793" spans="2:14" ht="11" x14ac:dyDescent="0.15">
      <c r="B793" s="46" t="s">
        <v>215</v>
      </c>
      <c r="C793" s="74" t="s">
        <v>135</v>
      </c>
      <c r="D793" s="75" t="s">
        <v>146</v>
      </c>
      <c r="E793" s="75" t="s">
        <v>155</v>
      </c>
      <c r="F793" s="75" t="s">
        <v>137</v>
      </c>
      <c r="G793" s="76" t="s">
        <v>282</v>
      </c>
      <c r="H793" s="76" t="s">
        <v>404</v>
      </c>
      <c r="I793" s="78" t="s">
        <v>307</v>
      </c>
      <c r="J793" s="52">
        <v>17.399999999999999</v>
      </c>
      <c r="K793" s="45" t="s">
        <v>367</v>
      </c>
      <c r="L793" s="45" t="str">
        <f t="shared" si="24"/>
        <v>VI+I</v>
      </c>
      <c r="M793" s="48" t="str">
        <f t="shared" si="25"/>
        <v>Data Scientist</v>
      </c>
      <c r="N793" s="48"/>
    </row>
    <row r="794" spans="2:14" ht="11" x14ac:dyDescent="0.15">
      <c r="B794" s="46" t="s">
        <v>220</v>
      </c>
      <c r="C794" s="74" t="s">
        <v>153</v>
      </c>
      <c r="D794" s="75" t="s">
        <v>133</v>
      </c>
      <c r="E794" s="75" t="s">
        <v>136</v>
      </c>
      <c r="F794" s="75" t="s">
        <v>137</v>
      </c>
      <c r="G794" s="76" t="s">
        <v>282</v>
      </c>
      <c r="H794" s="76" t="s">
        <v>404</v>
      </c>
      <c r="I794" s="78" t="s">
        <v>307</v>
      </c>
      <c r="J794" s="52">
        <v>17.399999999999999</v>
      </c>
      <c r="K794" s="45" t="s">
        <v>367</v>
      </c>
      <c r="L794" s="45" t="str">
        <f t="shared" si="24"/>
        <v>VI+I</v>
      </c>
      <c r="M794" s="48" t="str">
        <f>IF(OR(C794="Other",C794="Operations"),"Operations + Other",C794)</f>
        <v>Operations + Other</v>
      </c>
      <c r="N794" s="48"/>
    </row>
    <row r="795" spans="2:14" ht="11" x14ac:dyDescent="0.15">
      <c r="B795" s="46" t="s">
        <v>223</v>
      </c>
      <c r="C795" s="74" t="s">
        <v>135</v>
      </c>
      <c r="D795" s="75" t="s">
        <v>153</v>
      </c>
      <c r="E795" s="75" t="s">
        <v>137</v>
      </c>
      <c r="F795" s="75" t="s">
        <v>144</v>
      </c>
      <c r="G795" s="76" t="s">
        <v>282</v>
      </c>
      <c r="H795" s="76" t="s">
        <v>404</v>
      </c>
      <c r="I795" s="78" t="s">
        <v>307</v>
      </c>
      <c r="J795" s="52">
        <v>17.399999999999999</v>
      </c>
      <c r="K795" s="45" t="s">
        <v>367</v>
      </c>
      <c r="L795" s="45" t="str">
        <f t="shared" si="24"/>
        <v>VI+I</v>
      </c>
      <c r="M795" s="48" t="str">
        <f t="shared" si="25"/>
        <v>Data Scientist</v>
      </c>
      <c r="N795" s="48"/>
    </row>
    <row r="796" spans="2:14" ht="11" x14ac:dyDescent="0.15">
      <c r="B796" s="46" t="s">
        <v>226</v>
      </c>
      <c r="C796" s="74" t="s">
        <v>135</v>
      </c>
      <c r="D796" s="75" t="s">
        <v>133</v>
      </c>
      <c r="E796" s="75" t="s">
        <v>155</v>
      </c>
      <c r="F796" s="75" t="s">
        <v>155</v>
      </c>
      <c r="G796" s="76" t="s">
        <v>282</v>
      </c>
      <c r="H796" s="76" t="s">
        <v>404</v>
      </c>
      <c r="I796" s="78" t="s">
        <v>307</v>
      </c>
      <c r="J796" s="52">
        <v>17.399999999999999</v>
      </c>
      <c r="K796" s="45" t="s">
        <v>367</v>
      </c>
      <c r="L796" s="45" t="str">
        <f t="shared" si="24"/>
        <v>VI+I</v>
      </c>
      <c r="M796" s="48" t="str">
        <f t="shared" si="25"/>
        <v>Data Scientist</v>
      </c>
      <c r="N796" s="48"/>
    </row>
    <row r="797" spans="2:14" ht="22" x14ac:dyDescent="0.15">
      <c r="B797" s="46" t="s">
        <v>228</v>
      </c>
      <c r="C797" s="74" t="s">
        <v>134</v>
      </c>
      <c r="D797" s="75" t="s">
        <v>173</v>
      </c>
      <c r="E797" s="75" t="s">
        <v>155</v>
      </c>
      <c r="F797" s="75" t="s">
        <v>137</v>
      </c>
      <c r="G797" s="76" t="s">
        <v>282</v>
      </c>
      <c r="H797" s="76" t="s">
        <v>404</v>
      </c>
      <c r="I797" s="78" t="s">
        <v>306</v>
      </c>
      <c r="J797" s="52">
        <v>17.399999999999999</v>
      </c>
      <c r="K797" s="45" t="s">
        <v>367</v>
      </c>
      <c r="L797" s="45" t="str">
        <f t="shared" si="24"/>
        <v>VI+I</v>
      </c>
      <c r="M797" s="48" t="str">
        <f t="shared" si="25"/>
        <v>Software Engineer</v>
      </c>
      <c r="N797" s="48"/>
    </row>
    <row r="798" spans="2:14" ht="11" x14ac:dyDescent="0.15">
      <c r="B798" s="46" t="s">
        <v>233</v>
      </c>
      <c r="C798" s="74" t="s">
        <v>135</v>
      </c>
      <c r="D798" s="75" t="s">
        <v>146</v>
      </c>
      <c r="E798" s="75" t="s">
        <v>137</v>
      </c>
      <c r="F798" s="75" t="s">
        <v>137</v>
      </c>
      <c r="G798" s="76" t="s">
        <v>282</v>
      </c>
      <c r="H798" s="76" t="s">
        <v>404</v>
      </c>
      <c r="I798" s="78" t="s">
        <v>306</v>
      </c>
      <c r="J798" s="52">
        <v>17.399999999999999</v>
      </c>
      <c r="K798" s="45" t="s">
        <v>367</v>
      </c>
      <c r="L798" s="45" t="str">
        <f t="shared" si="24"/>
        <v>VI+I</v>
      </c>
      <c r="M798" s="48" t="str">
        <f t="shared" si="25"/>
        <v>Data Scientist</v>
      </c>
      <c r="N798" s="48"/>
    </row>
    <row r="799" spans="2:14" ht="11" x14ac:dyDescent="0.15">
      <c r="B799" s="46" t="s">
        <v>235</v>
      </c>
      <c r="C799" s="74" t="s">
        <v>219</v>
      </c>
      <c r="D799" s="75" t="s">
        <v>133</v>
      </c>
      <c r="E799" s="75" t="s">
        <v>136</v>
      </c>
      <c r="F799" s="75" t="s">
        <v>144</v>
      </c>
      <c r="G799" s="76" t="s">
        <v>282</v>
      </c>
      <c r="H799" s="76" t="s">
        <v>404</v>
      </c>
      <c r="I799" s="78" t="s">
        <v>306</v>
      </c>
      <c r="J799" s="52">
        <v>17.399999999999999</v>
      </c>
      <c r="K799" s="45" t="s">
        <v>367</v>
      </c>
      <c r="L799" s="45" t="str">
        <f t="shared" si="24"/>
        <v>VI+I</v>
      </c>
      <c r="M799" s="48" t="str">
        <f>IF(OR(C799="Other",C799="Operations"),"Operations + Other",C799)</f>
        <v>Operations + Other</v>
      </c>
      <c r="N799" s="48"/>
    </row>
    <row r="800" spans="2:14" ht="11" x14ac:dyDescent="0.15">
      <c r="B800" s="46" t="s">
        <v>239</v>
      </c>
      <c r="C800" s="74" t="s">
        <v>135</v>
      </c>
      <c r="D800" s="75" t="s">
        <v>133</v>
      </c>
      <c r="E800" s="75" t="s">
        <v>136</v>
      </c>
      <c r="F800" s="75" t="s">
        <v>137</v>
      </c>
      <c r="G800" s="76" t="s">
        <v>282</v>
      </c>
      <c r="H800" s="76" t="s">
        <v>404</v>
      </c>
      <c r="I800" s="78" t="s">
        <v>307</v>
      </c>
      <c r="J800" s="52">
        <v>17.399999999999999</v>
      </c>
      <c r="K800" s="45" t="s">
        <v>367</v>
      </c>
      <c r="L800" s="45" t="str">
        <f t="shared" si="24"/>
        <v>VI+I</v>
      </c>
      <c r="M800" s="48" t="str">
        <f t="shared" si="25"/>
        <v>Data Scientist</v>
      </c>
      <c r="N800" s="48"/>
    </row>
    <row r="801" spans="2:14" ht="11" x14ac:dyDescent="0.15">
      <c r="B801" s="46" t="s">
        <v>241</v>
      </c>
      <c r="C801" s="74" t="s">
        <v>134</v>
      </c>
      <c r="D801" s="75" t="s">
        <v>133</v>
      </c>
      <c r="E801" s="75" t="s">
        <v>144</v>
      </c>
      <c r="F801" s="75" t="s">
        <v>144</v>
      </c>
      <c r="G801" s="76" t="s">
        <v>282</v>
      </c>
      <c r="H801" s="76" t="s">
        <v>404</v>
      </c>
      <c r="I801" s="78" t="s">
        <v>307</v>
      </c>
      <c r="J801" s="52">
        <v>17.399999999999999</v>
      </c>
      <c r="K801" s="45" t="s">
        <v>367</v>
      </c>
      <c r="L801" s="45" t="str">
        <f t="shared" si="24"/>
        <v>VI+I</v>
      </c>
      <c r="M801" s="48" t="str">
        <f t="shared" si="25"/>
        <v>Software Engineer</v>
      </c>
      <c r="N801" s="48"/>
    </row>
    <row r="802" spans="2:14" ht="11" x14ac:dyDescent="0.15">
      <c r="B802" s="46" t="s">
        <v>242</v>
      </c>
      <c r="C802" s="74" t="s">
        <v>153</v>
      </c>
      <c r="D802" s="75" t="s">
        <v>133</v>
      </c>
      <c r="E802" s="75" t="s">
        <v>136</v>
      </c>
      <c r="F802" s="75" t="s">
        <v>144</v>
      </c>
      <c r="G802" s="76" t="s">
        <v>282</v>
      </c>
      <c r="H802" s="76" t="s">
        <v>404</v>
      </c>
      <c r="I802" s="78" t="s">
        <v>307</v>
      </c>
      <c r="J802" s="52">
        <v>17.399999999999999</v>
      </c>
      <c r="K802" s="45" t="s">
        <v>367</v>
      </c>
      <c r="L802" s="45" t="str">
        <f t="shared" si="24"/>
        <v>VI+I</v>
      </c>
      <c r="M802" s="48" t="str">
        <f>IF(OR(C802="Other",C802="Operations"),"Operations + Other",C802)</f>
        <v>Operations + Other</v>
      </c>
      <c r="N802" s="48"/>
    </row>
    <row r="803" spans="2:14" ht="11" x14ac:dyDescent="0.15">
      <c r="B803" s="46" t="s">
        <v>246</v>
      </c>
      <c r="C803" s="74" t="s">
        <v>135</v>
      </c>
      <c r="D803" s="75" t="s">
        <v>133</v>
      </c>
      <c r="E803" s="75" t="s">
        <v>136</v>
      </c>
      <c r="F803" s="75" t="s">
        <v>136</v>
      </c>
      <c r="G803" s="76" t="s">
        <v>282</v>
      </c>
      <c r="H803" s="76" t="s">
        <v>404</v>
      </c>
      <c r="I803" s="78" t="s">
        <v>307</v>
      </c>
      <c r="J803" s="52">
        <v>17.399999999999999</v>
      </c>
      <c r="K803" s="45" t="s">
        <v>367</v>
      </c>
      <c r="L803" s="45" t="str">
        <f t="shared" si="24"/>
        <v>VI+I</v>
      </c>
      <c r="M803" s="48" t="str">
        <f t="shared" si="25"/>
        <v>Data Scientist</v>
      </c>
      <c r="N803" s="48"/>
    </row>
    <row r="804" spans="2:14" ht="11" x14ac:dyDescent="0.15">
      <c r="B804" s="46" t="s">
        <v>247</v>
      </c>
      <c r="C804" s="74" t="s">
        <v>134</v>
      </c>
      <c r="D804" s="75" t="s">
        <v>146</v>
      </c>
      <c r="E804" s="75" t="s">
        <v>137</v>
      </c>
      <c r="F804" s="75" t="s">
        <v>137</v>
      </c>
      <c r="G804" s="76" t="s">
        <v>282</v>
      </c>
      <c r="H804" s="76" t="s">
        <v>404</v>
      </c>
      <c r="I804" s="78" t="s">
        <v>307</v>
      </c>
      <c r="J804" s="52">
        <v>17.399999999999999</v>
      </c>
      <c r="K804" s="45" t="s">
        <v>367</v>
      </c>
      <c r="L804" s="45" t="str">
        <f t="shared" si="24"/>
        <v>VI+I</v>
      </c>
      <c r="M804" s="48" t="str">
        <f t="shared" si="25"/>
        <v>Software Engineer</v>
      </c>
      <c r="N804" s="48"/>
    </row>
    <row r="805" spans="2:14" ht="11" x14ac:dyDescent="0.15">
      <c r="B805" s="46" t="s">
        <v>249</v>
      </c>
      <c r="C805" s="74" t="s">
        <v>135</v>
      </c>
      <c r="D805" s="75" t="s">
        <v>133</v>
      </c>
      <c r="E805" s="75" t="s">
        <v>136</v>
      </c>
      <c r="F805" s="75" t="s">
        <v>155</v>
      </c>
      <c r="G805" s="76" t="s">
        <v>282</v>
      </c>
      <c r="H805" s="76" t="s">
        <v>404</v>
      </c>
      <c r="I805" s="78" t="s">
        <v>307</v>
      </c>
      <c r="J805" s="52">
        <v>17.399999999999999</v>
      </c>
      <c r="K805" s="45" t="s">
        <v>367</v>
      </c>
      <c r="L805" s="45" t="str">
        <f t="shared" si="24"/>
        <v>VI+I</v>
      </c>
      <c r="M805" s="48" t="str">
        <f t="shared" si="25"/>
        <v>Data Scientist</v>
      </c>
      <c r="N805" s="48"/>
    </row>
    <row r="806" spans="2:14" ht="11" x14ac:dyDescent="0.15">
      <c r="B806" s="46" t="s">
        <v>254</v>
      </c>
      <c r="C806" s="74" t="s">
        <v>135</v>
      </c>
      <c r="D806" s="75" t="s">
        <v>146</v>
      </c>
      <c r="E806" s="75" t="s">
        <v>137</v>
      </c>
      <c r="F806" s="75" t="s">
        <v>144</v>
      </c>
      <c r="G806" s="76" t="s">
        <v>282</v>
      </c>
      <c r="H806" s="76" t="s">
        <v>404</v>
      </c>
      <c r="I806" s="78" t="s">
        <v>306</v>
      </c>
      <c r="J806" s="52">
        <v>17.399999999999999</v>
      </c>
      <c r="K806" s="45" t="s">
        <v>367</v>
      </c>
      <c r="L806" s="45" t="str">
        <f t="shared" si="24"/>
        <v>VI+I</v>
      </c>
      <c r="M806" s="48" t="str">
        <f t="shared" si="25"/>
        <v>Data Scientist</v>
      </c>
      <c r="N806" s="48"/>
    </row>
    <row r="807" spans="2:14" ht="11" x14ac:dyDescent="0.15">
      <c r="B807" s="46" t="s">
        <v>259</v>
      </c>
      <c r="C807" s="74" t="s">
        <v>135</v>
      </c>
      <c r="D807" s="75" t="s">
        <v>146</v>
      </c>
      <c r="E807" s="75" t="s">
        <v>136</v>
      </c>
      <c r="F807" s="75" t="s">
        <v>144</v>
      </c>
      <c r="G807" s="76" t="s">
        <v>282</v>
      </c>
      <c r="H807" s="76" t="s">
        <v>404</v>
      </c>
      <c r="I807" s="78" t="s">
        <v>293</v>
      </c>
      <c r="J807" s="52">
        <v>17.399999999999999</v>
      </c>
      <c r="K807" s="45" t="s">
        <v>367</v>
      </c>
      <c r="L807" s="45" t="str">
        <f t="shared" si="24"/>
        <v>0_Not Important</v>
      </c>
      <c r="M807" s="48" t="str">
        <f t="shared" si="25"/>
        <v>Data Scientist</v>
      </c>
      <c r="N807" s="48"/>
    </row>
    <row r="808" spans="2:14" ht="11" x14ac:dyDescent="0.15">
      <c r="B808" s="46" t="s">
        <v>128</v>
      </c>
      <c r="C808" s="74" t="s">
        <v>134</v>
      </c>
      <c r="D808" s="75" t="s">
        <v>133</v>
      </c>
      <c r="E808" s="75" t="s">
        <v>136</v>
      </c>
      <c r="F808" s="75" t="s">
        <v>137</v>
      </c>
      <c r="G808" s="77" t="s">
        <v>313</v>
      </c>
      <c r="H808" s="77" t="s">
        <v>418</v>
      </c>
      <c r="I808" s="75" t="s">
        <v>306</v>
      </c>
      <c r="J808" s="52" t="s">
        <v>338</v>
      </c>
      <c r="K808" s="45" t="s">
        <v>368</v>
      </c>
      <c r="L808" s="45" t="str">
        <f t="shared" si="24"/>
        <v>VI+I</v>
      </c>
      <c r="M808" s="48" t="str">
        <f t="shared" si="25"/>
        <v>Software Engineer</v>
      </c>
      <c r="N808" s="48"/>
    </row>
    <row r="809" spans="2:14" ht="11" x14ac:dyDescent="0.15">
      <c r="B809" s="46" t="s">
        <v>143</v>
      </c>
      <c r="C809" s="74" t="s">
        <v>134</v>
      </c>
      <c r="D809" s="75" t="s">
        <v>133</v>
      </c>
      <c r="E809" s="75" t="s">
        <v>144</v>
      </c>
      <c r="F809" s="75" t="s">
        <v>144</v>
      </c>
      <c r="G809" s="77" t="s">
        <v>313</v>
      </c>
      <c r="H809" s="77" t="s">
        <v>418</v>
      </c>
      <c r="I809" s="75" t="s">
        <v>292</v>
      </c>
      <c r="J809" s="52" t="s">
        <v>338</v>
      </c>
      <c r="K809" s="45" t="s">
        <v>368</v>
      </c>
      <c r="L809" s="45" t="str">
        <f t="shared" si="24"/>
        <v>1_Somewhat Important</v>
      </c>
      <c r="M809" s="48" t="str">
        <f t="shared" si="25"/>
        <v>Software Engineer</v>
      </c>
      <c r="N809" s="48"/>
    </row>
    <row r="810" spans="2:14" ht="11" x14ac:dyDescent="0.15">
      <c r="B810" s="46" t="s">
        <v>145</v>
      </c>
      <c r="C810" s="74" t="s">
        <v>134</v>
      </c>
      <c r="D810" s="75" t="s">
        <v>146</v>
      </c>
      <c r="E810" s="75" t="s">
        <v>137</v>
      </c>
      <c r="F810" s="75" t="s">
        <v>137</v>
      </c>
      <c r="G810" s="77" t="s">
        <v>313</v>
      </c>
      <c r="H810" s="77" t="s">
        <v>418</v>
      </c>
      <c r="I810" s="75" t="s">
        <v>306</v>
      </c>
      <c r="J810" s="52" t="s">
        <v>338</v>
      </c>
      <c r="K810" s="45" t="s">
        <v>368</v>
      </c>
      <c r="L810" s="45" t="str">
        <f t="shared" si="24"/>
        <v>VI+I</v>
      </c>
      <c r="M810" s="48" t="str">
        <f t="shared" si="25"/>
        <v>Software Engineer</v>
      </c>
      <c r="N810" s="48"/>
    </row>
    <row r="811" spans="2:14" ht="11" x14ac:dyDescent="0.15">
      <c r="B811" s="46" t="s">
        <v>149</v>
      </c>
      <c r="C811" s="74" t="s">
        <v>135</v>
      </c>
      <c r="D811" s="75" t="s">
        <v>133</v>
      </c>
      <c r="E811" s="75" t="s">
        <v>137</v>
      </c>
      <c r="F811" s="75" t="s">
        <v>137</v>
      </c>
      <c r="G811" s="77" t="s">
        <v>313</v>
      </c>
      <c r="H811" s="77" t="s">
        <v>418</v>
      </c>
      <c r="I811" s="75" t="s">
        <v>307</v>
      </c>
      <c r="J811" s="52" t="s">
        <v>338</v>
      </c>
      <c r="K811" s="45" t="s">
        <v>368</v>
      </c>
      <c r="L811" s="45" t="str">
        <f t="shared" si="24"/>
        <v>VI+I</v>
      </c>
      <c r="M811" s="48" t="str">
        <f t="shared" si="25"/>
        <v>Data Scientist</v>
      </c>
      <c r="N811" s="48"/>
    </row>
    <row r="812" spans="2:14" ht="11" x14ac:dyDescent="0.15">
      <c r="B812" s="46" t="s">
        <v>152</v>
      </c>
      <c r="C812" s="74" t="s">
        <v>135</v>
      </c>
      <c r="D812" s="75" t="s">
        <v>133</v>
      </c>
      <c r="E812" s="75" t="s">
        <v>155</v>
      </c>
      <c r="F812" s="75" t="s">
        <v>155</v>
      </c>
      <c r="G812" s="77" t="s">
        <v>313</v>
      </c>
      <c r="H812" s="77" t="s">
        <v>418</v>
      </c>
      <c r="I812" s="75" t="s">
        <v>292</v>
      </c>
      <c r="J812" s="52" t="s">
        <v>338</v>
      </c>
      <c r="K812" s="45" t="s">
        <v>368</v>
      </c>
      <c r="L812" s="45" t="str">
        <f t="shared" si="24"/>
        <v>1_Somewhat Important</v>
      </c>
      <c r="M812" s="48" t="str">
        <f t="shared" si="25"/>
        <v>Data Scientist</v>
      </c>
      <c r="N812" s="48"/>
    </row>
    <row r="813" spans="2:14" ht="11" x14ac:dyDescent="0.15">
      <c r="B813" s="46" t="s">
        <v>158</v>
      </c>
      <c r="C813" s="74" t="s">
        <v>135</v>
      </c>
      <c r="D813" s="75" t="s">
        <v>146</v>
      </c>
      <c r="E813" s="75" t="s">
        <v>136</v>
      </c>
      <c r="F813" s="75" t="s">
        <v>136</v>
      </c>
      <c r="G813" s="77" t="s">
        <v>313</v>
      </c>
      <c r="H813" s="77" t="s">
        <v>418</v>
      </c>
      <c r="I813" s="75" t="s">
        <v>307</v>
      </c>
      <c r="J813" s="52" t="s">
        <v>338</v>
      </c>
      <c r="K813" s="45" t="s">
        <v>368</v>
      </c>
      <c r="L813" s="45" t="str">
        <f t="shared" si="24"/>
        <v>VI+I</v>
      </c>
      <c r="M813" s="48" t="str">
        <f t="shared" si="25"/>
        <v>Data Scientist</v>
      </c>
      <c r="N813" s="48"/>
    </row>
    <row r="814" spans="2:14" ht="11" x14ac:dyDescent="0.15">
      <c r="B814" s="46" t="s">
        <v>164</v>
      </c>
      <c r="C814" s="74" t="s">
        <v>135</v>
      </c>
      <c r="D814" s="75" t="s">
        <v>133</v>
      </c>
      <c r="E814" s="75" t="s">
        <v>136</v>
      </c>
      <c r="F814" s="75" t="s">
        <v>136</v>
      </c>
      <c r="G814" s="77" t="s">
        <v>313</v>
      </c>
      <c r="H814" s="77" t="s">
        <v>418</v>
      </c>
      <c r="I814" s="75" t="s">
        <v>306</v>
      </c>
      <c r="J814" s="52" t="s">
        <v>338</v>
      </c>
      <c r="K814" s="45" t="s">
        <v>368</v>
      </c>
      <c r="L814" s="45" t="str">
        <f t="shared" si="24"/>
        <v>VI+I</v>
      </c>
      <c r="M814" s="48" t="str">
        <f t="shared" si="25"/>
        <v>Data Scientist</v>
      </c>
      <c r="N814" s="48"/>
    </row>
    <row r="815" spans="2:14" ht="22" x14ac:dyDescent="0.15">
      <c r="B815" s="46" t="s">
        <v>169</v>
      </c>
      <c r="C815" s="74" t="s">
        <v>135</v>
      </c>
      <c r="D815" s="75" t="s">
        <v>173</v>
      </c>
      <c r="E815" s="75" t="s">
        <v>155</v>
      </c>
      <c r="F815" s="75" t="s">
        <v>136</v>
      </c>
      <c r="G815" s="77" t="s">
        <v>313</v>
      </c>
      <c r="H815" s="77" t="s">
        <v>418</v>
      </c>
      <c r="I815" s="75" t="s">
        <v>307</v>
      </c>
      <c r="J815" s="52" t="s">
        <v>338</v>
      </c>
      <c r="K815" s="45" t="s">
        <v>368</v>
      </c>
      <c r="L815" s="45" t="str">
        <f t="shared" si="24"/>
        <v>VI+I</v>
      </c>
      <c r="M815" s="48" t="str">
        <f t="shared" si="25"/>
        <v>Data Scientist</v>
      </c>
      <c r="N815" s="48"/>
    </row>
    <row r="816" spans="2:14" ht="11" x14ac:dyDescent="0.15">
      <c r="B816" s="46" t="s">
        <v>175</v>
      </c>
      <c r="C816" s="74" t="s">
        <v>153</v>
      </c>
      <c r="D816" s="75" t="s">
        <v>133</v>
      </c>
      <c r="E816" s="75" t="s">
        <v>136</v>
      </c>
      <c r="F816" s="75" t="s">
        <v>136</v>
      </c>
      <c r="G816" s="77" t="s">
        <v>313</v>
      </c>
      <c r="H816" s="77" t="s">
        <v>418</v>
      </c>
      <c r="I816" s="75" t="s">
        <v>306</v>
      </c>
      <c r="J816" s="52" t="s">
        <v>338</v>
      </c>
      <c r="K816" s="45" t="s">
        <v>368</v>
      </c>
      <c r="L816" s="45" t="str">
        <f t="shared" si="24"/>
        <v>VI+I</v>
      </c>
      <c r="M816" s="48" t="str">
        <f>IF(OR(C816="Other",C816="Operations"),"Operations + Other",C816)</f>
        <v>Operations + Other</v>
      </c>
      <c r="N816" s="48"/>
    </row>
    <row r="817" spans="2:14" ht="11" x14ac:dyDescent="0.15">
      <c r="B817" s="46" t="s">
        <v>187</v>
      </c>
      <c r="C817" s="74" t="s">
        <v>134</v>
      </c>
      <c r="D817" s="75" t="s">
        <v>133</v>
      </c>
      <c r="E817" s="75" t="s">
        <v>136</v>
      </c>
      <c r="F817" s="75" t="s">
        <v>136</v>
      </c>
      <c r="G817" s="77" t="s">
        <v>313</v>
      </c>
      <c r="H817" s="77" t="s">
        <v>418</v>
      </c>
      <c r="I817" s="75" t="s">
        <v>292</v>
      </c>
      <c r="J817" s="52" t="s">
        <v>338</v>
      </c>
      <c r="K817" s="45" t="s">
        <v>368</v>
      </c>
      <c r="L817" s="45" t="str">
        <f t="shared" si="24"/>
        <v>1_Somewhat Important</v>
      </c>
      <c r="M817" s="48" t="str">
        <f t="shared" si="25"/>
        <v>Software Engineer</v>
      </c>
      <c r="N817" s="48"/>
    </row>
    <row r="818" spans="2:14" ht="11" x14ac:dyDescent="0.15">
      <c r="B818" s="46" t="s">
        <v>191</v>
      </c>
      <c r="C818" s="74" t="s">
        <v>135</v>
      </c>
      <c r="D818" s="75" t="s">
        <v>133</v>
      </c>
      <c r="E818" s="75" t="s">
        <v>155</v>
      </c>
      <c r="F818" s="75" t="s">
        <v>155</v>
      </c>
      <c r="G818" s="77" t="s">
        <v>313</v>
      </c>
      <c r="H818" s="77" t="s">
        <v>418</v>
      </c>
      <c r="I818" s="75" t="s">
        <v>306</v>
      </c>
      <c r="J818" s="52" t="s">
        <v>338</v>
      </c>
      <c r="K818" s="45" t="s">
        <v>368</v>
      </c>
      <c r="L818" s="45" t="str">
        <f t="shared" si="24"/>
        <v>VI+I</v>
      </c>
      <c r="M818" s="48" t="str">
        <f t="shared" si="25"/>
        <v>Data Scientist</v>
      </c>
      <c r="N818" s="48"/>
    </row>
    <row r="819" spans="2:14" ht="11" x14ac:dyDescent="0.15">
      <c r="B819" s="46" t="s">
        <v>193</v>
      </c>
      <c r="C819" s="74" t="s">
        <v>135</v>
      </c>
      <c r="D819" s="75" t="s">
        <v>133</v>
      </c>
      <c r="E819" s="75" t="s">
        <v>155</v>
      </c>
      <c r="F819" s="75" t="s">
        <v>137</v>
      </c>
      <c r="G819" s="77" t="s">
        <v>313</v>
      </c>
      <c r="H819" s="77" t="s">
        <v>418</v>
      </c>
      <c r="I819" s="75" t="s">
        <v>307</v>
      </c>
      <c r="J819" s="52" t="s">
        <v>338</v>
      </c>
      <c r="K819" s="45" t="s">
        <v>368</v>
      </c>
      <c r="L819" s="45" t="str">
        <f t="shared" si="24"/>
        <v>VI+I</v>
      </c>
      <c r="M819" s="48" t="str">
        <f t="shared" si="25"/>
        <v>Data Scientist</v>
      </c>
      <c r="N819" s="48"/>
    </row>
    <row r="820" spans="2:14" ht="11" x14ac:dyDescent="0.15">
      <c r="B820" s="46" t="s">
        <v>196</v>
      </c>
      <c r="C820" s="74" t="s">
        <v>134</v>
      </c>
      <c r="D820" s="75" t="s">
        <v>133</v>
      </c>
      <c r="E820" s="75" t="s">
        <v>136</v>
      </c>
      <c r="F820" s="75" t="s">
        <v>137</v>
      </c>
      <c r="G820" s="77" t="s">
        <v>313</v>
      </c>
      <c r="H820" s="77" t="s">
        <v>418</v>
      </c>
      <c r="I820" s="75" t="s">
        <v>307</v>
      </c>
      <c r="J820" s="52" t="s">
        <v>338</v>
      </c>
      <c r="K820" s="45" t="s">
        <v>368</v>
      </c>
      <c r="L820" s="45" t="str">
        <f t="shared" si="24"/>
        <v>VI+I</v>
      </c>
      <c r="M820" s="48" t="str">
        <f t="shared" si="25"/>
        <v>Software Engineer</v>
      </c>
      <c r="N820" s="48"/>
    </row>
    <row r="821" spans="2:14" ht="11" x14ac:dyDescent="0.15">
      <c r="B821" s="46" t="s">
        <v>199</v>
      </c>
      <c r="C821" s="74" t="s">
        <v>153</v>
      </c>
      <c r="D821" s="75" t="s">
        <v>133</v>
      </c>
      <c r="E821" s="75" t="s">
        <v>136</v>
      </c>
      <c r="F821" s="75" t="s">
        <v>137</v>
      </c>
      <c r="G821" s="77" t="s">
        <v>313</v>
      </c>
      <c r="H821" s="77" t="s">
        <v>418</v>
      </c>
      <c r="I821" s="75" t="s">
        <v>306</v>
      </c>
      <c r="J821" s="52" t="s">
        <v>338</v>
      </c>
      <c r="K821" s="45" t="s">
        <v>368</v>
      </c>
      <c r="L821" s="45" t="str">
        <f t="shared" si="24"/>
        <v>VI+I</v>
      </c>
      <c r="M821" s="48" t="str">
        <f>IF(OR(C821="Other",C821="Operations"),"Operations + Other",C821)</f>
        <v>Operations + Other</v>
      </c>
      <c r="N821" s="48"/>
    </row>
    <row r="822" spans="2:14" ht="11" x14ac:dyDescent="0.15">
      <c r="B822" s="46" t="s">
        <v>202</v>
      </c>
      <c r="C822" s="74" t="s">
        <v>134</v>
      </c>
      <c r="D822" s="75" t="s">
        <v>133</v>
      </c>
      <c r="E822" s="75" t="s">
        <v>137</v>
      </c>
      <c r="F822" s="75" t="s">
        <v>155</v>
      </c>
      <c r="G822" s="77" t="s">
        <v>313</v>
      </c>
      <c r="H822" s="77" t="s">
        <v>418</v>
      </c>
      <c r="I822" s="75" t="s">
        <v>306</v>
      </c>
      <c r="J822" s="52" t="s">
        <v>338</v>
      </c>
      <c r="K822" s="45" t="s">
        <v>368</v>
      </c>
      <c r="L822" s="45" t="str">
        <f t="shared" si="24"/>
        <v>VI+I</v>
      </c>
      <c r="M822" s="48" t="str">
        <f t="shared" si="25"/>
        <v>Software Engineer</v>
      </c>
      <c r="N822" s="48"/>
    </row>
    <row r="823" spans="2:14" ht="11" x14ac:dyDescent="0.15">
      <c r="B823" s="46" t="s">
        <v>207</v>
      </c>
      <c r="C823" s="74" t="s">
        <v>134</v>
      </c>
      <c r="D823" s="75" t="s">
        <v>146</v>
      </c>
      <c r="E823" s="75" t="s">
        <v>136</v>
      </c>
      <c r="F823" s="75" t="s">
        <v>144</v>
      </c>
      <c r="G823" s="77" t="s">
        <v>313</v>
      </c>
      <c r="H823" s="77" t="s">
        <v>418</v>
      </c>
      <c r="I823" s="75" t="s">
        <v>306</v>
      </c>
      <c r="J823" s="52" t="s">
        <v>338</v>
      </c>
      <c r="K823" s="45" t="s">
        <v>368</v>
      </c>
      <c r="L823" s="45" t="str">
        <f t="shared" si="24"/>
        <v>VI+I</v>
      </c>
      <c r="M823" s="48" t="str">
        <f t="shared" si="25"/>
        <v>Software Engineer</v>
      </c>
      <c r="N823" s="48"/>
    </row>
    <row r="824" spans="2:14" ht="11" x14ac:dyDescent="0.15">
      <c r="B824" s="46" t="s">
        <v>215</v>
      </c>
      <c r="C824" s="74" t="s">
        <v>135</v>
      </c>
      <c r="D824" s="75" t="s">
        <v>146</v>
      </c>
      <c r="E824" s="75" t="s">
        <v>155</v>
      </c>
      <c r="F824" s="75" t="s">
        <v>137</v>
      </c>
      <c r="G824" s="77" t="s">
        <v>313</v>
      </c>
      <c r="H824" s="77" t="s">
        <v>418</v>
      </c>
      <c r="I824" s="75" t="s">
        <v>307</v>
      </c>
      <c r="J824" s="52" t="s">
        <v>338</v>
      </c>
      <c r="K824" s="45" t="s">
        <v>368</v>
      </c>
      <c r="L824" s="45" t="str">
        <f t="shared" si="24"/>
        <v>VI+I</v>
      </c>
      <c r="M824" s="48" t="str">
        <f t="shared" si="25"/>
        <v>Data Scientist</v>
      </c>
      <c r="N824" s="48"/>
    </row>
    <row r="825" spans="2:14" ht="11" x14ac:dyDescent="0.15">
      <c r="B825" s="46" t="s">
        <v>220</v>
      </c>
      <c r="C825" s="74" t="s">
        <v>153</v>
      </c>
      <c r="D825" s="75" t="s">
        <v>133</v>
      </c>
      <c r="E825" s="75" t="s">
        <v>136</v>
      </c>
      <c r="F825" s="75" t="s">
        <v>137</v>
      </c>
      <c r="G825" s="77" t="s">
        <v>313</v>
      </c>
      <c r="H825" s="77" t="s">
        <v>418</v>
      </c>
      <c r="I825" s="75" t="s">
        <v>306</v>
      </c>
      <c r="J825" s="52" t="s">
        <v>338</v>
      </c>
      <c r="K825" s="45" t="s">
        <v>368</v>
      </c>
      <c r="L825" s="45" t="str">
        <f t="shared" si="24"/>
        <v>VI+I</v>
      </c>
      <c r="M825" s="48" t="str">
        <f>IF(OR(C825="Other",C825="Operations"),"Operations + Other",C825)</f>
        <v>Operations + Other</v>
      </c>
      <c r="N825" s="48"/>
    </row>
    <row r="826" spans="2:14" ht="11" x14ac:dyDescent="0.15">
      <c r="B826" s="46" t="s">
        <v>223</v>
      </c>
      <c r="C826" s="74" t="s">
        <v>135</v>
      </c>
      <c r="D826" s="75" t="s">
        <v>153</v>
      </c>
      <c r="E826" s="75" t="s">
        <v>137</v>
      </c>
      <c r="F826" s="75" t="s">
        <v>144</v>
      </c>
      <c r="G826" s="77" t="s">
        <v>313</v>
      </c>
      <c r="H826" s="77" t="s">
        <v>418</v>
      </c>
      <c r="I826" s="75" t="s">
        <v>292</v>
      </c>
      <c r="J826" s="52" t="s">
        <v>338</v>
      </c>
      <c r="K826" s="45" t="s">
        <v>368</v>
      </c>
      <c r="L826" s="45" t="str">
        <f t="shared" si="24"/>
        <v>1_Somewhat Important</v>
      </c>
      <c r="M826" s="48" t="str">
        <f t="shared" si="25"/>
        <v>Data Scientist</v>
      </c>
      <c r="N826" s="48"/>
    </row>
    <row r="827" spans="2:14" ht="11" x14ac:dyDescent="0.15">
      <c r="B827" s="46" t="s">
        <v>226</v>
      </c>
      <c r="C827" s="74" t="s">
        <v>135</v>
      </c>
      <c r="D827" s="75" t="s">
        <v>133</v>
      </c>
      <c r="E827" s="75" t="s">
        <v>155</v>
      </c>
      <c r="F827" s="75" t="s">
        <v>155</v>
      </c>
      <c r="G827" s="77" t="s">
        <v>313</v>
      </c>
      <c r="H827" s="77" t="s">
        <v>418</v>
      </c>
      <c r="I827" s="75" t="s">
        <v>292</v>
      </c>
      <c r="J827" s="52" t="s">
        <v>338</v>
      </c>
      <c r="K827" s="45" t="s">
        <v>368</v>
      </c>
      <c r="L827" s="45" t="str">
        <f t="shared" si="24"/>
        <v>1_Somewhat Important</v>
      </c>
      <c r="M827" s="48" t="str">
        <f t="shared" si="25"/>
        <v>Data Scientist</v>
      </c>
      <c r="N827" s="48"/>
    </row>
    <row r="828" spans="2:14" ht="22" x14ac:dyDescent="0.15">
      <c r="B828" s="46" t="s">
        <v>228</v>
      </c>
      <c r="C828" s="74" t="s">
        <v>134</v>
      </c>
      <c r="D828" s="75" t="s">
        <v>173</v>
      </c>
      <c r="E828" s="75" t="s">
        <v>155</v>
      </c>
      <c r="F828" s="75" t="s">
        <v>137</v>
      </c>
      <c r="G828" s="77" t="s">
        <v>313</v>
      </c>
      <c r="H828" s="77" t="s">
        <v>418</v>
      </c>
      <c r="I828" s="75" t="s">
        <v>307</v>
      </c>
      <c r="J828" s="52" t="s">
        <v>338</v>
      </c>
      <c r="K828" s="45" t="s">
        <v>368</v>
      </c>
      <c r="L828" s="45" t="str">
        <f t="shared" si="24"/>
        <v>VI+I</v>
      </c>
      <c r="M828" s="48" t="str">
        <f t="shared" si="25"/>
        <v>Software Engineer</v>
      </c>
      <c r="N828" s="48"/>
    </row>
    <row r="829" spans="2:14" ht="11" x14ac:dyDescent="0.15">
      <c r="B829" s="46" t="s">
        <v>233</v>
      </c>
      <c r="C829" s="74" t="s">
        <v>135</v>
      </c>
      <c r="D829" s="75" t="s">
        <v>146</v>
      </c>
      <c r="E829" s="75" t="s">
        <v>137</v>
      </c>
      <c r="F829" s="75" t="s">
        <v>137</v>
      </c>
      <c r="G829" s="77" t="s">
        <v>313</v>
      </c>
      <c r="H829" s="77" t="s">
        <v>418</v>
      </c>
      <c r="I829" s="75" t="s">
        <v>307</v>
      </c>
      <c r="J829" s="52" t="s">
        <v>338</v>
      </c>
      <c r="K829" s="45" t="s">
        <v>368</v>
      </c>
      <c r="L829" s="45" t="str">
        <f t="shared" si="24"/>
        <v>VI+I</v>
      </c>
      <c r="M829" s="48" t="str">
        <f t="shared" si="25"/>
        <v>Data Scientist</v>
      </c>
      <c r="N829" s="48"/>
    </row>
    <row r="830" spans="2:14" ht="11" x14ac:dyDescent="0.15">
      <c r="B830" s="46" t="s">
        <v>235</v>
      </c>
      <c r="C830" s="74" t="s">
        <v>219</v>
      </c>
      <c r="D830" s="75" t="s">
        <v>133</v>
      </c>
      <c r="E830" s="75" t="s">
        <v>136</v>
      </c>
      <c r="F830" s="75" t="s">
        <v>144</v>
      </c>
      <c r="G830" s="77" t="s">
        <v>313</v>
      </c>
      <c r="H830" s="77" t="s">
        <v>418</v>
      </c>
      <c r="I830" s="75" t="s">
        <v>292</v>
      </c>
      <c r="J830" s="52" t="s">
        <v>338</v>
      </c>
      <c r="K830" s="45" t="s">
        <v>368</v>
      </c>
      <c r="L830" s="45" t="str">
        <f t="shared" si="24"/>
        <v>1_Somewhat Important</v>
      </c>
      <c r="M830" s="48" t="str">
        <f>IF(OR(C830="Other",C830="Operations"),"Operations + Other",C830)</f>
        <v>Operations + Other</v>
      </c>
      <c r="N830" s="48"/>
    </row>
    <row r="831" spans="2:14" ht="11" x14ac:dyDescent="0.15">
      <c r="B831" s="46" t="s">
        <v>239</v>
      </c>
      <c r="C831" s="74" t="s">
        <v>135</v>
      </c>
      <c r="D831" s="75" t="s">
        <v>133</v>
      </c>
      <c r="E831" s="75" t="s">
        <v>136</v>
      </c>
      <c r="F831" s="75" t="s">
        <v>137</v>
      </c>
      <c r="G831" s="77" t="s">
        <v>313</v>
      </c>
      <c r="H831" s="77" t="s">
        <v>418</v>
      </c>
      <c r="I831" s="75" t="s">
        <v>307</v>
      </c>
      <c r="J831" s="52" t="s">
        <v>338</v>
      </c>
      <c r="K831" s="45" t="s">
        <v>368</v>
      </c>
      <c r="L831" s="45" t="str">
        <f t="shared" si="24"/>
        <v>VI+I</v>
      </c>
      <c r="M831" s="48" t="str">
        <f t="shared" si="25"/>
        <v>Data Scientist</v>
      </c>
      <c r="N831" s="48"/>
    </row>
    <row r="832" spans="2:14" ht="11" x14ac:dyDescent="0.15">
      <c r="B832" s="46" t="s">
        <v>241</v>
      </c>
      <c r="C832" s="74" t="s">
        <v>134</v>
      </c>
      <c r="D832" s="75" t="s">
        <v>133</v>
      </c>
      <c r="E832" s="75" t="s">
        <v>144</v>
      </c>
      <c r="F832" s="75" t="s">
        <v>144</v>
      </c>
      <c r="G832" s="77" t="s">
        <v>313</v>
      </c>
      <c r="H832" s="77" t="s">
        <v>418</v>
      </c>
      <c r="I832" s="75" t="s">
        <v>292</v>
      </c>
      <c r="J832" s="52" t="s">
        <v>338</v>
      </c>
      <c r="K832" s="45" t="s">
        <v>368</v>
      </c>
      <c r="L832" s="45" t="str">
        <f t="shared" si="24"/>
        <v>1_Somewhat Important</v>
      </c>
      <c r="M832" s="48" t="str">
        <f t="shared" si="25"/>
        <v>Software Engineer</v>
      </c>
      <c r="N832" s="48"/>
    </row>
    <row r="833" spans="2:14" ht="11" x14ac:dyDescent="0.15">
      <c r="B833" s="46" t="s">
        <v>242</v>
      </c>
      <c r="C833" s="74" t="s">
        <v>153</v>
      </c>
      <c r="D833" s="75" t="s">
        <v>133</v>
      </c>
      <c r="E833" s="75" t="s">
        <v>136</v>
      </c>
      <c r="F833" s="75" t="s">
        <v>144</v>
      </c>
      <c r="G833" s="77" t="s">
        <v>313</v>
      </c>
      <c r="H833" s="77" t="s">
        <v>418</v>
      </c>
      <c r="I833" s="75" t="s">
        <v>306</v>
      </c>
      <c r="J833" s="52" t="s">
        <v>338</v>
      </c>
      <c r="K833" s="45" t="s">
        <v>368</v>
      </c>
      <c r="L833" s="45" t="str">
        <f t="shared" si="24"/>
        <v>VI+I</v>
      </c>
      <c r="M833" s="48" t="str">
        <f>IF(OR(C833="Other",C833="Operations"),"Operations + Other",C833)</f>
        <v>Operations + Other</v>
      </c>
      <c r="N833" s="48"/>
    </row>
    <row r="834" spans="2:14" ht="11" x14ac:dyDescent="0.15">
      <c r="B834" s="46" t="s">
        <v>246</v>
      </c>
      <c r="C834" s="74" t="s">
        <v>135</v>
      </c>
      <c r="D834" s="75" t="s">
        <v>133</v>
      </c>
      <c r="E834" s="75" t="s">
        <v>136</v>
      </c>
      <c r="F834" s="75" t="s">
        <v>136</v>
      </c>
      <c r="G834" s="77" t="s">
        <v>313</v>
      </c>
      <c r="H834" s="77" t="s">
        <v>418</v>
      </c>
      <c r="I834" s="75" t="s">
        <v>292</v>
      </c>
      <c r="J834" s="52" t="s">
        <v>338</v>
      </c>
      <c r="K834" s="45" t="s">
        <v>368</v>
      </c>
      <c r="L834" s="45" t="str">
        <f t="shared" si="24"/>
        <v>1_Somewhat Important</v>
      </c>
      <c r="M834" s="48" t="str">
        <f t="shared" si="25"/>
        <v>Data Scientist</v>
      </c>
      <c r="N834" s="48"/>
    </row>
    <row r="835" spans="2:14" ht="11" x14ac:dyDescent="0.15">
      <c r="B835" s="46" t="s">
        <v>247</v>
      </c>
      <c r="C835" s="74" t="s">
        <v>134</v>
      </c>
      <c r="D835" s="75" t="s">
        <v>146</v>
      </c>
      <c r="E835" s="75" t="s">
        <v>137</v>
      </c>
      <c r="F835" s="75" t="s">
        <v>137</v>
      </c>
      <c r="G835" s="77" t="s">
        <v>313</v>
      </c>
      <c r="H835" s="77" t="s">
        <v>418</v>
      </c>
      <c r="I835" s="75" t="s">
        <v>307</v>
      </c>
      <c r="J835" s="52" t="s">
        <v>338</v>
      </c>
      <c r="K835" s="45" t="s">
        <v>368</v>
      </c>
      <c r="L835" s="45" t="str">
        <f t="shared" ref="L835:L898" si="26">IF(OR(I835="3_Very Important",I835="2_Important"),"VI+I",I835)</f>
        <v>VI+I</v>
      </c>
      <c r="M835" s="48" t="str">
        <f t="shared" ref="M835:M898" si="27">IF(OR(C835="Other",C835="Operations"),"O+O",C835)</f>
        <v>Software Engineer</v>
      </c>
      <c r="N835" s="48"/>
    </row>
    <row r="836" spans="2:14" ht="11" x14ac:dyDescent="0.15">
      <c r="B836" s="46" t="s">
        <v>249</v>
      </c>
      <c r="C836" s="74" t="s">
        <v>135</v>
      </c>
      <c r="D836" s="75" t="s">
        <v>133</v>
      </c>
      <c r="E836" s="75" t="s">
        <v>136</v>
      </c>
      <c r="F836" s="75" t="s">
        <v>155</v>
      </c>
      <c r="G836" s="77" t="s">
        <v>313</v>
      </c>
      <c r="H836" s="77" t="s">
        <v>418</v>
      </c>
      <c r="I836" s="75" t="s">
        <v>306</v>
      </c>
      <c r="J836" s="52" t="s">
        <v>338</v>
      </c>
      <c r="K836" s="45" t="s">
        <v>368</v>
      </c>
      <c r="L836" s="45" t="str">
        <f t="shared" si="26"/>
        <v>VI+I</v>
      </c>
      <c r="M836" s="48" t="str">
        <f t="shared" si="27"/>
        <v>Data Scientist</v>
      </c>
      <c r="N836" s="48"/>
    </row>
    <row r="837" spans="2:14" ht="11" x14ac:dyDescent="0.15">
      <c r="B837" s="46" t="s">
        <v>254</v>
      </c>
      <c r="C837" s="74" t="s">
        <v>135</v>
      </c>
      <c r="D837" s="75" t="s">
        <v>146</v>
      </c>
      <c r="E837" s="75" t="s">
        <v>137</v>
      </c>
      <c r="F837" s="75" t="s">
        <v>144</v>
      </c>
      <c r="G837" s="77" t="s">
        <v>313</v>
      </c>
      <c r="H837" s="77" t="s">
        <v>418</v>
      </c>
      <c r="I837" s="75" t="s">
        <v>306</v>
      </c>
      <c r="J837" s="52" t="s">
        <v>338</v>
      </c>
      <c r="K837" s="45" t="s">
        <v>368</v>
      </c>
      <c r="L837" s="45" t="str">
        <f t="shared" si="26"/>
        <v>VI+I</v>
      </c>
      <c r="M837" s="48" t="str">
        <f t="shared" si="27"/>
        <v>Data Scientist</v>
      </c>
      <c r="N837" s="48"/>
    </row>
    <row r="838" spans="2:14" ht="11" x14ac:dyDescent="0.15">
      <c r="B838" s="46" t="s">
        <v>259</v>
      </c>
      <c r="C838" s="74" t="s">
        <v>135</v>
      </c>
      <c r="D838" s="75" t="s">
        <v>146</v>
      </c>
      <c r="E838" s="75" t="s">
        <v>136</v>
      </c>
      <c r="F838" s="75" t="s">
        <v>144</v>
      </c>
      <c r="G838" s="77" t="s">
        <v>313</v>
      </c>
      <c r="H838" s="77" t="s">
        <v>418</v>
      </c>
      <c r="I838" s="75" t="s">
        <v>293</v>
      </c>
      <c r="J838" s="52" t="s">
        <v>338</v>
      </c>
      <c r="K838" s="45" t="s">
        <v>368</v>
      </c>
      <c r="L838" s="45" t="str">
        <f t="shared" si="26"/>
        <v>0_Not Important</v>
      </c>
      <c r="M838" s="48" t="str">
        <f t="shared" si="27"/>
        <v>Data Scientist</v>
      </c>
      <c r="N838" s="48"/>
    </row>
    <row r="839" spans="2:14" ht="11" x14ac:dyDescent="0.15">
      <c r="B839" s="46" t="s">
        <v>128</v>
      </c>
      <c r="C839" s="74" t="s">
        <v>134</v>
      </c>
      <c r="D839" s="75" t="s">
        <v>133</v>
      </c>
      <c r="E839" s="75" t="s">
        <v>136</v>
      </c>
      <c r="F839" s="75" t="s">
        <v>137</v>
      </c>
      <c r="G839" s="77" t="s">
        <v>311</v>
      </c>
      <c r="H839" s="77" t="s">
        <v>406</v>
      </c>
      <c r="I839" s="75" t="s">
        <v>307</v>
      </c>
      <c r="J839" s="52" t="s">
        <v>339</v>
      </c>
      <c r="K839" s="45" t="s">
        <v>369</v>
      </c>
      <c r="L839" s="45" t="str">
        <f t="shared" si="26"/>
        <v>VI+I</v>
      </c>
      <c r="M839" s="48" t="str">
        <f t="shared" si="27"/>
        <v>Software Engineer</v>
      </c>
      <c r="N839" s="48"/>
    </row>
    <row r="840" spans="2:14" ht="11" x14ac:dyDescent="0.15">
      <c r="B840" s="46" t="s">
        <v>143</v>
      </c>
      <c r="C840" s="74" t="s">
        <v>134</v>
      </c>
      <c r="D840" s="75" t="s">
        <v>133</v>
      </c>
      <c r="E840" s="75" t="s">
        <v>144</v>
      </c>
      <c r="F840" s="75" t="s">
        <v>144</v>
      </c>
      <c r="G840" s="77" t="s">
        <v>311</v>
      </c>
      <c r="H840" s="77" t="s">
        <v>406</v>
      </c>
      <c r="I840" s="75" t="s">
        <v>306</v>
      </c>
      <c r="J840" s="52" t="s">
        <v>339</v>
      </c>
      <c r="K840" s="45" t="s">
        <v>369</v>
      </c>
      <c r="L840" s="45" t="str">
        <f t="shared" si="26"/>
        <v>VI+I</v>
      </c>
      <c r="M840" s="48" t="str">
        <f t="shared" si="27"/>
        <v>Software Engineer</v>
      </c>
      <c r="N840" s="48"/>
    </row>
    <row r="841" spans="2:14" ht="11" x14ac:dyDescent="0.15">
      <c r="B841" s="46" t="s">
        <v>145</v>
      </c>
      <c r="C841" s="74" t="s">
        <v>134</v>
      </c>
      <c r="D841" s="75" t="s">
        <v>146</v>
      </c>
      <c r="E841" s="75" t="s">
        <v>137</v>
      </c>
      <c r="F841" s="75" t="s">
        <v>137</v>
      </c>
      <c r="G841" s="77" t="s">
        <v>311</v>
      </c>
      <c r="H841" s="77" t="s">
        <v>406</v>
      </c>
      <c r="I841" s="75" t="s">
        <v>307</v>
      </c>
      <c r="J841" s="52" t="s">
        <v>339</v>
      </c>
      <c r="K841" s="45" t="s">
        <v>369</v>
      </c>
      <c r="L841" s="45" t="str">
        <f t="shared" si="26"/>
        <v>VI+I</v>
      </c>
      <c r="M841" s="48" t="str">
        <f t="shared" si="27"/>
        <v>Software Engineer</v>
      </c>
      <c r="N841" s="48"/>
    </row>
    <row r="842" spans="2:14" ht="11" x14ac:dyDescent="0.15">
      <c r="B842" s="46" t="s">
        <v>149</v>
      </c>
      <c r="C842" s="74" t="s">
        <v>135</v>
      </c>
      <c r="D842" s="75" t="s">
        <v>133</v>
      </c>
      <c r="E842" s="75" t="s">
        <v>137</v>
      </c>
      <c r="F842" s="75" t="s">
        <v>137</v>
      </c>
      <c r="G842" s="77" t="s">
        <v>311</v>
      </c>
      <c r="H842" s="77" t="s">
        <v>406</v>
      </c>
      <c r="I842" s="75" t="s">
        <v>307</v>
      </c>
      <c r="J842" s="52" t="s">
        <v>339</v>
      </c>
      <c r="K842" s="45" t="s">
        <v>369</v>
      </c>
      <c r="L842" s="45" t="str">
        <f t="shared" si="26"/>
        <v>VI+I</v>
      </c>
      <c r="M842" s="48" t="str">
        <f t="shared" si="27"/>
        <v>Data Scientist</v>
      </c>
      <c r="N842" s="48"/>
    </row>
    <row r="843" spans="2:14" ht="11" x14ac:dyDescent="0.15">
      <c r="B843" s="46" t="s">
        <v>152</v>
      </c>
      <c r="C843" s="74" t="s">
        <v>135</v>
      </c>
      <c r="D843" s="75" t="s">
        <v>133</v>
      </c>
      <c r="E843" s="75" t="s">
        <v>155</v>
      </c>
      <c r="F843" s="75" t="s">
        <v>155</v>
      </c>
      <c r="G843" s="77" t="s">
        <v>311</v>
      </c>
      <c r="H843" s="77" t="s">
        <v>406</v>
      </c>
      <c r="I843" s="75" t="s">
        <v>307</v>
      </c>
      <c r="J843" s="52" t="s">
        <v>339</v>
      </c>
      <c r="K843" s="45" t="s">
        <v>369</v>
      </c>
      <c r="L843" s="45" t="str">
        <f t="shared" si="26"/>
        <v>VI+I</v>
      </c>
      <c r="M843" s="48" t="str">
        <f t="shared" si="27"/>
        <v>Data Scientist</v>
      </c>
      <c r="N843" s="48"/>
    </row>
    <row r="844" spans="2:14" ht="11" x14ac:dyDescent="0.15">
      <c r="B844" s="46" t="s">
        <v>158</v>
      </c>
      <c r="C844" s="74" t="s">
        <v>135</v>
      </c>
      <c r="D844" s="75" t="s">
        <v>146</v>
      </c>
      <c r="E844" s="75" t="s">
        <v>136</v>
      </c>
      <c r="F844" s="75" t="s">
        <v>136</v>
      </c>
      <c r="G844" s="77" t="s">
        <v>311</v>
      </c>
      <c r="H844" s="77" t="s">
        <v>406</v>
      </c>
      <c r="I844" s="75" t="s">
        <v>307</v>
      </c>
      <c r="J844" s="52" t="s">
        <v>339</v>
      </c>
      <c r="K844" s="45" t="s">
        <v>369</v>
      </c>
      <c r="L844" s="45" t="str">
        <f t="shared" si="26"/>
        <v>VI+I</v>
      </c>
      <c r="M844" s="48" t="str">
        <f t="shared" si="27"/>
        <v>Data Scientist</v>
      </c>
      <c r="N844" s="48"/>
    </row>
    <row r="845" spans="2:14" ht="11" x14ac:dyDescent="0.15">
      <c r="B845" s="46" t="s">
        <v>164</v>
      </c>
      <c r="C845" s="74" t="s">
        <v>135</v>
      </c>
      <c r="D845" s="75" t="s">
        <v>133</v>
      </c>
      <c r="E845" s="75" t="s">
        <v>136</v>
      </c>
      <c r="F845" s="75" t="s">
        <v>136</v>
      </c>
      <c r="G845" s="77" t="s">
        <v>311</v>
      </c>
      <c r="H845" s="77" t="s">
        <v>406</v>
      </c>
      <c r="I845" s="75" t="s">
        <v>307</v>
      </c>
      <c r="J845" s="52" t="s">
        <v>339</v>
      </c>
      <c r="K845" s="45" t="s">
        <v>369</v>
      </c>
      <c r="L845" s="45" t="str">
        <f t="shared" si="26"/>
        <v>VI+I</v>
      </c>
      <c r="M845" s="48" t="str">
        <f t="shared" si="27"/>
        <v>Data Scientist</v>
      </c>
      <c r="N845" s="48"/>
    </row>
    <row r="846" spans="2:14" ht="22" x14ac:dyDescent="0.15">
      <c r="B846" s="46" t="s">
        <v>169</v>
      </c>
      <c r="C846" s="74" t="s">
        <v>135</v>
      </c>
      <c r="D846" s="75" t="s">
        <v>173</v>
      </c>
      <c r="E846" s="75" t="s">
        <v>155</v>
      </c>
      <c r="F846" s="75" t="s">
        <v>136</v>
      </c>
      <c r="G846" s="77" t="s">
        <v>311</v>
      </c>
      <c r="H846" s="77" t="s">
        <v>406</v>
      </c>
      <c r="I846" s="75" t="s">
        <v>306</v>
      </c>
      <c r="J846" s="52" t="s">
        <v>339</v>
      </c>
      <c r="K846" s="45" t="s">
        <v>369</v>
      </c>
      <c r="L846" s="45" t="str">
        <f t="shared" si="26"/>
        <v>VI+I</v>
      </c>
      <c r="M846" s="48" t="str">
        <f t="shared" si="27"/>
        <v>Data Scientist</v>
      </c>
      <c r="N846" s="48"/>
    </row>
    <row r="847" spans="2:14" ht="11" x14ac:dyDescent="0.15">
      <c r="B847" s="46" t="s">
        <v>175</v>
      </c>
      <c r="C847" s="74" t="s">
        <v>153</v>
      </c>
      <c r="D847" s="75" t="s">
        <v>133</v>
      </c>
      <c r="E847" s="75" t="s">
        <v>136</v>
      </c>
      <c r="F847" s="75" t="s">
        <v>136</v>
      </c>
      <c r="G847" s="77" t="s">
        <v>311</v>
      </c>
      <c r="H847" s="77" t="s">
        <v>406</v>
      </c>
      <c r="I847" s="75" t="s">
        <v>307</v>
      </c>
      <c r="J847" s="52" t="s">
        <v>339</v>
      </c>
      <c r="K847" s="45" t="s">
        <v>369</v>
      </c>
      <c r="L847" s="45" t="str">
        <f t="shared" si="26"/>
        <v>VI+I</v>
      </c>
      <c r="M847" s="48" t="str">
        <f>IF(OR(C847="Other",C847="Operations"),"Operations + Other",C847)</f>
        <v>Operations + Other</v>
      </c>
      <c r="N847" s="48"/>
    </row>
    <row r="848" spans="2:14" ht="11" x14ac:dyDescent="0.15">
      <c r="B848" s="46" t="s">
        <v>187</v>
      </c>
      <c r="C848" s="74" t="s">
        <v>134</v>
      </c>
      <c r="D848" s="75" t="s">
        <v>133</v>
      </c>
      <c r="E848" s="75" t="s">
        <v>136</v>
      </c>
      <c r="F848" s="75" t="s">
        <v>136</v>
      </c>
      <c r="G848" s="77" t="s">
        <v>311</v>
      </c>
      <c r="H848" s="77" t="s">
        <v>406</v>
      </c>
      <c r="I848" s="75" t="s">
        <v>292</v>
      </c>
      <c r="J848" s="52" t="s">
        <v>339</v>
      </c>
      <c r="K848" s="45" t="s">
        <v>369</v>
      </c>
      <c r="L848" s="45" t="str">
        <f t="shared" si="26"/>
        <v>1_Somewhat Important</v>
      </c>
      <c r="M848" s="48" t="str">
        <f t="shared" si="27"/>
        <v>Software Engineer</v>
      </c>
      <c r="N848" s="48"/>
    </row>
    <row r="849" spans="2:14" ht="11" x14ac:dyDescent="0.15">
      <c r="B849" s="46" t="s">
        <v>191</v>
      </c>
      <c r="C849" s="74" t="s">
        <v>135</v>
      </c>
      <c r="D849" s="75" t="s">
        <v>133</v>
      </c>
      <c r="E849" s="75" t="s">
        <v>155</v>
      </c>
      <c r="F849" s="75" t="s">
        <v>155</v>
      </c>
      <c r="G849" s="77" t="s">
        <v>311</v>
      </c>
      <c r="H849" s="77" t="s">
        <v>406</v>
      </c>
      <c r="I849" s="75" t="s">
        <v>306</v>
      </c>
      <c r="J849" s="52" t="s">
        <v>339</v>
      </c>
      <c r="K849" s="45" t="s">
        <v>369</v>
      </c>
      <c r="L849" s="45" t="str">
        <f t="shared" si="26"/>
        <v>VI+I</v>
      </c>
      <c r="M849" s="48" t="str">
        <f t="shared" si="27"/>
        <v>Data Scientist</v>
      </c>
      <c r="N849" s="48"/>
    </row>
    <row r="850" spans="2:14" ht="11" x14ac:dyDescent="0.15">
      <c r="B850" s="46" t="s">
        <v>193</v>
      </c>
      <c r="C850" s="74" t="s">
        <v>135</v>
      </c>
      <c r="D850" s="75" t="s">
        <v>133</v>
      </c>
      <c r="E850" s="75" t="s">
        <v>155</v>
      </c>
      <c r="F850" s="75" t="s">
        <v>137</v>
      </c>
      <c r="G850" s="77" t="s">
        <v>311</v>
      </c>
      <c r="H850" s="77" t="s">
        <v>406</v>
      </c>
      <c r="I850" s="75" t="s">
        <v>307</v>
      </c>
      <c r="J850" s="52" t="s">
        <v>339</v>
      </c>
      <c r="K850" s="45" t="s">
        <v>369</v>
      </c>
      <c r="L850" s="45" t="str">
        <f t="shared" si="26"/>
        <v>VI+I</v>
      </c>
      <c r="M850" s="48" t="str">
        <f t="shared" si="27"/>
        <v>Data Scientist</v>
      </c>
      <c r="N850" s="48"/>
    </row>
    <row r="851" spans="2:14" ht="11" x14ac:dyDescent="0.15">
      <c r="B851" s="46" t="s">
        <v>196</v>
      </c>
      <c r="C851" s="74" t="s">
        <v>134</v>
      </c>
      <c r="D851" s="75" t="s">
        <v>133</v>
      </c>
      <c r="E851" s="75" t="s">
        <v>136</v>
      </c>
      <c r="F851" s="75" t="s">
        <v>137</v>
      </c>
      <c r="G851" s="77" t="s">
        <v>311</v>
      </c>
      <c r="H851" s="77" t="s">
        <v>406</v>
      </c>
      <c r="I851" s="75" t="s">
        <v>307</v>
      </c>
      <c r="J851" s="52" t="s">
        <v>339</v>
      </c>
      <c r="K851" s="45" t="s">
        <v>369</v>
      </c>
      <c r="L851" s="45" t="str">
        <f t="shared" si="26"/>
        <v>VI+I</v>
      </c>
      <c r="M851" s="48" t="str">
        <f t="shared" si="27"/>
        <v>Software Engineer</v>
      </c>
      <c r="N851" s="48"/>
    </row>
    <row r="852" spans="2:14" ht="11" x14ac:dyDescent="0.15">
      <c r="B852" s="46" t="s">
        <v>199</v>
      </c>
      <c r="C852" s="74" t="s">
        <v>153</v>
      </c>
      <c r="D852" s="75" t="s">
        <v>133</v>
      </c>
      <c r="E852" s="75" t="s">
        <v>136</v>
      </c>
      <c r="F852" s="75" t="s">
        <v>137</v>
      </c>
      <c r="G852" s="77" t="s">
        <v>311</v>
      </c>
      <c r="H852" s="77" t="s">
        <v>406</v>
      </c>
      <c r="I852" s="75" t="s">
        <v>306</v>
      </c>
      <c r="J852" s="52" t="s">
        <v>339</v>
      </c>
      <c r="K852" s="45" t="s">
        <v>369</v>
      </c>
      <c r="L852" s="45" t="str">
        <f t="shared" si="26"/>
        <v>VI+I</v>
      </c>
      <c r="M852" s="48" t="str">
        <f>IF(OR(C852="Other",C852="Operations"),"Operations + Other",C852)</f>
        <v>Operations + Other</v>
      </c>
      <c r="N852" s="48"/>
    </row>
    <row r="853" spans="2:14" ht="11" x14ac:dyDescent="0.15">
      <c r="B853" s="46" t="s">
        <v>202</v>
      </c>
      <c r="C853" s="74" t="s">
        <v>134</v>
      </c>
      <c r="D853" s="75" t="s">
        <v>133</v>
      </c>
      <c r="E853" s="75" t="s">
        <v>137</v>
      </c>
      <c r="F853" s="75" t="s">
        <v>155</v>
      </c>
      <c r="G853" s="77" t="s">
        <v>311</v>
      </c>
      <c r="H853" s="77" t="s">
        <v>406</v>
      </c>
      <c r="I853" s="75" t="s">
        <v>307</v>
      </c>
      <c r="J853" s="52" t="s">
        <v>339</v>
      </c>
      <c r="K853" s="45" t="s">
        <v>369</v>
      </c>
      <c r="L853" s="45" t="str">
        <f t="shared" si="26"/>
        <v>VI+I</v>
      </c>
      <c r="M853" s="48" t="str">
        <f t="shared" si="27"/>
        <v>Software Engineer</v>
      </c>
      <c r="N853" s="48"/>
    </row>
    <row r="854" spans="2:14" ht="11" x14ac:dyDescent="0.15">
      <c r="B854" s="46" t="s">
        <v>207</v>
      </c>
      <c r="C854" s="74" t="s">
        <v>134</v>
      </c>
      <c r="D854" s="75" t="s">
        <v>146</v>
      </c>
      <c r="E854" s="75" t="s">
        <v>136</v>
      </c>
      <c r="F854" s="75" t="s">
        <v>144</v>
      </c>
      <c r="G854" s="77" t="s">
        <v>311</v>
      </c>
      <c r="H854" s="77" t="s">
        <v>406</v>
      </c>
      <c r="I854" s="75" t="s">
        <v>307</v>
      </c>
      <c r="J854" s="52" t="s">
        <v>339</v>
      </c>
      <c r="K854" s="45" t="s">
        <v>369</v>
      </c>
      <c r="L854" s="45" t="str">
        <f t="shared" si="26"/>
        <v>VI+I</v>
      </c>
      <c r="M854" s="48" t="str">
        <f t="shared" si="27"/>
        <v>Software Engineer</v>
      </c>
      <c r="N854" s="48"/>
    </row>
    <row r="855" spans="2:14" ht="11" x14ac:dyDescent="0.15">
      <c r="B855" s="46" t="s">
        <v>215</v>
      </c>
      <c r="C855" s="74" t="s">
        <v>135</v>
      </c>
      <c r="D855" s="75" t="s">
        <v>146</v>
      </c>
      <c r="E855" s="75" t="s">
        <v>155</v>
      </c>
      <c r="F855" s="75" t="s">
        <v>137</v>
      </c>
      <c r="G855" s="77" t="s">
        <v>311</v>
      </c>
      <c r="H855" s="77" t="s">
        <v>406</v>
      </c>
      <c r="I855" s="75" t="s">
        <v>307</v>
      </c>
      <c r="J855" s="52" t="s">
        <v>339</v>
      </c>
      <c r="K855" s="45" t="s">
        <v>369</v>
      </c>
      <c r="L855" s="45" t="str">
        <f t="shared" si="26"/>
        <v>VI+I</v>
      </c>
      <c r="M855" s="48" t="str">
        <f t="shared" si="27"/>
        <v>Data Scientist</v>
      </c>
      <c r="N855" s="48"/>
    </row>
    <row r="856" spans="2:14" ht="11" x14ac:dyDescent="0.15">
      <c r="B856" s="46" t="s">
        <v>220</v>
      </c>
      <c r="C856" s="74" t="s">
        <v>153</v>
      </c>
      <c r="D856" s="75" t="s">
        <v>133</v>
      </c>
      <c r="E856" s="75" t="s">
        <v>136</v>
      </c>
      <c r="F856" s="75" t="s">
        <v>137</v>
      </c>
      <c r="G856" s="77" t="s">
        <v>311</v>
      </c>
      <c r="H856" s="77" t="s">
        <v>406</v>
      </c>
      <c r="I856" s="75" t="s">
        <v>307</v>
      </c>
      <c r="J856" s="52" t="s">
        <v>339</v>
      </c>
      <c r="K856" s="45" t="s">
        <v>369</v>
      </c>
      <c r="L856" s="45" t="str">
        <f t="shared" si="26"/>
        <v>VI+I</v>
      </c>
      <c r="M856" s="48" t="str">
        <f>IF(OR(C856="Other",C856="Operations"),"Operations + Other",C856)</f>
        <v>Operations + Other</v>
      </c>
      <c r="N856" s="48"/>
    </row>
    <row r="857" spans="2:14" ht="11" x14ac:dyDescent="0.15">
      <c r="B857" s="46" t="s">
        <v>223</v>
      </c>
      <c r="C857" s="74" t="s">
        <v>135</v>
      </c>
      <c r="D857" s="75" t="s">
        <v>153</v>
      </c>
      <c r="E857" s="75" t="s">
        <v>137</v>
      </c>
      <c r="F857" s="75" t="s">
        <v>144</v>
      </c>
      <c r="G857" s="77" t="s">
        <v>311</v>
      </c>
      <c r="H857" s="77" t="s">
        <v>406</v>
      </c>
      <c r="I857" s="75" t="s">
        <v>307</v>
      </c>
      <c r="J857" s="52" t="s">
        <v>339</v>
      </c>
      <c r="K857" s="45" t="s">
        <v>369</v>
      </c>
      <c r="L857" s="45" t="str">
        <f t="shared" si="26"/>
        <v>VI+I</v>
      </c>
      <c r="M857" s="48" t="str">
        <f t="shared" si="27"/>
        <v>Data Scientist</v>
      </c>
      <c r="N857" s="48"/>
    </row>
    <row r="858" spans="2:14" ht="11" x14ac:dyDescent="0.15">
      <c r="B858" s="46" t="s">
        <v>226</v>
      </c>
      <c r="C858" s="74" t="s">
        <v>135</v>
      </c>
      <c r="D858" s="75" t="s">
        <v>133</v>
      </c>
      <c r="E858" s="75" t="s">
        <v>155</v>
      </c>
      <c r="F858" s="75" t="s">
        <v>155</v>
      </c>
      <c r="G858" s="77" t="s">
        <v>311</v>
      </c>
      <c r="H858" s="77" t="s">
        <v>406</v>
      </c>
      <c r="I858" s="75" t="s">
        <v>307</v>
      </c>
      <c r="J858" s="52" t="s">
        <v>339</v>
      </c>
      <c r="K858" s="45" t="s">
        <v>369</v>
      </c>
      <c r="L858" s="45" t="str">
        <f t="shared" si="26"/>
        <v>VI+I</v>
      </c>
      <c r="M858" s="48" t="str">
        <f t="shared" si="27"/>
        <v>Data Scientist</v>
      </c>
      <c r="N858" s="48"/>
    </row>
    <row r="859" spans="2:14" ht="22" x14ac:dyDescent="0.15">
      <c r="B859" s="46" t="s">
        <v>228</v>
      </c>
      <c r="C859" s="74" t="s">
        <v>134</v>
      </c>
      <c r="D859" s="75" t="s">
        <v>173</v>
      </c>
      <c r="E859" s="75" t="s">
        <v>155</v>
      </c>
      <c r="F859" s="75" t="s">
        <v>137</v>
      </c>
      <c r="G859" s="77" t="s">
        <v>311</v>
      </c>
      <c r="H859" s="77" t="s">
        <v>406</v>
      </c>
      <c r="I859" s="75" t="s">
        <v>292</v>
      </c>
      <c r="J859" s="52" t="s">
        <v>339</v>
      </c>
      <c r="K859" s="45" t="s">
        <v>369</v>
      </c>
      <c r="L859" s="45" t="str">
        <f t="shared" si="26"/>
        <v>1_Somewhat Important</v>
      </c>
      <c r="M859" s="48" t="str">
        <f t="shared" si="27"/>
        <v>Software Engineer</v>
      </c>
      <c r="N859" s="48"/>
    </row>
    <row r="860" spans="2:14" ht="11" x14ac:dyDescent="0.15">
      <c r="B860" s="46" t="s">
        <v>233</v>
      </c>
      <c r="C860" s="74" t="s">
        <v>135</v>
      </c>
      <c r="D860" s="75" t="s">
        <v>146</v>
      </c>
      <c r="E860" s="75" t="s">
        <v>137</v>
      </c>
      <c r="F860" s="75" t="s">
        <v>137</v>
      </c>
      <c r="G860" s="77" t="s">
        <v>311</v>
      </c>
      <c r="H860" s="77" t="s">
        <v>406</v>
      </c>
      <c r="I860" s="75" t="s">
        <v>307</v>
      </c>
      <c r="J860" s="52" t="s">
        <v>339</v>
      </c>
      <c r="K860" s="45" t="s">
        <v>369</v>
      </c>
      <c r="L860" s="45" t="str">
        <f t="shared" si="26"/>
        <v>VI+I</v>
      </c>
      <c r="M860" s="48" t="str">
        <f t="shared" si="27"/>
        <v>Data Scientist</v>
      </c>
      <c r="N860" s="48"/>
    </row>
    <row r="861" spans="2:14" ht="11" x14ac:dyDescent="0.15">
      <c r="B861" s="46" t="s">
        <v>235</v>
      </c>
      <c r="C861" s="74" t="s">
        <v>219</v>
      </c>
      <c r="D861" s="75" t="s">
        <v>133</v>
      </c>
      <c r="E861" s="75" t="s">
        <v>136</v>
      </c>
      <c r="F861" s="75" t="s">
        <v>144</v>
      </c>
      <c r="G861" s="77" t="s">
        <v>311</v>
      </c>
      <c r="H861" s="77" t="s">
        <v>406</v>
      </c>
      <c r="I861" s="75" t="s">
        <v>306</v>
      </c>
      <c r="J861" s="52" t="s">
        <v>339</v>
      </c>
      <c r="K861" s="45" t="s">
        <v>369</v>
      </c>
      <c r="L861" s="45" t="str">
        <f t="shared" si="26"/>
        <v>VI+I</v>
      </c>
      <c r="M861" s="48" t="str">
        <f>IF(OR(C861="Other",C861="Operations"),"Operations + Other",C861)</f>
        <v>Operations + Other</v>
      </c>
      <c r="N861" s="48"/>
    </row>
    <row r="862" spans="2:14" ht="11" x14ac:dyDescent="0.15">
      <c r="B862" s="46" t="s">
        <v>239</v>
      </c>
      <c r="C862" s="74" t="s">
        <v>135</v>
      </c>
      <c r="D862" s="75" t="s">
        <v>133</v>
      </c>
      <c r="E862" s="75" t="s">
        <v>136</v>
      </c>
      <c r="F862" s="75" t="s">
        <v>137</v>
      </c>
      <c r="G862" s="77" t="s">
        <v>311</v>
      </c>
      <c r="H862" s="77" t="s">
        <v>406</v>
      </c>
      <c r="I862" s="75" t="s">
        <v>307</v>
      </c>
      <c r="J862" s="52" t="s">
        <v>339</v>
      </c>
      <c r="K862" s="45" t="s">
        <v>369</v>
      </c>
      <c r="L862" s="45" t="str">
        <f t="shared" si="26"/>
        <v>VI+I</v>
      </c>
      <c r="M862" s="48" t="str">
        <f t="shared" si="27"/>
        <v>Data Scientist</v>
      </c>
      <c r="N862" s="48"/>
    </row>
    <row r="863" spans="2:14" ht="11" x14ac:dyDescent="0.15">
      <c r="B863" s="46" t="s">
        <v>241</v>
      </c>
      <c r="C863" s="74" t="s">
        <v>134</v>
      </c>
      <c r="D863" s="75" t="s">
        <v>133</v>
      </c>
      <c r="E863" s="75" t="s">
        <v>144</v>
      </c>
      <c r="F863" s="75" t="s">
        <v>144</v>
      </c>
      <c r="G863" s="77" t="s">
        <v>311</v>
      </c>
      <c r="H863" s="77" t="s">
        <v>406</v>
      </c>
      <c r="I863" s="75" t="s">
        <v>307</v>
      </c>
      <c r="J863" s="52" t="s">
        <v>339</v>
      </c>
      <c r="K863" s="45" t="s">
        <v>369</v>
      </c>
      <c r="L863" s="45" t="str">
        <f t="shared" si="26"/>
        <v>VI+I</v>
      </c>
      <c r="M863" s="48" t="str">
        <f t="shared" si="27"/>
        <v>Software Engineer</v>
      </c>
      <c r="N863" s="48"/>
    </row>
    <row r="864" spans="2:14" ht="11" x14ac:dyDescent="0.15">
      <c r="B864" s="46" t="s">
        <v>242</v>
      </c>
      <c r="C864" s="74" t="s">
        <v>153</v>
      </c>
      <c r="D864" s="75" t="s">
        <v>133</v>
      </c>
      <c r="E864" s="75" t="s">
        <v>136</v>
      </c>
      <c r="F864" s="75" t="s">
        <v>144</v>
      </c>
      <c r="G864" s="77" t="s">
        <v>311</v>
      </c>
      <c r="H864" s="77" t="s">
        <v>406</v>
      </c>
      <c r="I864" s="75" t="s">
        <v>306</v>
      </c>
      <c r="J864" s="52" t="s">
        <v>339</v>
      </c>
      <c r="K864" s="45" t="s">
        <v>369</v>
      </c>
      <c r="L864" s="45" t="str">
        <f t="shared" si="26"/>
        <v>VI+I</v>
      </c>
      <c r="M864" s="48" t="str">
        <f>IF(OR(C864="Other",C864="Operations"),"Operations + Other",C864)</f>
        <v>Operations + Other</v>
      </c>
      <c r="N864" s="48"/>
    </row>
    <row r="865" spans="2:14" ht="11" x14ac:dyDescent="0.15">
      <c r="B865" s="46" t="s">
        <v>246</v>
      </c>
      <c r="C865" s="74" t="s">
        <v>135</v>
      </c>
      <c r="D865" s="75" t="s">
        <v>133</v>
      </c>
      <c r="E865" s="75" t="s">
        <v>136</v>
      </c>
      <c r="F865" s="75" t="s">
        <v>136</v>
      </c>
      <c r="G865" s="77" t="s">
        <v>311</v>
      </c>
      <c r="H865" s="77" t="s">
        <v>406</v>
      </c>
      <c r="I865" s="75" t="s">
        <v>307</v>
      </c>
      <c r="J865" s="52" t="s">
        <v>339</v>
      </c>
      <c r="K865" s="45" t="s">
        <v>369</v>
      </c>
      <c r="L865" s="45" t="str">
        <f t="shared" si="26"/>
        <v>VI+I</v>
      </c>
      <c r="M865" s="48" t="str">
        <f t="shared" si="27"/>
        <v>Data Scientist</v>
      </c>
      <c r="N865" s="48"/>
    </row>
    <row r="866" spans="2:14" ht="11" x14ac:dyDescent="0.15">
      <c r="B866" s="46" t="s">
        <v>247</v>
      </c>
      <c r="C866" s="74" t="s">
        <v>134</v>
      </c>
      <c r="D866" s="75" t="s">
        <v>146</v>
      </c>
      <c r="E866" s="75" t="s">
        <v>137</v>
      </c>
      <c r="F866" s="75" t="s">
        <v>137</v>
      </c>
      <c r="G866" s="77" t="s">
        <v>311</v>
      </c>
      <c r="H866" s="77" t="s">
        <v>406</v>
      </c>
      <c r="I866" s="75" t="s">
        <v>307</v>
      </c>
      <c r="J866" s="52" t="s">
        <v>339</v>
      </c>
      <c r="K866" s="45" t="s">
        <v>369</v>
      </c>
      <c r="L866" s="45" t="str">
        <f t="shared" si="26"/>
        <v>VI+I</v>
      </c>
      <c r="M866" s="48" t="str">
        <f t="shared" si="27"/>
        <v>Software Engineer</v>
      </c>
      <c r="N866" s="48"/>
    </row>
    <row r="867" spans="2:14" ht="11" x14ac:dyDescent="0.15">
      <c r="B867" s="46" t="s">
        <v>249</v>
      </c>
      <c r="C867" s="74" t="s">
        <v>135</v>
      </c>
      <c r="D867" s="75" t="s">
        <v>133</v>
      </c>
      <c r="E867" s="75" t="s">
        <v>136</v>
      </c>
      <c r="F867" s="75" t="s">
        <v>155</v>
      </c>
      <c r="G867" s="77" t="s">
        <v>311</v>
      </c>
      <c r="H867" s="77" t="s">
        <v>406</v>
      </c>
      <c r="I867" s="75" t="s">
        <v>307</v>
      </c>
      <c r="J867" s="52" t="s">
        <v>339</v>
      </c>
      <c r="K867" s="45" t="s">
        <v>369</v>
      </c>
      <c r="L867" s="45" t="str">
        <f t="shared" si="26"/>
        <v>VI+I</v>
      </c>
      <c r="M867" s="48" t="str">
        <f t="shared" si="27"/>
        <v>Data Scientist</v>
      </c>
      <c r="N867" s="48"/>
    </row>
    <row r="868" spans="2:14" ht="11" x14ac:dyDescent="0.15">
      <c r="B868" s="46" t="s">
        <v>254</v>
      </c>
      <c r="C868" s="74" t="s">
        <v>135</v>
      </c>
      <c r="D868" s="75" t="s">
        <v>146</v>
      </c>
      <c r="E868" s="75" t="s">
        <v>137</v>
      </c>
      <c r="F868" s="75" t="s">
        <v>144</v>
      </c>
      <c r="G868" s="77" t="s">
        <v>311</v>
      </c>
      <c r="H868" s="77" t="s">
        <v>406</v>
      </c>
      <c r="I868" s="75" t="s">
        <v>307</v>
      </c>
      <c r="J868" s="52" t="s">
        <v>339</v>
      </c>
      <c r="K868" s="45" t="s">
        <v>369</v>
      </c>
      <c r="L868" s="45" t="str">
        <f t="shared" si="26"/>
        <v>VI+I</v>
      </c>
      <c r="M868" s="48" t="str">
        <f t="shared" si="27"/>
        <v>Data Scientist</v>
      </c>
      <c r="N868" s="48"/>
    </row>
    <row r="869" spans="2:14" ht="11" x14ac:dyDescent="0.15">
      <c r="B869" s="46" t="s">
        <v>259</v>
      </c>
      <c r="C869" s="74" t="s">
        <v>135</v>
      </c>
      <c r="D869" s="75" t="s">
        <v>146</v>
      </c>
      <c r="E869" s="75" t="s">
        <v>136</v>
      </c>
      <c r="F869" s="75" t="s">
        <v>144</v>
      </c>
      <c r="G869" s="77" t="s">
        <v>311</v>
      </c>
      <c r="H869" s="77" t="s">
        <v>406</v>
      </c>
      <c r="I869" s="75" t="s">
        <v>307</v>
      </c>
      <c r="J869" s="52" t="s">
        <v>339</v>
      </c>
      <c r="K869" s="45" t="s">
        <v>369</v>
      </c>
      <c r="L869" s="45" t="str">
        <f t="shared" si="26"/>
        <v>VI+I</v>
      </c>
      <c r="M869" s="48" t="str">
        <f t="shared" si="27"/>
        <v>Data Scientist</v>
      </c>
      <c r="N869" s="48"/>
    </row>
    <row r="870" spans="2:14" ht="11" x14ac:dyDescent="0.15">
      <c r="B870" s="46" t="s">
        <v>128</v>
      </c>
      <c r="C870" s="74" t="s">
        <v>134</v>
      </c>
      <c r="D870" s="75" t="s">
        <v>133</v>
      </c>
      <c r="E870" s="75" t="s">
        <v>136</v>
      </c>
      <c r="F870" s="75" t="s">
        <v>137</v>
      </c>
      <c r="G870" s="77" t="s">
        <v>312</v>
      </c>
      <c r="H870" s="77" t="s">
        <v>407</v>
      </c>
      <c r="I870" s="75" t="s">
        <v>307</v>
      </c>
      <c r="J870" s="52" t="s">
        <v>340</v>
      </c>
      <c r="K870" s="45" t="s">
        <v>370</v>
      </c>
      <c r="L870" s="45" t="str">
        <f t="shared" si="26"/>
        <v>VI+I</v>
      </c>
      <c r="M870" s="48" t="str">
        <f t="shared" si="27"/>
        <v>Software Engineer</v>
      </c>
      <c r="N870" s="48"/>
    </row>
    <row r="871" spans="2:14" ht="11" x14ac:dyDescent="0.15">
      <c r="B871" s="46" t="s">
        <v>143</v>
      </c>
      <c r="C871" s="74" t="s">
        <v>134</v>
      </c>
      <c r="D871" s="75" t="s">
        <v>133</v>
      </c>
      <c r="E871" s="75" t="s">
        <v>144</v>
      </c>
      <c r="F871" s="75" t="s">
        <v>144</v>
      </c>
      <c r="G871" s="77" t="s">
        <v>312</v>
      </c>
      <c r="H871" s="77" t="s">
        <v>407</v>
      </c>
      <c r="I871" s="75" t="s">
        <v>307</v>
      </c>
      <c r="J871" s="52" t="s">
        <v>340</v>
      </c>
      <c r="K871" s="45" t="s">
        <v>370</v>
      </c>
      <c r="L871" s="45" t="str">
        <f t="shared" si="26"/>
        <v>VI+I</v>
      </c>
      <c r="M871" s="48" t="str">
        <f t="shared" si="27"/>
        <v>Software Engineer</v>
      </c>
      <c r="N871" s="48"/>
    </row>
    <row r="872" spans="2:14" ht="11" x14ac:dyDescent="0.15">
      <c r="B872" s="46" t="s">
        <v>145</v>
      </c>
      <c r="C872" s="74" t="s">
        <v>134</v>
      </c>
      <c r="D872" s="75" t="s">
        <v>146</v>
      </c>
      <c r="E872" s="75" t="s">
        <v>137</v>
      </c>
      <c r="F872" s="75" t="s">
        <v>137</v>
      </c>
      <c r="G872" s="77" t="s">
        <v>312</v>
      </c>
      <c r="H872" s="77" t="s">
        <v>407</v>
      </c>
      <c r="I872" s="75" t="s">
        <v>307</v>
      </c>
      <c r="J872" s="52" t="s">
        <v>340</v>
      </c>
      <c r="K872" s="45" t="s">
        <v>370</v>
      </c>
      <c r="L872" s="45" t="str">
        <f t="shared" si="26"/>
        <v>VI+I</v>
      </c>
      <c r="M872" s="48" t="str">
        <f t="shared" si="27"/>
        <v>Software Engineer</v>
      </c>
      <c r="N872" s="48"/>
    </row>
    <row r="873" spans="2:14" ht="11" x14ac:dyDescent="0.15">
      <c r="B873" s="46" t="s">
        <v>149</v>
      </c>
      <c r="C873" s="74" t="s">
        <v>135</v>
      </c>
      <c r="D873" s="75" t="s">
        <v>133</v>
      </c>
      <c r="E873" s="75" t="s">
        <v>137</v>
      </c>
      <c r="F873" s="75" t="s">
        <v>137</v>
      </c>
      <c r="G873" s="77" t="s">
        <v>312</v>
      </c>
      <c r="H873" s="77" t="s">
        <v>407</v>
      </c>
      <c r="I873" s="75" t="s">
        <v>306</v>
      </c>
      <c r="J873" s="52" t="s">
        <v>340</v>
      </c>
      <c r="K873" s="45" t="s">
        <v>370</v>
      </c>
      <c r="L873" s="45" t="str">
        <f t="shared" si="26"/>
        <v>VI+I</v>
      </c>
      <c r="M873" s="48" t="str">
        <f t="shared" si="27"/>
        <v>Data Scientist</v>
      </c>
      <c r="N873" s="48"/>
    </row>
    <row r="874" spans="2:14" ht="11" x14ac:dyDescent="0.15">
      <c r="B874" s="46" t="s">
        <v>152</v>
      </c>
      <c r="C874" s="74" t="s">
        <v>135</v>
      </c>
      <c r="D874" s="75" t="s">
        <v>133</v>
      </c>
      <c r="E874" s="75" t="s">
        <v>155</v>
      </c>
      <c r="F874" s="75" t="s">
        <v>155</v>
      </c>
      <c r="G874" s="77" t="s">
        <v>312</v>
      </c>
      <c r="H874" s="77" t="s">
        <v>407</v>
      </c>
      <c r="I874" s="75" t="s">
        <v>292</v>
      </c>
      <c r="J874" s="52" t="s">
        <v>340</v>
      </c>
      <c r="K874" s="45" t="s">
        <v>370</v>
      </c>
      <c r="L874" s="45" t="str">
        <f t="shared" si="26"/>
        <v>1_Somewhat Important</v>
      </c>
      <c r="M874" s="48" t="str">
        <f t="shared" si="27"/>
        <v>Data Scientist</v>
      </c>
      <c r="N874" s="48"/>
    </row>
    <row r="875" spans="2:14" ht="11" x14ac:dyDescent="0.15">
      <c r="B875" s="46" t="s">
        <v>158</v>
      </c>
      <c r="C875" s="74" t="s">
        <v>135</v>
      </c>
      <c r="D875" s="75" t="s">
        <v>146</v>
      </c>
      <c r="E875" s="75" t="s">
        <v>136</v>
      </c>
      <c r="F875" s="75" t="s">
        <v>136</v>
      </c>
      <c r="G875" s="77" t="s">
        <v>312</v>
      </c>
      <c r="H875" s="77" t="s">
        <v>407</v>
      </c>
      <c r="I875" s="75" t="s">
        <v>307</v>
      </c>
      <c r="J875" s="52" t="s">
        <v>340</v>
      </c>
      <c r="K875" s="45" t="s">
        <v>370</v>
      </c>
      <c r="L875" s="45" t="str">
        <f t="shared" si="26"/>
        <v>VI+I</v>
      </c>
      <c r="M875" s="48" t="str">
        <f t="shared" si="27"/>
        <v>Data Scientist</v>
      </c>
      <c r="N875" s="48"/>
    </row>
    <row r="876" spans="2:14" ht="11" x14ac:dyDescent="0.15">
      <c r="B876" s="46" t="s">
        <v>164</v>
      </c>
      <c r="C876" s="74" t="s">
        <v>135</v>
      </c>
      <c r="D876" s="75" t="s">
        <v>133</v>
      </c>
      <c r="E876" s="75" t="s">
        <v>136</v>
      </c>
      <c r="F876" s="75" t="s">
        <v>136</v>
      </c>
      <c r="G876" s="77" t="s">
        <v>312</v>
      </c>
      <c r="H876" s="77" t="s">
        <v>407</v>
      </c>
      <c r="I876" s="75" t="s">
        <v>307</v>
      </c>
      <c r="J876" s="52" t="s">
        <v>340</v>
      </c>
      <c r="K876" s="45" t="s">
        <v>370</v>
      </c>
      <c r="L876" s="45" t="str">
        <f t="shared" si="26"/>
        <v>VI+I</v>
      </c>
      <c r="M876" s="48" t="str">
        <f t="shared" si="27"/>
        <v>Data Scientist</v>
      </c>
      <c r="N876" s="48"/>
    </row>
    <row r="877" spans="2:14" ht="22" x14ac:dyDescent="0.15">
      <c r="B877" s="46" t="s">
        <v>169</v>
      </c>
      <c r="C877" s="74" t="s">
        <v>135</v>
      </c>
      <c r="D877" s="75" t="s">
        <v>173</v>
      </c>
      <c r="E877" s="75" t="s">
        <v>155</v>
      </c>
      <c r="F877" s="75" t="s">
        <v>136</v>
      </c>
      <c r="G877" s="77" t="s">
        <v>312</v>
      </c>
      <c r="H877" s="77" t="s">
        <v>407</v>
      </c>
      <c r="I877" s="75" t="s">
        <v>306</v>
      </c>
      <c r="J877" s="52" t="s">
        <v>340</v>
      </c>
      <c r="K877" s="45" t="s">
        <v>370</v>
      </c>
      <c r="L877" s="45" t="str">
        <f t="shared" si="26"/>
        <v>VI+I</v>
      </c>
      <c r="M877" s="48" t="str">
        <f t="shared" si="27"/>
        <v>Data Scientist</v>
      </c>
      <c r="N877" s="48"/>
    </row>
    <row r="878" spans="2:14" ht="11" x14ac:dyDescent="0.15">
      <c r="B878" s="46" t="s">
        <v>175</v>
      </c>
      <c r="C878" s="74" t="s">
        <v>153</v>
      </c>
      <c r="D878" s="75" t="s">
        <v>133</v>
      </c>
      <c r="E878" s="75" t="s">
        <v>136</v>
      </c>
      <c r="F878" s="75" t="s">
        <v>136</v>
      </c>
      <c r="G878" s="77" t="s">
        <v>312</v>
      </c>
      <c r="H878" s="77" t="s">
        <v>407</v>
      </c>
      <c r="I878" s="75" t="s">
        <v>307</v>
      </c>
      <c r="J878" s="52" t="s">
        <v>340</v>
      </c>
      <c r="K878" s="45" t="s">
        <v>370</v>
      </c>
      <c r="L878" s="45" t="str">
        <f t="shared" si="26"/>
        <v>VI+I</v>
      </c>
      <c r="M878" s="48" t="str">
        <f>IF(OR(C878="Other",C878="Operations"),"Operations + Other",C878)</f>
        <v>Operations + Other</v>
      </c>
      <c r="N878" s="48"/>
    </row>
    <row r="879" spans="2:14" ht="11" x14ac:dyDescent="0.15">
      <c r="B879" s="46" t="s">
        <v>187</v>
      </c>
      <c r="C879" s="74" t="s">
        <v>134</v>
      </c>
      <c r="D879" s="75" t="s">
        <v>133</v>
      </c>
      <c r="E879" s="75" t="s">
        <v>136</v>
      </c>
      <c r="F879" s="75" t="s">
        <v>136</v>
      </c>
      <c r="G879" s="77" t="s">
        <v>312</v>
      </c>
      <c r="H879" s="77" t="s">
        <v>407</v>
      </c>
      <c r="I879" s="75" t="s">
        <v>306</v>
      </c>
      <c r="J879" s="52" t="s">
        <v>340</v>
      </c>
      <c r="K879" s="45" t="s">
        <v>370</v>
      </c>
      <c r="L879" s="45" t="str">
        <f t="shared" si="26"/>
        <v>VI+I</v>
      </c>
      <c r="M879" s="48" t="str">
        <f t="shared" si="27"/>
        <v>Software Engineer</v>
      </c>
      <c r="N879" s="48"/>
    </row>
    <row r="880" spans="2:14" ht="11" x14ac:dyDescent="0.15">
      <c r="B880" s="46" t="s">
        <v>191</v>
      </c>
      <c r="C880" s="74" t="s">
        <v>135</v>
      </c>
      <c r="D880" s="75" t="s">
        <v>133</v>
      </c>
      <c r="E880" s="75" t="s">
        <v>155</v>
      </c>
      <c r="F880" s="75" t="s">
        <v>155</v>
      </c>
      <c r="G880" s="77" t="s">
        <v>312</v>
      </c>
      <c r="H880" s="77" t="s">
        <v>407</v>
      </c>
      <c r="I880" s="75" t="s">
        <v>306</v>
      </c>
      <c r="J880" s="52" t="s">
        <v>340</v>
      </c>
      <c r="K880" s="45" t="s">
        <v>370</v>
      </c>
      <c r="L880" s="45" t="str">
        <f t="shared" si="26"/>
        <v>VI+I</v>
      </c>
      <c r="M880" s="48" t="str">
        <f t="shared" si="27"/>
        <v>Data Scientist</v>
      </c>
      <c r="N880" s="48"/>
    </row>
    <row r="881" spans="2:14" ht="11" x14ac:dyDescent="0.15">
      <c r="B881" s="46" t="s">
        <v>193</v>
      </c>
      <c r="C881" s="74" t="s">
        <v>135</v>
      </c>
      <c r="D881" s="75" t="s">
        <v>133</v>
      </c>
      <c r="E881" s="75" t="s">
        <v>155</v>
      </c>
      <c r="F881" s="75" t="s">
        <v>137</v>
      </c>
      <c r="G881" s="77" t="s">
        <v>312</v>
      </c>
      <c r="H881" s="77" t="s">
        <v>407</v>
      </c>
      <c r="I881" s="75" t="s">
        <v>307</v>
      </c>
      <c r="J881" s="52" t="s">
        <v>340</v>
      </c>
      <c r="K881" s="45" t="s">
        <v>370</v>
      </c>
      <c r="L881" s="45" t="str">
        <f t="shared" si="26"/>
        <v>VI+I</v>
      </c>
      <c r="M881" s="48" t="str">
        <f t="shared" si="27"/>
        <v>Data Scientist</v>
      </c>
      <c r="N881" s="48"/>
    </row>
    <row r="882" spans="2:14" ht="11" x14ac:dyDescent="0.15">
      <c r="B882" s="46" t="s">
        <v>196</v>
      </c>
      <c r="C882" s="74" t="s">
        <v>134</v>
      </c>
      <c r="D882" s="75" t="s">
        <v>133</v>
      </c>
      <c r="E882" s="75" t="s">
        <v>136</v>
      </c>
      <c r="F882" s="75" t="s">
        <v>137</v>
      </c>
      <c r="G882" s="77" t="s">
        <v>312</v>
      </c>
      <c r="H882" s="77" t="s">
        <v>407</v>
      </c>
      <c r="I882" s="75" t="s">
        <v>307</v>
      </c>
      <c r="J882" s="52" t="s">
        <v>340</v>
      </c>
      <c r="K882" s="45" t="s">
        <v>370</v>
      </c>
      <c r="L882" s="45" t="str">
        <f t="shared" si="26"/>
        <v>VI+I</v>
      </c>
      <c r="M882" s="48" t="str">
        <f t="shared" si="27"/>
        <v>Software Engineer</v>
      </c>
      <c r="N882" s="48"/>
    </row>
    <row r="883" spans="2:14" ht="11" x14ac:dyDescent="0.15">
      <c r="B883" s="46" t="s">
        <v>199</v>
      </c>
      <c r="C883" s="74" t="s">
        <v>153</v>
      </c>
      <c r="D883" s="75" t="s">
        <v>133</v>
      </c>
      <c r="E883" s="75" t="s">
        <v>136</v>
      </c>
      <c r="F883" s="75" t="s">
        <v>137</v>
      </c>
      <c r="G883" s="77" t="s">
        <v>312</v>
      </c>
      <c r="H883" s="77" t="s">
        <v>407</v>
      </c>
      <c r="I883" s="75" t="s">
        <v>306</v>
      </c>
      <c r="J883" s="52" t="s">
        <v>340</v>
      </c>
      <c r="K883" s="45" t="s">
        <v>370</v>
      </c>
      <c r="L883" s="45" t="str">
        <f t="shared" si="26"/>
        <v>VI+I</v>
      </c>
      <c r="M883" s="48" t="str">
        <f>IF(OR(C883="Other",C883="Operations"),"Operations + Other",C883)</f>
        <v>Operations + Other</v>
      </c>
      <c r="N883" s="48"/>
    </row>
    <row r="884" spans="2:14" ht="11" x14ac:dyDescent="0.15">
      <c r="B884" s="46" t="s">
        <v>202</v>
      </c>
      <c r="C884" s="74" t="s">
        <v>134</v>
      </c>
      <c r="D884" s="75" t="s">
        <v>133</v>
      </c>
      <c r="E884" s="75" t="s">
        <v>137</v>
      </c>
      <c r="F884" s="75" t="s">
        <v>155</v>
      </c>
      <c r="G884" s="77" t="s">
        <v>312</v>
      </c>
      <c r="H884" s="77" t="s">
        <v>407</v>
      </c>
      <c r="I884" s="75" t="s">
        <v>307</v>
      </c>
      <c r="J884" s="52" t="s">
        <v>340</v>
      </c>
      <c r="K884" s="45" t="s">
        <v>370</v>
      </c>
      <c r="L884" s="45" t="str">
        <f t="shared" si="26"/>
        <v>VI+I</v>
      </c>
      <c r="M884" s="48" t="str">
        <f t="shared" si="27"/>
        <v>Software Engineer</v>
      </c>
      <c r="N884" s="48"/>
    </row>
    <row r="885" spans="2:14" ht="11" x14ac:dyDescent="0.15">
      <c r="B885" s="46" t="s">
        <v>207</v>
      </c>
      <c r="C885" s="74" t="s">
        <v>134</v>
      </c>
      <c r="D885" s="75" t="s">
        <v>146</v>
      </c>
      <c r="E885" s="75" t="s">
        <v>136</v>
      </c>
      <c r="F885" s="75" t="s">
        <v>144</v>
      </c>
      <c r="G885" s="77" t="s">
        <v>312</v>
      </c>
      <c r="H885" s="77" t="s">
        <v>407</v>
      </c>
      <c r="I885" s="75" t="s">
        <v>306</v>
      </c>
      <c r="J885" s="52" t="s">
        <v>340</v>
      </c>
      <c r="K885" s="45" t="s">
        <v>370</v>
      </c>
      <c r="L885" s="45" t="str">
        <f t="shared" si="26"/>
        <v>VI+I</v>
      </c>
      <c r="M885" s="48" t="str">
        <f t="shared" si="27"/>
        <v>Software Engineer</v>
      </c>
      <c r="N885" s="48"/>
    </row>
    <row r="886" spans="2:14" ht="11" x14ac:dyDescent="0.15">
      <c r="B886" s="46" t="s">
        <v>215</v>
      </c>
      <c r="C886" s="74" t="s">
        <v>135</v>
      </c>
      <c r="D886" s="75" t="s">
        <v>146</v>
      </c>
      <c r="E886" s="75" t="s">
        <v>155</v>
      </c>
      <c r="F886" s="75" t="s">
        <v>137</v>
      </c>
      <c r="G886" s="77" t="s">
        <v>312</v>
      </c>
      <c r="H886" s="77" t="s">
        <v>407</v>
      </c>
      <c r="I886" s="75" t="s">
        <v>306</v>
      </c>
      <c r="J886" s="52" t="s">
        <v>340</v>
      </c>
      <c r="K886" s="45" t="s">
        <v>370</v>
      </c>
      <c r="L886" s="45" t="str">
        <f t="shared" si="26"/>
        <v>VI+I</v>
      </c>
      <c r="M886" s="48" t="str">
        <f t="shared" si="27"/>
        <v>Data Scientist</v>
      </c>
      <c r="N886" s="48"/>
    </row>
    <row r="887" spans="2:14" ht="11" x14ac:dyDescent="0.15">
      <c r="B887" s="46" t="s">
        <v>220</v>
      </c>
      <c r="C887" s="74" t="s">
        <v>153</v>
      </c>
      <c r="D887" s="75" t="s">
        <v>133</v>
      </c>
      <c r="E887" s="75" t="s">
        <v>136</v>
      </c>
      <c r="F887" s="75" t="s">
        <v>137</v>
      </c>
      <c r="G887" s="77" t="s">
        <v>312</v>
      </c>
      <c r="H887" s="77" t="s">
        <v>407</v>
      </c>
      <c r="I887" s="75" t="s">
        <v>307</v>
      </c>
      <c r="J887" s="52" t="s">
        <v>340</v>
      </c>
      <c r="K887" s="45" t="s">
        <v>370</v>
      </c>
      <c r="L887" s="45" t="str">
        <f t="shared" si="26"/>
        <v>VI+I</v>
      </c>
      <c r="M887" s="48" t="str">
        <f>IF(OR(C887="Other",C887="Operations"),"Operations + Other",C887)</f>
        <v>Operations + Other</v>
      </c>
      <c r="N887" s="48"/>
    </row>
    <row r="888" spans="2:14" ht="11" x14ac:dyDescent="0.15">
      <c r="B888" s="46" t="s">
        <v>223</v>
      </c>
      <c r="C888" s="74" t="s">
        <v>135</v>
      </c>
      <c r="D888" s="75" t="s">
        <v>153</v>
      </c>
      <c r="E888" s="75" t="s">
        <v>137</v>
      </c>
      <c r="F888" s="75" t="s">
        <v>144</v>
      </c>
      <c r="G888" s="77" t="s">
        <v>312</v>
      </c>
      <c r="H888" s="77" t="s">
        <v>407</v>
      </c>
      <c r="I888" s="75" t="s">
        <v>307</v>
      </c>
      <c r="J888" s="52" t="s">
        <v>340</v>
      </c>
      <c r="K888" s="45" t="s">
        <v>370</v>
      </c>
      <c r="L888" s="45" t="str">
        <f t="shared" si="26"/>
        <v>VI+I</v>
      </c>
      <c r="M888" s="48" t="str">
        <f t="shared" si="27"/>
        <v>Data Scientist</v>
      </c>
      <c r="N888" s="48"/>
    </row>
    <row r="889" spans="2:14" ht="11" x14ac:dyDescent="0.15">
      <c r="B889" s="46" t="s">
        <v>226</v>
      </c>
      <c r="C889" s="74" t="s">
        <v>135</v>
      </c>
      <c r="D889" s="75" t="s">
        <v>133</v>
      </c>
      <c r="E889" s="75" t="s">
        <v>155</v>
      </c>
      <c r="F889" s="75" t="s">
        <v>155</v>
      </c>
      <c r="G889" s="77" t="s">
        <v>312</v>
      </c>
      <c r="H889" s="77" t="s">
        <v>407</v>
      </c>
      <c r="I889" s="75" t="s">
        <v>306</v>
      </c>
      <c r="J889" s="52" t="s">
        <v>340</v>
      </c>
      <c r="K889" s="45" t="s">
        <v>370</v>
      </c>
      <c r="L889" s="45" t="str">
        <f t="shared" si="26"/>
        <v>VI+I</v>
      </c>
      <c r="M889" s="48" t="str">
        <f t="shared" si="27"/>
        <v>Data Scientist</v>
      </c>
      <c r="N889" s="48"/>
    </row>
    <row r="890" spans="2:14" ht="22" x14ac:dyDescent="0.15">
      <c r="B890" s="46" t="s">
        <v>228</v>
      </c>
      <c r="C890" s="74" t="s">
        <v>134</v>
      </c>
      <c r="D890" s="75" t="s">
        <v>173</v>
      </c>
      <c r="E890" s="75" t="s">
        <v>155</v>
      </c>
      <c r="F890" s="75" t="s">
        <v>137</v>
      </c>
      <c r="G890" s="77" t="s">
        <v>312</v>
      </c>
      <c r="H890" s="77" t="s">
        <v>407</v>
      </c>
      <c r="I890" s="75" t="s">
        <v>292</v>
      </c>
      <c r="J890" s="52" t="s">
        <v>340</v>
      </c>
      <c r="K890" s="45" t="s">
        <v>370</v>
      </c>
      <c r="L890" s="45" t="str">
        <f t="shared" si="26"/>
        <v>1_Somewhat Important</v>
      </c>
      <c r="M890" s="48" t="str">
        <f t="shared" si="27"/>
        <v>Software Engineer</v>
      </c>
      <c r="N890" s="48"/>
    </row>
    <row r="891" spans="2:14" ht="11" x14ac:dyDescent="0.15">
      <c r="B891" s="46" t="s">
        <v>233</v>
      </c>
      <c r="C891" s="74" t="s">
        <v>135</v>
      </c>
      <c r="D891" s="75" t="s">
        <v>146</v>
      </c>
      <c r="E891" s="75" t="s">
        <v>137</v>
      </c>
      <c r="F891" s="75" t="s">
        <v>137</v>
      </c>
      <c r="G891" s="77" t="s">
        <v>312</v>
      </c>
      <c r="H891" s="77" t="s">
        <v>407</v>
      </c>
      <c r="I891" s="75" t="s">
        <v>307</v>
      </c>
      <c r="J891" s="52" t="s">
        <v>340</v>
      </c>
      <c r="K891" s="45" t="s">
        <v>370</v>
      </c>
      <c r="L891" s="45" t="str">
        <f t="shared" si="26"/>
        <v>VI+I</v>
      </c>
      <c r="M891" s="48" t="str">
        <f t="shared" si="27"/>
        <v>Data Scientist</v>
      </c>
      <c r="N891" s="48"/>
    </row>
    <row r="892" spans="2:14" ht="11" x14ac:dyDescent="0.15">
      <c r="B892" s="46" t="s">
        <v>235</v>
      </c>
      <c r="C892" s="74" t="s">
        <v>219</v>
      </c>
      <c r="D892" s="75" t="s">
        <v>133</v>
      </c>
      <c r="E892" s="75" t="s">
        <v>136</v>
      </c>
      <c r="F892" s="75" t="s">
        <v>144</v>
      </c>
      <c r="G892" s="77" t="s">
        <v>312</v>
      </c>
      <c r="H892" s="77" t="s">
        <v>407</v>
      </c>
      <c r="I892" s="75" t="s">
        <v>292</v>
      </c>
      <c r="J892" s="52" t="s">
        <v>340</v>
      </c>
      <c r="K892" s="45" t="s">
        <v>370</v>
      </c>
      <c r="L892" s="45" t="str">
        <f t="shared" si="26"/>
        <v>1_Somewhat Important</v>
      </c>
      <c r="M892" s="48" t="str">
        <f>IF(OR(C892="Other",C892="Operations"),"Operations + Other",C892)</f>
        <v>Operations + Other</v>
      </c>
      <c r="N892" s="48"/>
    </row>
    <row r="893" spans="2:14" ht="11" x14ac:dyDescent="0.15">
      <c r="B893" s="46" t="s">
        <v>239</v>
      </c>
      <c r="C893" s="74" t="s">
        <v>135</v>
      </c>
      <c r="D893" s="75" t="s">
        <v>133</v>
      </c>
      <c r="E893" s="75" t="s">
        <v>136</v>
      </c>
      <c r="F893" s="75" t="s">
        <v>137</v>
      </c>
      <c r="G893" s="77" t="s">
        <v>312</v>
      </c>
      <c r="H893" s="77" t="s">
        <v>407</v>
      </c>
      <c r="I893" s="75" t="s">
        <v>307</v>
      </c>
      <c r="J893" s="52" t="s">
        <v>340</v>
      </c>
      <c r="K893" s="45" t="s">
        <v>370</v>
      </c>
      <c r="L893" s="45" t="str">
        <f t="shared" si="26"/>
        <v>VI+I</v>
      </c>
      <c r="M893" s="48" t="str">
        <f t="shared" si="27"/>
        <v>Data Scientist</v>
      </c>
      <c r="N893" s="48"/>
    </row>
    <row r="894" spans="2:14" ht="11" x14ac:dyDescent="0.15">
      <c r="B894" s="46" t="s">
        <v>241</v>
      </c>
      <c r="C894" s="74" t="s">
        <v>134</v>
      </c>
      <c r="D894" s="75" t="s">
        <v>133</v>
      </c>
      <c r="E894" s="75" t="s">
        <v>144</v>
      </c>
      <c r="F894" s="75" t="s">
        <v>144</v>
      </c>
      <c r="G894" s="77" t="s">
        <v>312</v>
      </c>
      <c r="H894" s="77" t="s">
        <v>407</v>
      </c>
      <c r="I894" s="75" t="s">
        <v>292</v>
      </c>
      <c r="J894" s="52" t="s">
        <v>340</v>
      </c>
      <c r="K894" s="45" t="s">
        <v>370</v>
      </c>
      <c r="L894" s="45" t="str">
        <f t="shared" si="26"/>
        <v>1_Somewhat Important</v>
      </c>
      <c r="M894" s="48" t="str">
        <f t="shared" si="27"/>
        <v>Software Engineer</v>
      </c>
      <c r="N894" s="48"/>
    </row>
    <row r="895" spans="2:14" ht="11" x14ac:dyDescent="0.15">
      <c r="B895" s="46" t="s">
        <v>242</v>
      </c>
      <c r="C895" s="74" t="s">
        <v>153</v>
      </c>
      <c r="D895" s="75" t="s">
        <v>133</v>
      </c>
      <c r="E895" s="75" t="s">
        <v>136</v>
      </c>
      <c r="F895" s="75" t="s">
        <v>144</v>
      </c>
      <c r="G895" s="77" t="s">
        <v>312</v>
      </c>
      <c r="H895" s="77" t="s">
        <v>407</v>
      </c>
      <c r="I895" s="75" t="s">
        <v>306</v>
      </c>
      <c r="J895" s="52" t="s">
        <v>340</v>
      </c>
      <c r="K895" s="45" t="s">
        <v>370</v>
      </c>
      <c r="L895" s="45" t="str">
        <f t="shared" si="26"/>
        <v>VI+I</v>
      </c>
      <c r="M895" s="48" t="str">
        <f>IF(OR(C895="Other",C895="Operations"),"Operations + Other",C895)</f>
        <v>Operations + Other</v>
      </c>
      <c r="N895" s="48"/>
    </row>
    <row r="896" spans="2:14" ht="11" x14ac:dyDescent="0.15">
      <c r="B896" s="46" t="s">
        <v>246</v>
      </c>
      <c r="C896" s="74" t="s">
        <v>135</v>
      </c>
      <c r="D896" s="75" t="s">
        <v>133</v>
      </c>
      <c r="E896" s="75" t="s">
        <v>136</v>
      </c>
      <c r="F896" s="75" t="s">
        <v>136</v>
      </c>
      <c r="G896" s="77" t="s">
        <v>312</v>
      </c>
      <c r="H896" s="77" t="s">
        <v>407</v>
      </c>
      <c r="I896" s="75" t="s">
        <v>306</v>
      </c>
      <c r="J896" s="52" t="s">
        <v>340</v>
      </c>
      <c r="K896" s="45" t="s">
        <v>370</v>
      </c>
      <c r="L896" s="45" t="str">
        <f t="shared" si="26"/>
        <v>VI+I</v>
      </c>
      <c r="M896" s="48" t="str">
        <f t="shared" si="27"/>
        <v>Data Scientist</v>
      </c>
      <c r="N896" s="48"/>
    </row>
    <row r="897" spans="2:14" ht="11" x14ac:dyDescent="0.15">
      <c r="B897" s="46" t="s">
        <v>247</v>
      </c>
      <c r="C897" s="74" t="s">
        <v>134</v>
      </c>
      <c r="D897" s="75" t="s">
        <v>146</v>
      </c>
      <c r="E897" s="75" t="s">
        <v>137</v>
      </c>
      <c r="F897" s="75" t="s">
        <v>137</v>
      </c>
      <c r="G897" s="77" t="s">
        <v>312</v>
      </c>
      <c r="H897" s="77" t="s">
        <v>407</v>
      </c>
      <c r="I897" s="75" t="s">
        <v>306</v>
      </c>
      <c r="J897" s="52" t="s">
        <v>340</v>
      </c>
      <c r="K897" s="45" t="s">
        <v>370</v>
      </c>
      <c r="L897" s="45" t="str">
        <f t="shared" si="26"/>
        <v>VI+I</v>
      </c>
      <c r="M897" s="48" t="str">
        <f t="shared" si="27"/>
        <v>Software Engineer</v>
      </c>
      <c r="N897" s="48"/>
    </row>
    <row r="898" spans="2:14" ht="11" x14ac:dyDescent="0.15">
      <c r="B898" s="46" t="s">
        <v>249</v>
      </c>
      <c r="C898" s="74" t="s">
        <v>135</v>
      </c>
      <c r="D898" s="75" t="s">
        <v>133</v>
      </c>
      <c r="E898" s="75" t="s">
        <v>136</v>
      </c>
      <c r="F898" s="75" t="s">
        <v>155</v>
      </c>
      <c r="G898" s="77" t="s">
        <v>312</v>
      </c>
      <c r="H898" s="77" t="s">
        <v>407</v>
      </c>
      <c r="I898" s="75" t="s">
        <v>306</v>
      </c>
      <c r="J898" s="52" t="s">
        <v>340</v>
      </c>
      <c r="K898" s="45" t="s">
        <v>370</v>
      </c>
      <c r="L898" s="45" t="str">
        <f t="shared" si="26"/>
        <v>VI+I</v>
      </c>
      <c r="M898" s="48" t="str">
        <f t="shared" si="27"/>
        <v>Data Scientist</v>
      </c>
      <c r="N898" s="48"/>
    </row>
    <row r="899" spans="2:14" ht="11" x14ac:dyDescent="0.15">
      <c r="B899" s="46" t="s">
        <v>254</v>
      </c>
      <c r="C899" s="74" t="s">
        <v>135</v>
      </c>
      <c r="D899" s="75" t="s">
        <v>146</v>
      </c>
      <c r="E899" s="75" t="s">
        <v>137</v>
      </c>
      <c r="F899" s="75" t="s">
        <v>144</v>
      </c>
      <c r="G899" s="77" t="s">
        <v>312</v>
      </c>
      <c r="H899" s="77" t="s">
        <v>407</v>
      </c>
      <c r="I899" s="75" t="s">
        <v>307</v>
      </c>
      <c r="J899" s="52" t="s">
        <v>340</v>
      </c>
      <c r="K899" s="45" t="s">
        <v>370</v>
      </c>
      <c r="L899" s="45" t="str">
        <f t="shared" ref="L899:L962" si="28">IF(OR(I899="3_Very Important",I899="2_Important"),"VI+I",I899)</f>
        <v>VI+I</v>
      </c>
      <c r="M899" s="48" t="str">
        <f t="shared" ref="M899:M962" si="29">IF(OR(C899="Other",C899="Operations"),"O+O",C899)</f>
        <v>Data Scientist</v>
      </c>
      <c r="N899" s="48"/>
    </row>
    <row r="900" spans="2:14" ht="11" x14ac:dyDescent="0.15">
      <c r="B900" s="46" t="s">
        <v>259</v>
      </c>
      <c r="C900" s="74" t="s">
        <v>135</v>
      </c>
      <c r="D900" s="75" t="s">
        <v>146</v>
      </c>
      <c r="E900" s="75" t="s">
        <v>136</v>
      </c>
      <c r="F900" s="75" t="s">
        <v>144</v>
      </c>
      <c r="G900" s="77" t="s">
        <v>312</v>
      </c>
      <c r="H900" s="77" t="s">
        <v>407</v>
      </c>
      <c r="I900" s="75" t="s">
        <v>293</v>
      </c>
      <c r="J900" s="52" t="s">
        <v>340</v>
      </c>
      <c r="K900" s="45" t="s">
        <v>370</v>
      </c>
      <c r="L900" s="45" t="str">
        <f t="shared" si="28"/>
        <v>0_Not Important</v>
      </c>
      <c r="M900" s="48" t="str">
        <f t="shared" si="29"/>
        <v>Data Scientist</v>
      </c>
      <c r="N900" s="48"/>
    </row>
    <row r="901" spans="2:14" ht="11" x14ac:dyDescent="0.15">
      <c r="B901" s="46" t="s">
        <v>128</v>
      </c>
      <c r="C901" s="74" t="s">
        <v>134</v>
      </c>
      <c r="D901" s="75" t="s">
        <v>133</v>
      </c>
      <c r="E901" s="75" t="s">
        <v>136</v>
      </c>
      <c r="F901" s="75" t="s">
        <v>137</v>
      </c>
      <c r="G901" s="77" t="s">
        <v>314</v>
      </c>
      <c r="H901" s="77" t="s">
        <v>432</v>
      </c>
      <c r="I901" s="78" t="s">
        <v>307</v>
      </c>
      <c r="J901" s="52">
        <v>17.8</v>
      </c>
      <c r="K901" s="45" t="s">
        <v>371</v>
      </c>
      <c r="L901" s="45" t="str">
        <f t="shared" si="28"/>
        <v>VI+I</v>
      </c>
      <c r="M901" s="48" t="str">
        <f t="shared" si="29"/>
        <v>Software Engineer</v>
      </c>
      <c r="N901" s="48"/>
    </row>
    <row r="902" spans="2:14" ht="11" x14ac:dyDescent="0.15">
      <c r="B902" s="46" t="s">
        <v>143</v>
      </c>
      <c r="C902" s="74" t="s">
        <v>134</v>
      </c>
      <c r="D902" s="75" t="s">
        <v>133</v>
      </c>
      <c r="E902" s="75" t="s">
        <v>144</v>
      </c>
      <c r="F902" s="75" t="s">
        <v>144</v>
      </c>
      <c r="G902" s="77" t="s">
        <v>314</v>
      </c>
      <c r="H902" s="77" t="s">
        <v>432</v>
      </c>
      <c r="I902" s="78" t="s">
        <v>292</v>
      </c>
      <c r="J902" s="52">
        <v>17.8</v>
      </c>
      <c r="K902" s="45" t="s">
        <v>371</v>
      </c>
      <c r="L902" s="45" t="str">
        <f t="shared" si="28"/>
        <v>1_Somewhat Important</v>
      </c>
      <c r="M902" s="48" t="str">
        <f t="shared" si="29"/>
        <v>Software Engineer</v>
      </c>
      <c r="N902" s="48"/>
    </row>
    <row r="903" spans="2:14" ht="11" x14ac:dyDescent="0.15">
      <c r="B903" s="46" t="s">
        <v>145</v>
      </c>
      <c r="C903" s="74" t="s">
        <v>134</v>
      </c>
      <c r="D903" s="75" t="s">
        <v>146</v>
      </c>
      <c r="E903" s="75" t="s">
        <v>137</v>
      </c>
      <c r="F903" s="75" t="s">
        <v>137</v>
      </c>
      <c r="G903" s="77" t="s">
        <v>314</v>
      </c>
      <c r="H903" s="77" t="s">
        <v>432</v>
      </c>
      <c r="I903" s="78" t="s">
        <v>307</v>
      </c>
      <c r="J903" s="52">
        <v>17.8</v>
      </c>
      <c r="K903" s="45" t="s">
        <v>371</v>
      </c>
      <c r="L903" s="45" t="str">
        <f t="shared" si="28"/>
        <v>VI+I</v>
      </c>
      <c r="M903" s="48" t="str">
        <f t="shared" si="29"/>
        <v>Software Engineer</v>
      </c>
      <c r="N903" s="48"/>
    </row>
    <row r="904" spans="2:14" ht="11" x14ac:dyDescent="0.15">
      <c r="B904" s="46" t="s">
        <v>149</v>
      </c>
      <c r="C904" s="74" t="s">
        <v>135</v>
      </c>
      <c r="D904" s="75" t="s">
        <v>133</v>
      </c>
      <c r="E904" s="75" t="s">
        <v>137</v>
      </c>
      <c r="F904" s="75" t="s">
        <v>137</v>
      </c>
      <c r="G904" s="77" t="s">
        <v>314</v>
      </c>
      <c r="H904" s="77" t="s">
        <v>432</v>
      </c>
      <c r="I904" s="78" t="s">
        <v>307</v>
      </c>
      <c r="J904" s="52">
        <v>17.8</v>
      </c>
      <c r="K904" s="45" t="s">
        <v>371</v>
      </c>
      <c r="L904" s="45" t="str">
        <f t="shared" si="28"/>
        <v>VI+I</v>
      </c>
      <c r="M904" s="48" t="str">
        <f t="shared" si="29"/>
        <v>Data Scientist</v>
      </c>
      <c r="N904" s="48"/>
    </row>
    <row r="905" spans="2:14" ht="11" x14ac:dyDescent="0.15">
      <c r="B905" s="46" t="s">
        <v>152</v>
      </c>
      <c r="C905" s="74" t="s">
        <v>135</v>
      </c>
      <c r="D905" s="75" t="s">
        <v>133</v>
      </c>
      <c r="E905" s="75" t="s">
        <v>155</v>
      </c>
      <c r="F905" s="75" t="s">
        <v>155</v>
      </c>
      <c r="G905" s="77" t="s">
        <v>314</v>
      </c>
      <c r="H905" s="77" t="s">
        <v>432</v>
      </c>
      <c r="I905" s="78" t="s">
        <v>306</v>
      </c>
      <c r="J905" s="52">
        <v>17.8</v>
      </c>
      <c r="K905" s="45" t="s">
        <v>371</v>
      </c>
      <c r="L905" s="45" t="str">
        <f t="shared" si="28"/>
        <v>VI+I</v>
      </c>
      <c r="M905" s="48" t="str">
        <f t="shared" si="29"/>
        <v>Data Scientist</v>
      </c>
      <c r="N905" s="48"/>
    </row>
    <row r="906" spans="2:14" ht="11" x14ac:dyDescent="0.15">
      <c r="B906" s="46" t="s">
        <v>158</v>
      </c>
      <c r="C906" s="74" t="s">
        <v>135</v>
      </c>
      <c r="D906" s="75" t="s">
        <v>146</v>
      </c>
      <c r="E906" s="75" t="s">
        <v>136</v>
      </c>
      <c r="F906" s="75" t="s">
        <v>136</v>
      </c>
      <c r="G906" s="77" t="s">
        <v>314</v>
      </c>
      <c r="H906" s="77" t="s">
        <v>432</v>
      </c>
      <c r="I906" s="78" t="s">
        <v>307</v>
      </c>
      <c r="J906" s="52">
        <v>17.8</v>
      </c>
      <c r="K906" s="45" t="s">
        <v>371</v>
      </c>
      <c r="L906" s="45" t="str">
        <f t="shared" si="28"/>
        <v>VI+I</v>
      </c>
      <c r="M906" s="48" t="str">
        <f t="shared" si="29"/>
        <v>Data Scientist</v>
      </c>
      <c r="N906" s="48"/>
    </row>
    <row r="907" spans="2:14" ht="11" x14ac:dyDescent="0.15">
      <c r="B907" s="46" t="s">
        <v>164</v>
      </c>
      <c r="C907" s="74" t="s">
        <v>135</v>
      </c>
      <c r="D907" s="75" t="s">
        <v>133</v>
      </c>
      <c r="E907" s="75" t="s">
        <v>136</v>
      </c>
      <c r="F907" s="75" t="s">
        <v>136</v>
      </c>
      <c r="G907" s="77" t="s">
        <v>314</v>
      </c>
      <c r="H907" s="77" t="s">
        <v>432</v>
      </c>
      <c r="I907" s="78" t="s">
        <v>306</v>
      </c>
      <c r="J907" s="52">
        <v>17.8</v>
      </c>
      <c r="K907" s="45" t="s">
        <v>371</v>
      </c>
      <c r="L907" s="45" t="str">
        <f t="shared" si="28"/>
        <v>VI+I</v>
      </c>
      <c r="M907" s="48" t="str">
        <f t="shared" si="29"/>
        <v>Data Scientist</v>
      </c>
      <c r="N907" s="48"/>
    </row>
    <row r="908" spans="2:14" ht="22" x14ac:dyDescent="0.15">
      <c r="B908" s="46" t="s">
        <v>169</v>
      </c>
      <c r="C908" s="74" t="s">
        <v>135</v>
      </c>
      <c r="D908" s="75" t="s">
        <v>173</v>
      </c>
      <c r="E908" s="75" t="s">
        <v>155</v>
      </c>
      <c r="F908" s="75" t="s">
        <v>136</v>
      </c>
      <c r="G908" s="77" t="s">
        <v>314</v>
      </c>
      <c r="H908" s="77" t="s">
        <v>432</v>
      </c>
      <c r="I908" s="78" t="s">
        <v>307</v>
      </c>
      <c r="J908" s="52">
        <v>17.8</v>
      </c>
      <c r="K908" s="45" t="s">
        <v>371</v>
      </c>
      <c r="L908" s="45" t="str">
        <f t="shared" si="28"/>
        <v>VI+I</v>
      </c>
      <c r="M908" s="48" t="str">
        <f t="shared" si="29"/>
        <v>Data Scientist</v>
      </c>
      <c r="N908" s="48"/>
    </row>
    <row r="909" spans="2:14" ht="11" x14ac:dyDescent="0.15">
      <c r="B909" s="46" t="s">
        <v>175</v>
      </c>
      <c r="C909" s="74" t="s">
        <v>153</v>
      </c>
      <c r="D909" s="75" t="s">
        <v>133</v>
      </c>
      <c r="E909" s="75" t="s">
        <v>136</v>
      </c>
      <c r="F909" s="75" t="s">
        <v>136</v>
      </c>
      <c r="G909" s="77" t="s">
        <v>314</v>
      </c>
      <c r="H909" s="77" t="s">
        <v>432</v>
      </c>
      <c r="I909" s="78" t="s">
        <v>307</v>
      </c>
      <c r="J909" s="52">
        <v>17.8</v>
      </c>
      <c r="K909" s="45" t="s">
        <v>371</v>
      </c>
      <c r="L909" s="45" t="str">
        <f t="shared" si="28"/>
        <v>VI+I</v>
      </c>
      <c r="M909" s="48" t="str">
        <f>IF(OR(C909="Other",C909="Operations"),"Operations + Other",C909)</f>
        <v>Operations + Other</v>
      </c>
      <c r="N909" s="48"/>
    </row>
    <row r="910" spans="2:14" ht="11" x14ac:dyDescent="0.15">
      <c r="B910" s="46" t="s">
        <v>187</v>
      </c>
      <c r="C910" s="74" t="s">
        <v>134</v>
      </c>
      <c r="D910" s="75" t="s">
        <v>133</v>
      </c>
      <c r="E910" s="75" t="s">
        <v>136</v>
      </c>
      <c r="F910" s="75" t="s">
        <v>136</v>
      </c>
      <c r="G910" s="77" t="s">
        <v>314</v>
      </c>
      <c r="H910" s="77" t="s">
        <v>432</v>
      </c>
      <c r="I910" s="78" t="s">
        <v>306</v>
      </c>
      <c r="J910" s="52">
        <v>17.8</v>
      </c>
      <c r="K910" s="45" t="s">
        <v>371</v>
      </c>
      <c r="L910" s="45" t="str">
        <f t="shared" si="28"/>
        <v>VI+I</v>
      </c>
      <c r="M910" s="48" t="str">
        <f t="shared" si="29"/>
        <v>Software Engineer</v>
      </c>
      <c r="N910" s="48"/>
    </row>
    <row r="911" spans="2:14" ht="11" x14ac:dyDescent="0.15">
      <c r="B911" s="46" t="s">
        <v>191</v>
      </c>
      <c r="C911" s="74" t="s">
        <v>135</v>
      </c>
      <c r="D911" s="75" t="s">
        <v>133</v>
      </c>
      <c r="E911" s="75" t="s">
        <v>155</v>
      </c>
      <c r="F911" s="75" t="s">
        <v>155</v>
      </c>
      <c r="G911" s="77" t="s">
        <v>314</v>
      </c>
      <c r="H911" s="77" t="s">
        <v>432</v>
      </c>
      <c r="I911" s="78" t="s">
        <v>306</v>
      </c>
      <c r="J911" s="52">
        <v>17.8</v>
      </c>
      <c r="K911" s="45" t="s">
        <v>371</v>
      </c>
      <c r="L911" s="45" t="str">
        <f t="shared" si="28"/>
        <v>VI+I</v>
      </c>
      <c r="M911" s="48" t="str">
        <f t="shared" si="29"/>
        <v>Data Scientist</v>
      </c>
      <c r="N911" s="48"/>
    </row>
    <row r="912" spans="2:14" ht="11" x14ac:dyDescent="0.15">
      <c r="B912" s="46" t="s">
        <v>193</v>
      </c>
      <c r="C912" s="74" t="s">
        <v>135</v>
      </c>
      <c r="D912" s="75" t="s">
        <v>133</v>
      </c>
      <c r="E912" s="75" t="s">
        <v>155</v>
      </c>
      <c r="F912" s="75" t="s">
        <v>137</v>
      </c>
      <c r="G912" s="77" t="s">
        <v>314</v>
      </c>
      <c r="H912" s="77" t="s">
        <v>432</v>
      </c>
      <c r="I912" s="78" t="s">
        <v>306</v>
      </c>
      <c r="J912" s="52">
        <v>17.8</v>
      </c>
      <c r="K912" s="45" t="s">
        <v>371</v>
      </c>
      <c r="L912" s="45" t="str">
        <f t="shared" si="28"/>
        <v>VI+I</v>
      </c>
      <c r="M912" s="48" t="str">
        <f t="shared" si="29"/>
        <v>Data Scientist</v>
      </c>
      <c r="N912" s="48"/>
    </row>
    <row r="913" spans="2:14" ht="11" x14ac:dyDescent="0.15">
      <c r="B913" s="46" t="s">
        <v>196</v>
      </c>
      <c r="C913" s="74" t="s">
        <v>134</v>
      </c>
      <c r="D913" s="75" t="s">
        <v>133</v>
      </c>
      <c r="E913" s="75" t="s">
        <v>136</v>
      </c>
      <c r="F913" s="75" t="s">
        <v>137</v>
      </c>
      <c r="G913" s="77" t="s">
        <v>314</v>
      </c>
      <c r="H913" s="77" t="s">
        <v>432</v>
      </c>
      <c r="I913" s="78" t="s">
        <v>307</v>
      </c>
      <c r="J913" s="52">
        <v>17.8</v>
      </c>
      <c r="K913" s="45" t="s">
        <v>371</v>
      </c>
      <c r="L913" s="45" t="str">
        <f t="shared" si="28"/>
        <v>VI+I</v>
      </c>
      <c r="M913" s="48" t="str">
        <f t="shared" si="29"/>
        <v>Software Engineer</v>
      </c>
      <c r="N913" s="48"/>
    </row>
    <row r="914" spans="2:14" ht="11" x14ac:dyDescent="0.15">
      <c r="B914" s="46" t="s">
        <v>199</v>
      </c>
      <c r="C914" s="74" t="s">
        <v>153</v>
      </c>
      <c r="D914" s="75" t="s">
        <v>133</v>
      </c>
      <c r="E914" s="75" t="s">
        <v>136</v>
      </c>
      <c r="F914" s="75" t="s">
        <v>137</v>
      </c>
      <c r="G914" s="77" t="s">
        <v>314</v>
      </c>
      <c r="H914" s="77" t="s">
        <v>432</v>
      </c>
      <c r="I914" s="78" t="s">
        <v>306</v>
      </c>
      <c r="J914" s="52">
        <v>17.8</v>
      </c>
      <c r="K914" s="45" t="s">
        <v>371</v>
      </c>
      <c r="L914" s="45" t="str">
        <f t="shared" si="28"/>
        <v>VI+I</v>
      </c>
      <c r="M914" s="48" t="str">
        <f>IF(OR(C914="Other",C914="Operations"),"Operations + Other",C914)</f>
        <v>Operations + Other</v>
      </c>
      <c r="N914" s="48"/>
    </row>
    <row r="915" spans="2:14" ht="11" x14ac:dyDescent="0.15">
      <c r="B915" s="46" t="s">
        <v>202</v>
      </c>
      <c r="C915" s="74" t="s">
        <v>134</v>
      </c>
      <c r="D915" s="75" t="s">
        <v>133</v>
      </c>
      <c r="E915" s="75" t="s">
        <v>137</v>
      </c>
      <c r="F915" s="75" t="s">
        <v>155</v>
      </c>
      <c r="G915" s="77" t="s">
        <v>314</v>
      </c>
      <c r="H915" s="77" t="s">
        <v>432</v>
      </c>
      <c r="I915" s="78" t="s">
        <v>307</v>
      </c>
      <c r="J915" s="52">
        <v>17.8</v>
      </c>
      <c r="K915" s="45" t="s">
        <v>371</v>
      </c>
      <c r="L915" s="45" t="str">
        <f t="shared" si="28"/>
        <v>VI+I</v>
      </c>
      <c r="M915" s="48" t="str">
        <f t="shared" si="29"/>
        <v>Software Engineer</v>
      </c>
      <c r="N915" s="48"/>
    </row>
    <row r="916" spans="2:14" ht="11" x14ac:dyDescent="0.15">
      <c r="B916" s="46" t="s">
        <v>207</v>
      </c>
      <c r="C916" s="74" t="s">
        <v>134</v>
      </c>
      <c r="D916" s="75" t="s">
        <v>146</v>
      </c>
      <c r="E916" s="75" t="s">
        <v>136</v>
      </c>
      <c r="F916" s="75" t="s">
        <v>144</v>
      </c>
      <c r="G916" s="77" t="s">
        <v>314</v>
      </c>
      <c r="H916" s="77" t="s">
        <v>432</v>
      </c>
      <c r="I916" s="78" t="s">
        <v>292</v>
      </c>
      <c r="J916" s="52">
        <v>17.8</v>
      </c>
      <c r="K916" s="45" t="s">
        <v>371</v>
      </c>
      <c r="L916" s="45" t="str">
        <f t="shared" si="28"/>
        <v>1_Somewhat Important</v>
      </c>
      <c r="M916" s="48" t="str">
        <f t="shared" si="29"/>
        <v>Software Engineer</v>
      </c>
      <c r="N916" s="48"/>
    </row>
    <row r="917" spans="2:14" ht="11" x14ac:dyDescent="0.15">
      <c r="B917" s="46" t="s">
        <v>215</v>
      </c>
      <c r="C917" s="74" t="s">
        <v>135</v>
      </c>
      <c r="D917" s="75" t="s">
        <v>146</v>
      </c>
      <c r="E917" s="75" t="s">
        <v>155</v>
      </c>
      <c r="F917" s="75" t="s">
        <v>137</v>
      </c>
      <c r="G917" s="77" t="s">
        <v>314</v>
      </c>
      <c r="H917" s="77" t="s">
        <v>432</v>
      </c>
      <c r="I917" s="78" t="s">
        <v>306</v>
      </c>
      <c r="J917" s="52">
        <v>17.8</v>
      </c>
      <c r="K917" s="45" t="s">
        <v>371</v>
      </c>
      <c r="L917" s="45" t="str">
        <f t="shared" si="28"/>
        <v>VI+I</v>
      </c>
      <c r="M917" s="48" t="str">
        <f t="shared" si="29"/>
        <v>Data Scientist</v>
      </c>
      <c r="N917" s="48"/>
    </row>
    <row r="918" spans="2:14" ht="11" x14ac:dyDescent="0.15">
      <c r="B918" s="46" t="s">
        <v>220</v>
      </c>
      <c r="C918" s="74" t="s">
        <v>153</v>
      </c>
      <c r="D918" s="75" t="s">
        <v>133</v>
      </c>
      <c r="E918" s="75" t="s">
        <v>136</v>
      </c>
      <c r="F918" s="75" t="s">
        <v>137</v>
      </c>
      <c r="G918" s="77" t="s">
        <v>314</v>
      </c>
      <c r="H918" s="77" t="s">
        <v>432</v>
      </c>
      <c r="I918" s="78" t="s">
        <v>307</v>
      </c>
      <c r="J918" s="52">
        <v>17.8</v>
      </c>
      <c r="K918" s="45" t="s">
        <v>371</v>
      </c>
      <c r="L918" s="45" t="str">
        <f t="shared" si="28"/>
        <v>VI+I</v>
      </c>
      <c r="M918" s="48" t="str">
        <f>IF(OR(C918="Other",C918="Operations"),"Operations + Other",C918)</f>
        <v>Operations + Other</v>
      </c>
      <c r="N918" s="48"/>
    </row>
    <row r="919" spans="2:14" ht="11" x14ac:dyDescent="0.15">
      <c r="B919" s="46" t="s">
        <v>223</v>
      </c>
      <c r="C919" s="74" t="s">
        <v>135</v>
      </c>
      <c r="D919" s="75" t="s">
        <v>153</v>
      </c>
      <c r="E919" s="75" t="s">
        <v>137</v>
      </c>
      <c r="F919" s="75" t="s">
        <v>144</v>
      </c>
      <c r="G919" s="77" t="s">
        <v>314</v>
      </c>
      <c r="H919" s="77" t="s">
        <v>432</v>
      </c>
      <c r="I919" s="78" t="s">
        <v>292</v>
      </c>
      <c r="J919" s="52">
        <v>17.8</v>
      </c>
      <c r="K919" s="45" t="s">
        <v>371</v>
      </c>
      <c r="L919" s="45" t="str">
        <f t="shared" si="28"/>
        <v>1_Somewhat Important</v>
      </c>
      <c r="M919" s="48" t="str">
        <f t="shared" si="29"/>
        <v>Data Scientist</v>
      </c>
      <c r="N919" s="48"/>
    </row>
    <row r="920" spans="2:14" ht="11" x14ac:dyDescent="0.15">
      <c r="B920" s="46" t="s">
        <v>226</v>
      </c>
      <c r="C920" s="74" t="s">
        <v>135</v>
      </c>
      <c r="D920" s="75" t="s">
        <v>133</v>
      </c>
      <c r="E920" s="75" t="s">
        <v>155</v>
      </c>
      <c r="F920" s="75" t="s">
        <v>155</v>
      </c>
      <c r="G920" s="77" t="s">
        <v>314</v>
      </c>
      <c r="H920" s="77" t="s">
        <v>432</v>
      </c>
      <c r="I920" s="78" t="s">
        <v>292</v>
      </c>
      <c r="J920" s="52">
        <v>17.8</v>
      </c>
      <c r="K920" s="45" t="s">
        <v>371</v>
      </c>
      <c r="L920" s="45" t="str">
        <f t="shared" si="28"/>
        <v>1_Somewhat Important</v>
      </c>
      <c r="M920" s="48" t="str">
        <f t="shared" si="29"/>
        <v>Data Scientist</v>
      </c>
      <c r="N920" s="48"/>
    </row>
    <row r="921" spans="2:14" ht="22" x14ac:dyDescent="0.15">
      <c r="B921" s="46" t="s">
        <v>228</v>
      </c>
      <c r="C921" s="74" t="s">
        <v>134</v>
      </c>
      <c r="D921" s="75" t="s">
        <v>173</v>
      </c>
      <c r="E921" s="75" t="s">
        <v>155</v>
      </c>
      <c r="F921" s="75" t="s">
        <v>137</v>
      </c>
      <c r="G921" s="77" t="s">
        <v>314</v>
      </c>
      <c r="H921" s="77" t="s">
        <v>432</v>
      </c>
      <c r="I921" s="78" t="s">
        <v>307</v>
      </c>
      <c r="J921" s="52">
        <v>17.8</v>
      </c>
      <c r="K921" s="45" t="s">
        <v>371</v>
      </c>
      <c r="L921" s="45" t="str">
        <f t="shared" si="28"/>
        <v>VI+I</v>
      </c>
      <c r="M921" s="48" t="str">
        <f t="shared" si="29"/>
        <v>Software Engineer</v>
      </c>
      <c r="N921" s="48"/>
    </row>
    <row r="922" spans="2:14" ht="11" x14ac:dyDescent="0.15">
      <c r="B922" s="46" t="s">
        <v>233</v>
      </c>
      <c r="C922" s="74" t="s">
        <v>135</v>
      </c>
      <c r="D922" s="75" t="s">
        <v>146</v>
      </c>
      <c r="E922" s="75" t="s">
        <v>137</v>
      </c>
      <c r="F922" s="75" t="s">
        <v>137</v>
      </c>
      <c r="G922" s="77" t="s">
        <v>314</v>
      </c>
      <c r="H922" s="77" t="s">
        <v>432</v>
      </c>
      <c r="I922" s="78" t="s">
        <v>306</v>
      </c>
      <c r="J922" s="52">
        <v>17.8</v>
      </c>
      <c r="K922" s="45" t="s">
        <v>371</v>
      </c>
      <c r="L922" s="45" t="str">
        <f t="shared" si="28"/>
        <v>VI+I</v>
      </c>
      <c r="M922" s="48" t="str">
        <f t="shared" si="29"/>
        <v>Data Scientist</v>
      </c>
      <c r="N922" s="48"/>
    </row>
    <row r="923" spans="2:14" ht="11" x14ac:dyDescent="0.15">
      <c r="B923" s="46" t="s">
        <v>235</v>
      </c>
      <c r="C923" s="74" t="s">
        <v>219</v>
      </c>
      <c r="D923" s="75" t="s">
        <v>133</v>
      </c>
      <c r="E923" s="75" t="s">
        <v>136</v>
      </c>
      <c r="F923" s="75" t="s">
        <v>144</v>
      </c>
      <c r="G923" s="77" t="s">
        <v>314</v>
      </c>
      <c r="H923" s="77" t="s">
        <v>432</v>
      </c>
      <c r="I923" s="78" t="s">
        <v>307</v>
      </c>
      <c r="J923" s="52">
        <v>17.8</v>
      </c>
      <c r="K923" s="45" t="s">
        <v>371</v>
      </c>
      <c r="L923" s="45" t="str">
        <f t="shared" si="28"/>
        <v>VI+I</v>
      </c>
      <c r="M923" s="48" t="str">
        <f>IF(OR(C923="Other",C923="Operations"),"Operations + Other",C923)</f>
        <v>Operations + Other</v>
      </c>
      <c r="N923" s="48"/>
    </row>
    <row r="924" spans="2:14" ht="11" x14ac:dyDescent="0.15">
      <c r="B924" s="46" t="s">
        <v>239</v>
      </c>
      <c r="C924" s="74" t="s">
        <v>135</v>
      </c>
      <c r="D924" s="75" t="s">
        <v>133</v>
      </c>
      <c r="E924" s="75" t="s">
        <v>136</v>
      </c>
      <c r="F924" s="75" t="s">
        <v>137</v>
      </c>
      <c r="G924" s="77" t="s">
        <v>314</v>
      </c>
      <c r="H924" s="77" t="s">
        <v>432</v>
      </c>
      <c r="I924" s="78" t="s">
        <v>307</v>
      </c>
      <c r="J924" s="52">
        <v>17.8</v>
      </c>
      <c r="K924" s="45" t="s">
        <v>371</v>
      </c>
      <c r="L924" s="45" t="str">
        <f t="shared" si="28"/>
        <v>VI+I</v>
      </c>
      <c r="M924" s="48" t="str">
        <f t="shared" si="29"/>
        <v>Data Scientist</v>
      </c>
      <c r="N924" s="48"/>
    </row>
    <row r="925" spans="2:14" ht="11" x14ac:dyDescent="0.15">
      <c r="B925" s="46" t="s">
        <v>241</v>
      </c>
      <c r="C925" s="74" t="s">
        <v>134</v>
      </c>
      <c r="D925" s="75" t="s">
        <v>133</v>
      </c>
      <c r="E925" s="75" t="s">
        <v>144</v>
      </c>
      <c r="F925" s="75" t="s">
        <v>144</v>
      </c>
      <c r="G925" s="77" t="s">
        <v>314</v>
      </c>
      <c r="H925" s="77" t="s">
        <v>432</v>
      </c>
      <c r="I925" s="78" t="s">
        <v>292</v>
      </c>
      <c r="J925" s="52">
        <v>17.8</v>
      </c>
      <c r="K925" s="45" t="s">
        <v>371</v>
      </c>
      <c r="L925" s="45" t="str">
        <f t="shared" si="28"/>
        <v>1_Somewhat Important</v>
      </c>
      <c r="M925" s="48" t="str">
        <f t="shared" si="29"/>
        <v>Software Engineer</v>
      </c>
      <c r="N925" s="48"/>
    </row>
    <row r="926" spans="2:14" ht="11" x14ac:dyDescent="0.15">
      <c r="B926" s="46" t="s">
        <v>242</v>
      </c>
      <c r="C926" s="74" t="s">
        <v>153</v>
      </c>
      <c r="D926" s="75" t="s">
        <v>133</v>
      </c>
      <c r="E926" s="75" t="s">
        <v>136</v>
      </c>
      <c r="F926" s="75" t="s">
        <v>144</v>
      </c>
      <c r="G926" s="77" t="s">
        <v>314</v>
      </c>
      <c r="H926" s="77" t="s">
        <v>432</v>
      </c>
      <c r="I926" s="78" t="s">
        <v>307</v>
      </c>
      <c r="J926" s="52">
        <v>17.8</v>
      </c>
      <c r="K926" s="45" t="s">
        <v>371</v>
      </c>
      <c r="L926" s="45" t="str">
        <f t="shared" si="28"/>
        <v>VI+I</v>
      </c>
      <c r="M926" s="48" t="str">
        <f>IF(OR(C926="Other",C926="Operations"),"Operations + Other",C926)</f>
        <v>Operations + Other</v>
      </c>
      <c r="N926" s="48"/>
    </row>
    <row r="927" spans="2:14" ht="11" x14ac:dyDescent="0.15">
      <c r="B927" s="46" t="s">
        <v>246</v>
      </c>
      <c r="C927" s="74" t="s">
        <v>135</v>
      </c>
      <c r="D927" s="75" t="s">
        <v>133</v>
      </c>
      <c r="E927" s="75" t="s">
        <v>136</v>
      </c>
      <c r="F927" s="75" t="s">
        <v>136</v>
      </c>
      <c r="G927" s="77" t="s">
        <v>314</v>
      </c>
      <c r="H927" s="77" t="s">
        <v>432</v>
      </c>
      <c r="I927" s="78" t="s">
        <v>292</v>
      </c>
      <c r="J927" s="52">
        <v>17.8</v>
      </c>
      <c r="K927" s="45" t="s">
        <v>371</v>
      </c>
      <c r="L927" s="45" t="str">
        <f t="shared" si="28"/>
        <v>1_Somewhat Important</v>
      </c>
      <c r="M927" s="48" t="str">
        <f t="shared" si="29"/>
        <v>Data Scientist</v>
      </c>
      <c r="N927" s="48"/>
    </row>
    <row r="928" spans="2:14" ht="11" x14ac:dyDescent="0.15">
      <c r="B928" s="46" t="s">
        <v>247</v>
      </c>
      <c r="C928" s="74" t="s">
        <v>134</v>
      </c>
      <c r="D928" s="75" t="s">
        <v>146</v>
      </c>
      <c r="E928" s="75" t="s">
        <v>137</v>
      </c>
      <c r="F928" s="75" t="s">
        <v>137</v>
      </c>
      <c r="G928" s="77" t="s">
        <v>314</v>
      </c>
      <c r="H928" s="77" t="s">
        <v>432</v>
      </c>
      <c r="I928" s="78" t="s">
        <v>307</v>
      </c>
      <c r="J928" s="52">
        <v>17.8</v>
      </c>
      <c r="K928" s="45" t="s">
        <v>371</v>
      </c>
      <c r="L928" s="45" t="str">
        <f t="shared" si="28"/>
        <v>VI+I</v>
      </c>
      <c r="M928" s="48" t="str">
        <f t="shared" si="29"/>
        <v>Software Engineer</v>
      </c>
      <c r="N928" s="48"/>
    </row>
    <row r="929" spans="2:14" ht="11" x14ac:dyDescent="0.15">
      <c r="B929" s="46" t="s">
        <v>249</v>
      </c>
      <c r="C929" s="74" t="s">
        <v>135</v>
      </c>
      <c r="D929" s="75" t="s">
        <v>133</v>
      </c>
      <c r="E929" s="75" t="s">
        <v>136</v>
      </c>
      <c r="F929" s="75" t="s">
        <v>155</v>
      </c>
      <c r="G929" s="77" t="s">
        <v>314</v>
      </c>
      <c r="H929" s="77" t="s">
        <v>432</v>
      </c>
      <c r="I929" s="78" t="s">
        <v>307</v>
      </c>
      <c r="J929" s="52">
        <v>17.8</v>
      </c>
      <c r="K929" s="45" t="s">
        <v>371</v>
      </c>
      <c r="L929" s="45" t="str">
        <f t="shared" si="28"/>
        <v>VI+I</v>
      </c>
      <c r="M929" s="48" t="str">
        <f t="shared" si="29"/>
        <v>Data Scientist</v>
      </c>
      <c r="N929" s="48"/>
    </row>
    <row r="930" spans="2:14" ht="11" x14ac:dyDescent="0.15">
      <c r="B930" s="46" t="s">
        <v>254</v>
      </c>
      <c r="C930" s="74" t="s">
        <v>135</v>
      </c>
      <c r="D930" s="75" t="s">
        <v>146</v>
      </c>
      <c r="E930" s="75" t="s">
        <v>137</v>
      </c>
      <c r="F930" s="75" t="s">
        <v>144</v>
      </c>
      <c r="G930" s="77" t="s">
        <v>314</v>
      </c>
      <c r="H930" s="77" t="s">
        <v>432</v>
      </c>
      <c r="I930" s="78" t="s">
        <v>307</v>
      </c>
      <c r="J930" s="52">
        <v>17.8</v>
      </c>
      <c r="K930" s="45" t="s">
        <v>371</v>
      </c>
      <c r="L930" s="45" t="str">
        <f t="shared" si="28"/>
        <v>VI+I</v>
      </c>
      <c r="M930" s="48" t="str">
        <f t="shared" si="29"/>
        <v>Data Scientist</v>
      </c>
      <c r="N930" s="48"/>
    </row>
    <row r="931" spans="2:14" ht="11" x14ac:dyDescent="0.15">
      <c r="B931" s="46" t="s">
        <v>259</v>
      </c>
      <c r="C931" s="74" t="s">
        <v>135</v>
      </c>
      <c r="D931" s="75" t="s">
        <v>146</v>
      </c>
      <c r="E931" s="75" t="s">
        <v>136</v>
      </c>
      <c r="F931" s="75" t="s">
        <v>144</v>
      </c>
      <c r="G931" s="77" t="s">
        <v>314</v>
      </c>
      <c r="H931" s="77" t="s">
        <v>432</v>
      </c>
      <c r="I931" s="78" t="s">
        <v>293</v>
      </c>
      <c r="J931" s="52">
        <v>17.8</v>
      </c>
      <c r="K931" s="45" t="s">
        <v>371</v>
      </c>
      <c r="L931" s="45" t="str">
        <f t="shared" si="28"/>
        <v>0_Not Important</v>
      </c>
      <c r="M931" s="48" t="str">
        <f t="shared" si="29"/>
        <v>Data Scientist</v>
      </c>
      <c r="N931" s="48"/>
    </row>
    <row r="932" spans="2:14" ht="11" x14ac:dyDescent="0.15">
      <c r="B932" s="46" t="s">
        <v>128</v>
      </c>
      <c r="C932" s="74" t="s">
        <v>134</v>
      </c>
      <c r="D932" s="75" t="s">
        <v>133</v>
      </c>
      <c r="E932" s="75" t="s">
        <v>136</v>
      </c>
      <c r="F932" s="75" t="s">
        <v>137</v>
      </c>
      <c r="G932" s="77" t="s">
        <v>280</v>
      </c>
      <c r="H932" s="77" t="s">
        <v>409</v>
      </c>
      <c r="I932" s="78" t="s">
        <v>307</v>
      </c>
      <c r="J932" s="52">
        <v>17.899999999999999</v>
      </c>
      <c r="K932" s="45" t="s">
        <v>372</v>
      </c>
      <c r="L932" s="45" t="str">
        <f t="shared" si="28"/>
        <v>VI+I</v>
      </c>
      <c r="M932" s="48" t="str">
        <f t="shared" si="29"/>
        <v>Software Engineer</v>
      </c>
      <c r="N932" s="48"/>
    </row>
    <row r="933" spans="2:14" ht="11" x14ac:dyDescent="0.15">
      <c r="B933" s="46" t="s">
        <v>143</v>
      </c>
      <c r="C933" s="74" t="s">
        <v>134</v>
      </c>
      <c r="D933" s="75" t="s">
        <v>133</v>
      </c>
      <c r="E933" s="75" t="s">
        <v>144</v>
      </c>
      <c r="F933" s="75" t="s">
        <v>144</v>
      </c>
      <c r="G933" s="77" t="s">
        <v>280</v>
      </c>
      <c r="H933" s="77" t="s">
        <v>409</v>
      </c>
      <c r="I933" s="78" t="s">
        <v>292</v>
      </c>
      <c r="J933" s="52">
        <v>17.899999999999999</v>
      </c>
      <c r="K933" s="45" t="s">
        <v>372</v>
      </c>
      <c r="L933" s="45" t="str">
        <f t="shared" si="28"/>
        <v>1_Somewhat Important</v>
      </c>
      <c r="M933" s="48" t="str">
        <f t="shared" si="29"/>
        <v>Software Engineer</v>
      </c>
      <c r="N933" s="48"/>
    </row>
    <row r="934" spans="2:14" ht="11" x14ac:dyDescent="0.15">
      <c r="B934" s="46" t="s">
        <v>145</v>
      </c>
      <c r="C934" s="74" t="s">
        <v>134</v>
      </c>
      <c r="D934" s="75" t="s">
        <v>146</v>
      </c>
      <c r="E934" s="75" t="s">
        <v>137</v>
      </c>
      <c r="F934" s="75" t="s">
        <v>137</v>
      </c>
      <c r="G934" s="77" t="s">
        <v>280</v>
      </c>
      <c r="H934" s="77" t="s">
        <v>409</v>
      </c>
      <c r="I934" s="78" t="s">
        <v>307</v>
      </c>
      <c r="J934" s="52">
        <v>17.899999999999999</v>
      </c>
      <c r="K934" s="45" t="s">
        <v>372</v>
      </c>
      <c r="L934" s="45" t="str">
        <f t="shared" si="28"/>
        <v>VI+I</v>
      </c>
      <c r="M934" s="48" t="str">
        <f t="shared" si="29"/>
        <v>Software Engineer</v>
      </c>
      <c r="N934" s="48"/>
    </row>
    <row r="935" spans="2:14" ht="11" x14ac:dyDescent="0.15">
      <c r="B935" s="46" t="s">
        <v>149</v>
      </c>
      <c r="C935" s="74" t="s">
        <v>135</v>
      </c>
      <c r="D935" s="75" t="s">
        <v>133</v>
      </c>
      <c r="E935" s="75" t="s">
        <v>137</v>
      </c>
      <c r="F935" s="75" t="s">
        <v>137</v>
      </c>
      <c r="G935" s="77" t="s">
        <v>280</v>
      </c>
      <c r="H935" s="77" t="s">
        <v>409</v>
      </c>
      <c r="I935" s="78" t="s">
        <v>307</v>
      </c>
      <c r="J935" s="52">
        <v>17.899999999999999</v>
      </c>
      <c r="K935" s="45" t="s">
        <v>372</v>
      </c>
      <c r="L935" s="45" t="str">
        <f t="shared" si="28"/>
        <v>VI+I</v>
      </c>
      <c r="M935" s="48" t="str">
        <f t="shared" si="29"/>
        <v>Data Scientist</v>
      </c>
      <c r="N935" s="48"/>
    </row>
    <row r="936" spans="2:14" ht="11" x14ac:dyDescent="0.15">
      <c r="B936" s="46" t="s">
        <v>152</v>
      </c>
      <c r="C936" s="74" t="s">
        <v>135</v>
      </c>
      <c r="D936" s="75" t="s">
        <v>133</v>
      </c>
      <c r="E936" s="75" t="s">
        <v>155</v>
      </c>
      <c r="F936" s="75" t="s">
        <v>155</v>
      </c>
      <c r="G936" s="77" t="s">
        <v>280</v>
      </c>
      <c r="H936" s="77" t="s">
        <v>409</v>
      </c>
      <c r="I936" s="78" t="s">
        <v>292</v>
      </c>
      <c r="J936" s="52">
        <v>17.899999999999999</v>
      </c>
      <c r="K936" s="45" t="s">
        <v>372</v>
      </c>
      <c r="L936" s="45" t="str">
        <f t="shared" si="28"/>
        <v>1_Somewhat Important</v>
      </c>
      <c r="M936" s="48" t="str">
        <f t="shared" si="29"/>
        <v>Data Scientist</v>
      </c>
      <c r="N936" s="48"/>
    </row>
    <row r="937" spans="2:14" ht="11" x14ac:dyDescent="0.15">
      <c r="B937" s="46" t="s">
        <v>158</v>
      </c>
      <c r="C937" s="74" t="s">
        <v>135</v>
      </c>
      <c r="D937" s="75" t="s">
        <v>146</v>
      </c>
      <c r="E937" s="75" t="s">
        <v>136</v>
      </c>
      <c r="F937" s="75" t="s">
        <v>136</v>
      </c>
      <c r="G937" s="77" t="s">
        <v>280</v>
      </c>
      <c r="H937" s="77" t="s">
        <v>409</v>
      </c>
      <c r="I937" s="78" t="s">
        <v>307</v>
      </c>
      <c r="J937" s="52">
        <v>17.899999999999999</v>
      </c>
      <c r="K937" s="45" t="s">
        <v>372</v>
      </c>
      <c r="L937" s="45" t="str">
        <f t="shared" si="28"/>
        <v>VI+I</v>
      </c>
      <c r="M937" s="48" t="str">
        <f t="shared" si="29"/>
        <v>Data Scientist</v>
      </c>
      <c r="N937" s="48"/>
    </row>
    <row r="938" spans="2:14" ht="11" x14ac:dyDescent="0.15">
      <c r="B938" s="46" t="s">
        <v>164</v>
      </c>
      <c r="C938" s="74" t="s">
        <v>135</v>
      </c>
      <c r="D938" s="75" t="s">
        <v>133</v>
      </c>
      <c r="E938" s="75" t="s">
        <v>136</v>
      </c>
      <c r="F938" s="75" t="s">
        <v>136</v>
      </c>
      <c r="G938" s="77" t="s">
        <v>280</v>
      </c>
      <c r="H938" s="77" t="s">
        <v>409</v>
      </c>
      <c r="I938" s="78" t="s">
        <v>306</v>
      </c>
      <c r="J938" s="52">
        <v>17.899999999999999</v>
      </c>
      <c r="K938" s="45" t="s">
        <v>372</v>
      </c>
      <c r="L938" s="45" t="str">
        <f t="shared" si="28"/>
        <v>VI+I</v>
      </c>
      <c r="M938" s="48" t="str">
        <f t="shared" si="29"/>
        <v>Data Scientist</v>
      </c>
      <c r="N938" s="48"/>
    </row>
    <row r="939" spans="2:14" ht="22" x14ac:dyDescent="0.15">
      <c r="B939" s="46" t="s">
        <v>169</v>
      </c>
      <c r="C939" s="74" t="s">
        <v>135</v>
      </c>
      <c r="D939" s="75" t="s">
        <v>173</v>
      </c>
      <c r="E939" s="75" t="s">
        <v>155</v>
      </c>
      <c r="F939" s="75" t="s">
        <v>136</v>
      </c>
      <c r="G939" s="77" t="s">
        <v>280</v>
      </c>
      <c r="H939" s="77" t="s">
        <v>409</v>
      </c>
      <c r="I939" s="78" t="s">
        <v>307</v>
      </c>
      <c r="J939" s="52">
        <v>17.899999999999999</v>
      </c>
      <c r="K939" s="45" t="s">
        <v>372</v>
      </c>
      <c r="L939" s="45" t="str">
        <f t="shared" si="28"/>
        <v>VI+I</v>
      </c>
      <c r="M939" s="48" t="str">
        <f t="shared" si="29"/>
        <v>Data Scientist</v>
      </c>
      <c r="N939" s="48"/>
    </row>
    <row r="940" spans="2:14" ht="11" x14ac:dyDescent="0.15">
      <c r="B940" s="46" t="s">
        <v>175</v>
      </c>
      <c r="C940" s="74" t="s">
        <v>153</v>
      </c>
      <c r="D940" s="75" t="s">
        <v>133</v>
      </c>
      <c r="E940" s="75" t="s">
        <v>136</v>
      </c>
      <c r="F940" s="75" t="s">
        <v>136</v>
      </c>
      <c r="G940" s="77" t="s">
        <v>280</v>
      </c>
      <c r="H940" s="77" t="s">
        <v>409</v>
      </c>
      <c r="I940" s="78" t="s">
        <v>307</v>
      </c>
      <c r="J940" s="52">
        <v>17.899999999999999</v>
      </c>
      <c r="K940" s="45" t="s">
        <v>372</v>
      </c>
      <c r="L940" s="45" t="str">
        <f t="shared" si="28"/>
        <v>VI+I</v>
      </c>
      <c r="M940" s="48" t="str">
        <f>IF(OR(C940="Other",C940="Operations"),"Operations + Other",C940)</f>
        <v>Operations + Other</v>
      </c>
      <c r="N940" s="48"/>
    </row>
    <row r="941" spans="2:14" ht="11" x14ac:dyDescent="0.15">
      <c r="B941" s="46" t="s">
        <v>187</v>
      </c>
      <c r="C941" s="74" t="s">
        <v>134</v>
      </c>
      <c r="D941" s="75" t="s">
        <v>133</v>
      </c>
      <c r="E941" s="75" t="s">
        <v>136</v>
      </c>
      <c r="F941" s="75" t="s">
        <v>136</v>
      </c>
      <c r="G941" s="77" t="s">
        <v>280</v>
      </c>
      <c r="H941" s="77" t="s">
        <v>409</v>
      </c>
      <c r="I941" s="78" t="s">
        <v>307</v>
      </c>
      <c r="J941" s="52">
        <v>17.899999999999999</v>
      </c>
      <c r="K941" s="45" t="s">
        <v>372</v>
      </c>
      <c r="L941" s="45" t="str">
        <f t="shared" si="28"/>
        <v>VI+I</v>
      </c>
      <c r="M941" s="48" t="str">
        <f t="shared" si="29"/>
        <v>Software Engineer</v>
      </c>
      <c r="N941" s="48"/>
    </row>
    <row r="942" spans="2:14" ht="11" x14ac:dyDescent="0.15">
      <c r="B942" s="46" t="s">
        <v>191</v>
      </c>
      <c r="C942" s="74" t="s">
        <v>135</v>
      </c>
      <c r="D942" s="75" t="s">
        <v>133</v>
      </c>
      <c r="E942" s="75" t="s">
        <v>155</v>
      </c>
      <c r="F942" s="75" t="s">
        <v>155</v>
      </c>
      <c r="G942" s="77" t="s">
        <v>280</v>
      </c>
      <c r="H942" s="77" t="s">
        <v>409</v>
      </c>
      <c r="I942" s="78" t="s">
        <v>306</v>
      </c>
      <c r="J942" s="52">
        <v>17.899999999999999</v>
      </c>
      <c r="K942" s="45" t="s">
        <v>372</v>
      </c>
      <c r="L942" s="45" t="str">
        <f t="shared" si="28"/>
        <v>VI+I</v>
      </c>
      <c r="M942" s="48" t="str">
        <f t="shared" si="29"/>
        <v>Data Scientist</v>
      </c>
      <c r="N942" s="48"/>
    </row>
    <row r="943" spans="2:14" ht="11" x14ac:dyDescent="0.15">
      <c r="B943" s="46" t="s">
        <v>193</v>
      </c>
      <c r="C943" s="74" t="s">
        <v>135</v>
      </c>
      <c r="D943" s="75" t="s">
        <v>133</v>
      </c>
      <c r="E943" s="75" t="s">
        <v>155</v>
      </c>
      <c r="F943" s="75" t="s">
        <v>137</v>
      </c>
      <c r="G943" s="77" t="s">
        <v>280</v>
      </c>
      <c r="H943" s="77" t="s">
        <v>409</v>
      </c>
      <c r="I943" s="78" t="s">
        <v>306</v>
      </c>
      <c r="J943" s="52">
        <v>17.899999999999999</v>
      </c>
      <c r="K943" s="45" t="s">
        <v>372</v>
      </c>
      <c r="L943" s="45" t="str">
        <f t="shared" si="28"/>
        <v>VI+I</v>
      </c>
      <c r="M943" s="48" t="str">
        <f t="shared" si="29"/>
        <v>Data Scientist</v>
      </c>
      <c r="N943" s="48"/>
    </row>
    <row r="944" spans="2:14" ht="11" x14ac:dyDescent="0.15">
      <c r="B944" s="46" t="s">
        <v>196</v>
      </c>
      <c r="C944" s="74" t="s">
        <v>134</v>
      </c>
      <c r="D944" s="75" t="s">
        <v>133</v>
      </c>
      <c r="E944" s="75" t="s">
        <v>136</v>
      </c>
      <c r="F944" s="75" t="s">
        <v>137</v>
      </c>
      <c r="G944" s="77" t="s">
        <v>280</v>
      </c>
      <c r="H944" s="77" t="s">
        <v>409</v>
      </c>
      <c r="I944" s="78" t="s">
        <v>307</v>
      </c>
      <c r="J944" s="52">
        <v>17.899999999999999</v>
      </c>
      <c r="K944" s="45" t="s">
        <v>372</v>
      </c>
      <c r="L944" s="45" t="str">
        <f t="shared" si="28"/>
        <v>VI+I</v>
      </c>
      <c r="M944" s="48" t="str">
        <f t="shared" si="29"/>
        <v>Software Engineer</v>
      </c>
      <c r="N944" s="48"/>
    </row>
    <row r="945" spans="2:14" ht="11" x14ac:dyDescent="0.15">
      <c r="B945" s="46" t="s">
        <v>199</v>
      </c>
      <c r="C945" s="74" t="s">
        <v>153</v>
      </c>
      <c r="D945" s="75" t="s">
        <v>133</v>
      </c>
      <c r="E945" s="75" t="s">
        <v>136</v>
      </c>
      <c r="F945" s="75" t="s">
        <v>137</v>
      </c>
      <c r="G945" s="77" t="s">
        <v>280</v>
      </c>
      <c r="H945" s="77" t="s">
        <v>409</v>
      </c>
      <c r="I945" s="78" t="s">
        <v>306</v>
      </c>
      <c r="J945" s="52">
        <v>17.899999999999999</v>
      </c>
      <c r="K945" s="45" t="s">
        <v>372</v>
      </c>
      <c r="L945" s="45" t="str">
        <f t="shared" si="28"/>
        <v>VI+I</v>
      </c>
      <c r="M945" s="48" t="str">
        <f>IF(OR(C945="Other",C945="Operations"),"Operations + Other",C945)</f>
        <v>Operations + Other</v>
      </c>
      <c r="N945" s="48"/>
    </row>
    <row r="946" spans="2:14" ht="11" x14ac:dyDescent="0.15">
      <c r="B946" s="46" t="s">
        <v>202</v>
      </c>
      <c r="C946" s="74" t="s">
        <v>134</v>
      </c>
      <c r="D946" s="75" t="s">
        <v>133</v>
      </c>
      <c r="E946" s="75" t="s">
        <v>137</v>
      </c>
      <c r="F946" s="75" t="s">
        <v>155</v>
      </c>
      <c r="G946" s="77" t="s">
        <v>280</v>
      </c>
      <c r="H946" s="77" t="s">
        <v>409</v>
      </c>
      <c r="I946" s="78" t="s">
        <v>307</v>
      </c>
      <c r="J946" s="52">
        <v>17.899999999999999</v>
      </c>
      <c r="K946" s="45" t="s">
        <v>372</v>
      </c>
      <c r="L946" s="45" t="str">
        <f t="shared" si="28"/>
        <v>VI+I</v>
      </c>
      <c r="M946" s="48" t="str">
        <f t="shared" si="29"/>
        <v>Software Engineer</v>
      </c>
      <c r="N946" s="48"/>
    </row>
    <row r="947" spans="2:14" ht="11" x14ac:dyDescent="0.15">
      <c r="B947" s="46" t="s">
        <v>207</v>
      </c>
      <c r="C947" s="74" t="s">
        <v>134</v>
      </c>
      <c r="D947" s="75" t="s">
        <v>146</v>
      </c>
      <c r="E947" s="75" t="s">
        <v>136</v>
      </c>
      <c r="F947" s="75" t="s">
        <v>144</v>
      </c>
      <c r="G947" s="77" t="s">
        <v>280</v>
      </c>
      <c r="H947" s="77" t="s">
        <v>409</v>
      </c>
      <c r="I947" s="78" t="s">
        <v>292</v>
      </c>
      <c r="J947" s="52">
        <v>17.899999999999999</v>
      </c>
      <c r="K947" s="45" t="s">
        <v>372</v>
      </c>
      <c r="L947" s="45" t="str">
        <f t="shared" si="28"/>
        <v>1_Somewhat Important</v>
      </c>
      <c r="M947" s="48" t="str">
        <f t="shared" si="29"/>
        <v>Software Engineer</v>
      </c>
      <c r="N947" s="48"/>
    </row>
    <row r="948" spans="2:14" ht="11" x14ac:dyDescent="0.15">
      <c r="B948" s="46" t="s">
        <v>215</v>
      </c>
      <c r="C948" s="74" t="s">
        <v>135</v>
      </c>
      <c r="D948" s="75" t="s">
        <v>146</v>
      </c>
      <c r="E948" s="75" t="s">
        <v>155</v>
      </c>
      <c r="F948" s="75" t="s">
        <v>137</v>
      </c>
      <c r="G948" s="77" t="s">
        <v>280</v>
      </c>
      <c r="H948" s="77" t="s">
        <v>409</v>
      </c>
      <c r="I948" s="78" t="s">
        <v>306</v>
      </c>
      <c r="J948" s="52">
        <v>17.899999999999999</v>
      </c>
      <c r="K948" s="45" t="s">
        <v>372</v>
      </c>
      <c r="L948" s="45" t="str">
        <f t="shared" si="28"/>
        <v>VI+I</v>
      </c>
      <c r="M948" s="48" t="str">
        <f t="shared" si="29"/>
        <v>Data Scientist</v>
      </c>
      <c r="N948" s="48"/>
    </row>
    <row r="949" spans="2:14" ht="11" x14ac:dyDescent="0.15">
      <c r="B949" s="46" t="s">
        <v>220</v>
      </c>
      <c r="C949" s="74" t="s">
        <v>153</v>
      </c>
      <c r="D949" s="75" t="s">
        <v>133</v>
      </c>
      <c r="E949" s="75" t="s">
        <v>136</v>
      </c>
      <c r="F949" s="75" t="s">
        <v>137</v>
      </c>
      <c r="G949" s="77" t="s">
        <v>280</v>
      </c>
      <c r="H949" s="77" t="s">
        <v>409</v>
      </c>
      <c r="I949" s="78" t="s">
        <v>307</v>
      </c>
      <c r="J949" s="52">
        <v>17.899999999999999</v>
      </c>
      <c r="K949" s="45" t="s">
        <v>372</v>
      </c>
      <c r="L949" s="45" t="str">
        <f t="shared" si="28"/>
        <v>VI+I</v>
      </c>
      <c r="M949" s="48" t="str">
        <f>IF(OR(C949="Other",C949="Operations"),"Operations + Other",C949)</f>
        <v>Operations + Other</v>
      </c>
      <c r="N949" s="48"/>
    </row>
    <row r="950" spans="2:14" ht="11" x14ac:dyDescent="0.15">
      <c r="B950" s="46" t="s">
        <v>223</v>
      </c>
      <c r="C950" s="74" t="s">
        <v>135</v>
      </c>
      <c r="D950" s="75" t="s">
        <v>153</v>
      </c>
      <c r="E950" s="75" t="s">
        <v>137</v>
      </c>
      <c r="F950" s="75" t="s">
        <v>144</v>
      </c>
      <c r="G950" s="77" t="s">
        <v>280</v>
      </c>
      <c r="H950" s="77" t="s">
        <v>409</v>
      </c>
      <c r="I950" s="78" t="s">
        <v>306</v>
      </c>
      <c r="J950" s="52">
        <v>17.899999999999999</v>
      </c>
      <c r="K950" s="45" t="s">
        <v>372</v>
      </c>
      <c r="L950" s="45" t="str">
        <f t="shared" si="28"/>
        <v>VI+I</v>
      </c>
      <c r="M950" s="48" t="str">
        <f t="shared" si="29"/>
        <v>Data Scientist</v>
      </c>
      <c r="N950" s="48"/>
    </row>
    <row r="951" spans="2:14" ht="11" x14ac:dyDescent="0.15">
      <c r="B951" s="46" t="s">
        <v>226</v>
      </c>
      <c r="C951" s="74" t="s">
        <v>135</v>
      </c>
      <c r="D951" s="75" t="s">
        <v>133</v>
      </c>
      <c r="E951" s="75" t="s">
        <v>155</v>
      </c>
      <c r="F951" s="75" t="s">
        <v>155</v>
      </c>
      <c r="G951" s="77" t="s">
        <v>280</v>
      </c>
      <c r="H951" s="77" t="s">
        <v>409</v>
      </c>
      <c r="I951" s="78" t="s">
        <v>306</v>
      </c>
      <c r="J951" s="52">
        <v>17.899999999999999</v>
      </c>
      <c r="K951" s="45" t="s">
        <v>372</v>
      </c>
      <c r="L951" s="45" t="str">
        <f t="shared" si="28"/>
        <v>VI+I</v>
      </c>
      <c r="M951" s="48" t="str">
        <f t="shared" si="29"/>
        <v>Data Scientist</v>
      </c>
      <c r="N951" s="48"/>
    </row>
    <row r="952" spans="2:14" ht="22" x14ac:dyDescent="0.15">
      <c r="B952" s="46" t="s">
        <v>228</v>
      </c>
      <c r="C952" s="74" t="s">
        <v>134</v>
      </c>
      <c r="D952" s="75" t="s">
        <v>173</v>
      </c>
      <c r="E952" s="75" t="s">
        <v>155</v>
      </c>
      <c r="F952" s="75" t="s">
        <v>137</v>
      </c>
      <c r="G952" s="77" t="s">
        <v>280</v>
      </c>
      <c r="H952" s="77" t="s">
        <v>409</v>
      </c>
      <c r="I952" s="78" t="s">
        <v>306</v>
      </c>
      <c r="J952" s="52">
        <v>17.899999999999999</v>
      </c>
      <c r="K952" s="45" t="s">
        <v>372</v>
      </c>
      <c r="L952" s="45" t="str">
        <f t="shared" si="28"/>
        <v>VI+I</v>
      </c>
      <c r="M952" s="48" t="str">
        <f t="shared" si="29"/>
        <v>Software Engineer</v>
      </c>
      <c r="N952" s="48"/>
    </row>
    <row r="953" spans="2:14" ht="11" x14ac:dyDescent="0.15">
      <c r="B953" s="46" t="s">
        <v>233</v>
      </c>
      <c r="C953" s="74" t="s">
        <v>135</v>
      </c>
      <c r="D953" s="75" t="s">
        <v>146</v>
      </c>
      <c r="E953" s="75" t="s">
        <v>137</v>
      </c>
      <c r="F953" s="75" t="s">
        <v>137</v>
      </c>
      <c r="G953" s="77" t="s">
        <v>280</v>
      </c>
      <c r="H953" s="77" t="s">
        <v>409</v>
      </c>
      <c r="I953" s="78" t="s">
        <v>306</v>
      </c>
      <c r="J953" s="52">
        <v>17.899999999999999</v>
      </c>
      <c r="K953" s="45" t="s">
        <v>372</v>
      </c>
      <c r="L953" s="45" t="str">
        <f t="shared" si="28"/>
        <v>VI+I</v>
      </c>
      <c r="M953" s="48" t="str">
        <f t="shared" si="29"/>
        <v>Data Scientist</v>
      </c>
      <c r="N953" s="48"/>
    </row>
    <row r="954" spans="2:14" ht="11" x14ac:dyDescent="0.15">
      <c r="B954" s="46" t="s">
        <v>235</v>
      </c>
      <c r="C954" s="74" t="s">
        <v>219</v>
      </c>
      <c r="D954" s="75" t="s">
        <v>133</v>
      </c>
      <c r="E954" s="75" t="s">
        <v>136</v>
      </c>
      <c r="F954" s="75" t="s">
        <v>144</v>
      </c>
      <c r="G954" s="77" t="s">
        <v>280</v>
      </c>
      <c r="H954" s="77" t="s">
        <v>409</v>
      </c>
      <c r="I954" s="78" t="s">
        <v>306</v>
      </c>
      <c r="J954" s="52">
        <v>17.899999999999999</v>
      </c>
      <c r="K954" s="45" t="s">
        <v>372</v>
      </c>
      <c r="L954" s="45" t="str">
        <f t="shared" si="28"/>
        <v>VI+I</v>
      </c>
      <c r="M954" s="48" t="str">
        <f>IF(OR(C954="Other",C954="Operations"),"Operations + Other",C954)</f>
        <v>Operations + Other</v>
      </c>
      <c r="N954" s="48"/>
    </row>
    <row r="955" spans="2:14" ht="11" x14ac:dyDescent="0.15">
      <c r="B955" s="46" t="s">
        <v>239</v>
      </c>
      <c r="C955" s="74" t="s">
        <v>135</v>
      </c>
      <c r="D955" s="75" t="s">
        <v>133</v>
      </c>
      <c r="E955" s="75" t="s">
        <v>136</v>
      </c>
      <c r="F955" s="75" t="s">
        <v>137</v>
      </c>
      <c r="G955" s="77" t="s">
        <v>280</v>
      </c>
      <c r="H955" s="77" t="s">
        <v>409</v>
      </c>
      <c r="I955" s="78" t="s">
        <v>307</v>
      </c>
      <c r="J955" s="52">
        <v>17.899999999999999</v>
      </c>
      <c r="K955" s="45" t="s">
        <v>372</v>
      </c>
      <c r="L955" s="45" t="str">
        <f t="shared" si="28"/>
        <v>VI+I</v>
      </c>
      <c r="M955" s="48" t="str">
        <f t="shared" si="29"/>
        <v>Data Scientist</v>
      </c>
      <c r="N955" s="48"/>
    </row>
    <row r="956" spans="2:14" ht="11" x14ac:dyDescent="0.15">
      <c r="B956" s="46" t="s">
        <v>241</v>
      </c>
      <c r="C956" s="74" t="s">
        <v>134</v>
      </c>
      <c r="D956" s="75" t="s">
        <v>133</v>
      </c>
      <c r="E956" s="75" t="s">
        <v>144</v>
      </c>
      <c r="F956" s="75" t="s">
        <v>144</v>
      </c>
      <c r="G956" s="77" t="s">
        <v>280</v>
      </c>
      <c r="H956" s="77" t="s">
        <v>409</v>
      </c>
      <c r="I956" s="78" t="s">
        <v>307</v>
      </c>
      <c r="J956" s="52">
        <v>17.899999999999999</v>
      </c>
      <c r="K956" s="45" t="s">
        <v>372</v>
      </c>
      <c r="L956" s="45" t="str">
        <f t="shared" si="28"/>
        <v>VI+I</v>
      </c>
      <c r="M956" s="48" t="str">
        <f t="shared" si="29"/>
        <v>Software Engineer</v>
      </c>
      <c r="N956" s="48"/>
    </row>
    <row r="957" spans="2:14" ht="11" x14ac:dyDescent="0.15">
      <c r="B957" s="46" t="s">
        <v>242</v>
      </c>
      <c r="C957" s="74" t="s">
        <v>153</v>
      </c>
      <c r="D957" s="75" t="s">
        <v>133</v>
      </c>
      <c r="E957" s="75" t="s">
        <v>136</v>
      </c>
      <c r="F957" s="75" t="s">
        <v>144</v>
      </c>
      <c r="G957" s="77" t="s">
        <v>280</v>
      </c>
      <c r="H957" s="77" t="s">
        <v>409</v>
      </c>
      <c r="I957" s="78" t="s">
        <v>292</v>
      </c>
      <c r="J957" s="52">
        <v>17.899999999999999</v>
      </c>
      <c r="K957" s="45" t="s">
        <v>372</v>
      </c>
      <c r="L957" s="45" t="str">
        <f t="shared" si="28"/>
        <v>1_Somewhat Important</v>
      </c>
      <c r="M957" s="48" t="str">
        <f>IF(OR(C957="Other",C957="Operations"),"Operations + Other",C957)</f>
        <v>Operations + Other</v>
      </c>
      <c r="N957" s="48"/>
    </row>
    <row r="958" spans="2:14" ht="11" x14ac:dyDescent="0.15">
      <c r="B958" s="46" t="s">
        <v>246</v>
      </c>
      <c r="C958" s="74" t="s">
        <v>135</v>
      </c>
      <c r="D958" s="75" t="s">
        <v>133</v>
      </c>
      <c r="E958" s="75" t="s">
        <v>136</v>
      </c>
      <c r="F958" s="75" t="s">
        <v>136</v>
      </c>
      <c r="G958" s="77" t="s">
        <v>280</v>
      </c>
      <c r="H958" s="77" t="s">
        <v>409</v>
      </c>
      <c r="I958" s="78" t="s">
        <v>306</v>
      </c>
      <c r="J958" s="52">
        <v>17.899999999999999</v>
      </c>
      <c r="K958" s="45" t="s">
        <v>372</v>
      </c>
      <c r="L958" s="45" t="str">
        <f t="shared" si="28"/>
        <v>VI+I</v>
      </c>
      <c r="M958" s="48" t="str">
        <f t="shared" si="29"/>
        <v>Data Scientist</v>
      </c>
      <c r="N958" s="48"/>
    </row>
    <row r="959" spans="2:14" ht="11" x14ac:dyDescent="0.15">
      <c r="B959" s="46" t="s">
        <v>247</v>
      </c>
      <c r="C959" s="74" t="s">
        <v>134</v>
      </c>
      <c r="D959" s="75" t="s">
        <v>146</v>
      </c>
      <c r="E959" s="75" t="s">
        <v>137</v>
      </c>
      <c r="F959" s="75" t="s">
        <v>137</v>
      </c>
      <c r="G959" s="77" t="s">
        <v>280</v>
      </c>
      <c r="H959" s="77" t="s">
        <v>409</v>
      </c>
      <c r="I959" s="78" t="s">
        <v>307</v>
      </c>
      <c r="J959" s="52">
        <v>17.899999999999999</v>
      </c>
      <c r="K959" s="45" t="s">
        <v>372</v>
      </c>
      <c r="L959" s="45" t="str">
        <f t="shared" si="28"/>
        <v>VI+I</v>
      </c>
      <c r="M959" s="48" t="str">
        <f t="shared" si="29"/>
        <v>Software Engineer</v>
      </c>
      <c r="N959" s="48"/>
    </row>
    <row r="960" spans="2:14" ht="11" x14ac:dyDescent="0.15">
      <c r="B960" s="46" t="s">
        <v>249</v>
      </c>
      <c r="C960" s="74" t="s">
        <v>135</v>
      </c>
      <c r="D960" s="75" t="s">
        <v>133</v>
      </c>
      <c r="E960" s="75" t="s">
        <v>136</v>
      </c>
      <c r="F960" s="75" t="s">
        <v>155</v>
      </c>
      <c r="G960" s="77" t="s">
        <v>280</v>
      </c>
      <c r="H960" s="77" t="s">
        <v>409</v>
      </c>
      <c r="I960" s="78" t="s">
        <v>307</v>
      </c>
      <c r="J960" s="52">
        <v>17.899999999999999</v>
      </c>
      <c r="K960" s="45" t="s">
        <v>372</v>
      </c>
      <c r="L960" s="45" t="str">
        <f t="shared" si="28"/>
        <v>VI+I</v>
      </c>
      <c r="M960" s="48" t="str">
        <f t="shared" si="29"/>
        <v>Data Scientist</v>
      </c>
      <c r="N960" s="48"/>
    </row>
    <row r="961" spans="2:14" ht="11" x14ac:dyDescent="0.15">
      <c r="B961" s="46" t="s">
        <v>254</v>
      </c>
      <c r="C961" s="74" t="s">
        <v>135</v>
      </c>
      <c r="D961" s="75" t="s">
        <v>146</v>
      </c>
      <c r="E961" s="75" t="s">
        <v>137</v>
      </c>
      <c r="F961" s="75" t="s">
        <v>144</v>
      </c>
      <c r="G961" s="77" t="s">
        <v>280</v>
      </c>
      <c r="H961" s="77" t="s">
        <v>409</v>
      </c>
      <c r="I961" s="78" t="s">
        <v>306</v>
      </c>
      <c r="J961" s="52">
        <v>17.899999999999999</v>
      </c>
      <c r="K961" s="45" t="s">
        <v>372</v>
      </c>
      <c r="L961" s="45" t="str">
        <f t="shared" si="28"/>
        <v>VI+I</v>
      </c>
      <c r="M961" s="48" t="str">
        <f t="shared" si="29"/>
        <v>Data Scientist</v>
      </c>
      <c r="N961" s="48"/>
    </row>
    <row r="962" spans="2:14" ht="11" x14ac:dyDescent="0.15">
      <c r="B962" s="46" t="s">
        <v>259</v>
      </c>
      <c r="C962" s="74" t="s">
        <v>135</v>
      </c>
      <c r="D962" s="75" t="s">
        <v>146</v>
      </c>
      <c r="E962" s="75" t="s">
        <v>136</v>
      </c>
      <c r="F962" s="75" t="s">
        <v>144</v>
      </c>
      <c r="G962" s="77" t="s">
        <v>280</v>
      </c>
      <c r="H962" s="77" t="s">
        <v>409</v>
      </c>
      <c r="I962" s="78" t="s">
        <v>293</v>
      </c>
      <c r="J962" s="52">
        <v>17.899999999999999</v>
      </c>
      <c r="K962" s="45" t="s">
        <v>372</v>
      </c>
      <c r="L962" s="45" t="str">
        <f t="shared" si="28"/>
        <v>0_Not Important</v>
      </c>
      <c r="M962" s="48" t="str">
        <f t="shared" si="29"/>
        <v>Data Scientist</v>
      </c>
      <c r="N962" s="48"/>
    </row>
    <row r="963" spans="2:14" ht="11" x14ac:dyDescent="0.15">
      <c r="B963" s="46" t="s">
        <v>128</v>
      </c>
      <c r="C963" s="74" t="s">
        <v>134</v>
      </c>
      <c r="D963" s="75" t="s">
        <v>133</v>
      </c>
      <c r="E963" s="75" t="s">
        <v>136</v>
      </c>
      <c r="F963" s="75" t="s">
        <v>137</v>
      </c>
      <c r="G963" s="77" t="s">
        <v>308</v>
      </c>
      <c r="H963" s="77" t="s">
        <v>410</v>
      </c>
      <c r="I963" s="78" t="s">
        <v>307</v>
      </c>
      <c r="J963" s="52">
        <v>19.100000000000001</v>
      </c>
      <c r="K963" s="45" t="s">
        <v>373</v>
      </c>
      <c r="L963" s="45" t="str">
        <f t="shared" ref="L963:L1026" si="30">IF(OR(I963="3_Very Important",I963="2_Important"),"VI+I",I963)</f>
        <v>VI+I</v>
      </c>
      <c r="M963" s="48" t="str">
        <f t="shared" ref="M963:M1026" si="31">IF(OR(C963="Other",C963="Operations"),"O+O",C963)</f>
        <v>Software Engineer</v>
      </c>
      <c r="N963" s="48"/>
    </row>
    <row r="964" spans="2:14" ht="11" x14ac:dyDescent="0.15">
      <c r="B964" s="46" t="s">
        <v>143</v>
      </c>
      <c r="C964" s="74" t="s">
        <v>134</v>
      </c>
      <c r="D964" s="75" t="s">
        <v>133</v>
      </c>
      <c r="E964" s="75" t="s">
        <v>144</v>
      </c>
      <c r="F964" s="75" t="s">
        <v>144</v>
      </c>
      <c r="G964" s="77" t="s">
        <v>308</v>
      </c>
      <c r="H964" s="77" t="s">
        <v>410</v>
      </c>
      <c r="I964" s="78" t="s">
        <v>307</v>
      </c>
      <c r="J964" s="52">
        <v>19.100000000000001</v>
      </c>
      <c r="K964" s="45" t="s">
        <v>373</v>
      </c>
      <c r="L964" s="45" t="str">
        <f t="shared" si="30"/>
        <v>VI+I</v>
      </c>
      <c r="M964" s="48" t="str">
        <f t="shared" si="31"/>
        <v>Software Engineer</v>
      </c>
      <c r="N964" s="48"/>
    </row>
    <row r="965" spans="2:14" ht="11" x14ac:dyDescent="0.15">
      <c r="B965" s="46" t="s">
        <v>145</v>
      </c>
      <c r="C965" s="74" t="s">
        <v>134</v>
      </c>
      <c r="D965" s="75" t="s">
        <v>146</v>
      </c>
      <c r="E965" s="75" t="s">
        <v>137</v>
      </c>
      <c r="F965" s="75" t="s">
        <v>137</v>
      </c>
      <c r="G965" s="77" t="s">
        <v>308</v>
      </c>
      <c r="H965" s="77" t="s">
        <v>410</v>
      </c>
      <c r="I965" s="78" t="s">
        <v>307</v>
      </c>
      <c r="J965" s="52">
        <v>19.100000000000001</v>
      </c>
      <c r="K965" s="45" t="s">
        <v>373</v>
      </c>
      <c r="L965" s="45" t="str">
        <f t="shared" si="30"/>
        <v>VI+I</v>
      </c>
      <c r="M965" s="48" t="str">
        <f t="shared" si="31"/>
        <v>Software Engineer</v>
      </c>
      <c r="N965" s="48"/>
    </row>
    <row r="966" spans="2:14" ht="11" x14ac:dyDescent="0.15">
      <c r="B966" s="46" t="s">
        <v>149</v>
      </c>
      <c r="C966" s="74" t="s">
        <v>135</v>
      </c>
      <c r="D966" s="75" t="s">
        <v>133</v>
      </c>
      <c r="E966" s="75" t="s">
        <v>137</v>
      </c>
      <c r="F966" s="75" t="s">
        <v>137</v>
      </c>
      <c r="G966" s="77" t="s">
        <v>308</v>
      </c>
      <c r="H966" s="77" t="s">
        <v>410</v>
      </c>
      <c r="I966" s="78" t="s">
        <v>307</v>
      </c>
      <c r="J966" s="52">
        <v>19.100000000000001</v>
      </c>
      <c r="K966" s="45" t="s">
        <v>373</v>
      </c>
      <c r="L966" s="45" t="str">
        <f t="shared" si="30"/>
        <v>VI+I</v>
      </c>
      <c r="M966" s="48" t="str">
        <f t="shared" si="31"/>
        <v>Data Scientist</v>
      </c>
      <c r="N966" s="48"/>
    </row>
    <row r="967" spans="2:14" ht="11" x14ac:dyDescent="0.15">
      <c r="B967" s="46" t="s">
        <v>152</v>
      </c>
      <c r="C967" s="74" t="s">
        <v>135</v>
      </c>
      <c r="D967" s="75" t="s">
        <v>133</v>
      </c>
      <c r="E967" s="75" t="s">
        <v>155</v>
      </c>
      <c r="F967" s="75" t="s">
        <v>155</v>
      </c>
      <c r="G967" s="77" t="s">
        <v>308</v>
      </c>
      <c r="H967" s="77" t="s">
        <v>410</v>
      </c>
      <c r="I967" s="78" t="s">
        <v>293</v>
      </c>
      <c r="J967" s="52">
        <v>19.100000000000001</v>
      </c>
      <c r="K967" s="45" t="s">
        <v>373</v>
      </c>
      <c r="L967" s="45" t="str">
        <f t="shared" si="30"/>
        <v>0_Not Important</v>
      </c>
      <c r="M967" s="48" t="str">
        <f t="shared" si="31"/>
        <v>Data Scientist</v>
      </c>
      <c r="N967" s="48"/>
    </row>
    <row r="968" spans="2:14" ht="11" x14ac:dyDescent="0.15">
      <c r="B968" s="46" t="s">
        <v>158</v>
      </c>
      <c r="C968" s="74" t="s">
        <v>135</v>
      </c>
      <c r="D968" s="75" t="s">
        <v>146</v>
      </c>
      <c r="E968" s="75" t="s">
        <v>136</v>
      </c>
      <c r="F968" s="75" t="s">
        <v>136</v>
      </c>
      <c r="G968" s="77" t="s">
        <v>308</v>
      </c>
      <c r="H968" s="77" t="s">
        <v>410</v>
      </c>
      <c r="I968" s="78" t="s">
        <v>307</v>
      </c>
      <c r="J968" s="52">
        <v>19.100000000000001</v>
      </c>
      <c r="K968" s="45" t="s">
        <v>373</v>
      </c>
      <c r="L968" s="45" t="str">
        <f t="shared" si="30"/>
        <v>VI+I</v>
      </c>
      <c r="M968" s="48" t="str">
        <f t="shared" si="31"/>
        <v>Data Scientist</v>
      </c>
      <c r="N968" s="48"/>
    </row>
    <row r="969" spans="2:14" ht="11" x14ac:dyDescent="0.15">
      <c r="B969" s="46" t="s">
        <v>164</v>
      </c>
      <c r="C969" s="74" t="s">
        <v>135</v>
      </c>
      <c r="D969" s="75" t="s">
        <v>133</v>
      </c>
      <c r="E969" s="75" t="s">
        <v>136</v>
      </c>
      <c r="F969" s="75" t="s">
        <v>136</v>
      </c>
      <c r="G969" s="77" t="s">
        <v>308</v>
      </c>
      <c r="H969" s="77" t="s">
        <v>410</v>
      </c>
      <c r="I969" s="78" t="s">
        <v>306</v>
      </c>
      <c r="J969" s="52">
        <v>19.100000000000001</v>
      </c>
      <c r="K969" s="45" t="s">
        <v>373</v>
      </c>
      <c r="L969" s="45" t="str">
        <f t="shared" si="30"/>
        <v>VI+I</v>
      </c>
      <c r="M969" s="48" t="str">
        <f t="shared" si="31"/>
        <v>Data Scientist</v>
      </c>
      <c r="N969" s="48"/>
    </row>
    <row r="970" spans="2:14" ht="22" x14ac:dyDescent="0.15">
      <c r="B970" s="46" t="s">
        <v>169</v>
      </c>
      <c r="C970" s="74" t="s">
        <v>135</v>
      </c>
      <c r="D970" s="75" t="s">
        <v>173</v>
      </c>
      <c r="E970" s="75" t="s">
        <v>155</v>
      </c>
      <c r="F970" s="75" t="s">
        <v>136</v>
      </c>
      <c r="G970" s="77" t="s">
        <v>308</v>
      </c>
      <c r="H970" s="77" t="s">
        <v>410</v>
      </c>
      <c r="I970" s="78" t="s">
        <v>307</v>
      </c>
      <c r="J970" s="52">
        <v>19.100000000000001</v>
      </c>
      <c r="K970" s="45" t="s">
        <v>373</v>
      </c>
      <c r="L970" s="45" t="str">
        <f t="shared" si="30"/>
        <v>VI+I</v>
      </c>
      <c r="M970" s="48" t="str">
        <f t="shared" si="31"/>
        <v>Data Scientist</v>
      </c>
      <c r="N970" s="48"/>
    </row>
    <row r="971" spans="2:14" ht="11" x14ac:dyDescent="0.15">
      <c r="B971" s="46" t="s">
        <v>175</v>
      </c>
      <c r="C971" s="74" t="s">
        <v>153</v>
      </c>
      <c r="D971" s="75" t="s">
        <v>133</v>
      </c>
      <c r="E971" s="75" t="s">
        <v>136</v>
      </c>
      <c r="F971" s="75" t="s">
        <v>136</v>
      </c>
      <c r="G971" s="77" t="s">
        <v>308</v>
      </c>
      <c r="H971" s="77" t="s">
        <v>410</v>
      </c>
      <c r="I971" s="78" t="s">
        <v>292</v>
      </c>
      <c r="J971" s="52">
        <v>19.100000000000001</v>
      </c>
      <c r="K971" s="45" t="s">
        <v>373</v>
      </c>
      <c r="L971" s="45" t="str">
        <f t="shared" si="30"/>
        <v>1_Somewhat Important</v>
      </c>
      <c r="M971" s="48" t="str">
        <f>IF(OR(C971="Other",C971="Operations"),"Operations + Other",C971)</f>
        <v>Operations + Other</v>
      </c>
      <c r="N971" s="48"/>
    </row>
    <row r="972" spans="2:14" ht="11" x14ac:dyDescent="0.15">
      <c r="B972" s="46" t="s">
        <v>187</v>
      </c>
      <c r="C972" s="74" t="s">
        <v>134</v>
      </c>
      <c r="D972" s="75" t="s">
        <v>133</v>
      </c>
      <c r="E972" s="75" t="s">
        <v>136</v>
      </c>
      <c r="F972" s="75" t="s">
        <v>136</v>
      </c>
      <c r="G972" s="77" t="s">
        <v>308</v>
      </c>
      <c r="H972" s="77" t="s">
        <v>410</v>
      </c>
      <c r="I972" s="78" t="s">
        <v>306</v>
      </c>
      <c r="J972" s="52">
        <v>19.100000000000001</v>
      </c>
      <c r="K972" s="45" t="s">
        <v>373</v>
      </c>
      <c r="L972" s="45" t="str">
        <f t="shared" si="30"/>
        <v>VI+I</v>
      </c>
      <c r="M972" s="48" t="str">
        <f t="shared" si="31"/>
        <v>Software Engineer</v>
      </c>
      <c r="N972" s="48"/>
    </row>
    <row r="973" spans="2:14" ht="11" x14ac:dyDescent="0.15">
      <c r="B973" s="46" t="s">
        <v>191</v>
      </c>
      <c r="C973" s="74" t="s">
        <v>135</v>
      </c>
      <c r="D973" s="75" t="s">
        <v>133</v>
      </c>
      <c r="E973" s="75" t="s">
        <v>155</v>
      </c>
      <c r="F973" s="75" t="s">
        <v>155</v>
      </c>
      <c r="G973" s="77" t="s">
        <v>308</v>
      </c>
      <c r="H973" s="77" t="s">
        <v>410</v>
      </c>
      <c r="I973" s="78" t="s">
        <v>306</v>
      </c>
      <c r="J973" s="52">
        <v>19.100000000000001</v>
      </c>
      <c r="K973" s="45" t="s">
        <v>373</v>
      </c>
      <c r="L973" s="45" t="str">
        <f t="shared" si="30"/>
        <v>VI+I</v>
      </c>
      <c r="M973" s="48" t="str">
        <f t="shared" si="31"/>
        <v>Data Scientist</v>
      </c>
      <c r="N973" s="48"/>
    </row>
    <row r="974" spans="2:14" ht="11" x14ac:dyDescent="0.15">
      <c r="B974" s="46" t="s">
        <v>193</v>
      </c>
      <c r="C974" s="74" t="s">
        <v>135</v>
      </c>
      <c r="D974" s="75" t="s">
        <v>133</v>
      </c>
      <c r="E974" s="75" t="s">
        <v>155</v>
      </c>
      <c r="F974" s="75" t="s">
        <v>137</v>
      </c>
      <c r="G974" s="77" t="s">
        <v>308</v>
      </c>
      <c r="H974" s="77" t="s">
        <v>410</v>
      </c>
      <c r="I974" s="78" t="s">
        <v>307</v>
      </c>
      <c r="J974" s="52">
        <v>19.100000000000001</v>
      </c>
      <c r="K974" s="45" t="s">
        <v>373</v>
      </c>
      <c r="L974" s="45" t="str">
        <f t="shared" si="30"/>
        <v>VI+I</v>
      </c>
      <c r="M974" s="48" t="str">
        <f t="shared" si="31"/>
        <v>Data Scientist</v>
      </c>
      <c r="N974" s="48"/>
    </row>
    <row r="975" spans="2:14" ht="11" x14ac:dyDescent="0.15">
      <c r="B975" s="46" t="s">
        <v>196</v>
      </c>
      <c r="C975" s="74" t="s">
        <v>134</v>
      </c>
      <c r="D975" s="75" t="s">
        <v>133</v>
      </c>
      <c r="E975" s="75" t="s">
        <v>136</v>
      </c>
      <c r="F975" s="75" t="s">
        <v>137</v>
      </c>
      <c r="G975" s="77" t="s">
        <v>308</v>
      </c>
      <c r="H975" s="77" t="s">
        <v>410</v>
      </c>
      <c r="I975" s="78" t="s">
        <v>307</v>
      </c>
      <c r="J975" s="52">
        <v>19.100000000000001</v>
      </c>
      <c r="K975" s="45" t="s">
        <v>373</v>
      </c>
      <c r="L975" s="45" t="str">
        <f t="shared" si="30"/>
        <v>VI+I</v>
      </c>
      <c r="M975" s="48" t="str">
        <f t="shared" si="31"/>
        <v>Software Engineer</v>
      </c>
      <c r="N975" s="48"/>
    </row>
    <row r="976" spans="2:14" ht="11" x14ac:dyDescent="0.15">
      <c r="B976" s="46" t="s">
        <v>199</v>
      </c>
      <c r="C976" s="74" t="s">
        <v>153</v>
      </c>
      <c r="D976" s="75" t="s">
        <v>133</v>
      </c>
      <c r="E976" s="75" t="s">
        <v>136</v>
      </c>
      <c r="F976" s="75" t="s">
        <v>137</v>
      </c>
      <c r="G976" s="77" t="s">
        <v>308</v>
      </c>
      <c r="H976" s="77" t="s">
        <v>410</v>
      </c>
      <c r="I976" s="78" t="s">
        <v>306</v>
      </c>
      <c r="J976" s="52">
        <v>19.100000000000001</v>
      </c>
      <c r="K976" s="45" t="s">
        <v>373</v>
      </c>
      <c r="L976" s="45" t="str">
        <f t="shared" si="30"/>
        <v>VI+I</v>
      </c>
      <c r="M976" s="48" t="str">
        <f>IF(OR(C976="Other",C976="Operations"),"Operations + Other",C976)</f>
        <v>Operations + Other</v>
      </c>
      <c r="N976" s="48"/>
    </row>
    <row r="977" spans="2:14" ht="11" x14ac:dyDescent="0.15">
      <c r="B977" s="46" t="s">
        <v>202</v>
      </c>
      <c r="C977" s="74" t="s">
        <v>134</v>
      </c>
      <c r="D977" s="75" t="s">
        <v>133</v>
      </c>
      <c r="E977" s="75" t="s">
        <v>137</v>
      </c>
      <c r="F977" s="75" t="s">
        <v>155</v>
      </c>
      <c r="G977" s="77" t="s">
        <v>308</v>
      </c>
      <c r="H977" s="77" t="s">
        <v>410</v>
      </c>
      <c r="I977" s="78" t="s">
        <v>307</v>
      </c>
      <c r="J977" s="52">
        <v>19.100000000000001</v>
      </c>
      <c r="K977" s="45" t="s">
        <v>373</v>
      </c>
      <c r="L977" s="45" t="str">
        <f t="shared" si="30"/>
        <v>VI+I</v>
      </c>
      <c r="M977" s="48" t="str">
        <f t="shared" si="31"/>
        <v>Software Engineer</v>
      </c>
      <c r="N977" s="48"/>
    </row>
    <row r="978" spans="2:14" ht="11" x14ac:dyDescent="0.15">
      <c r="B978" s="46" t="s">
        <v>207</v>
      </c>
      <c r="C978" s="74" t="s">
        <v>134</v>
      </c>
      <c r="D978" s="75" t="s">
        <v>146</v>
      </c>
      <c r="E978" s="75" t="s">
        <v>136</v>
      </c>
      <c r="F978" s="75" t="s">
        <v>144</v>
      </c>
      <c r="G978" s="77" t="s">
        <v>308</v>
      </c>
      <c r="H978" s="77" t="s">
        <v>410</v>
      </c>
      <c r="I978" s="78" t="s">
        <v>306</v>
      </c>
      <c r="J978" s="52">
        <v>19.100000000000001</v>
      </c>
      <c r="K978" s="45" t="s">
        <v>373</v>
      </c>
      <c r="L978" s="45" t="str">
        <f t="shared" si="30"/>
        <v>VI+I</v>
      </c>
      <c r="M978" s="48" t="str">
        <f t="shared" si="31"/>
        <v>Software Engineer</v>
      </c>
      <c r="N978" s="48"/>
    </row>
    <row r="979" spans="2:14" ht="11" x14ac:dyDescent="0.15">
      <c r="B979" s="46" t="s">
        <v>215</v>
      </c>
      <c r="C979" s="74" t="s">
        <v>135</v>
      </c>
      <c r="D979" s="75" t="s">
        <v>146</v>
      </c>
      <c r="E979" s="75" t="s">
        <v>155</v>
      </c>
      <c r="F979" s="75" t="s">
        <v>137</v>
      </c>
      <c r="G979" s="77" t="s">
        <v>308</v>
      </c>
      <c r="H979" s="77" t="s">
        <v>410</v>
      </c>
      <c r="I979" s="78" t="s">
        <v>306</v>
      </c>
      <c r="J979" s="52">
        <v>19.100000000000001</v>
      </c>
      <c r="K979" s="45" t="s">
        <v>373</v>
      </c>
      <c r="L979" s="45" t="str">
        <f t="shared" si="30"/>
        <v>VI+I</v>
      </c>
      <c r="M979" s="48" t="str">
        <f t="shared" si="31"/>
        <v>Data Scientist</v>
      </c>
      <c r="N979" s="48"/>
    </row>
    <row r="980" spans="2:14" ht="11" x14ac:dyDescent="0.15">
      <c r="B980" s="46" t="s">
        <v>220</v>
      </c>
      <c r="C980" s="74" t="s">
        <v>153</v>
      </c>
      <c r="D980" s="75" t="s">
        <v>133</v>
      </c>
      <c r="E980" s="75" t="s">
        <v>136</v>
      </c>
      <c r="F980" s="75" t="s">
        <v>137</v>
      </c>
      <c r="G980" s="77" t="s">
        <v>308</v>
      </c>
      <c r="H980" s="77" t="s">
        <v>410</v>
      </c>
      <c r="I980" s="78" t="s">
        <v>307</v>
      </c>
      <c r="J980" s="52">
        <v>19.100000000000001</v>
      </c>
      <c r="K980" s="45" t="s">
        <v>373</v>
      </c>
      <c r="L980" s="45" t="str">
        <f t="shared" si="30"/>
        <v>VI+I</v>
      </c>
      <c r="M980" s="48" t="str">
        <f>IF(OR(C980="Other",C980="Operations"),"Operations + Other",C980)</f>
        <v>Operations + Other</v>
      </c>
      <c r="N980" s="48"/>
    </row>
    <row r="981" spans="2:14" ht="11" x14ac:dyDescent="0.15">
      <c r="B981" s="46" t="s">
        <v>223</v>
      </c>
      <c r="C981" s="74" t="s">
        <v>135</v>
      </c>
      <c r="D981" s="75" t="s">
        <v>153</v>
      </c>
      <c r="E981" s="75" t="s">
        <v>137</v>
      </c>
      <c r="F981" s="75" t="s">
        <v>144</v>
      </c>
      <c r="G981" s="77" t="s">
        <v>308</v>
      </c>
      <c r="H981" s="77" t="s">
        <v>410</v>
      </c>
      <c r="I981" s="78" t="s">
        <v>307</v>
      </c>
      <c r="J981" s="52">
        <v>19.100000000000001</v>
      </c>
      <c r="K981" s="45" t="s">
        <v>373</v>
      </c>
      <c r="L981" s="45" t="str">
        <f t="shared" si="30"/>
        <v>VI+I</v>
      </c>
      <c r="M981" s="48" t="str">
        <f t="shared" si="31"/>
        <v>Data Scientist</v>
      </c>
      <c r="N981" s="48"/>
    </row>
    <row r="982" spans="2:14" ht="11" x14ac:dyDescent="0.15">
      <c r="B982" s="46" t="s">
        <v>226</v>
      </c>
      <c r="C982" s="74" t="s">
        <v>135</v>
      </c>
      <c r="D982" s="75" t="s">
        <v>133</v>
      </c>
      <c r="E982" s="75" t="s">
        <v>155</v>
      </c>
      <c r="F982" s="75" t="s">
        <v>155</v>
      </c>
      <c r="G982" s="77" t="s">
        <v>308</v>
      </c>
      <c r="H982" s="77" t="s">
        <v>410</v>
      </c>
      <c r="I982" s="78" t="s">
        <v>307</v>
      </c>
      <c r="J982" s="52">
        <v>19.100000000000001</v>
      </c>
      <c r="K982" s="45" t="s">
        <v>373</v>
      </c>
      <c r="L982" s="45" t="str">
        <f t="shared" si="30"/>
        <v>VI+I</v>
      </c>
      <c r="M982" s="48" t="str">
        <f t="shared" si="31"/>
        <v>Data Scientist</v>
      </c>
      <c r="N982" s="48"/>
    </row>
    <row r="983" spans="2:14" ht="22" x14ac:dyDescent="0.15">
      <c r="B983" s="46" t="s">
        <v>228</v>
      </c>
      <c r="C983" s="74" t="s">
        <v>134</v>
      </c>
      <c r="D983" s="75" t="s">
        <v>173</v>
      </c>
      <c r="E983" s="75" t="s">
        <v>155</v>
      </c>
      <c r="F983" s="75" t="s">
        <v>137</v>
      </c>
      <c r="G983" s="77" t="s">
        <v>308</v>
      </c>
      <c r="H983" s="77" t="s">
        <v>410</v>
      </c>
      <c r="I983" s="78" t="s">
        <v>292</v>
      </c>
      <c r="J983" s="52">
        <v>19.100000000000001</v>
      </c>
      <c r="K983" s="45" t="s">
        <v>373</v>
      </c>
      <c r="L983" s="45" t="str">
        <f t="shared" si="30"/>
        <v>1_Somewhat Important</v>
      </c>
      <c r="M983" s="48" t="str">
        <f t="shared" si="31"/>
        <v>Software Engineer</v>
      </c>
      <c r="N983" s="48"/>
    </row>
    <row r="984" spans="2:14" ht="11" x14ac:dyDescent="0.15">
      <c r="B984" s="46" t="s">
        <v>233</v>
      </c>
      <c r="C984" s="74" t="s">
        <v>135</v>
      </c>
      <c r="D984" s="75" t="s">
        <v>146</v>
      </c>
      <c r="E984" s="75" t="s">
        <v>137</v>
      </c>
      <c r="F984" s="75" t="s">
        <v>137</v>
      </c>
      <c r="G984" s="77" t="s">
        <v>308</v>
      </c>
      <c r="H984" s="77" t="s">
        <v>410</v>
      </c>
      <c r="I984" s="78" t="s">
        <v>306</v>
      </c>
      <c r="J984" s="52">
        <v>19.100000000000001</v>
      </c>
      <c r="K984" s="45" t="s">
        <v>373</v>
      </c>
      <c r="L984" s="45" t="str">
        <f t="shared" si="30"/>
        <v>VI+I</v>
      </c>
      <c r="M984" s="48" t="str">
        <f t="shared" si="31"/>
        <v>Data Scientist</v>
      </c>
      <c r="N984" s="48"/>
    </row>
    <row r="985" spans="2:14" ht="11" x14ac:dyDescent="0.15">
      <c r="B985" s="46" t="s">
        <v>235</v>
      </c>
      <c r="C985" s="74" t="s">
        <v>219</v>
      </c>
      <c r="D985" s="75" t="s">
        <v>133</v>
      </c>
      <c r="E985" s="75" t="s">
        <v>136</v>
      </c>
      <c r="F985" s="75" t="s">
        <v>144</v>
      </c>
      <c r="G985" s="77" t="s">
        <v>308</v>
      </c>
      <c r="H985" s="77" t="s">
        <v>410</v>
      </c>
      <c r="I985" s="78" t="s">
        <v>307</v>
      </c>
      <c r="J985" s="52">
        <v>19.100000000000001</v>
      </c>
      <c r="K985" s="45" t="s">
        <v>373</v>
      </c>
      <c r="L985" s="45" t="str">
        <f t="shared" si="30"/>
        <v>VI+I</v>
      </c>
      <c r="M985" s="48" t="str">
        <f>IF(OR(C985="Other",C985="Operations"),"Operations + Other",C985)</f>
        <v>Operations + Other</v>
      </c>
      <c r="N985" s="48"/>
    </row>
    <row r="986" spans="2:14" ht="11" x14ac:dyDescent="0.15">
      <c r="B986" s="46" t="s">
        <v>239</v>
      </c>
      <c r="C986" s="74" t="s">
        <v>135</v>
      </c>
      <c r="D986" s="75" t="s">
        <v>133</v>
      </c>
      <c r="E986" s="75" t="s">
        <v>136</v>
      </c>
      <c r="F986" s="75" t="s">
        <v>137</v>
      </c>
      <c r="G986" s="77" t="s">
        <v>308</v>
      </c>
      <c r="H986" s="77" t="s">
        <v>410</v>
      </c>
      <c r="I986" s="78" t="s">
        <v>307</v>
      </c>
      <c r="J986" s="52">
        <v>19.100000000000001</v>
      </c>
      <c r="K986" s="45" t="s">
        <v>373</v>
      </c>
      <c r="L986" s="45" t="str">
        <f t="shared" si="30"/>
        <v>VI+I</v>
      </c>
      <c r="M986" s="48" t="str">
        <f t="shared" si="31"/>
        <v>Data Scientist</v>
      </c>
      <c r="N986" s="48"/>
    </row>
    <row r="987" spans="2:14" ht="11" x14ac:dyDescent="0.15">
      <c r="B987" s="46" t="s">
        <v>241</v>
      </c>
      <c r="C987" s="74" t="s">
        <v>134</v>
      </c>
      <c r="D987" s="75" t="s">
        <v>133</v>
      </c>
      <c r="E987" s="75" t="s">
        <v>144</v>
      </c>
      <c r="F987" s="75" t="s">
        <v>144</v>
      </c>
      <c r="G987" s="77" t="s">
        <v>308</v>
      </c>
      <c r="H987" s="77" t="s">
        <v>410</v>
      </c>
      <c r="I987" s="78" t="s">
        <v>307</v>
      </c>
      <c r="J987" s="52">
        <v>19.100000000000001</v>
      </c>
      <c r="K987" s="45" t="s">
        <v>373</v>
      </c>
      <c r="L987" s="45" t="str">
        <f t="shared" si="30"/>
        <v>VI+I</v>
      </c>
      <c r="M987" s="48" t="str">
        <f t="shared" si="31"/>
        <v>Software Engineer</v>
      </c>
      <c r="N987" s="48"/>
    </row>
    <row r="988" spans="2:14" ht="11" x14ac:dyDescent="0.15">
      <c r="B988" s="46" t="s">
        <v>242</v>
      </c>
      <c r="C988" s="74" t="s">
        <v>153</v>
      </c>
      <c r="D988" s="75" t="s">
        <v>133</v>
      </c>
      <c r="E988" s="75" t="s">
        <v>136</v>
      </c>
      <c r="F988" s="75" t="s">
        <v>144</v>
      </c>
      <c r="G988" s="77" t="s">
        <v>308</v>
      </c>
      <c r="H988" s="77" t="s">
        <v>410</v>
      </c>
      <c r="I988" s="78" t="s">
        <v>307</v>
      </c>
      <c r="J988" s="52">
        <v>19.100000000000001</v>
      </c>
      <c r="K988" s="45" t="s">
        <v>373</v>
      </c>
      <c r="L988" s="45" t="str">
        <f t="shared" si="30"/>
        <v>VI+I</v>
      </c>
      <c r="M988" s="48" t="str">
        <f>IF(OR(C988="Other",C988="Operations"),"Operations + Other",C988)</f>
        <v>Operations + Other</v>
      </c>
      <c r="N988" s="48"/>
    </row>
    <row r="989" spans="2:14" ht="11" x14ac:dyDescent="0.15">
      <c r="B989" s="46" t="s">
        <v>246</v>
      </c>
      <c r="C989" s="74" t="s">
        <v>135</v>
      </c>
      <c r="D989" s="75" t="s">
        <v>133</v>
      </c>
      <c r="E989" s="75" t="s">
        <v>136</v>
      </c>
      <c r="F989" s="75" t="s">
        <v>136</v>
      </c>
      <c r="G989" s="77" t="s">
        <v>308</v>
      </c>
      <c r="H989" s="77" t="s">
        <v>410</v>
      </c>
      <c r="I989" s="78" t="s">
        <v>306</v>
      </c>
      <c r="J989" s="52">
        <v>19.100000000000001</v>
      </c>
      <c r="K989" s="45" t="s">
        <v>373</v>
      </c>
      <c r="L989" s="45" t="str">
        <f t="shared" si="30"/>
        <v>VI+I</v>
      </c>
      <c r="M989" s="48" t="str">
        <f t="shared" si="31"/>
        <v>Data Scientist</v>
      </c>
      <c r="N989" s="48"/>
    </row>
    <row r="990" spans="2:14" ht="11" x14ac:dyDescent="0.15">
      <c r="B990" s="46" t="s">
        <v>247</v>
      </c>
      <c r="C990" s="74" t="s">
        <v>134</v>
      </c>
      <c r="D990" s="75" t="s">
        <v>146</v>
      </c>
      <c r="E990" s="75" t="s">
        <v>137</v>
      </c>
      <c r="F990" s="75" t="s">
        <v>137</v>
      </c>
      <c r="G990" s="77" t="s">
        <v>308</v>
      </c>
      <c r="H990" s="77" t="s">
        <v>410</v>
      </c>
      <c r="I990" s="78" t="s">
        <v>307</v>
      </c>
      <c r="J990" s="52">
        <v>19.100000000000001</v>
      </c>
      <c r="K990" s="45" t="s">
        <v>373</v>
      </c>
      <c r="L990" s="45" t="str">
        <f t="shared" si="30"/>
        <v>VI+I</v>
      </c>
      <c r="M990" s="48" t="str">
        <f t="shared" si="31"/>
        <v>Software Engineer</v>
      </c>
      <c r="N990" s="48"/>
    </row>
    <row r="991" spans="2:14" ht="11" x14ac:dyDescent="0.15">
      <c r="B991" s="46" t="s">
        <v>249</v>
      </c>
      <c r="C991" s="74" t="s">
        <v>135</v>
      </c>
      <c r="D991" s="75" t="s">
        <v>133</v>
      </c>
      <c r="E991" s="75" t="s">
        <v>136</v>
      </c>
      <c r="F991" s="75" t="s">
        <v>155</v>
      </c>
      <c r="G991" s="77" t="s">
        <v>308</v>
      </c>
      <c r="H991" s="77" t="s">
        <v>410</v>
      </c>
      <c r="I991" s="78" t="s">
        <v>307</v>
      </c>
      <c r="J991" s="52">
        <v>19.100000000000001</v>
      </c>
      <c r="K991" s="45" t="s">
        <v>373</v>
      </c>
      <c r="L991" s="45" t="str">
        <f t="shared" si="30"/>
        <v>VI+I</v>
      </c>
      <c r="M991" s="48" t="str">
        <f t="shared" si="31"/>
        <v>Data Scientist</v>
      </c>
      <c r="N991" s="48"/>
    </row>
    <row r="992" spans="2:14" ht="11" x14ac:dyDescent="0.15">
      <c r="B992" s="46" t="s">
        <v>254</v>
      </c>
      <c r="C992" s="74" t="s">
        <v>135</v>
      </c>
      <c r="D992" s="75" t="s">
        <v>146</v>
      </c>
      <c r="E992" s="75" t="s">
        <v>137</v>
      </c>
      <c r="F992" s="75" t="s">
        <v>144</v>
      </c>
      <c r="G992" s="77" t="s">
        <v>308</v>
      </c>
      <c r="H992" s="77" t="s">
        <v>410</v>
      </c>
      <c r="I992" s="78" t="s">
        <v>306</v>
      </c>
      <c r="J992" s="52">
        <v>19.100000000000001</v>
      </c>
      <c r="K992" s="45" t="s">
        <v>373</v>
      </c>
      <c r="L992" s="45" t="str">
        <f t="shared" si="30"/>
        <v>VI+I</v>
      </c>
      <c r="M992" s="48" t="str">
        <f t="shared" si="31"/>
        <v>Data Scientist</v>
      </c>
      <c r="N992" s="48"/>
    </row>
    <row r="993" spans="2:14" ht="11" x14ac:dyDescent="0.15">
      <c r="B993" s="46" t="s">
        <v>259</v>
      </c>
      <c r="C993" s="74" t="s">
        <v>135</v>
      </c>
      <c r="D993" s="75" t="s">
        <v>146</v>
      </c>
      <c r="E993" s="75" t="s">
        <v>136</v>
      </c>
      <c r="F993" s="75" t="s">
        <v>144</v>
      </c>
      <c r="G993" s="77" t="s">
        <v>308</v>
      </c>
      <c r="H993" s="77" t="s">
        <v>410</v>
      </c>
      <c r="I993" s="78" t="s">
        <v>307</v>
      </c>
      <c r="J993" s="52">
        <v>19.100000000000001</v>
      </c>
      <c r="K993" s="45" t="s">
        <v>373</v>
      </c>
      <c r="L993" s="45" t="str">
        <f t="shared" si="30"/>
        <v>VI+I</v>
      </c>
      <c r="M993" s="48" t="str">
        <f t="shared" si="31"/>
        <v>Data Scientist</v>
      </c>
      <c r="N993" s="48"/>
    </row>
    <row r="994" spans="2:14" ht="11" x14ac:dyDescent="0.15">
      <c r="B994" s="46" t="s">
        <v>128</v>
      </c>
      <c r="C994" s="74" t="s">
        <v>134</v>
      </c>
      <c r="D994" s="75" t="s">
        <v>133</v>
      </c>
      <c r="E994" s="75" t="s">
        <v>136</v>
      </c>
      <c r="F994" s="75" t="s">
        <v>137</v>
      </c>
      <c r="G994" s="77" t="s">
        <v>309</v>
      </c>
      <c r="H994" s="77" t="s">
        <v>411</v>
      </c>
      <c r="I994" s="78" t="s">
        <v>306</v>
      </c>
      <c r="J994" s="52">
        <v>19.2</v>
      </c>
      <c r="K994" s="45" t="s">
        <v>374</v>
      </c>
      <c r="L994" s="45" t="str">
        <f t="shared" si="30"/>
        <v>VI+I</v>
      </c>
      <c r="M994" s="48" t="str">
        <f t="shared" si="31"/>
        <v>Software Engineer</v>
      </c>
      <c r="N994" s="48"/>
    </row>
    <row r="995" spans="2:14" ht="11" x14ac:dyDescent="0.15">
      <c r="B995" s="46" t="s">
        <v>143</v>
      </c>
      <c r="C995" s="74" t="s">
        <v>134</v>
      </c>
      <c r="D995" s="75" t="s">
        <v>133</v>
      </c>
      <c r="E995" s="75" t="s">
        <v>144</v>
      </c>
      <c r="F995" s="75" t="s">
        <v>144</v>
      </c>
      <c r="G995" s="77" t="s">
        <v>309</v>
      </c>
      <c r="H995" s="77" t="s">
        <v>411</v>
      </c>
      <c r="I995" s="78" t="s">
        <v>307</v>
      </c>
      <c r="J995" s="52">
        <v>19.2</v>
      </c>
      <c r="K995" s="45" t="s">
        <v>374</v>
      </c>
      <c r="L995" s="45" t="str">
        <f t="shared" si="30"/>
        <v>VI+I</v>
      </c>
      <c r="M995" s="48" t="str">
        <f t="shared" si="31"/>
        <v>Software Engineer</v>
      </c>
      <c r="N995" s="48"/>
    </row>
    <row r="996" spans="2:14" ht="11" x14ac:dyDescent="0.15">
      <c r="B996" s="46" t="s">
        <v>145</v>
      </c>
      <c r="C996" s="74" t="s">
        <v>134</v>
      </c>
      <c r="D996" s="75" t="s">
        <v>146</v>
      </c>
      <c r="E996" s="75" t="s">
        <v>137</v>
      </c>
      <c r="F996" s="75" t="s">
        <v>137</v>
      </c>
      <c r="G996" s="77" t="s">
        <v>309</v>
      </c>
      <c r="H996" s="77" t="s">
        <v>411</v>
      </c>
      <c r="I996" s="78" t="s">
        <v>307</v>
      </c>
      <c r="J996" s="52">
        <v>19.2</v>
      </c>
      <c r="K996" s="45" t="s">
        <v>374</v>
      </c>
      <c r="L996" s="45" t="str">
        <f t="shared" si="30"/>
        <v>VI+I</v>
      </c>
      <c r="M996" s="48" t="str">
        <f t="shared" si="31"/>
        <v>Software Engineer</v>
      </c>
      <c r="N996" s="48"/>
    </row>
    <row r="997" spans="2:14" ht="11" x14ac:dyDescent="0.15">
      <c r="B997" s="46" t="s">
        <v>149</v>
      </c>
      <c r="C997" s="74" t="s">
        <v>135</v>
      </c>
      <c r="D997" s="75" t="s">
        <v>133</v>
      </c>
      <c r="E997" s="75" t="s">
        <v>137</v>
      </c>
      <c r="F997" s="75" t="s">
        <v>137</v>
      </c>
      <c r="G997" s="77" t="s">
        <v>309</v>
      </c>
      <c r="H997" s="77" t="s">
        <v>411</v>
      </c>
      <c r="I997" s="78" t="s">
        <v>307</v>
      </c>
      <c r="J997" s="52">
        <v>19.2</v>
      </c>
      <c r="K997" s="45" t="s">
        <v>374</v>
      </c>
      <c r="L997" s="45" t="str">
        <f t="shared" si="30"/>
        <v>VI+I</v>
      </c>
      <c r="M997" s="48" t="str">
        <f t="shared" si="31"/>
        <v>Data Scientist</v>
      </c>
      <c r="N997" s="48"/>
    </row>
    <row r="998" spans="2:14" ht="11" x14ac:dyDescent="0.15">
      <c r="B998" s="46" t="s">
        <v>152</v>
      </c>
      <c r="C998" s="74" t="s">
        <v>135</v>
      </c>
      <c r="D998" s="75" t="s">
        <v>133</v>
      </c>
      <c r="E998" s="75" t="s">
        <v>155</v>
      </c>
      <c r="F998" s="75" t="s">
        <v>155</v>
      </c>
      <c r="G998" s="77" t="s">
        <v>309</v>
      </c>
      <c r="H998" s="77" t="s">
        <v>411</v>
      </c>
      <c r="I998" s="78" t="s">
        <v>292</v>
      </c>
      <c r="J998" s="52">
        <v>19.2</v>
      </c>
      <c r="K998" s="45" t="s">
        <v>374</v>
      </c>
      <c r="L998" s="45" t="str">
        <f t="shared" si="30"/>
        <v>1_Somewhat Important</v>
      </c>
      <c r="M998" s="48" t="str">
        <f t="shared" si="31"/>
        <v>Data Scientist</v>
      </c>
      <c r="N998" s="48"/>
    </row>
    <row r="999" spans="2:14" ht="11" x14ac:dyDescent="0.15">
      <c r="B999" s="46" t="s">
        <v>158</v>
      </c>
      <c r="C999" s="74" t="s">
        <v>135</v>
      </c>
      <c r="D999" s="75" t="s">
        <v>146</v>
      </c>
      <c r="E999" s="75" t="s">
        <v>136</v>
      </c>
      <c r="F999" s="75" t="s">
        <v>136</v>
      </c>
      <c r="G999" s="77" t="s">
        <v>309</v>
      </c>
      <c r="H999" s="77" t="s">
        <v>411</v>
      </c>
      <c r="I999" s="78" t="s">
        <v>307</v>
      </c>
      <c r="J999" s="52">
        <v>19.2</v>
      </c>
      <c r="K999" s="45" t="s">
        <v>374</v>
      </c>
      <c r="L999" s="45" t="str">
        <f t="shared" si="30"/>
        <v>VI+I</v>
      </c>
      <c r="M999" s="48" t="str">
        <f t="shared" si="31"/>
        <v>Data Scientist</v>
      </c>
      <c r="N999" s="48"/>
    </row>
    <row r="1000" spans="2:14" ht="11" x14ac:dyDescent="0.15">
      <c r="B1000" s="46" t="s">
        <v>164</v>
      </c>
      <c r="C1000" s="74" t="s">
        <v>135</v>
      </c>
      <c r="D1000" s="75" t="s">
        <v>133</v>
      </c>
      <c r="E1000" s="75" t="s">
        <v>136</v>
      </c>
      <c r="F1000" s="75" t="s">
        <v>136</v>
      </c>
      <c r="G1000" s="77" t="s">
        <v>309</v>
      </c>
      <c r="H1000" s="77" t="s">
        <v>411</v>
      </c>
      <c r="I1000" s="78" t="s">
        <v>307</v>
      </c>
      <c r="J1000" s="52">
        <v>19.2</v>
      </c>
      <c r="K1000" s="45" t="s">
        <v>374</v>
      </c>
      <c r="L1000" s="45" t="str">
        <f t="shared" si="30"/>
        <v>VI+I</v>
      </c>
      <c r="M1000" s="48" t="str">
        <f t="shared" si="31"/>
        <v>Data Scientist</v>
      </c>
      <c r="N1000" s="48"/>
    </row>
    <row r="1001" spans="2:14" ht="22" x14ac:dyDescent="0.15">
      <c r="B1001" s="46" t="s">
        <v>169</v>
      </c>
      <c r="C1001" s="74" t="s">
        <v>135</v>
      </c>
      <c r="D1001" s="75" t="s">
        <v>173</v>
      </c>
      <c r="E1001" s="75" t="s">
        <v>155</v>
      </c>
      <c r="F1001" s="75" t="s">
        <v>136</v>
      </c>
      <c r="G1001" s="77" t="s">
        <v>309</v>
      </c>
      <c r="H1001" s="77" t="s">
        <v>411</v>
      </c>
      <c r="I1001" s="78" t="s">
        <v>306</v>
      </c>
      <c r="J1001" s="52">
        <v>19.2</v>
      </c>
      <c r="K1001" s="45" t="s">
        <v>374</v>
      </c>
      <c r="L1001" s="45" t="str">
        <f t="shared" si="30"/>
        <v>VI+I</v>
      </c>
      <c r="M1001" s="48" t="str">
        <f t="shared" si="31"/>
        <v>Data Scientist</v>
      </c>
      <c r="N1001" s="48"/>
    </row>
    <row r="1002" spans="2:14" ht="11" x14ac:dyDescent="0.15">
      <c r="B1002" s="46" t="s">
        <v>175</v>
      </c>
      <c r="C1002" s="74" t="s">
        <v>153</v>
      </c>
      <c r="D1002" s="75" t="s">
        <v>133</v>
      </c>
      <c r="E1002" s="75" t="s">
        <v>136</v>
      </c>
      <c r="F1002" s="75" t="s">
        <v>136</v>
      </c>
      <c r="G1002" s="77" t="s">
        <v>309</v>
      </c>
      <c r="H1002" s="77" t="s">
        <v>411</v>
      </c>
      <c r="I1002" s="78" t="s">
        <v>292</v>
      </c>
      <c r="J1002" s="52">
        <v>19.2</v>
      </c>
      <c r="K1002" s="45" t="s">
        <v>374</v>
      </c>
      <c r="L1002" s="45" t="str">
        <f t="shared" si="30"/>
        <v>1_Somewhat Important</v>
      </c>
      <c r="M1002" s="48" t="str">
        <f>IF(OR(C1002="Other",C1002="Operations"),"Operations + Other",C1002)</f>
        <v>Operations + Other</v>
      </c>
      <c r="N1002" s="48"/>
    </row>
    <row r="1003" spans="2:14" ht="11" x14ac:dyDescent="0.15">
      <c r="B1003" s="46" t="s">
        <v>187</v>
      </c>
      <c r="C1003" s="74" t="s">
        <v>134</v>
      </c>
      <c r="D1003" s="75" t="s">
        <v>133</v>
      </c>
      <c r="E1003" s="75" t="s">
        <v>136</v>
      </c>
      <c r="F1003" s="75" t="s">
        <v>136</v>
      </c>
      <c r="G1003" s="77" t="s">
        <v>309</v>
      </c>
      <c r="H1003" s="77" t="s">
        <v>411</v>
      </c>
      <c r="I1003" s="78" t="s">
        <v>307</v>
      </c>
      <c r="J1003" s="52">
        <v>19.2</v>
      </c>
      <c r="K1003" s="45" t="s">
        <v>374</v>
      </c>
      <c r="L1003" s="45" t="str">
        <f t="shared" si="30"/>
        <v>VI+I</v>
      </c>
      <c r="M1003" s="48" t="str">
        <f t="shared" si="31"/>
        <v>Software Engineer</v>
      </c>
      <c r="N1003" s="48"/>
    </row>
    <row r="1004" spans="2:14" ht="11" x14ac:dyDescent="0.15">
      <c r="B1004" s="46" t="s">
        <v>191</v>
      </c>
      <c r="C1004" s="74" t="s">
        <v>135</v>
      </c>
      <c r="D1004" s="75" t="s">
        <v>133</v>
      </c>
      <c r="E1004" s="75" t="s">
        <v>155</v>
      </c>
      <c r="F1004" s="75" t="s">
        <v>155</v>
      </c>
      <c r="G1004" s="77" t="s">
        <v>309</v>
      </c>
      <c r="H1004" s="77" t="s">
        <v>411</v>
      </c>
      <c r="I1004" s="78" t="s">
        <v>306</v>
      </c>
      <c r="J1004" s="52">
        <v>19.2</v>
      </c>
      <c r="K1004" s="45" t="s">
        <v>374</v>
      </c>
      <c r="L1004" s="45" t="str">
        <f t="shared" si="30"/>
        <v>VI+I</v>
      </c>
      <c r="M1004" s="48" t="str">
        <f t="shared" si="31"/>
        <v>Data Scientist</v>
      </c>
      <c r="N1004" s="48"/>
    </row>
    <row r="1005" spans="2:14" ht="11" x14ac:dyDescent="0.15">
      <c r="B1005" s="46" t="s">
        <v>193</v>
      </c>
      <c r="C1005" s="74" t="s">
        <v>135</v>
      </c>
      <c r="D1005" s="75" t="s">
        <v>133</v>
      </c>
      <c r="E1005" s="75" t="s">
        <v>155</v>
      </c>
      <c r="F1005" s="75" t="s">
        <v>137</v>
      </c>
      <c r="G1005" s="77" t="s">
        <v>309</v>
      </c>
      <c r="H1005" s="77" t="s">
        <v>411</v>
      </c>
      <c r="I1005" s="78" t="s">
        <v>292</v>
      </c>
      <c r="J1005" s="52">
        <v>19.2</v>
      </c>
      <c r="K1005" s="45" t="s">
        <v>374</v>
      </c>
      <c r="L1005" s="45" t="str">
        <f t="shared" si="30"/>
        <v>1_Somewhat Important</v>
      </c>
      <c r="M1005" s="48" t="str">
        <f t="shared" si="31"/>
        <v>Data Scientist</v>
      </c>
      <c r="N1005" s="48"/>
    </row>
    <row r="1006" spans="2:14" ht="11" x14ac:dyDescent="0.15">
      <c r="B1006" s="46" t="s">
        <v>196</v>
      </c>
      <c r="C1006" s="74" t="s">
        <v>134</v>
      </c>
      <c r="D1006" s="75" t="s">
        <v>133</v>
      </c>
      <c r="E1006" s="75" t="s">
        <v>136</v>
      </c>
      <c r="F1006" s="75" t="s">
        <v>137</v>
      </c>
      <c r="G1006" s="77" t="s">
        <v>309</v>
      </c>
      <c r="H1006" s="77" t="s">
        <v>411</v>
      </c>
      <c r="I1006" s="78" t="s">
        <v>307</v>
      </c>
      <c r="J1006" s="52">
        <v>19.2</v>
      </c>
      <c r="K1006" s="45" t="s">
        <v>374</v>
      </c>
      <c r="L1006" s="45" t="str">
        <f t="shared" si="30"/>
        <v>VI+I</v>
      </c>
      <c r="M1006" s="48" t="str">
        <f t="shared" si="31"/>
        <v>Software Engineer</v>
      </c>
      <c r="N1006" s="48"/>
    </row>
    <row r="1007" spans="2:14" ht="11" x14ac:dyDescent="0.15">
      <c r="B1007" s="46" t="s">
        <v>199</v>
      </c>
      <c r="C1007" s="74" t="s">
        <v>153</v>
      </c>
      <c r="D1007" s="75" t="s">
        <v>133</v>
      </c>
      <c r="E1007" s="75" t="s">
        <v>136</v>
      </c>
      <c r="F1007" s="75" t="s">
        <v>137</v>
      </c>
      <c r="G1007" s="77" t="s">
        <v>309</v>
      </c>
      <c r="H1007" s="77" t="s">
        <v>411</v>
      </c>
      <c r="I1007" s="78" t="s">
        <v>306</v>
      </c>
      <c r="J1007" s="52">
        <v>19.2</v>
      </c>
      <c r="K1007" s="45" t="s">
        <v>374</v>
      </c>
      <c r="L1007" s="45" t="str">
        <f t="shared" si="30"/>
        <v>VI+I</v>
      </c>
      <c r="M1007" s="48" t="str">
        <f>IF(OR(C1007="Other",C1007="Operations"),"Operations + Other",C1007)</f>
        <v>Operations + Other</v>
      </c>
      <c r="N1007" s="48"/>
    </row>
    <row r="1008" spans="2:14" ht="11" x14ac:dyDescent="0.15">
      <c r="B1008" s="46" t="s">
        <v>202</v>
      </c>
      <c r="C1008" s="74" t="s">
        <v>134</v>
      </c>
      <c r="D1008" s="75" t="s">
        <v>133</v>
      </c>
      <c r="E1008" s="75" t="s">
        <v>137</v>
      </c>
      <c r="F1008" s="75" t="s">
        <v>155</v>
      </c>
      <c r="G1008" s="77" t="s">
        <v>309</v>
      </c>
      <c r="H1008" s="77" t="s">
        <v>411</v>
      </c>
      <c r="I1008" s="78" t="s">
        <v>307</v>
      </c>
      <c r="J1008" s="52">
        <v>19.2</v>
      </c>
      <c r="K1008" s="45" t="s">
        <v>374</v>
      </c>
      <c r="L1008" s="45" t="str">
        <f t="shared" si="30"/>
        <v>VI+I</v>
      </c>
      <c r="M1008" s="48" t="str">
        <f t="shared" si="31"/>
        <v>Software Engineer</v>
      </c>
      <c r="N1008" s="48"/>
    </row>
    <row r="1009" spans="2:14" ht="11" x14ac:dyDescent="0.15">
      <c r="B1009" s="46" t="s">
        <v>207</v>
      </c>
      <c r="C1009" s="74" t="s">
        <v>134</v>
      </c>
      <c r="D1009" s="75" t="s">
        <v>146</v>
      </c>
      <c r="E1009" s="75" t="s">
        <v>136</v>
      </c>
      <c r="F1009" s="75" t="s">
        <v>144</v>
      </c>
      <c r="G1009" s="77" t="s">
        <v>309</v>
      </c>
      <c r="H1009" s="77" t="s">
        <v>411</v>
      </c>
      <c r="I1009" s="78" t="s">
        <v>307</v>
      </c>
      <c r="J1009" s="52">
        <v>19.2</v>
      </c>
      <c r="K1009" s="45" t="s">
        <v>374</v>
      </c>
      <c r="L1009" s="45" t="str">
        <f t="shared" si="30"/>
        <v>VI+I</v>
      </c>
      <c r="M1009" s="48" t="str">
        <f t="shared" si="31"/>
        <v>Software Engineer</v>
      </c>
      <c r="N1009" s="48"/>
    </row>
    <row r="1010" spans="2:14" ht="11" x14ac:dyDescent="0.15">
      <c r="B1010" s="46" t="s">
        <v>215</v>
      </c>
      <c r="C1010" s="74" t="s">
        <v>135</v>
      </c>
      <c r="D1010" s="75" t="s">
        <v>146</v>
      </c>
      <c r="E1010" s="75" t="s">
        <v>155</v>
      </c>
      <c r="F1010" s="75" t="s">
        <v>137</v>
      </c>
      <c r="G1010" s="77" t="s">
        <v>309</v>
      </c>
      <c r="H1010" s="77" t="s">
        <v>411</v>
      </c>
      <c r="I1010" s="78" t="s">
        <v>306</v>
      </c>
      <c r="J1010" s="52">
        <v>19.2</v>
      </c>
      <c r="K1010" s="45" t="s">
        <v>374</v>
      </c>
      <c r="L1010" s="45" t="str">
        <f t="shared" si="30"/>
        <v>VI+I</v>
      </c>
      <c r="M1010" s="48" t="str">
        <f t="shared" si="31"/>
        <v>Data Scientist</v>
      </c>
      <c r="N1010" s="48"/>
    </row>
    <row r="1011" spans="2:14" ht="11" x14ac:dyDescent="0.15">
      <c r="B1011" s="46" t="s">
        <v>220</v>
      </c>
      <c r="C1011" s="74" t="s">
        <v>153</v>
      </c>
      <c r="D1011" s="75" t="s">
        <v>133</v>
      </c>
      <c r="E1011" s="75" t="s">
        <v>136</v>
      </c>
      <c r="F1011" s="75" t="s">
        <v>137</v>
      </c>
      <c r="G1011" s="77" t="s">
        <v>309</v>
      </c>
      <c r="H1011" s="77" t="s">
        <v>411</v>
      </c>
      <c r="I1011" s="78" t="s">
        <v>307</v>
      </c>
      <c r="J1011" s="52">
        <v>19.2</v>
      </c>
      <c r="K1011" s="45" t="s">
        <v>374</v>
      </c>
      <c r="L1011" s="45" t="str">
        <f t="shared" si="30"/>
        <v>VI+I</v>
      </c>
      <c r="M1011" s="48" t="str">
        <f>IF(OR(C1011="Other",C1011="Operations"),"Operations + Other",C1011)</f>
        <v>Operations + Other</v>
      </c>
      <c r="N1011" s="48"/>
    </row>
    <row r="1012" spans="2:14" ht="11" x14ac:dyDescent="0.15">
      <c r="B1012" s="46" t="s">
        <v>223</v>
      </c>
      <c r="C1012" s="74" t="s">
        <v>135</v>
      </c>
      <c r="D1012" s="75" t="s">
        <v>153</v>
      </c>
      <c r="E1012" s="75" t="s">
        <v>137</v>
      </c>
      <c r="F1012" s="75" t="s">
        <v>144</v>
      </c>
      <c r="G1012" s="77" t="s">
        <v>309</v>
      </c>
      <c r="H1012" s="77" t="s">
        <v>411</v>
      </c>
      <c r="I1012" s="78" t="s">
        <v>307</v>
      </c>
      <c r="J1012" s="52">
        <v>19.2</v>
      </c>
      <c r="K1012" s="45" t="s">
        <v>374</v>
      </c>
      <c r="L1012" s="45" t="str">
        <f t="shared" si="30"/>
        <v>VI+I</v>
      </c>
      <c r="M1012" s="48" t="str">
        <f t="shared" si="31"/>
        <v>Data Scientist</v>
      </c>
      <c r="N1012" s="48"/>
    </row>
    <row r="1013" spans="2:14" ht="11" x14ac:dyDescent="0.15">
      <c r="B1013" s="46" t="s">
        <v>226</v>
      </c>
      <c r="C1013" s="74" t="s">
        <v>135</v>
      </c>
      <c r="D1013" s="75" t="s">
        <v>133</v>
      </c>
      <c r="E1013" s="75" t="s">
        <v>155</v>
      </c>
      <c r="F1013" s="75" t="s">
        <v>155</v>
      </c>
      <c r="G1013" s="77" t="s">
        <v>309</v>
      </c>
      <c r="H1013" s="77" t="s">
        <v>411</v>
      </c>
      <c r="I1013" s="78" t="s">
        <v>307</v>
      </c>
      <c r="J1013" s="52">
        <v>19.2</v>
      </c>
      <c r="K1013" s="45" t="s">
        <v>374</v>
      </c>
      <c r="L1013" s="45" t="str">
        <f t="shared" si="30"/>
        <v>VI+I</v>
      </c>
      <c r="M1013" s="48" t="str">
        <f t="shared" si="31"/>
        <v>Data Scientist</v>
      </c>
      <c r="N1013" s="48"/>
    </row>
    <row r="1014" spans="2:14" ht="22" x14ac:dyDescent="0.15">
      <c r="B1014" s="46" t="s">
        <v>228</v>
      </c>
      <c r="C1014" s="74" t="s">
        <v>134</v>
      </c>
      <c r="D1014" s="75" t="s">
        <v>173</v>
      </c>
      <c r="E1014" s="75" t="s">
        <v>155</v>
      </c>
      <c r="F1014" s="75" t="s">
        <v>137</v>
      </c>
      <c r="G1014" s="77" t="s">
        <v>309</v>
      </c>
      <c r="H1014" s="77" t="s">
        <v>411</v>
      </c>
      <c r="I1014" s="78" t="s">
        <v>292</v>
      </c>
      <c r="J1014" s="52">
        <v>19.2</v>
      </c>
      <c r="K1014" s="45" t="s">
        <v>374</v>
      </c>
      <c r="L1014" s="45" t="str">
        <f t="shared" si="30"/>
        <v>1_Somewhat Important</v>
      </c>
      <c r="M1014" s="48" t="str">
        <f t="shared" si="31"/>
        <v>Software Engineer</v>
      </c>
      <c r="N1014" s="48"/>
    </row>
    <row r="1015" spans="2:14" ht="11" x14ac:dyDescent="0.15">
      <c r="B1015" s="46" t="s">
        <v>233</v>
      </c>
      <c r="C1015" s="74" t="s">
        <v>135</v>
      </c>
      <c r="D1015" s="75" t="s">
        <v>146</v>
      </c>
      <c r="E1015" s="75" t="s">
        <v>137</v>
      </c>
      <c r="F1015" s="75" t="s">
        <v>137</v>
      </c>
      <c r="G1015" s="77" t="s">
        <v>309</v>
      </c>
      <c r="H1015" s="77" t="s">
        <v>411</v>
      </c>
      <c r="I1015" s="78" t="s">
        <v>306</v>
      </c>
      <c r="J1015" s="52">
        <v>19.2</v>
      </c>
      <c r="K1015" s="45" t="s">
        <v>374</v>
      </c>
      <c r="L1015" s="45" t="str">
        <f t="shared" si="30"/>
        <v>VI+I</v>
      </c>
      <c r="M1015" s="48" t="str">
        <f t="shared" si="31"/>
        <v>Data Scientist</v>
      </c>
      <c r="N1015" s="48"/>
    </row>
    <row r="1016" spans="2:14" ht="11" x14ac:dyDescent="0.15">
      <c r="B1016" s="46" t="s">
        <v>235</v>
      </c>
      <c r="C1016" s="74" t="s">
        <v>219</v>
      </c>
      <c r="D1016" s="75" t="s">
        <v>133</v>
      </c>
      <c r="E1016" s="75" t="s">
        <v>136</v>
      </c>
      <c r="F1016" s="75" t="s">
        <v>144</v>
      </c>
      <c r="G1016" s="77" t="s">
        <v>309</v>
      </c>
      <c r="H1016" s="77" t="s">
        <v>411</v>
      </c>
      <c r="I1016" s="78" t="s">
        <v>307</v>
      </c>
      <c r="J1016" s="52">
        <v>19.2</v>
      </c>
      <c r="K1016" s="45" t="s">
        <v>374</v>
      </c>
      <c r="L1016" s="45" t="str">
        <f t="shared" si="30"/>
        <v>VI+I</v>
      </c>
      <c r="M1016" s="48" t="str">
        <f>IF(OR(C1016="Other",C1016="Operations"),"Operations + Other",C1016)</f>
        <v>Operations + Other</v>
      </c>
      <c r="N1016" s="48"/>
    </row>
    <row r="1017" spans="2:14" ht="11" x14ac:dyDescent="0.15">
      <c r="B1017" s="46" t="s">
        <v>239</v>
      </c>
      <c r="C1017" s="74" t="s">
        <v>135</v>
      </c>
      <c r="D1017" s="75" t="s">
        <v>133</v>
      </c>
      <c r="E1017" s="75" t="s">
        <v>136</v>
      </c>
      <c r="F1017" s="75" t="s">
        <v>137</v>
      </c>
      <c r="G1017" s="77" t="s">
        <v>309</v>
      </c>
      <c r="H1017" s="77" t="s">
        <v>411</v>
      </c>
      <c r="I1017" s="78" t="s">
        <v>306</v>
      </c>
      <c r="J1017" s="52">
        <v>19.2</v>
      </c>
      <c r="K1017" s="45" t="s">
        <v>374</v>
      </c>
      <c r="L1017" s="45" t="str">
        <f t="shared" si="30"/>
        <v>VI+I</v>
      </c>
      <c r="M1017" s="48" t="str">
        <f t="shared" si="31"/>
        <v>Data Scientist</v>
      </c>
      <c r="N1017" s="48"/>
    </row>
    <row r="1018" spans="2:14" ht="11" x14ac:dyDescent="0.15">
      <c r="B1018" s="46" t="s">
        <v>241</v>
      </c>
      <c r="C1018" s="74" t="s">
        <v>134</v>
      </c>
      <c r="D1018" s="75" t="s">
        <v>133</v>
      </c>
      <c r="E1018" s="75" t="s">
        <v>144</v>
      </c>
      <c r="F1018" s="75" t="s">
        <v>144</v>
      </c>
      <c r="G1018" s="77" t="s">
        <v>309</v>
      </c>
      <c r="H1018" s="77" t="s">
        <v>411</v>
      </c>
      <c r="I1018" s="78" t="s">
        <v>307</v>
      </c>
      <c r="J1018" s="52">
        <v>19.2</v>
      </c>
      <c r="K1018" s="45" t="s">
        <v>374</v>
      </c>
      <c r="L1018" s="45" t="str">
        <f t="shared" si="30"/>
        <v>VI+I</v>
      </c>
      <c r="M1018" s="48" t="str">
        <f t="shared" si="31"/>
        <v>Software Engineer</v>
      </c>
      <c r="N1018" s="48"/>
    </row>
    <row r="1019" spans="2:14" ht="11" x14ac:dyDescent="0.15">
      <c r="B1019" s="46" t="s">
        <v>242</v>
      </c>
      <c r="C1019" s="74" t="s">
        <v>153</v>
      </c>
      <c r="D1019" s="75" t="s">
        <v>133</v>
      </c>
      <c r="E1019" s="75" t="s">
        <v>136</v>
      </c>
      <c r="F1019" s="75" t="s">
        <v>144</v>
      </c>
      <c r="G1019" s="77" t="s">
        <v>309</v>
      </c>
      <c r="H1019" s="77" t="s">
        <v>411</v>
      </c>
      <c r="I1019" s="78" t="s">
        <v>292</v>
      </c>
      <c r="J1019" s="52">
        <v>19.2</v>
      </c>
      <c r="K1019" s="45" t="s">
        <v>374</v>
      </c>
      <c r="L1019" s="45" t="str">
        <f t="shared" si="30"/>
        <v>1_Somewhat Important</v>
      </c>
      <c r="M1019" s="48" t="str">
        <f>IF(OR(C1019="Other",C1019="Operations"),"Operations + Other",C1019)</f>
        <v>Operations + Other</v>
      </c>
      <c r="N1019" s="48"/>
    </row>
    <row r="1020" spans="2:14" ht="11" x14ac:dyDescent="0.15">
      <c r="B1020" s="46" t="s">
        <v>246</v>
      </c>
      <c r="C1020" s="74" t="s">
        <v>135</v>
      </c>
      <c r="D1020" s="75" t="s">
        <v>133</v>
      </c>
      <c r="E1020" s="75" t="s">
        <v>136</v>
      </c>
      <c r="F1020" s="75" t="s">
        <v>136</v>
      </c>
      <c r="G1020" s="77" t="s">
        <v>309</v>
      </c>
      <c r="H1020" s="77" t="s">
        <v>411</v>
      </c>
      <c r="I1020" s="78" t="s">
        <v>306</v>
      </c>
      <c r="J1020" s="52">
        <v>19.2</v>
      </c>
      <c r="K1020" s="45" t="s">
        <v>374</v>
      </c>
      <c r="L1020" s="45" t="str">
        <f t="shared" si="30"/>
        <v>VI+I</v>
      </c>
      <c r="M1020" s="48" t="str">
        <f t="shared" si="31"/>
        <v>Data Scientist</v>
      </c>
      <c r="N1020" s="48"/>
    </row>
    <row r="1021" spans="2:14" ht="11" x14ac:dyDescent="0.15">
      <c r="B1021" s="46" t="s">
        <v>247</v>
      </c>
      <c r="C1021" s="74" t="s">
        <v>134</v>
      </c>
      <c r="D1021" s="75" t="s">
        <v>146</v>
      </c>
      <c r="E1021" s="75" t="s">
        <v>137</v>
      </c>
      <c r="F1021" s="75" t="s">
        <v>137</v>
      </c>
      <c r="G1021" s="77" t="s">
        <v>309</v>
      </c>
      <c r="H1021" s="77" t="s">
        <v>411</v>
      </c>
      <c r="I1021" s="78" t="s">
        <v>307</v>
      </c>
      <c r="J1021" s="52">
        <v>19.2</v>
      </c>
      <c r="K1021" s="45" t="s">
        <v>374</v>
      </c>
      <c r="L1021" s="45" t="str">
        <f t="shared" si="30"/>
        <v>VI+I</v>
      </c>
      <c r="M1021" s="48" t="str">
        <f t="shared" si="31"/>
        <v>Software Engineer</v>
      </c>
      <c r="N1021" s="48"/>
    </row>
    <row r="1022" spans="2:14" ht="11" x14ac:dyDescent="0.15">
      <c r="B1022" s="46" t="s">
        <v>249</v>
      </c>
      <c r="C1022" s="74" t="s">
        <v>135</v>
      </c>
      <c r="D1022" s="75" t="s">
        <v>133</v>
      </c>
      <c r="E1022" s="75" t="s">
        <v>136</v>
      </c>
      <c r="F1022" s="75" t="s">
        <v>155</v>
      </c>
      <c r="G1022" s="77" t="s">
        <v>309</v>
      </c>
      <c r="H1022" s="77" t="s">
        <v>411</v>
      </c>
      <c r="I1022" s="78" t="s">
        <v>292</v>
      </c>
      <c r="J1022" s="52">
        <v>19.2</v>
      </c>
      <c r="K1022" s="45" t="s">
        <v>374</v>
      </c>
      <c r="L1022" s="45" t="str">
        <f t="shared" si="30"/>
        <v>1_Somewhat Important</v>
      </c>
      <c r="M1022" s="48" t="str">
        <f t="shared" si="31"/>
        <v>Data Scientist</v>
      </c>
      <c r="N1022" s="48"/>
    </row>
    <row r="1023" spans="2:14" ht="11" x14ac:dyDescent="0.15">
      <c r="B1023" s="46" t="s">
        <v>254</v>
      </c>
      <c r="C1023" s="74" t="s">
        <v>135</v>
      </c>
      <c r="D1023" s="75" t="s">
        <v>146</v>
      </c>
      <c r="E1023" s="75" t="s">
        <v>137</v>
      </c>
      <c r="F1023" s="75" t="s">
        <v>144</v>
      </c>
      <c r="G1023" s="77" t="s">
        <v>309</v>
      </c>
      <c r="H1023" s="77" t="s">
        <v>411</v>
      </c>
      <c r="I1023" s="78" t="s">
        <v>306</v>
      </c>
      <c r="J1023" s="52">
        <v>19.2</v>
      </c>
      <c r="K1023" s="45" t="s">
        <v>374</v>
      </c>
      <c r="L1023" s="45" t="str">
        <f t="shared" si="30"/>
        <v>VI+I</v>
      </c>
      <c r="M1023" s="48" t="str">
        <f t="shared" si="31"/>
        <v>Data Scientist</v>
      </c>
      <c r="N1023" s="48"/>
    </row>
    <row r="1024" spans="2:14" ht="11" x14ac:dyDescent="0.15">
      <c r="B1024" s="46" t="s">
        <v>259</v>
      </c>
      <c r="C1024" s="74" t="s">
        <v>135</v>
      </c>
      <c r="D1024" s="75" t="s">
        <v>146</v>
      </c>
      <c r="E1024" s="75" t="s">
        <v>136</v>
      </c>
      <c r="F1024" s="75" t="s">
        <v>144</v>
      </c>
      <c r="G1024" s="77" t="s">
        <v>309</v>
      </c>
      <c r="H1024" s="77" t="s">
        <v>411</v>
      </c>
      <c r="I1024" s="78" t="s">
        <v>307</v>
      </c>
      <c r="J1024" s="52">
        <v>19.2</v>
      </c>
      <c r="K1024" s="45" t="s">
        <v>374</v>
      </c>
      <c r="L1024" s="45" t="str">
        <f t="shared" si="30"/>
        <v>VI+I</v>
      </c>
      <c r="M1024" s="48" t="str">
        <f t="shared" si="31"/>
        <v>Data Scientist</v>
      </c>
      <c r="N1024" s="48"/>
    </row>
    <row r="1025" spans="2:14" ht="11" x14ac:dyDescent="0.15">
      <c r="B1025" s="46" t="s">
        <v>128</v>
      </c>
      <c r="C1025" s="74" t="s">
        <v>134</v>
      </c>
      <c r="D1025" s="75" t="s">
        <v>133</v>
      </c>
      <c r="E1025" s="75" t="s">
        <v>136</v>
      </c>
      <c r="F1025" s="75" t="s">
        <v>137</v>
      </c>
      <c r="G1025" s="77" t="s">
        <v>310</v>
      </c>
      <c r="H1025" s="77" t="s">
        <v>412</v>
      </c>
      <c r="I1025" s="78" t="s">
        <v>306</v>
      </c>
      <c r="J1025" s="52">
        <v>19.3</v>
      </c>
      <c r="K1025" s="45" t="s">
        <v>375</v>
      </c>
      <c r="L1025" s="45" t="str">
        <f t="shared" si="30"/>
        <v>VI+I</v>
      </c>
      <c r="M1025" s="48" t="str">
        <f t="shared" si="31"/>
        <v>Software Engineer</v>
      </c>
      <c r="N1025" s="48"/>
    </row>
    <row r="1026" spans="2:14" ht="11" x14ac:dyDescent="0.15">
      <c r="B1026" s="46" t="s">
        <v>143</v>
      </c>
      <c r="C1026" s="74" t="s">
        <v>134</v>
      </c>
      <c r="D1026" s="75" t="s">
        <v>133</v>
      </c>
      <c r="E1026" s="75" t="s">
        <v>144</v>
      </c>
      <c r="F1026" s="75" t="s">
        <v>144</v>
      </c>
      <c r="G1026" s="77" t="s">
        <v>310</v>
      </c>
      <c r="H1026" s="77" t="s">
        <v>412</v>
      </c>
      <c r="I1026" s="78" t="s">
        <v>307</v>
      </c>
      <c r="J1026" s="52">
        <v>19.3</v>
      </c>
      <c r="K1026" s="45" t="s">
        <v>375</v>
      </c>
      <c r="L1026" s="45" t="str">
        <f t="shared" si="30"/>
        <v>VI+I</v>
      </c>
      <c r="M1026" s="48" t="str">
        <f t="shared" si="31"/>
        <v>Software Engineer</v>
      </c>
      <c r="N1026" s="48"/>
    </row>
    <row r="1027" spans="2:14" ht="11" x14ac:dyDescent="0.15">
      <c r="B1027" s="46" t="s">
        <v>145</v>
      </c>
      <c r="C1027" s="74" t="s">
        <v>134</v>
      </c>
      <c r="D1027" s="75" t="s">
        <v>146</v>
      </c>
      <c r="E1027" s="75" t="s">
        <v>137</v>
      </c>
      <c r="F1027" s="75" t="s">
        <v>137</v>
      </c>
      <c r="G1027" s="77" t="s">
        <v>310</v>
      </c>
      <c r="H1027" s="77" t="s">
        <v>412</v>
      </c>
      <c r="I1027" s="78" t="s">
        <v>307</v>
      </c>
      <c r="J1027" s="52">
        <v>19.3</v>
      </c>
      <c r="K1027" s="45" t="s">
        <v>375</v>
      </c>
      <c r="L1027" s="45" t="str">
        <f t="shared" ref="L1027:L1055" si="32">IF(OR(I1027="3_Very Important",I1027="2_Important"),"VI+I",I1027)</f>
        <v>VI+I</v>
      </c>
      <c r="M1027" s="48" t="str">
        <f t="shared" ref="M1027:M1055" si="33">IF(OR(C1027="Other",C1027="Operations"),"O+O",C1027)</f>
        <v>Software Engineer</v>
      </c>
      <c r="N1027" s="48"/>
    </row>
    <row r="1028" spans="2:14" ht="11" x14ac:dyDescent="0.15">
      <c r="B1028" s="46" t="s">
        <v>149</v>
      </c>
      <c r="C1028" s="74" t="s">
        <v>135</v>
      </c>
      <c r="D1028" s="75" t="s">
        <v>133</v>
      </c>
      <c r="E1028" s="75" t="s">
        <v>137</v>
      </c>
      <c r="F1028" s="75" t="s">
        <v>137</v>
      </c>
      <c r="G1028" s="77" t="s">
        <v>310</v>
      </c>
      <c r="H1028" s="77" t="s">
        <v>412</v>
      </c>
      <c r="I1028" s="78" t="s">
        <v>307</v>
      </c>
      <c r="J1028" s="52">
        <v>19.3</v>
      </c>
      <c r="K1028" s="45" t="s">
        <v>375</v>
      </c>
      <c r="L1028" s="45" t="str">
        <f t="shared" si="32"/>
        <v>VI+I</v>
      </c>
      <c r="M1028" s="48" t="str">
        <f t="shared" si="33"/>
        <v>Data Scientist</v>
      </c>
      <c r="N1028" s="48"/>
    </row>
    <row r="1029" spans="2:14" ht="11" x14ac:dyDescent="0.15">
      <c r="B1029" s="46" t="s">
        <v>152</v>
      </c>
      <c r="C1029" s="74" t="s">
        <v>135</v>
      </c>
      <c r="D1029" s="75" t="s">
        <v>133</v>
      </c>
      <c r="E1029" s="75" t="s">
        <v>155</v>
      </c>
      <c r="F1029" s="75" t="s">
        <v>155</v>
      </c>
      <c r="G1029" s="77" t="s">
        <v>310</v>
      </c>
      <c r="H1029" s="77" t="s">
        <v>412</v>
      </c>
      <c r="I1029" s="78" t="s">
        <v>292</v>
      </c>
      <c r="J1029" s="52">
        <v>19.3</v>
      </c>
      <c r="K1029" s="45" t="s">
        <v>375</v>
      </c>
      <c r="L1029" s="45" t="str">
        <f t="shared" si="32"/>
        <v>1_Somewhat Important</v>
      </c>
      <c r="M1029" s="48" t="str">
        <f t="shared" si="33"/>
        <v>Data Scientist</v>
      </c>
      <c r="N1029" s="48"/>
    </row>
    <row r="1030" spans="2:14" ht="11" x14ac:dyDescent="0.15">
      <c r="B1030" s="46" t="s">
        <v>158</v>
      </c>
      <c r="C1030" s="74" t="s">
        <v>135</v>
      </c>
      <c r="D1030" s="75" t="s">
        <v>146</v>
      </c>
      <c r="E1030" s="75" t="s">
        <v>136</v>
      </c>
      <c r="F1030" s="75" t="s">
        <v>136</v>
      </c>
      <c r="G1030" s="77" t="s">
        <v>310</v>
      </c>
      <c r="H1030" s="77" t="s">
        <v>412</v>
      </c>
      <c r="I1030" s="78" t="s">
        <v>307</v>
      </c>
      <c r="J1030" s="52">
        <v>19.3</v>
      </c>
      <c r="K1030" s="45" t="s">
        <v>375</v>
      </c>
      <c r="L1030" s="45" t="str">
        <f t="shared" si="32"/>
        <v>VI+I</v>
      </c>
      <c r="M1030" s="48" t="str">
        <f t="shared" si="33"/>
        <v>Data Scientist</v>
      </c>
      <c r="N1030" s="48"/>
    </row>
    <row r="1031" spans="2:14" ht="11" x14ac:dyDescent="0.15">
      <c r="B1031" s="46" t="s">
        <v>164</v>
      </c>
      <c r="C1031" s="74" t="s">
        <v>135</v>
      </c>
      <c r="D1031" s="75" t="s">
        <v>133</v>
      </c>
      <c r="E1031" s="75" t="s">
        <v>136</v>
      </c>
      <c r="F1031" s="75" t="s">
        <v>136</v>
      </c>
      <c r="G1031" s="77" t="s">
        <v>310</v>
      </c>
      <c r="H1031" s="77" t="s">
        <v>412</v>
      </c>
      <c r="I1031" s="78" t="s">
        <v>306</v>
      </c>
      <c r="J1031" s="52">
        <v>19.3</v>
      </c>
      <c r="K1031" s="45" t="s">
        <v>375</v>
      </c>
      <c r="L1031" s="45" t="str">
        <f t="shared" si="32"/>
        <v>VI+I</v>
      </c>
      <c r="M1031" s="48" t="str">
        <f t="shared" si="33"/>
        <v>Data Scientist</v>
      </c>
      <c r="N1031" s="48"/>
    </row>
    <row r="1032" spans="2:14" ht="22" x14ac:dyDescent="0.15">
      <c r="B1032" s="46" t="s">
        <v>169</v>
      </c>
      <c r="C1032" s="74" t="s">
        <v>135</v>
      </c>
      <c r="D1032" s="75" t="s">
        <v>173</v>
      </c>
      <c r="E1032" s="75" t="s">
        <v>155</v>
      </c>
      <c r="F1032" s="75" t="s">
        <v>136</v>
      </c>
      <c r="G1032" s="77" t="s">
        <v>310</v>
      </c>
      <c r="H1032" s="77" t="s">
        <v>412</v>
      </c>
      <c r="I1032" s="78" t="s">
        <v>306</v>
      </c>
      <c r="J1032" s="52">
        <v>19.3</v>
      </c>
      <c r="K1032" s="45" t="s">
        <v>375</v>
      </c>
      <c r="L1032" s="45" t="str">
        <f t="shared" si="32"/>
        <v>VI+I</v>
      </c>
      <c r="M1032" s="48" t="str">
        <f t="shared" si="33"/>
        <v>Data Scientist</v>
      </c>
      <c r="N1032" s="48"/>
    </row>
    <row r="1033" spans="2:14" ht="11" x14ac:dyDescent="0.15">
      <c r="B1033" s="46" t="s">
        <v>175</v>
      </c>
      <c r="C1033" s="74" t="s">
        <v>153</v>
      </c>
      <c r="D1033" s="75" t="s">
        <v>133</v>
      </c>
      <c r="E1033" s="75" t="s">
        <v>136</v>
      </c>
      <c r="F1033" s="75" t="s">
        <v>136</v>
      </c>
      <c r="G1033" s="77" t="s">
        <v>310</v>
      </c>
      <c r="H1033" s="77" t="s">
        <v>412</v>
      </c>
      <c r="I1033" s="78" t="s">
        <v>292</v>
      </c>
      <c r="J1033" s="52">
        <v>19.3</v>
      </c>
      <c r="K1033" s="45" t="s">
        <v>375</v>
      </c>
      <c r="L1033" s="45" t="str">
        <f t="shared" si="32"/>
        <v>1_Somewhat Important</v>
      </c>
      <c r="M1033" s="48" t="str">
        <f>IF(OR(C1033="Other",C1033="Operations"),"Operations + Other",C1033)</f>
        <v>Operations + Other</v>
      </c>
      <c r="N1033" s="48"/>
    </row>
    <row r="1034" spans="2:14" ht="11" x14ac:dyDescent="0.15">
      <c r="B1034" s="46" t="s">
        <v>187</v>
      </c>
      <c r="C1034" s="74" t="s">
        <v>134</v>
      </c>
      <c r="D1034" s="75" t="s">
        <v>133</v>
      </c>
      <c r="E1034" s="75" t="s">
        <v>136</v>
      </c>
      <c r="F1034" s="75" t="s">
        <v>136</v>
      </c>
      <c r="G1034" s="77" t="s">
        <v>310</v>
      </c>
      <c r="H1034" s="77" t="s">
        <v>412</v>
      </c>
      <c r="I1034" s="78" t="s">
        <v>292</v>
      </c>
      <c r="J1034" s="52">
        <v>19.3</v>
      </c>
      <c r="K1034" s="45" t="s">
        <v>375</v>
      </c>
      <c r="L1034" s="45" t="str">
        <f t="shared" si="32"/>
        <v>1_Somewhat Important</v>
      </c>
      <c r="M1034" s="48" t="str">
        <f t="shared" si="33"/>
        <v>Software Engineer</v>
      </c>
      <c r="N1034" s="48"/>
    </row>
    <row r="1035" spans="2:14" ht="11" x14ac:dyDescent="0.15">
      <c r="B1035" s="46" t="s">
        <v>191</v>
      </c>
      <c r="C1035" s="74" t="s">
        <v>135</v>
      </c>
      <c r="D1035" s="75" t="s">
        <v>133</v>
      </c>
      <c r="E1035" s="75" t="s">
        <v>155</v>
      </c>
      <c r="F1035" s="75" t="s">
        <v>155</v>
      </c>
      <c r="G1035" s="77" t="s">
        <v>310</v>
      </c>
      <c r="H1035" s="77" t="s">
        <v>412</v>
      </c>
      <c r="I1035" s="78" t="s">
        <v>306</v>
      </c>
      <c r="J1035" s="52">
        <v>19.3</v>
      </c>
      <c r="K1035" s="45" t="s">
        <v>375</v>
      </c>
      <c r="L1035" s="45" t="str">
        <f t="shared" si="32"/>
        <v>VI+I</v>
      </c>
      <c r="M1035" s="48" t="str">
        <f t="shared" si="33"/>
        <v>Data Scientist</v>
      </c>
      <c r="N1035" s="48"/>
    </row>
    <row r="1036" spans="2:14" ht="11" x14ac:dyDescent="0.15">
      <c r="B1036" s="46" t="s">
        <v>193</v>
      </c>
      <c r="C1036" s="74" t="s">
        <v>135</v>
      </c>
      <c r="D1036" s="75" t="s">
        <v>133</v>
      </c>
      <c r="E1036" s="75" t="s">
        <v>155</v>
      </c>
      <c r="F1036" s="75" t="s">
        <v>137</v>
      </c>
      <c r="G1036" s="77" t="s">
        <v>310</v>
      </c>
      <c r="H1036" s="77" t="s">
        <v>412</v>
      </c>
      <c r="I1036" s="78" t="s">
        <v>306</v>
      </c>
      <c r="J1036" s="52">
        <v>19.3</v>
      </c>
      <c r="K1036" s="45" t="s">
        <v>375</v>
      </c>
      <c r="L1036" s="45" t="str">
        <f t="shared" si="32"/>
        <v>VI+I</v>
      </c>
      <c r="M1036" s="48" t="str">
        <f t="shared" si="33"/>
        <v>Data Scientist</v>
      </c>
      <c r="N1036" s="48"/>
    </row>
    <row r="1037" spans="2:14" ht="11" x14ac:dyDescent="0.15">
      <c r="B1037" s="46" t="s">
        <v>196</v>
      </c>
      <c r="C1037" s="74" t="s">
        <v>134</v>
      </c>
      <c r="D1037" s="75" t="s">
        <v>133</v>
      </c>
      <c r="E1037" s="75" t="s">
        <v>136</v>
      </c>
      <c r="F1037" s="75" t="s">
        <v>137</v>
      </c>
      <c r="G1037" s="77" t="s">
        <v>310</v>
      </c>
      <c r="H1037" s="77" t="s">
        <v>412</v>
      </c>
      <c r="I1037" s="78" t="s">
        <v>306</v>
      </c>
      <c r="J1037" s="52">
        <v>19.3</v>
      </c>
      <c r="K1037" s="45" t="s">
        <v>375</v>
      </c>
      <c r="L1037" s="45" t="str">
        <f t="shared" si="32"/>
        <v>VI+I</v>
      </c>
      <c r="M1037" s="48" t="str">
        <f t="shared" si="33"/>
        <v>Software Engineer</v>
      </c>
      <c r="N1037" s="48"/>
    </row>
    <row r="1038" spans="2:14" ht="11" x14ac:dyDescent="0.15">
      <c r="B1038" s="46" t="s">
        <v>199</v>
      </c>
      <c r="C1038" s="74" t="s">
        <v>153</v>
      </c>
      <c r="D1038" s="75" t="s">
        <v>133</v>
      </c>
      <c r="E1038" s="75" t="s">
        <v>136</v>
      </c>
      <c r="F1038" s="75" t="s">
        <v>137</v>
      </c>
      <c r="G1038" s="77" t="s">
        <v>310</v>
      </c>
      <c r="H1038" s="77" t="s">
        <v>412</v>
      </c>
      <c r="I1038" s="78" t="s">
        <v>292</v>
      </c>
      <c r="J1038" s="52">
        <v>19.3</v>
      </c>
      <c r="K1038" s="45" t="s">
        <v>375</v>
      </c>
      <c r="L1038" s="45" t="str">
        <f t="shared" si="32"/>
        <v>1_Somewhat Important</v>
      </c>
      <c r="M1038" s="48" t="str">
        <f>IF(OR(C1038="Other",C1038="Operations"),"Operations + Other",C1038)</f>
        <v>Operations + Other</v>
      </c>
      <c r="N1038" s="48"/>
    </row>
    <row r="1039" spans="2:14" ht="11" x14ac:dyDescent="0.15">
      <c r="B1039" s="46" t="s">
        <v>202</v>
      </c>
      <c r="C1039" s="74" t="s">
        <v>134</v>
      </c>
      <c r="D1039" s="75" t="s">
        <v>133</v>
      </c>
      <c r="E1039" s="75" t="s">
        <v>137</v>
      </c>
      <c r="F1039" s="75" t="s">
        <v>155</v>
      </c>
      <c r="G1039" s="77" t="s">
        <v>310</v>
      </c>
      <c r="H1039" s="77" t="s">
        <v>412</v>
      </c>
      <c r="I1039" s="78" t="s">
        <v>306</v>
      </c>
      <c r="J1039" s="52">
        <v>19.3</v>
      </c>
      <c r="K1039" s="45" t="s">
        <v>375</v>
      </c>
      <c r="L1039" s="45" t="str">
        <f t="shared" si="32"/>
        <v>VI+I</v>
      </c>
      <c r="M1039" s="48" t="str">
        <f t="shared" si="33"/>
        <v>Software Engineer</v>
      </c>
      <c r="N1039" s="48"/>
    </row>
    <row r="1040" spans="2:14" ht="11" x14ac:dyDescent="0.15">
      <c r="B1040" s="46" t="s">
        <v>207</v>
      </c>
      <c r="C1040" s="74" t="s">
        <v>134</v>
      </c>
      <c r="D1040" s="75" t="s">
        <v>146</v>
      </c>
      <c r="E1040" s="75" t="s">
        <v>136</v>
      </c>
      <c r="F1040" s="75" t="s">
        <v>144</v>
      </c>
      <c r="G1040" s="77" t="s">
        <v>310</v>
      </c>
      <c r="H1040" s="77" t="s">
        <v>412</v>
      </c>
      <c r="I1040" s="78" t="s">
        <v>292</v>
      </c>
      <c r="J1040" s="52">
        <v>19.3</v>
      </c>
      <c r="K1040" s="45" t="s">
        <v>375</v>
      </c>
      <c r="L1040" s="45" t="str">
        <f t="shared" si="32"/>
        <v>1_Somewhat Important</v>
      </c>
      <c r="M1040" s="48" t="str">
        <f t="shared" si="33"/>
        <v>Software Engineer</v>
      </c>
      <c r="N1040" s="48"/>
    </row>
    <row r="1041" spans="2:14" ht="11" x14ac:dyDescent="0.15">
      <c r="B1041" s="46" t="s">
        <v>215</v>
      </c>
      <c r="C1041" s="74" t="s">
        <v>135</v>
      </c>
      <c r="D1041" s="75" t="s">
        <v>146</v>
      </c>
      <c r="E1041" s="75" t="s">
        <v>155</v>
      </c>
      <c r="F1041" s="75" t="s">
        <v>137</v>
      </c>
      <c r="G1041" s="77" t="s">
        <v>310</v>
      </c>
      <c r="H1041" s="77" t="s">
        <v>412</v>
      </c>
      <c r="I1041" s="78" t="s">
        <v>306</v>
      </c>
      <c r="J1041" s="52">
        <v>19.3</v>
      </c>
      <c r="K1041" s="45" t="s">
        <v>375</v>
      </c>
      <c r="L1041" s="45" t="str">
        <f t="shared" si="32"/>
        <v>VI+I</v>
      </c>
      <c r="M1041" s="48" t="str">
        <f t="shared" si="33"/>
        <v>Data Scientist</v>
      </c>
      <c r="N1041" s="48"/>
    </row>
    <row r="1042" spans="2:14" ht="11" x14ac:dyDescent="0.15">
      <c r="B1042" s="46" t="s">
        <v>220</v>
      </c>
      <c r="C1042" s="74" t="s">
        <v>153</v>
      </c>
      <c r="D1042" s="75" t="s">
        <v>133</v>
      </c>
      <c r="E1042" s="75" t="s">
        <v>136</v>
      </c>
      <c r="F1042" s="75" t="s">
        <v>137</v>
      </c>
      <c r="G1042" s="77" t="s">
        <v>310</v>
      </c>
      <c r="H1042" s="77" t="s">
        <v>412</v>
      </c>
      <c r="I1042" s="78" t="s">
        <v>307</v>
      </c>
      <c r="J1042" s="52">
        <v>19.3</v>
      </c>
      <c r="K1042" s="45" t="s">
        <v>375</v>
      </c>
      <c r="L1042" s="45" t="str">
        <f t="shared" si="32"/>
        <v>VI+I</v>
      </c>
      <c r="M1042" s="48" t="str">
        <f>IF(OR(C1042="Other",C1042="Operations"),"Operations + Other",C1042)</f>
        <v>Operations + Other</v>
      </c>
      <c r="N1042" s="48"/>
    </row>
    <row r="1043" spans="2:14" ht="11" x14ac:dyDescent="0.15">
      <c r="B1043" s="46" t="s">
        <v>223</v>
      </c>
      <c r="C1043" s="74" t="s">
        <v>135</v>
      </c>
      <c r="D1043" s="75" t="s">
        <v>153</v>
      </c>
      <c r="E1043" s="75" t="s">
        <v>137</v>
      </c>
      <c r="F1043" s="75" t="s">
        <v>144</v>
      </c>
      <c r="G1043" s="77" t="s">
        <v>310</v>
      </c>
      <c r="H1043" s="77" t="s">
        <v>412</v>
      </c>
      <c r="I1043" s="78" t="s">
        <v>292</v>
      </c>
      <c r="J1043" s="52">
        <v>19.3</v>
      </c>
      <c r="K1043" s="45" t="s">
        <v>375</v>
      </c>
      <c r="L1043" s="45" t="str">
        <f t="shared" si="32"/>
        <v>1_Somewhat Important</v>
      </c>
      <c r="M1043" s="48" t="str">
        <f t="shared" si="33"/>
        <v>Data Scientist</v>
      </c>
      <c r="N1043" s="48"/>
    </row>
    <row r="1044" spans="2:14" ht="11" x14ac:dyDescent="0.15">
      <c r="B1044" s="46" t="s">
        <v>226</v>
      </c>
      <c r="C1044" s="74" t="s">
        <v>135</v>
      </c>
      <c r="D1044" s="75" t="s">
        <v>133</v>
      </c>
      <c r="E1044" s="75" t="s">
        <v>155</v>
      </c>
      <c r="F1044" s="75" t="s">
        <v>155</v>
      </c>
      <c r="G1044" s="77" t="s">
        <v>310</v>
      </c>
      <c r="H1044" s="77" t="s">
        <v>412</v>
      </c>
      <c r="I1044" s="78" t="s">
        <v>306</v>
      </c>
      <c r="J1044" s="52">
        <v>19.3</v>
      </c>
      <c r="K1044" s="45" t="s">
        <v>375</v>
      </c>
      <c r="L1044" s="45" t="str">
        <f t="shared" si="32"/>
        <v>VI+I</v>
      </c>
      <c r="M1044" s="48" t="str">
        <f t="shared" si="33"/>
        <v>Data Scientist</v>
      </c>
      <c r="N1044" s="48"/>
    </row>
    <row r="1045" spans="2:14" ht="22" x14ac:dyDescent="0.15">
      <c r="B1045" s="46" t="s">
        <v>228</v>
      </c>
      <c r="C1045" s="74" t="s">
        <v>134</v>
      </c>
      <c r="D1045" s="75" t="s">
        <v>173</v>
      </c>
      <c r="E1045" s="75" t="s">
        <v>155</v>
      </c>
      <c r="F1045" s="75" t="s">
        <v>137</v>
      </c>
      <c r="G1045" s="77" t="s">
        <v>310</v>
      </c>
      <c r="H1045" s="77" t="s">
        <v>412</v>
      </c>
      <c r="I1045" s="78" t="s">
        <v>292</v>
      </c>
      <c r="J1045" s="52">
        <v>19.3</v>
      </c>
      <c r="K1045" s="45" t="s">
        <v>375</v>
      </c>
      <c r="L1045" s="45" t="str">
        <f t="shared" si="32"/>
        <v>1_Somewhat Important</v>
      </c>
      <c r="M1045" s="48" t="str">
        <f t="shared" si="33"/>
        <v>Software Engineer</v>
      </c>
      <c r="N1045" s="48"/>
    </row>
    <row r="1046" spans="2:14" ht="11" x14ac:dyDescent="0.15">
      <c r="B1046" s="46" t="s">
        <v>233</v>
      </c>
      <c r="C1046" s="74" t="s">
        <v>135</v>
      </c>
      <c r="D1046" s="75" t="s">
        <v>146</v>
      </c>
      <c r="E1046" s="75" t="s">
        <v>137</v>
      </c>
      <c r="F1046" s="75" t="s">
        <v>137</v>
      </c>
      <c r="G1046" s="77" t="s">
        <v>310</v>
      </c>
      <c r="H1046" s="77" t="s">
        <v>412</v>
      </c>
      <c r="I1046" s="78" t="s">
        <v>292</v>
      </c>
      <c r="J1046" s="52">
        <v>19.3</v>
      </c>
      <c r="K1046" s="45" t="s">
        <v>375</v>
      </c>
      <c r="L1046" s="45" t="str">
        <f t="shared" si="32"/>
        <v>1_Somewhat Important</v>
      </c>
      <c r="M1046" s="48" t="str">
        <f t="shared" si="33"/>
        <v>Data Scientist</v>
      </c>
      <c r="N1046" s="48"/>
    </row>
    <row r="1047" spans="2:14" ht="11" x14ac:dyDescent="0.15">
      <c r="B1047" s="46" t="s">
        <v>235</v>
      </c>
      <c r="C1047" s="74" t="s">
        <v>219</v>
      </c>
      <c r="D1047" s="75" t="s">
        <v>133</v>
      </c>
      <c r="E1047" s="75" t="s">
        <v>136</v>
      </c>
      <c r="F1047" s="75" t="s">
        <v>144</v>
      </c>
      <c r="G1047" s="77" t="s">
        <v>310</v>
      </c>
      <c r="H1047" s="77" t="s">
        <v>412</v>
      </c>
      <c r="I1047" s="78" t="s">
        <v>306</v>
      </c>
      <c r="J1047" s="52">
        <v>19.3</v>
      </c>
      <c r="K1047" s="45" t="s">
        <v>375</v>
      </c>
      <c r="L1047" s="45" t="str">
        <f t="shared" si="32"/>
        <v>VI+I</v>
      </c>
      <c r="M1047" s="48" t="str">
        <f>IF(OR(C1047="Other",C1047="Operations"),"Operations + Other",C1047)</f>
        <v>Operations + Other</v>
      </c>
      <c r="N1047" s="48"/>
    </row>
    <row r="1048" spans="2:14" ht="11" x14ac:dyDescent="0.15">
      <c r="B1048" s="46" t="s">
        <v>239</v>
      </c>
      <c r="C1048" s="74" t="s">
        <v>135</v>
      </c>
      <c r="D1048" s="75" t="s">
        <v>133</v>
      </c>
      <c r="E1048" s="75" t="s">
        <v>136</v>
      </c>
      <c r="F1048" s="75" t="s">
        <v>137</v>
      </c>
      <c r="G1048" s="77" t="s">
        <v>310</v>
      </c>
      <c r="H1048" s="77" t="s">
        <v>412</v>
      </c>
      <c r="I1048" s="78" t="s">
        <v>307</v>
      </c>
      <c r="J1048" s="52">
        <v>19.3</v>
      </c>
      <c r="K1048" s="45" t="s">
        <v>375</v>
      </c>
      <c r="L1048" s="45" t="str">
        <f t="shared" si="32"/>
        <v>VI+I</v>
      </c>
      <c r="M1048" s="48" t="str">
        <f t="shared" si="33"/>
        <v>Data Scientist</v>
      </c>
      <c r="N1048" s="48"/>
    </row>
    <row r="1049" spans="2:14" ht="11" x14ac:dyDescent="0.15">
      <c r="B1049" s="46" t="s">
        <v>241</v>
      </c>
      <c r="C1049" s="74" t="s">
        <v>134</v>
      </c>
      <c r="D1049" s="75" t="s">
        <v>133</v>
      </c>
      <c r="E1049" s="75" t="s">
        <v>144</v>
      </c>
      <c r="F1049" s="75" t="s">
        <v>144</v>
      </c>
      <c r="G1049" s="77" t="s">
        <v>310</v>
      </c>
      <c r="H1049" s="77" t="s">
        <v>412</v>
      </c>
      <c r="I1049" s="78" t="s">
        <v>292</v>
      </c>
      <c r="J1049" s="52">
        <v>19.3</v>
      </c>
      <c r="K1049" s="45" t="s">
        <v>375</v>
      </c>
      <c r="L1049" s="45" t="str">
        <f t="shared" si="32"/>
        <v>1_Somewhat Important</v>
      </c>
      <c r="M1049" s="48" t="str">
        <f t="shared" si="33"/>
        <v>Software Engineer</v>
      </c>
      <c r="N1049" s="48"/>
    </row>
    <row r="1050" spans="2:14" ht="11" x14ac:dyDescent="0.15">
      <c r="B1050" s="46" t="s">
        <v>242</v>
      </c>
      <c r="C1050" s="74" t="s">
        <v>153</v>
      </c>
      <c r="D1050" s="75" t="s">
        <v>133</v>
      </c>
      <c r="E1050" s="75" t="s">
        <v>136</v>
      </c>
      <c r="F1050" s="75" t="s">
        <v>144</v>
      </c>
      <c r="G1050" s="77" t="s">
        <v>310</v>
      </c>
      <c r="H1050" s="77" t="s">
        <v>412</v>
      </c>
      <c r="I1050" s="78" t="s">
        <v>292</v>
      </c>
      <c r="J1050" s="52">
        <v>19.3</v>
      </c>
      <c r="K1050" s="45" t="s">
        <v>375</v>
      </c>
      <c r="L1050" s="45" t="str">
        <f t="shared" si="32"/>
        <v>1_Somewhat Important</v>
      </c>
      <c r="M1050" s="48" t="str">
        <f>IF(OR(C1050="Other",C1050="Operations"),"Operations + Other",C1050)</f>
        <v>Operations + Other</v>
      </c>
      <c r="N1050" s="48"/>
    </row>
    <row r="1051" spans="2:14" ht="11" x14ac:dyDescent="0.15">
      <c r="B1051" s="46" t="s">
        <v>246</v>
      </c>
      <c r="C1051" s="74" t="s">
        <v>135</v>
      </c>
      <c r="D1051" s="75" t="s">
        <v>133</v>
      </c>
      <c r="E1051" s="75" t="s">
        <v>136</v>
      </c>
      <c r="F1051" s="75" t="s">
        <v>136</v>
      </c>
      <c r="G1051" s="77" t="s">
        <v>310</v>
      </c>
      <c r="H1051" s="77" t="s">
        <v>412</v>
      </c>
      <c r="I1051" s="78" t="s">
        <v>292</v>
      </c>
      <c r="J1051" s="52">
        <v>19.3</v>
      </c>
      <c r="K1051" s="45" t="s">
        <v>375</v>
      </c>
      <c r="L1051" s="45" t="str">
        <f t="shared" si="32"/>
        <v>1_Somewhat Important</v>
      </c>
      <c r="M1051" s="48" t="str">
        <f t="shared" si="33"/>
        <v>Data Scientist</v>
      </c>
      <c r="N1051" s="48"/>
    </row>
    <row r="1052" spans="2:14" ht="11" x14ac:dyDescent="0.15">
      <c r="B1052" s="46" t="s">
        <v>247</v>
      </c>
      <c r="C1052" s="74" t="s">
        <v>134</v>
      </c>
      <c r="D1052" s="75" t="s">
        <v>146</v>
      </c>
      <c r="E1052" s="75" t="s">
        <v>137</v>
      </c>
      <c r="F1052" s="75" t="s">
        <v>137</v>
      </c>
      <c r="G1052" s="77" t="s">
        <v>310</v>
      </c>
      <c r="H1052" s="77" t="s">
        <v>412</v>
      </c>
      <c r="I1052" s="78" t="s">
        <v>292</v>
      </c>
      <c r="J1052" s="52">
        <v>19.3</v>
      </c>
      <c r="K1052" s="45" t="s">
        <v>375</v>
      </c>
      <c r="L1052" s="45" t="str">
        <f t="shared" si="32"/>
        <v>1_Somewhat Important</v>
      </c>
      <c r="M1052" s="48" t="str">
        <f t="shared" si="33"/>
        <v>Software Engineer</v>
      </c>
      <c r="N1052" s="48"/>
    </row>
    <row r="1053" spans="2:14" ht="11" x14ac:dyDescent="0.15">
      <c r="B1053" s="46" t="s">
        <v>249</v>
      </c>
      <c r="C1053" s="74" t="s">
        <v>135</v>
      </c>
      <c r="D1053" s="75" t="s">
        <v>133</v>
      </c>
      <c r="E1053" s="75" t="s">
        <v>136</v>
      </c>
      <c r="F1053" s="75" t="s">
        <v>155</v>
      </c>
      <c r="G1053" s="77" t="s">
        <v>310</v>
      </c>
      <c r="H1053" s="77" t="s">
        <v>412</v>
      </c>
      <c r="I1053" s="78" t="s">
        <v>306</v>
      </c>
      <c r="J1053" s="52">
        <v>19.3</v>
      </c>
      <c r="K1053" s="45" t="s">
        <v>375</v>
      </c>
      <c r="L1053" s="45" t="str">
        <f t="shared" si="32"/>
        <v>VI+I</v>
      </c>
      <c r="M1053" s="48" t="str">
        <f t="shared" si="33"/>
        <v>Data Scientist</v>
      </c>
      <c r="N1053" s="48"/>
    </row>
    <row r="1054" spans="2:14" ht="11" x14ac:dyDescent="0.15">
      <c r="B1054" s="46" t="s">
        <v>254</v>
      </c>
      <c r="C1054" s="74" t="s">
        <v>135</v>
      </c>
      <c r="D1054" s="75" t="s">
        <v>146</v>
      </c>
      <c r="E1054" s="75" t="s">
        <v>137</v>
      </c>
      <c r="F1054" s="75" t="s">
        <v>144</v>
      </c>
      <c r="G1054" s="77" t="s">
        <v>310</v>
      </c>
      <c r="H1054" s="77" t="s">
        <v>412</v>
      </c>
      <c r="I1054" s="78" t="s">
        <v>307</v>
      </c>
      <c r="J1054" s="52">
        <v>19.3</v>
      </c>
      <c r="K1054" s="45" t="s">
        <v>375</v>
      </c>
      <c r="L1054" s="45" t="str">
        <f t="shared" si="32"/>
        <v>VI+I</v>
      </c>
      <c r="M1054" s="48" t="str">
        <f t="shared" si="33"/>
        <v>Data Scientist</v>
      </c>
      <c r="N1054" s="48"/>
    </row>
    <row r="1055" spans="2:14" ht="11" x14ac:dyDescent="0.15">
      <c r="B1055" s="46" t="s">
        <v>259</v>
      </c>
      <c r="C1055" s="74" t="s">
        <v>135</v>
      </c>
      <c r="D1055" s="75" t="s">
        <v>146</v>
      </c>
      <c r="E1055" s="75" t="s">
        <v>136</v>
      </c>
      <c r="F1055" s="75" t="s">
        <v>144</v>
      </c>
      <c r="G1055" s="77" t="s">
        <v>310</v>
      </c>
      <c r="H1055" s="77" t="s">
        <v>412</v>
      </c>
      <c r="I1055" s="78" t="s">
        <v>307</v>
      </c>
      <c r="J1055" s="52">
        <v>19.3</v>
      </c>
      <c r="K1055" s="45" t="s">
        <v>375</v>
      </c>
      <c r="L1055" s="45" t="str">
        <f t="shared" si="32"/>
        <v>VI+I</v>
      </c>
      <c r="M1055" s="48" t="str">
        <f t="shared" si="33"/>
        <v>Data Scientist</v>
      </c>
      <c r="N1055" s="48"/>
    </row>
  </sheetData>
  <autoFilter ref="B1:M1055" xr:uid="{3E62355F-1269-40D4-91A9-98405971827D}"/>
  <pageMargins left="0.7" right="0.7" top="0.75" bottom="0.75" header="0.3" footer="0.3"/>
  <pageSetup orientation="portrait" horizontalDpi="4294967295" verticalDpi="4294967295" r:id="rId1"/>
  <ignoredErrors>
    <ignoredError sqref="J72"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F0E0E-6C43-43B7-A2D6-4C51E262BC11}">
  <dimension ref="A1:BD41"/>
  <sheetViews>
    <sheetView workbookViewId="0">
      <selection activeCell="A43" sqref="A43:XFD43"/>
    </sheetView>
  </sheetViews>
  <sheetFormatPr baseColWidth="10" defaultColWidth="10" defaultRowHeight="10.5" customHeight="1" x14ac:dyDescent="0.15"/>
  <cols>
    <col min="1" max="1" width="12.6640625" style="15" customWidth="1"/>
    <col min="2" max="3" width="13.1640625" style="15" customWidth="1"/>
    <col min="4" max="4" width="18.5" style="15" customWidth="1"/>
    <col min="5" max="5" width="10" style="15" customWidth="1"/>
    <col min="6" max="6" width="19.83203125" style="15" customWidth="1"/>
    <col min="7" max="7" width="10" style="15" customWidth="1"/>
    <col min="8" max="8" width="14.5" style="15" customWidth="1"/>
    <col min="9" max="9" width="10" style="15"/>
    <col min="10" max="10" width="13.1640625" style="15" customWidth="1"/>
    <col min="11" max="11" width="9.6640625" style="15" customWidth="1"/>
    <col min="12" max="12" width="10" style="15"/>
    <col min="13" max="13" width="10.33203125" style="15" customWidth="1"/>
    <col min="14" max="14" width="15.6640625" style="15" customWidth="1"/>
    <col min="15" max="15" width="15" style="15" customWidth="1"/>
    <col min="16" max="16" width="16" style="15" customWidth="1"/>
    <col min="17" max="17" width="14.1640625" style="15" customWidth="1"/>
    <col min="18" max="18" width="14" style="15" customWidth="1"/>
    <col min="19" max="19" width="13" style="15" customWidth="1"/>
    <col min="20" max="20" width="12.5" style="15" customWidth="1"/>
    <col min="21" max="21" width="14.33203125" style="15" customWidth="1"/>
    <col min="22" max="22" width="12.5" style="15" customWidth="1"/>
    <col min="23" max="23" width="11.6640625" style="15" customWidth="1"/>
    <col min="24" max="24" width="10" style="15"/>
    <col min="25" max="25" width="11.5" style="15" customWidth="1"/>
    <col min="26" max="26" width="14.33203125" style="15" customWidth="1"/>
    <col min="27" max="27" width="12.33203125" style="15" customWidth="1"/>
    <col min="28" max="28" width="10" style="15"/>
    <col min="29" max="29" width="13" style="15" customWidth="1"/>
    <col min="30" max="31" width="13.6640625" style="15" customWidth="1"/>
    <col min="32" max="32" width="12.33203125" style="15" customWidth="1"/>
    <col min="33" max="33" width="12.83203125" style="15" customWidth="1"/>
    <col min="34" max="34" width="9" style="15" customWidth="1"/>
    <col min="35" max="35" width="12.5" style="15" customWidth="1"/>
    <col min="36" max="36" width="12.6640625" style="15" customWidth="1"/>
    <col min="37" max="37" width="13.1640625" style="15" customWidth="1"/>
    <col min="38" max="38" width="12.5" style="15" customWidth="1"/>
    <col min="39" max="39" width="13.33203125" style="15" customWidth="1"/>
    <col min="40" max="40" width="10" style="20"/>
    <col min="41" max="41" width="13.5" style="15" customWidth="1"/>
    <col min="42" max="42" width="12.5" style="15" customWidth="1"/>
    <col min="43" max="43" width="13.1640625" style="15" customWidth="1"/>
    <col min="44" max="44" width="12" style="15" customWidth="1"/>
    <col min="45" max="45" width="15.6640625" style="15" customWidth="1"/>
    <col min="46" max="46" width="15.1640625" style="15" customWidth="1"/>
    <col min="47" max="47" width="16" style="15" customWidth="1"/>
    <col min="48" max="49" width="15.5" style="15" customWidth="1"/>
    <col min="50" max="50" width="10" style="15"/>
    <col min="51" max="51" width="17.83203125" style="15" customWidth="1"/>
    <col min="52" max="52" width="14.5" style="15" customWidth="1"/>
    <col min="53" max="53" width="16" style="15" customWidth="1"/>
    <col min="54" max="55" width="10" style="15"/>
    <col min="56" max="56" width="27.6640625" style="15" customWidth="1"/>
    <col min="57" max="16384" width="10" style="15"/>
  </cols>
  <sheetData>
    <row r="1" spans="1:56" s="20" customFormat="1" ht="10.5" customHeight="1" x14ac:dyDescent="0.15">
      <c r="A1" s="20" t="s">
        <v>0</v>
      </c>
      <c r="B1" s="20" t="s">
        <v>1</v>
      </c>
      <c r="C1" s="20" t="s">
        <v>7</v>
      </c>
      <c r="D1" s="20" t="s">
        <v>8</v>
      </c>
      <c r="E1" s="20" t="s">
        <v>17</v>
      </c>
      <c r="F1" s="20" t="s">
        <v>18</v>
      </c>
      <c r="G1" s="20" t="s">
        <v>19</v>
      </c>
      <c r="H1" s="20" t="s">
        <v>20</v>
      </c>
      <c r="I1" s="20" t="s">
        <v>21</v>
      </c>
      <c r="J1" s="20" t="s">
        <v>22</v>
      </c>
      <c r="K1" s="20" t="s">
        <v>23</v>
      </c>
      <c r="L1" s="20" t="s">
        <v>24</v>
      </c>
      <c r="M1" s="20" t="s">
        <v>25</v>
      </c>
      <c r="N1" s="20" t="s">
        <v>26</v>
      </c>
      <c r="O1" s="20" t="s">
        <v>27</v>
      </c>
      <c r="P1" s="20" t="s">
        <v>28</v>
      </c>
      <c r="Q1" s="20" t="s">
        <v>29</v>
      </c>
      <c r="R1" s="20" t="s">
        <v>30</v>
      </c>
      <c r="S1" s="20" t="s">
        <v>31</v>
      </c>
      <c r="T1" s="20" t="s">
        <v>32</v>
      </c>
      <c r="U1" s="20" t="s">
        <v>33</v>
      </c>
      <c r="V1" s="20" t="s">
        <v>34</v>
      </c>
      <c r="W1" s="20" t="s">
        <v>35</v>
      </c>
      <c r="X1" s="20" t="s">
        <v>36</v>
      </c>
      <c r="Y1" s="20" t="s">
        <v>37</v>
      </c>
      <c r="Z1" s="20" t="s">
        <v>38</v>
      </c>
      <c r="AA1" s="20" t="s">
        <v>39</v>
      </c>
      <c r="AB1" s="20" t="s">
        <v>40</v>
      </c>
      <c r="AC1" s="20" t="s">
        <v>41</v>
      </c>
      <c r="AD1" s="20" t="s">
        <v>42</v>
      </c>
      <c r="AE1" s="20" t="s">
        <v>43</v>
      </c>
      <c r="AF1" s="20" t="s">
        <v>44</v>
      </c>
      <c r="AG1" s="20" t="s">
        <v>45</v>
      </c>
      <c r="AH1" s="20" t="s">
        <v>46</v>
      </c>
      <c r="AI1" s="20" t="s">
        <v>47</v>
      </c>
      <c r="AJ1" s="20" t="s">
        <v>48</v>
      </c>
      <c r="AK1" s="20" t="s">
        <v>49</v>
      </c>
      <c r="AL1" s="20" t="s">
        <v>50</v>
      </c>
      <c r="AM1" s="20" t="s">
        <v>51</v>
      </c>
      <c r="AN1" s="20" t="s">
        <v>52</v>
      </c>
      <c r="AO1" s="20" t="s">
        <v>53</v>
      </c>
      <c r="AP1" s="20" t="s">
        <v>54</v>
      </c>
      <c r="AQ1" s="20" t="s">
        <v>55</v>
      </c>
      <c r="AR1" s="20" t="s">
        <v>56</v>
      </c>
      <c r="AS1" s="20" t="s">
        <v>57</v>
      </c>
      <c r="AT1" s="20" t="s">
        <v>58</v>
      </c>
      <c r="AU1" s="20" t="s">
        <v>59</v>
      </c>
      <c r="AV1" s="20" t="s">
        <v>60</v>
      </c>
      <c r="AW1" s="20" t="s">
        <v>61</v>
      </c>
      <c r="AX1" s="20" t="s">
        <v>62</v>
      </c>
      <c r="AY1" s="20" t="s">
        <v>63</v>
      </c>
      <c r="AZ1" s="20" t="s">
        <v>64</v>
      </c>
      <c r="BA1" s="20" t="s">
        <v>65</v>
      </c>
      <c r="BB1" s="20" t="s">
        <v>66</v>
      </c>
      <c r="BC1" s="20" t="s">
        <v>67</v>
      </c>
      <c r="BD1" s="20" t="s">
        <v>68</v>
      </c>
    </row>
    <row r="2" spans="1:56" s="20" customFormat="1" ht="10.5" customHeight="1" x14ac:dyDescent="0.15">
      <c r="E2" s="20" t="s">
        <v>75</v>
      </c>
      <c r="F2" s="20" t="s">
        <v>76</v>
      </c>
      <c r="G2" s="20" t="s">
        <v>77</v>
      </c>
      <c r="H2" s="20" t="s">
        <v>78</v>
      </c>
      <c r="I2" s="20" t="s">
        <v>79</v>
      </c>
      <c r="J2" s="20" t="s">
        <v>80</v>
      </c>
      <c r="K2" s="20" t="s">
        <v>81</v>
      </c>
      <c r="L2" s="20" t="s">
        <v>82</v>
      </c>
      <c r="M2" s="20" t="s">
        <v>83</v>
      </c>
      <c r="N2" s="20" t="s">
        <v>84</v>
      </c>
      <c r="O2" s="20" t="s">
        <v>85</v>
      </c>
      <c r="P2" s="20" t="s">
        <v>86</v>
      </c>
      <c r="Q2" s="20" t="s">
        <v>87</v>
      </c>
      <c r="R2" s="20" t="s">
        <v>88</v>
      </c>
      <c r="S2" s="20" t="s">
        <v>89</v>
      </c>
      <c r="T2" s="20" t="s">
        <v>90</v>
      </c>
      <c r="U2" s="20" t="s">
        <v>91</v>
      </c>
      <c r="V2" s="20" t="s">
        <v>92</v>
      </c>
      <c r="W2" s="20" t="s">
        <v>93</v>
      </c>
      <c r="X2" s="20" t="s">
        <v>94</v>
      </c>
      <c r="Y2" s="20" t="s">
        <v>95</v>
      </c>
      <c r="Z2" s="20" t="s">
        <v>96</v>
      </c>
      <c r="AA2" s="20" t="s">
        <v>97</v>
      </c>
      <c r="AB2" s="20" t="s">
        <v>98</v>
      </c>
      <c r="AC2" s="20" t="s">
        <v>99</v>
      </c>
      <c r="AD2" s="20" t="s">
        <v>100</v>
      </c>
      <c r="AE2" s="20" t="s">
        <v>101</v>
      </c>
      <c r="AF2" s="20" t="s">
        <v>102</v>
      </c>
      <c r="AG2" s="20" t="s">
        <v>103</v>
      </c>
      <c r="AH2" s="20" t="s">
        <v>104</v>
      </c>
      <c r="AI2" s="20" t="s">
        <v>105</v>
      </c>
      <c r="AJ2" s="20" t="s">
        <v>106</v>
      </c>
      <c r="AK2" s="20" t="s">
        <v>107</v>
      </c>
      <c r="AL2" s="20" t="s">
        <v>108</v>
      </c>
      <c r="AM2" s="20" t="s">
        <v>109</v>
      </c>
      <c r="AN2" s="20" t="s">
        <v>110</v>
      </c>
      <c r="AO2" s="20" t="s">
        <v>111</v>
      </c>
      <c r="AP2" s="20" t="s">
        <v>112</v>
      </c>
      <c r="AQ2" s="20" t="s">
        <v>113</v>
      </c>
      <c r="AR2" s="20" t="s">
        <v>114</v>
      </c>
      <c r="AS2" s="20" t="s">
        <v>115</v>
      </c>
      <c r="AT2" s="20" t="s">
        <v>116</v>
      </c>
      <c r="AU2" s="20" t="s">
        <v>117</v>
      </c>
      <c r="AV2" s="20" t="s">
        <v>118</v>
      </c>
      <c r="AW2" s="20" t="s">
        <v>119</v>
      </c>
      <c r="AX2" s="20" t="s">
        <v>120</v>
      </c>
      <c r="AY2" s="20" t="s">
        <v>121</v>
      </c>
      <c r="AZ2" s="20" t="s">
        <v>122</v>
      </c>
      <c r="BA2" s="20" t="s">
        <v>123</v>
      </c>
      <c r="BB2" s="20" t="s">
        <v>124</v>
      </c>
      <c r="BC2" s="20" t="s">
        <v>125</v>
      </c>
      <c r="BD2" s="20" t="s">
        <v>126</v>
      </c>
    </row>
    <row r="3" spans="1:56" ht="10.5" customHeight="1" x14ac:dyDescent="0.15">
      <c r="A3" s="15" t="s">
        <v>69</v>
      </c>
      <c r="B3" s="15" t="s">
        <v>70</v>
      </c>
      <c r="C3" s="15" t="s">
        <v>73</v>
      </c>
      <c r="D3" s="15" t="s">
        <v>74</v>
      </c>
      <c r="E3" s="15" t="s">
        <v>17</v>
      </c>
      <c r="F3" s="15" t="s">
        <v>18</v>
      </c>
      <c r="G3" s="15" t="s">
        <v>19</v>
      </c>
      <c r="H3" s="15" t="s">
        <v>20</v>
      </c>
      <c r="I3" s="15" t="s">
        <v>21</v>
      </c>
      <c r="J3" s="15" t="s">
        <v>22</v>
      </c>
      <c r="K3" s="15" t="s">
        <v>23</v>
      </c>
      <c r="L3" s="15" t="s">
        <v>24</v>
      </c>
      <c r="M3" s="15" t="s">
        <v>25</v>
      </c>
      <c r="N3" s="15" t="s">
        <v>26</v>
      </c>
      <c r="O3" s="15" t="s">
        <v>27</v>
      </c>
      <c r="P3" s="15" t="s">
        <v>28</v>
      </c>
      <c r="Q3" s="15" t="s">
        <v>29</v>
      </c>
      <c r="R3" s="15" t="s">
        <v>30</v>
      </c>
      <c r="S3" s="15" t="s">
        <v>31</v>
      </c>
      <c r="T3" s="15" t="s">
        <v>32</v>
      </c>
      <c r="U3" s="15" t="s">
        <v>33</v>
      </c>
      <c r="V3" s="15" t="s">
        <v>34</v>
      </c>
      <c r="W3" s="15" t="s">
        <v>35</v>
      </c>
      <c r="X3" s="15" t="s">
        <v>36</v>
      </c>
      <c r="Y3" s="15" t="s">
        <v>37</v>
      </c>
      <c r="Z3" s="15" t="s">
        <v>38</v>
      </c>
      <c r="AA3" s="15" t="s">
        <v>39</v>
      </c>
      <c r="AB3" s="15" t="s">
        <v>40</v>
      </c>
      <c r="AC3" s="15" t="s">
        <v>41</v>
      </c>
      <c r="AD3" s="15" t="s">
        <v>42</v>
      </c>
      <c r="AE3" s="15" t="s">
        <v>43</v>
      </c>
      <c r="AF3" s="15" t="s">
        <v>44</v>
      </c>
      <c r="AG3" s="15" t="s">
        <v>45</v>
      </c>
      <c r="AH3" s="15" t="s">
        <v>46</v>
      </c>
      <c r="AI3" s="15" t="s">
        <v>47</v>
      </c>
      <c r="AJ3" s="15" t="s">
        <v>48</v>
      </c>
      <c r="AK3" s="15" t="s">
        <v>49</v>
      </c>
      <c r="AL3" s="15" t="s">
        <v>50</v>
      </c>
      <c r="AM3" s="15" t="s">
        <v>51</v>
      </c>
      <c r="AN3" s="20" t="s">
        <v>52</v>
      </c>
      <c r="AO3" s="15" t="s">
        <v>53</v>
      </c>
      <c r="AP3" s="15" t="s">
        <v>54</v>
      </c>
      <c r="AQ3" s="15" t="s">
        <v>55</v>
      </c>
      <c r="AR3" s="15" t="s">
        <v>56</v>
      </c>
      <c r="AS3" s="15" t="s">
        <v>57</v>
      </c>
      <c r="AT3" s="15" t="s">
        <v>58</v>
      </c>
      <c r="AU3" s="15" t="s">
        <v>59</v>
      </c>
      <c r="AV3" s="15" t="s">
        <v>60</v>
      </c>
      <c r="AW3" s="15" t="s">
        <v>61</v>
      </c>
      <c r="AX3" s="15" t="s">
        <v>62</v>
      </c>
      <c r="AY3" s="15" t="s">
        <v>63</v>
      </c>
      <c r="AZ3" s="15" t="s">
        <v>64</v>
      </c>
      <c r="BA3" s="15" t="s">
        <v>65</v>
      </c>
      <c r="BB3" s="15" t="s">
        <v>66</v>
      </c>
      <c r="BC3" s="15" t="s">
        <v>67</v>
      </c>
      <c r="BD3" s="15" t="s">
        <v>68</v>
      </c>
    </row>
    <row r="4" spans="1:56" ht="10.5" customHeight="1" x14ac:dyDescent="0.15">
      <c r="A4" s="23">
        <v>44097.622754629629</v>
      </c>
      <c r="B4" s="23">
        <v>44097.62767361111</v>
      </c>
      <c r="C4" s="23">
        <v>44097.627680937498</v>
      </c>
      <c r="D4" s="21" t="s">
        <v>128</v>
      </c>
      <c r="E4" s="21" t="s">
        <v>132</v>
      </c>
      <c r="F4" s="21" t="s">
        <v>133</v>
      </c>
      <c r="G4" s="21" t="s">
        <v>129</v>
      </c>
      <c r="H4" s="21" t="s">
        <v>134</v>
      </c>
      <c r="I4" s="21" t="s">
        <v>129</v>
      </c>
      <c r="J4" s="21" t="s">
        <v>135</v>
      </c>
      <c r="K4" s="21" t="s">
        <v>129</v>
      </c>
      <c r="L4" s="21" t="s">
        <v>136</v>
      </c>
      <c r="M4" s="21" t="s">
        <v>137</v>
      </c>
      <c r="N4" s="21" t="s">
        <v>138</v>
      </c>
      <c r="O4" s="21" t="s">
        <v>139</v>
      </c>
      <c r="P4" s="21" t="s">
        <v>138</v>
      </c>
      <c r="Q4" s="21" t="s">
        <v>138</v>
      </c>
      <c r="R4" s="21" t="s">
        <v>129</v>
      </c>
      <c r="S4" s="21" t="s">
        <v>138</v>
      </c>
      <c r="T4" s="21" t="s">
        <v>141</v>
      </c>
      <c r="U4" s="21" t="s">
        <v>138</v>
      </c>
      <c r="V4" s="21" t="s">
        <v>138</v>
      </c>
      <c r="W4" s="21" t="s">
        <v>138</v>
      </c>
      <c r="X4" s="21" t="s">
        <v>129</v>
      </c>
      <c r="Y4" s="21" t="s">
        <v>138</v>
      </c>
      <c r="Z4" s="21" t="s">
        <v>139</v>
      </c>
      <c r="AA4" s="21" t="s">
        <v>138</v>
      </c>
      <c r="AB4" s="21" t="s">
        <v>129</v>
      </c>
      <c r="AC4" s="21" t="s">
        <v>138</v>
      </c>
      <c r="AD4" s="21" t="s">
        <v>138</v>
      </c>
      <c r="AE4" s="21" t="s">
        <v>138</v>
      </c>
      <c r="AF4" s="21" t="s">
        <v>138</v>
      </c>
      <c r="AG4" s="21" t="s">
        <v>138</v>
      </c>
      <c r="AH4" s="21" t="s">
        <v>129</v>
      </c>
      <c r="AI4" s="21" t="s">
        <v>138</v>
      </c>
      <c r="AJ4" s="21" t="s">
        <v>138</v>
      </c>
      <c r="AK4" s="21" t="s">
        <v>138</v>
      </c>
      <c r="AL4" s="21" t="s">
        <v>138</v>
      </c>
      <c r="AM4" s="21" t="s">
        <v>138</v>
      </c>
      <c r="AN4" s="21" t="s">
        <v>129</v>
      </c>
      <c r="AO4" s="21" t="s">
        <v>139</v>
      </c>
      <c r="AP4" s="21" t="s">
        <v>139</v>
      </c>
      <c r="AQ4" s="21" t="s">
        <v>138</v>
      </c>
      <c r="AR4" s="21" t="s">
        <v>138</v>
      </c>
      <c r="AS4" s="21" t="s">
        <v>139</v>
      </c>
      <c r="AT4" s="21" t="s">
        <v>138</v>
      </c>
      <c r="AU4" s="21" t="s">
        <v>138</v>
      </c>
      <c r="AV4" s="21" t="s">
        <v>138</v>
      </c>
      <c r="AW4" s="21" t="s">
        <v>138</v>
      </c>
      <c r="AX4" s="21" t="s">
        <v>129</v>
      </c>
      <c r="AY4" s="21" t="s">
        <v>138</v>
      </c>
      <c r="AZ4" s="21" t="s">
        <v>139</v>
      </c>
      <c r="BA4" s="21" t="s">
        <v>139</v>
      </c>
      <c r="BB4" s="21" t="s">
        <v>129</v>
      </c>
      <c r="BC4" s="21" t="s">
        <v>142</v>
      </c>
      <c r="BD4" s="21" t="s">
        <v>129</v>
      </c>
    </row>
    <row r="5" spans="1:56" ht="10.5" customHeight="1" x14ac:dyDescent="0.15">
      <c r="A5" s="23">
        <v>44097.66946759259</v>
      </c>
      <c r="B5" s="23">
        <v>44097.672175925924</v>
      </c>
      <c r="C5" s="23">
        <v>44097.672182349539</v>
      </c>
      <c r="D5" s="21" t="s">
        <v>143</v>
      </c>
      <c r="E5" s="21" t="s">
        <v>132</v>
      </c>
      <c r="F5" s="21" t="s">
        <v>133</v>
      </c>
      <c r="G5" s="21" t="s">
        <v>129</v>
      </c>
      <c r="H5" s="21" t="s">
        <v>134</v>
      </c>
      <c r="I5" s="21" t="s">
        <v>129</v>
      </c>
      <c r="J5" s="21" t="s">
        <v>135</v>
      </c>
      <c r="K5" s="21" t="s">
        <v>129</v>
      </c>
      <c r="L5" s="21" t="s">
        <v>144</v>
      </c>
      <c r="M5" s="21" t="s">
        <v>144</v>
      </c>
      <c r="N5" s="21" t="s">
        <v>141</v>
      </c>
      <c r="O5" s="21" t="s">
        <v>138</v>
      </c>
      <c r="P5" s="21" t="s">
        <v>141</v>
      </c>
      <c r="Q5" s="21" t="s">
        <v>138</v>
      </c>
      <c r="R5" s="21" t="s">
        <v>129</v>
      </c>
      <c r="S5" s="21" t="s">
        <v>138</v>
      </c>
      <c r="T5" s="21" t="s">
        <v>139</v>
      </c>
      <c r="U5" s="21" t="s">
        <v>138</v>
      </c>
      <c r="V5" s="21" t="s">
        <v>138</v>
      </c>
      <c r="W5" s="21" t="s">
        <v>138</v>
      </c>
      <c r="X5" s="21" t="s">
        <v>129</v>
      </c>
      <c r="Y5" s="21" t="s">
        <v>138</v>
      </c>
      <c r="Z5" s="21" t="s">
        <v>139</v>
      </c>
      <c r="AA5" s="21" t="s">
        <v>138</v>
      </c>
      <c r="AB5" s="21" t="s">
        <v>129</v>
      </c>
      <c r="AC5" s="21" t="s">
        <v>138</v>
      </c>
      <c r="AD5" s="21" t="s">
        <v>138</v>
      </c>
      <c r="AE5" s="21" t="s">
        <v>138</v>
      </c>
      <c r="AF5" s="21" t="s">
        <v>138</v>
      </c>
      <c r="AG5" s="21" t="s">
        <v>138</v>
      </c>
      <c r="AH5" s="21" t="s">
        <v>129</v>
      </c>
      <c r="AI5" s="21" t="s">
        <v>138</v>
      </c>
      <c r="AJ5" s="21" t="s">
        <v>138</v>
      </c>
      <c r="AK5" s="21" t="s">
        <v>138</v>
      </c>
      <c r="AL5" s="21" t="s">
        <v>138</v>
      </c>
      <c r="AM5" s="21" t="s">
        <v>138</v>
      </c>
      <c r="AN5" s="21" t="s">
        <v>129</v>
      </c>
      <c r="AO5" s="21" t="s">
        <v>138</v>
      </c>
      <c r="AP5" s="21" t="s">
        <v>138</v>
      </c>
      <c r="AQ5" s="21" t="s">
        <v>139</v>
      </c>
      <c r="AR5" s="21" t="s">
        <v>139</v>
      </c>
      <c r="AS5" s="21" t="s">
        <v>141</v>
      </c>
      <c r="AT5" s="21" t="s">
        <v>139</v>
      </c>
      <c r="AU5" s="21" t="s">
        <v>138</v>
      </c>
      <c r="AV5" s="21" t="s">
        <v>141</v>
      </c>
      <c r="AW5" s="21" t="s">
        <v>141</v>
      </c>
      <c r="AX5" s="21" t="s">
        <v>129</v>
      </c>
      <c r="AY5" s="21" t="s">
        <v>138</v>
      </c>
      <c r="AZ5" s="21" t="s">
        <v>138</v>
      </c>
      <c r="BA5" s="21" t="s">
        <v>138</v>
      </c>
      <c r="BB5" s="21" t="s">
        <v>129</v>
      </c>
      <c r="BC5" s="21" t="s">
        <v>129</v>
      </c>
      <c r="BD5" s="21" t="s">
        <v>129</v>
      </c>
    </row>
    <row r="6" spans="1:56" ht="10.5" customHeight="1" x14ac:dyDescent="0.15">
      <c r="A6" s="23">
        <v>44097.669618055559</v>
      </c>
      <c r="B6" s="23">
        <v>44097.680023148147</v>
      </c>
      <c r="C6" s="23">
        <v>44097.680034074074</v>
      </c>
      <c r="D6" s="21" t="s">
        <v>145</v>
      </c>
      <c r="E6" s="21" t="s">
        <v>132</v>
      </c>
      <c r="F6" s="21" t="s">
        <v>146</v>
      </c>
      <c r="G6" s="21" t="s">
        <v>129</v>
      </c>
      <c r="H6" s="21" t="s">
        <v>134</v>
      </c>
      <c r="I6" s="21" t="s">
        <v>129</v>
      </c>
      <c r="J6" s="21" t="s">
        <v>135</v>
      </c>
      <c r="K6" s="21" t="s">
        <v>129</v>
      </c>
      <c r="L6" s="21" t="s">
        <v>137</v>
      </c>
      <c r="M6" s="21" t="s">
        <v>137</v>
      </c>
      <c r="N6" s="21" t="s">
        <v>138</v>
      </c>
      <c r="O6" s="21" t="s">
        <v>138</v>
      </c>
      <c r="P6" s="21" t="s">
        <v>138</v>
      </c>
      <c r="Q6" s="21" t="s">
        <v>139</v>
      </c>
      <c r="R6" s="21" t="s">
        <v>129</v>
      </c>
      <c r="S6" s="21" t="s">
        <v>138</v>
      </c>
      <c r="T6" s="21" t="s">
        <v>139</v>
      </c>
      <c r="U6" s="21" t="s">
        <v>138</v>
      </c>
      <c r="V6" s="21" t="s">
        <v>138</v>
      </c>
      <c r="W6" s="21" t="s">
        <v>138</v>
      </c>
      <c r="X6" s="21" t="s">
        <v>129</v>
      </c>
      <c r="Y6" s="21" t="s">
        <v>138</v>
      </c>
      <c r="Z6" s="21" t="s">
        <v>138</v>
      </c>
      <c r="AA6" s="21" t="s">
        <v>138</v>
      </c>
      <c r="AB6" s="21" t="s">
        <v>129</v>
      </c>
      <c r="AC6" s="21" t="s">
        <v>138</v>
      </c>
      <c r="AD6" s="21" t="s">
        <v>138</v>
      </c>
      <c r="AE6" s="21" t="s">
        <v>138</v>
      </c>
      <c r="AF6" s="21" t="s">
        <v>139</v>
      </c>
      <c r="AG6" s="21" t="s">
        <v>139</v>
      </c>
      <c r="AH6" s="21" t="s">
        <v>129</v>
      </c>
      <c r="AI6" s="21" t="s">
        <v>139</v>
      </c>
      <c r="AJ6" s="21" t="s">
        <v>138</v>
      </c>
      <c r="AK6" s="21" t="s">
        <v>138</v>
      </c>
      <c r="AL6" s="21" t="s">
        <v>138</v>
      </c>
      <c r="AM6" s="21" t="s">
        <v>139</v>
      </c>
      <c r="AN6" s="21" t="s">
        <v>129</v>
      </c>
      <c r="AO6" s="21" t="s">
        <v>138</v>
      </c>
      <c r="AP6" s="21" t="s">
        <v>138</v>
      </c>
      <c r="AQ6" s="21" t="s">
        <v>138</v>
      </c>
      <c r="AR6" s="21" t="s">
        <v>138</v>
      </c>
      <c r="AS6" s="21" t="s">
        <v>139</v>
      </c>
      <c r="AT6" s="21" t="s">
        <v>138</v>
      </c>
      <c r="AU6" s="21" t="s">
        <v>138</v>
      </c>
      <c r="AV6" s="21" t="s">
        <v>138</v>
      </c>
      <c r="AW6" s="21" t="s">
        <v>138</v>
      </c>
      <c r="AX6" s="21" t="s">
        <v>129</v>
      </c>
      <c r="AY6" s="21" t="s">
        <v>138</v>
      </c>
      <c r="AZ6" s="21" t="s">
        <v>138</v>
      </c>
      <c r="BA6" s="21" t="s">
        <v>138</v>
      </c>
      <c r="BB6" s="21" t="s">
        <v>129</v>
      </c>
      <c r="BC6" s="21" t="s">
        <v>147</v>
      </c>
      <c r="BD6" s="21" t="s">
        <v>129</v>
      </c>
    </row>
    <row r="7" spans="1:56" ht="10.5" customHeight="1" x14ac:dyDescent="0.15">
      <c r="A7" s="23">
        <v>44097.695798611108</v>
      </c>
      <c r="B7" s="23">
        <v>44097.706666666665</v>
      </c>
      <c r="C7" s="23">
        <v>44097.706672118053</v>
      </c>
      <c r="D7" s="21" t="s">
        <v>149</v>
      </c>
      <c r="E7" s="21" t="s">
        <v>132</v>
      </c>
      <c r="F7" s="21" t="s">
        <v>133</v>
      </c>
      <c r="G7" s="21" t="s">
        <v>129</v>
      </c>
      <c r="H7" s="21" t="s">
        <v>135</v>
      </c>
      <c r="I7" s="21" t="s">
        <v>129</v>
      </c>
      <c r="J7" s="21" t="s">
        <v>129</v>
      </c>
      <c r="K7" s="21" t="s">
        <v>129</v>
      </c>
      <c r="L7" s="21" t="s">
        <v>137</v>
      </c>
      <c r="M7" s="21" t="s">
        <v>137</v>
      </c>
      <c r="N7" s="21" t="s">
        <v>138</v>
      </c>
      <c r="O7" s="21" t="s">
        <v>139</v>
      </c>
      <c r="P7" s="21" t="s">
        <v>138</v>
      </c>
      <c r="Q7" s="21" t="s">
        <v>138</v>
      </c>
      <c r="R7" s="21" t="s">
        <v>129</v>
      </c>
      <c r="S7" s="21" t="s">
        <v>138</v>
      </c>
      <c r="T7" s="21" t="s">
        <v>138</v>
      </c>
      <c r="U7" s="21" t="s">
        <v>138</v>
      </c>
      <c r="V7" s="21" t="s">
        <v>138</v>
      </c>
      <c r="W7" s="21" t="s">
        <v>138</v>
      </c>
      <c r="X7" s="21" t="s">
        <v>150</v>
      </c>
      <c r="Y7" s="21" t="s">
        <v>138</v>
      </c>
      <c r="Z7" s="21" t="s">
        <v>138</v>
      </c>
      <c r="AA7" s="21" t="s">
        <v>139</v>
      </c>
      <c r="AB7" s="21" t="s">
        <v>129</v>
      </c>
      <c r="AC7" s="21" t="s">
        <v>141</v>
      </c>
      <c r="AD7" s="21" t="s">
        <v>138</v>
      </c>
      <c r="AE7" s="21" t="s">
        <v>138</v>
      </c>
      <c r="AF7" s="21" t="s">
        <v>138</v>
      </c>
      <c r="AG7" s="21" t="s">
        <v>138</v>
      </c>
      <c r="AH7" s="21" t="s">
        <v>129</v>
      </c>
      <c r="AI7" s="21" t="s">
        <v>138</v>
      </c>
      <c r="AJ7" s="21" t="s">
        <v>138</v>
      </c>
      <c r="AK7" s="21" t="s">
        <v>138</v>
      </c>
      <c r="AL7" s="21" t="s">
        <v>138</v>
      </c>
      <c r="AM7" s="21" t="s">
        <v>139</v>
      </c>
      <c r="AN7" s="21" t="s">
        <v>129</v>
      </c>
      <c r="AO7" s="21" t="s">
        <v>138</v>
      </c>
      <c r="AP7" s="21" t="s">
        <v>138</v>
      </c>
      <c r="AQ7" s="21" t="s">
        <v>138</v>
      </c>
      <c r="AR7" s="21" t="s">
        <v>138</v>
      </c>
      <c r="AS7" s="21" t="s">
        <v>138</v>
      </c>
      <c r="AT7" s="21" t="s">
        <v>138</v>
      </c>
      <c r="AU7" s="21" t="s">
        <v>139</v>
      </c>
      <c r="AV7" s="21" t="s">
        <v>138</v>
      </c>
      <c r="AW7" s="21" t="s">
        <v>138</v>
      </c>
      <c r="AX7" s="21" t="s">
        <v>129</v>
      </c>
      <c r="AY7" s="21" t="s">
        <v>138</v>
      </c>
      <c r="AZ7" s="21" t="s">
        <v>138</v>
      </c>
      <c r="BA7" s="21" t="s">
        <v>138</v>
      </c>
      <c r="BB7" s="21" t="s">
        <v>129</v>
      </c>
      <c r="BC7" s="21" t="s">
        <v>151</v>
      </c>
      <c r="BD7" s="21" t="s">
        <v>129</v>
      </c>
    </row>
    <row r="8" spans="1:56" ht="10.5" customHeight="1" x14ac:dyDescent="0.15">
      <c r="A8" s="23">
        <v>44097.708379629628</v>
      </c>
      <c r="B8" s="23">
        <v>44097.711157407408</v>
      </c>
      <c r="C8" s="23">
        <v>44097.711160127314</v>
      </c>
      <c r="D8" s="21" t="s">
        <v>152</v>
      </c>
      <c r="E8" s="21" t="s">
        <v>132</v>
      </c>
      <c r="F8" s="21" t="s">
        <v>133</v>
      </c>
      <c r="G8" s="21" t="s">
        <v>129</v>
      </c>
      <c r="H8" s="21" t="s">
        <v>135</v>
      </c>
      <c r="I8" s="21" t="s">
        <v>129</v>
      </c>
      <c r="J8" s="21" t="s">
        <v>153</v>
      </c>
      <c r="K8" s="21" t="s">
        <v>154</v>
      </c>
      <c r="L8" s="21" t="s">
        <v>155</v>
      </c>
      <c r="M8" s="21" t="s">
        <v>155</v>
      </c>
      <c r="N8" s="21" t="s">
        <v>139</v>
      </c>
      <c r="O8" s="21" t="s">
        <v>141</v>
      </c>
      <c r="P8" s="21" t="s">
        <v>138</v>
      </c>
      <c r="Q8" s="21" t="s">
        <v>139</v>
      </c>
      <c r="R8" s="21" t="s">
        <v>129</v>
      </c>
      <c r="S8" s="21" t="s">
        <v>138</v>
      </c>
      <c r="T8" s="21" t="s">
        <v>138</v>
      </c>
      <c r="U8" s="21" t="s">
        <v>138</v>
      </c>
      <c r="V8" s="21" t="s">
        <v>138</v>
      </c>
      <c r="W8" s="21" t="s">
        <v>138</v>
      </c>
      <c r="X8" s="21" t="s">
        <v>129</v>
      </c>
      <c r="Y8" s="21" t="s">
        <v>139</v>
      </c>
      <c r="Z8" s="21" t="s">
        <v>138</v>
      </c>
      <c r="AA8" s="21" t="s">
        <v>138</v>
      </c>
      <c r="AB8" s="21" t="s">
        <v>129</v>
      </c>
      <c r="AC8" s="21" t="s">
        <v>141</v>
      </c>
      <c r="AD8" s="21" t="s">
        <v>139</v>
      </c>
      <c r="AE8" s="21" t="s">
        <v>141</v>
      </c>
      <c r="AF8" s="21" t="s">
        <v>139</v>
      </c>
      <c r="AG8" s="21" t="s">
        <v>139</v>
      </c>
      <c r="AH8" s="21" t="s">
        <v>129</v>
      </c>
      <c r="AI8" s="21" t="s">
        <v>139</v>
      </c>
      <c r="AJ8" s="21" t="s">
        <v>141</v>
      </c>
      <c r="AK8" s="21" t="s">
        <v>138</v>
      </c>
      <c r="AL8" s="21" t="s">
        <v>138</v>
      </c>
      <c r="AM8" s="21" t="s">
        <v>139</v>
      </c>
      <c r="AN8" s="21" t="s">
        <v>129</v>
      </c>
      <c r="AO8" s="21" t="s">
        <v>141</v>
      </c>
      <c r="AP8" s="21" t="s">
        <v>141</v>
      </c>
      <c r="AQ8" s="21" t="s">
        <v>139</v>
      </c>
      <c r="AR8" s="21" t="s">
        <v>138</v>
      </c>
      <c r="AS8" s="21" t="s">
        <v>141</v>
      </c>
      <c r="AT8" s="21" t="s">
        <v>138</v>
      </c>
      <c r="AU8" s="21" t="s">
        <v>141</v>
      </c>
      <c r="AV8" s="21" t="s">
        <v>139</v>
      </c>
      <c r="AW8" s="21" t="s">
        <v>141</v>
      </c>
      <c r="AX8" s="21" t="s">
        <v>129</v>
      </c>
      <c r="AY8" s="21" t="s">
        <v>156</v>
      </c>
      <c r="AZ8" s="21" t="s">
        <v>141</v>
      </c>
      <c r="BA8" s="21" t="s">
        <v>141</v>
      </c>
      <c r="BB8" s="21" t="s">
        <v>129</v>
      </c>
      <c r="BC8" s="21" t="s">
        <v>129</v>
      </c>
      <c r="BD8" s="21" t="s">
        <v>129</v>
      </c>
    </row>
    <row r="9" spans="1:56" ht="10.5" customHeight="1" x14ac:dyDescent="0.15">
      <c r="A9" s="23">
        <v>44097.733842592592</v>
      </c>
      <c r="B9" s="23">
        <v>44097.737361111111</v>
      </c>
      <c r="C9" s="23">
        <v>44097.737368865739</v>
      </c>
      <c r="D9" s="21" t="s">
        <v>158</v>
      </c>
      <c r="E9" s="21" t="s">
        <v>132</v>
      </c>
      <c r="F9" s="21" t="s">
        <v>146</v>
      </c>
      <c r="G9" s="21" t="s">
        <v>129</v>
      </c>
      <c r="H9" s="21" t="s">
        <v>135</v>
      </c>
      <c r="I9" s="21" t="s">
        <v>129</v>
      </c>
      <c r="J9" s="21" t="s">
        <v>134</v>
      </c>
      <c r="K9" s="21" t="s">
        <v>129</v>
      </c>
      <c r="L9" s="21" t="s">
        <v>136</v>
      </c>
      <c r="M9" s="21" t="s">
        <v>136</v>
      </c>
      <c r="N9" s="21" t="s">
        <v>138</v>
      </c>
      <c r="O9" s="21" t="s">
        <v>138</v>
      </c>
      <c r="P9" s="21" t="s">
        <v>139</v>
      </c>
      <c r="Q9" s="21" t="s">
        <v>138</v>
      </c>
      <c r="R9" s="21" t="s">
        <v>129</v>
      </c>
      <c r="S9" s="21" t="s">
        <v>138</v>
      </c>
      <c r="T9" s="21" t="s">
        <v>138</v>
      </c>
      <c r="U9" s="21" t="s">
        <v>138</v>
      </c>
      <c r="V9" s="21" t="s">
        <v>138</v>
      </c>
      <c r="W9" s="21" t="s">
        <v>138</v>
      </c>
      <c r="X9" s="21" t="s">
        <v>129</v>
      </c>
      <c r="Y9" s="21" t="s">
        <v>138</v>
      </c>
      <c r="Z9" s="21" t="s">
        <v>138</v>
      </c>
      <c r="AA9" s="21" t="s">
        <v>139</v>
      </c>
      <c r="AB9" s="21" t="s">
        <v>129</v>
      </c>
      <c r="AC9" s="21" t="s">
        <v>138</v>
      </c>
      <c r="AD9" s="21" t="s">
        <v>138</v>
      </c>
      <c r="AE9" s="21" t="s">
        <v>139</v>
      </c>
      <c r="AF9" s="21" t="s">
        <v>138</v>
      </c>
      <c r="AG9" s="21" t="s">
        <v>138</v>
      </c>
      <c r="AH9" s="21" t="s">
        <v>129</v>
      </c>
      <c r="AI9" s="21" t="s">
        <v>139</v>
      </c>
      <c r="AJ9" s="21" t="s">
        <v>138</v>
      </c>
      <c r="AK9" s="21" t="s">
        <v>138</v>
      </c>
      <c r="AL9" s="21" t="s">
        <v>138</v>
      </c>
      <c r="AM9" s="21" t="s">
        <v>138</v>
      </c>
      <c r="AN9" s="21" t="s">
        <v>129</v>
      </c>
      <c r="AO9" s="21" t="s">
        <v>138</v>
      </c>
      <c r="AP9" s="21" t="s">
        <v>138</v>
      </c>
      <c r="AQ9" s="21" t="s">
        <v>138</v>
      </c>
      <c r="AR9" s="21" t="s">
        <v>138</v>
      </c>
      <c r="AS9" s="21" t="s">
        <v>138</v>
      </c>
      <c r="AT9" s="21" t="s">
        <v>138</v>
      </c>
      <c r="AU9" s="21" t="s">
        <v>138</v>
      </c>
      <c r="AV9" s="21" t="s">
        <v>138</v>
      </c>
      <c r="AW9" s="21" t="s">
        <v>138</v>
      </c>
      <c r="AX9" s="21" t="s">
        <v>129</v>
      </c>
      <c r="AY9" s="21" t="s">
        <v>138</v>
      </c>
      <c r="AZ9" s="21" t="s">
        <v>138</v>
      </c>
      <c r="BA9" s="21" t="s">
        <v>138</v>
      </c>
      <c r="BB9" s="21" t="s">
        <v>129</v>
      </c>
      <c r="BC9" s="21" t="s">
        <v>162</v>
      </c>
      <c r="BD9" s="21" t="s">
        <v>129</v>
      </c>
    </row>
    <row r="10" spans="1:56" ht="10.5" customHeight="1" x14ac:dyDescent="0.15">
      <c r="A10" s="23">
        <v>44097.882118055553</v>
      </c>
      <c r="B10" s="23">
        <v>44097.88658564815</v>
      </c>
      <c r="C10" s="23">
        <v>44097.886594953707</v>
      </c>
      <c r="D10" s="21" t="s">
        <v>164</v>
      </c>
      <c r="E10" s="21" t="s">
        <v>132</v>
      </c>
      <c r="F10" s="21" t="s">
        <v>133</v>
      </c>
      <c r="G10" s="21" t="s">
        <v>129</v>
      </c>
      <c r="H10" s="21" t="s">
        <v>135</v>
      </c>
      <c r="I10" s="21" t="s">
        <v>129</v>
      </c>
      <c r="J10" s="21" t="s">
        <v>134</v>
      </c>
      <c r="K10" s="21" t="s">
        <v>129</v>
      </c>
      <c r="L10" s="21" t="s">
        <v>136</v>
      </c>
      <c r="M10" s="21" t="s">
        <v>136</v>
      </c>
      <c r="N10" s="21" t="s">
        <v>138</v>
      </c>
      <c r="O10" s="21" t="s">
        <v>139</v>
      </c>
      <c r="P10" s="21" t="s">
        <v>138</v>
      </c>
      <c r="Q10" s="21" t="s">
        <v>138</v>
      </c>
      <c r="R10" s="21" t="s">
        <v>129</v>
      </c>
      <c r="S10" s="21" t="s">
        <v>141</v>
      </c>
      <c r="T10" s="21" t="s">
        <v>141</v>
      </c>
      <c r="U10" s="21" t="s">
        <v>141</v>
      </c>
      <c r="V10" s="21" t="s">
        <v>138</v>
      </c>
      <c r="W10" s="21" t="s">
        <v>138</v>
      </c>
      <c r="X10" s="21" t="s">
        <v>129</v>
      </c>
      <c r="Y10" s="21" t="s">
        <v>138</v>
      </c>
      <c r="Z10" s="21" t="s">
        <v>138</v>
      </c>
      <c r="AA10" s="21" t="s">
        <v>138</v>
      </c>
      <c r="AB10" s="21" t="s">
        <v>129</v>
      </c>
      <c r="AC10" s="21" t="s">
        <v>139</v>
      </c>
      <c r="AD10" s="21" t="s">
        <v>139</v>
      </c>
      <c r="AE10" s="21" t="s">
        <v>139</v>
      </c>
      <c r="AF10" s="21" t="s">
        <v>138</v>
      </c>
      <c r="AG10" s="21" t="s">
        <v>138</v>
      </c>
      <c r="AH10" s="21" t="s">
        <v>129</v>
      </c>
      <c r="AI10" s="21" t="s">
        <v>138</v>
      </c>
      <c r="AJ10" s="21" t="s">
        <v>138</v>
      </c>
      <c r="AK10" s="21" t="s">
        <v>138</v>
      </c>
      <c r="AL10" s="21" t="s">
        <v>138</v>
      </c>
      <c r="AM10" s="21" t="s">
        <v>138</v>
      </c>
      <c r="AN10" s="21" t="s">
        <v>129</v>
      </c>
      <c r="AO10" s="21" t="s">
        <v>138</v>
      </c>
      <c r="AP10" s="21" t="s">
        <v>138</v>
      </c>
      <c r="AQ10" s="21" t="s">
        <v>139</v>
      </c>
      <c r="AR10" s="21" t="s">
        <v>138</v>
      </c>
      <c r="AS10" s="21" t="s">
        <v>139</v>
      </c>
      <c r="AT10" s="21" t="s">
        <v>138</v>
      </c>
      <c r="AU10" s="21" t="s">
        <v>138</v>
      </c>
      <c r="AV10" s="21" t="s">
        <v>139</v>
      </c>
      <c r="AW10" s="21" t="s">
        <v>139</v>
      </c>
      <c r="AX10" s="21" t="s">
        <v>129</v>
      </c>
      <c r="AY10" s="21" t="s">
        <v>139</v>
      </c>
      <c r="AZ10" s="21" t="s">
        <v>138</v>
      </c>
      <c r="BA10" s="21" t="s">
        <v>139</v>
      </c>
      <c r="BB10" s="21" t="s">
        <v>129</v>
      </c>
      <c r="BC10" s="21" t="s">
        <v>129</v>
      </c>
      <c r="BD10" s="21" t="s">
        <v>129</v>
      </c>
    </row>
    <row r="11" spans="1:56" ht="10.5" customHeight="1" x14ac:dyDescent="0.15">
      <c r="A11" s="23">
        <v>44098.378865740742</v>
      </c>
      <c r="B11" s="23">
        <v>44098.38480324074</v>
      </c>
      <c r="C11" s="23">
        <v>44098.384810173608</v>
      </c>
      <c r="D11" s="21" t="s">
        <v>169</v>
      </c>
      <c r="E11" s="21" t="s">
        <v>132</v>
      </c>
      <c r="F11" s="21" t="s">
        <v>173</v>
      </c>
      <c r="G11" s="21" t="s">
        <v>129</v>
      </c>
      <c r="H11" s="21" t="s">
        <v>135</v>
      </c>
      <c r="I11" s="21" t="s">
        <v>129</v>
      </c>
      <c r="J11" s="21" t="s">
        <v>135</v>
      </c>
      <c r="K11" s="21" t="s">
        <v>129</v>
      </c>
      <c r="L11" s="21" t="s">
        <v>155</v>
      </c>
      <c r="M11" s="21" t="s">
        <v>136</v>
      </c>
      <c r="N11" s="21" t="s">
        <v>141</v>
      </c>
      <c r="O11" s="21" t="s">
        <v>138</v>
      </c>
      <c r="P11" s="21" t="s">
        <v>141</v>
      </c>
      <c r="Q11" s="21" t="s">
        <v>138</v>
      </c>
      <c r="R11" s="21" t="s">
        <v>129</v>
      </c>
      <c r="S11" s="21" t="s">
        <v>138</v>
      </c>
      <c r="T11" s="21" t="s">
        <v>138</v>
      </c>
      <c r="U11" s="21" t="s">
        <v>138</v>
      </c>
      <c r="V11" s="21" t="s">
        <v>138</v>
      </c>
      <c r="W11" s="21" t="s">
        <v>138</v>
      </c>
      <c r="X11" s="21" t="s">
        <v>129</v>
      </c>
      <c r="Y11" s="21" t="s">
        <v>138</v>
      </c>
      <c r="Z11" s="21" t="s">
        <v>138</v>
      </c>
      <c r="AA11" s="21" t="s">
        <v>141</v>
      </c>
      <c r="AB11" s="21" t="s">
        <v>129</v>
      </c>
      <c r="AC11" s="21" t="s">
        <v>138</v>
      </c>
      <c r="AD11" s="21" t="s">
        <v>138</v>
      </c>
      <c r="AE11" s="21" t="s">
        <v>138</v>
      </c>
      <c r="AF11" s="21" t="s">
        <v>138</v>
      </c>
      <c r="AG11" s="21" t="s">
        <v>138</v>
      </c>
      <c r="AH11" s="21" t="s">
        <v>129</v>
      </c>
      <c r="AI11" s="21" t="s">
        <v>138</v>
      </c>
      <c r="AJ11" s="21" t="s">
        <v>138</v>
      </c>
      <c r="AK11" s="21" t="s">
        <v>138</v>
      </c>
      <c r="AL11" s="21" t="s">
        <v>138</v>
      </c>
      <c r="AM11" s="21" t="s">
        <v>138</v>
      </c>
      <c r="AN11" s="21" t="s">
        <v>129</v>
      </c>
      <c r="AO11" s="21" t="s">
        <v>138</v>
      </c>
      <c r="AP11" s="21" t="s">
        <v>138</v>
      </c>
      <c r="AQ11" s="21" t="s">
        <v>138</v>
      </c>
      <c r="AR11" s="21" t="s">
        <v>138</v>
      </c>
      <c r="AS11" s="21" t="s">
        <v>138</v>
      </c>
      <c r="AT11" s="21" t="s">
        <v>139</v>
      </c>
      <c r="AU11" s="21" t="s">
        <v>139</v>
      </c>
      <c r="AV11" s="21" t="s">
        <v>138</v>
      </c>
      <c r="AW11" s="21" t="s">
        <v>138</v>
      </c>
      <c r="AX11" s="21" t="s">
        <v>129</v>
      </c>
      <c r="AY11" s="21" t="s">
        <v>138</v>
      </c>
      <c r="AZ11" s="21" t="s">
        <v>139</v>
      </c>
      <c r="BA11" s="21" t="s">
        <v>139</v>
      </c>
      <c r="BB11" s="21" t="s">
        <v>129</v>
      </c>
      <c r="BC11" s="21" t="s">
        <v>129</v>
      </c>
      <c r="BD11" s="21" t="s">
        <v>129</v>
      </c>
    </row>
    <row r="12" spans="1:56" ht="10.5" customHeight="1" x14ac:dyDescent="0.15">
      <c r="A12" s="23">
        <v>44099.638414351852</v>
      </c>
      <c r="B12" s="23">
        <v>44099.664467592593</v>
      </c>
      <c r="C12" s="23">
        <v>44099.664474386576</v>
      </c>
      <c r="D12" s="21" t="s">
        <v>175</v>
      </c>
      <c r="E12" s="21" t="s">
        <v>132</v>
      </c>
      <c r="F12" s="21" t="s">
        <v>133</v>
      </c>
      <c r="G12" s="21" t="s">
        <v>129</v>
      </c>
      <c r="H12" s="21" t="s">
        <v>153</v>
      </c>
      <c r="I12" s="21" t="s">
        <v>176</v>
      </c>
      <c r="J12" s="21" t="s">
        <v>153</v>
      </c>
      <c r="K12" s="21" t="s">
        <v>177</v>
      </c>
      <c r="L12" s="21" t="s">
        <v>136</v>
      </c>
      <c r="M12" s="21" t="s">
        <v>136</v>
      </c>
      <c r="N12" s="21" t="s">
        <v>139</v>
      </c>
      <c r="O12" s="21" t="s">
        <v>141</v>
      </c>
      <c r="P12" s="21" t="s">
        <v>138</v>
      </c>
      <c r="Q12" s="21" t="s">
        <v>138</v>
      </c>
      <c r="R12" s="21" t="s">
        <v>178</v>
      </c>
      <c r="S12" s="21" t="s">
        <v>156</v>
      </c>
      <c r="T12" s="21" t="s">
        <v>139</v>
      </c>
      <c r="U12" s="21" t="s">
        <v>139</v>
      </c>
      <c r="V12" s="21" t="s">
        <v>139</v>
      </c>
      <c r="W12" s="21" t="s">
        <v>139</v>
      </c>
      <c r="X12" s="21" t="s">
        <v>179</v>
      </c>
      <c r="Y12" s="21" t="s">
        <v>156</v>
      </c>
      <c r="Z12" s="21" t="s">
        <v>138</v>
      </c>
      <c r="AA12" s="21" t="s">
        <v>138</v>
      </c>
      <c r="AB12" s="21" t="s">
        <v>180</v>
      </c>
      <c r="AC12" s="21" t="s">
        <v>141</v>
      </c>
      <c r="AD12" s="21" t="s">
        <v>141</v>
      </c>
      <c r="AE12" s="21" t="s">
        <v>138</v>
      </c>
      <c r="AF12" s="21" t="s">
        <v>138</v>
      </c>
      <c r="AG12" s="21" t="s">
        <v>138</v>
      </c>
      <c r="AH12" s="21" t="s">
        <v>181</v>
      </c>
      <c r="AI12" s="21" t="s">
        <v>138</v>
      </c>
      <c r="AJ12" s="21" t="s">
        <v>138</v>
      </c>
      <c r="AK12" s="21" t="s">
        <v>138</v>
      </c>
      <c r="AL12" s="21" t="s">
        <v>138</v>
      </c>
      <c r="AM12" s="21" t="s">
        <v>138</v>
      </c>
      <c r="AN12" s="21" t="s">
        <v>129</v>
      </c>
      <c r="AO12" s="21" t="s">
        <v>141</v>
      </c>
      <c r="AP12" s="21" t="s">
        <v>141</v>
      </c>
      <c r="AQ12" s="21" t="s">
        <v>139</v>
      </c>
      <c r="AR12" s="21" t="s">
        <v>138</v>
      </c>
      <c r="AS12" s="21" t="s">
        <v>139</v>
      </c>
      <c r="AT12" s="21" t="s">
        <v>138</v>
      </c>
      <c r="AU12" s="21" t="s">
        <v>138</v>
      </c>
      <c r="AV12" s="21" t="s">
        <v>138</v>
      </c>
      <c r="AW12" s="21" t="s">
        <v>138</v>
      </c>
      <c r="AX12" s="21" t="s">
        <v>182</v>
      </c>
      <c r="AY12" s="21" t="s">
        <v>141</v>
      </c>
      <c r="AZ12" s="21" t="s">
        <v>141</v>
      </c>
      <c r="BA12" s="21" t="s">
        <v>141</v>
      </c>
      <c r="BB12" s="21" t="s">
        <v>183</v>
      </c>
      <c r="BC12" s="21" t="s">
        <v>184</v>
      </c>
      <c r="BD12" s="21" t="s">
        <v>185</v>
      </c>
    </row>
    <row r="13" spans="1:56" ht="10.5" customHeight="1" x14ac:dyDescent="0.15">
      <c r="A13" s="23">
        <v>44100.496990740743</v>
      </c>
      <c r="B13" s="23">
        <v>44100.512499999997</v>
      </c>
      <c r="C13" s="23">
        <v>44100.51251202546</v>
      </c>
      <c r="D13" s="21" t="s">
        <v>187</v>
      </c>
      <c r="E13" s="21" t="s">
        <v>132</v>
      </c>
      <c r="F13" s="21" t="s">
        <v>133</v>
      </c>
      <c r="G13" s="21" t="s">
        <v>129</v>
      </c>
      <c r="H13" s="21" t="s">
        <v>134</v>
      </c>
      <c r="I13" s="21" t="s">
        <v>129</v>
      </c>
      <c r="J13" s="21" t="s">
        <v>135</v>
      </c>
      <c r="K13" s="21" t="s">
        <v>129</v>
      </c>
      <c r="L13" s="21" t="s">
        <v>136</v>
      </c>
      <c r="M13" s="21" t="s">
        <v>136</v>
      </c>
      <c r="N13" s="21" t="s">
        <v>141</v>
      </c>
      <c r="O13" s="21" t="s">
        <v>138</v>
      </c>
      <c r="P13" s="21" t="s">
        <v>138</v>
      </c>
      <c r="Q13" s="21" t="s">
        <v>139</v>
      </c>
      <c r="R13" s="21" t="s">
        <v>129</v>
      </c>
      <c r="S13" s="21" t="s">
        <v>138</v>
      </c>
      <c r="T13" s="21" t="s">
        <v>138</v>
      </c>
      <c r="U13" s="21" t="s">
        <v>138</v>
      </c>
      <c r="V13" s="21" t="s">
        <v>138</v>
      </c>
      <c r="W13" s="21" t="s">
        <v>138</v>
      </c>
      <c r="X13" s="21" t="s">
        <v>129</v>
      </c>
      <c r="Y13" s="21" t="s">
        <v>139</v>
      </c>
      <c r="Z13" s="21" t="s">
        <v>138</v>
      </c>
      <c r="AA13" s="21" t="s">
        <v>138</v>
      </c>
      <c r="AB13" s="21" t="s">
        <v>129</v>
      </c>
      <c r="AC13" s="21" t="s">
        <v>138</v>
      </c>
      <c r="AD13" s="21" t="s">
        <v>138</v>
      </c>
      <c r="AE13" s="21" t="s">
        <v>139</v>
      </c>
      <c r="AF13" s="21" t="s">
        <v>138</v>
      </c>
      <c r="AG13" s="21" t="s">
        <v>138</v>
      </c>
      <c r="AH13" s="21" t="s">
        <v>129</v>
      </c>
      <c r="AI13" s="21" t="s">
        <v>138</v>
      </c>
      <c r="AJ13" s="21" t="s">
        <v>138</v>
      </c>
      <c r="AK13" s="21" t="s">
        <v>138</v>
      </c>
      <c r="AL13" s="21" t="s">
        <v>138</v>
      </c>
      <c r="AM13" s="21" t="s">
        <v>139</v>
      </c>
      <c r="AN13" s="21" t="s">
        <v>129</v>
      </c>
      <c r="AO13" s="21" t="s">
        <v>139</v>
      </c>
      <c r="AP13" s="21" t="s">
        <v>138</v>
      </c>
      <c r="AQ13" s="21" t="s">
        <v>139</v>
      </c>
      <c r="AR13" s="21" t="s">
        <v>138</v>
      </c>
      <c r="AS13" s="21" t="s">
        <v>141</v>
      </c>
      <c r="AT13" s="21" t="s">
        <v>141</v>
      </c>
      <c r="AU13" s="21" t="s">
        <v>139</v>
      </c>
      <c r="AV13" s="21" t="s">
        <v>139</v>
      </c>
      <c r="AW13" s="21" t="s">
        <v>138</v>
      </c>
      <c r="AX13" s="21" t="s">
        <v>129</v>
      </c>
      <c r="AY13" s="21" t="s">
        <v>139</v>
      </c>
      <c r="AZ13" s="21" t="s">
        <v>138</v>
      </c>
      <c r="BA13" s="21" t="s">
        <v>141</v>
      </c>
      <c r="BB13" s="21" t="s">
        <v>129</v>
      </c>
      <c r="BC13" s="21" t="s">
        <v>129</v>
      </c>
      <c r="BD13" s="21" t="s">
        <v>129</v>
      </c>
    </row>
    <row r="14" spans="1:56" ht="10.5" customHeight="1" x14ac:dyDescent="0.15">
      <c r="A14" s="23">
        <v>44100.508101851854</v>
      </c>
      <c r="B14" s="23">
        <v>44100.515150462961</v>
      </c>
      <c r="C14" s="23">
        <v>44100.515157870374</v>
      </c>
      <c r="D14" s="21" t="s">
        <v>191</v>
      </c>
      <c r="E14" s="21" t="s">
        <v>132</v>
      </c>
      <c r="F14" s="21" t="s">
        <v>133</v>
      </c>
      <c r="G14" s="21" t="s">
        <v>129</v>
      </c>
      <c r="H14" s="21" t="s">
        <v>135</v>
      </c>
      <c r="I14" s="21" t="s">
        <v>129</v>
      </c>
      <c r="J14" s="21" t="s">
        <v>129</v>
      </c>
      <c r="K14" s="21" t="s">
        <v>129</v>
      </c>
      <c r="L14" s="21" t="s">
        <v>155</v>
      </c>
      <c r="M14" s="21" t="s">
        <v>155</v>
      </c>
      <c r="N14" s="21" t="s">
        <v>139</v>
      </c>
      <c r="O14" s="21" t="s">
        <v>138</v>
      </c>
      <c r="P14" s="21" t="s">
        <v>138</v>
      </c>
      <c r="Q14" s="21" t="s">
        <v>138</v>
      </c>
      <c r="R14" s="21" t="s">
        <v>129</v>
      </c>
      <c r="S14" s="21" t="s">
        <v>139</v>
      </c>
      <c r="T14" s="21" t="s">
        <v>139</v>
      </c>
      <c r="U14" s="21" t="s">
        <v>139</v>
      </c>
      <c r="V14" s="21" t="s">
        <v>139</v>
      </c>
      <c r="W14" s="21" t="s">
        <v>138</v>
      </c>
      <c r="X14" s="21" t="s">
        <v>129</v>
      </c>
      <c r="Y14" s="21" t="s">
        <v>139</v>
      </c>
      <c r="Z14" s="21" t="s">
        <v>139</v>
      </c>
      <c r="AA14" s="21" t="s">
        <v>139</v>
      </c>
      <c r="AB14" s="21" t="s">
        <v>129</v>
      </c>
      <c r="AC14" s="21" t="s">
        <v>138</v>
      </c>
      <c r="AD14" s="21" t="s">
        <v>138</v>
      </c>
      <c r="AE14" s="21" t="s">
        <v>139</v>
      </c>
      <c r="AF14" s="21" t="s">
        <v>138</v>
      </c>
      <c r="AG14" s="21" t="s">
        <v>138</v>
      </c>
      <c r="AH14" s="21" t="s">
        <v>129</v>
      </c>
      <c r="AI14" s="21" t="s">
        <v>139</v>
      </c>
      <c r="AJ14" s="21" t="s">
        <v>139</v>
      </c>
      <c r="AK14" s="21" t="s">
        <v>139</v>
      </c>
      <c r="AL14" s="21" t="s">
        <v>139</v>
      </c>
      <c r="AM14" s="21" t="s">
        <v>139</v>
      </c>
      <c r="AN14" s="21" t="s">
        <v>129</v>
      </c>
      <c r="AO14" s="21" t="s">
        <v>139</v>
      </c>
      <c r="AP14" s="21" t="s">
        <v>139</v>
      </c>
      <c r="AQ14" s="21" t="s">
        <v>139</v>
      </c>
      <c r="AR14" s="21" t="s">
        <v>139</v>
      </c>
      <c r="AS14" s="21" t="s">
        <v>139</v>
      </c>
      <c r="AT14" s="21" t="s">
        <v>139</v>
      </c>
      <c r="AU14" s="21" t="s">
        <v>139</v>
      </c>
      <c r="AV14" s="21" t="s">
        <v>139</v>
      </c>
      <c r="AW14" s="21" t="s">
        <v>139</v>
      </c>
      <c r="AX14" s="21" t="s">
        <v>129</v>
      </c>
      <c r="AY14" s="21" t="s">
        <v>139</v>
      </c>
      <c r="AZ14" s="21" t="s">
        <v>139</v>
      </c>
      <c r="BA14" s="21" t="s">
        <v>139</v>
      </c>
      <c r="BB14" s="21" t="s">
        <v>129</v>
      </c>
      <c r="BC14" s="21" t="s">
        <v>129</v>
      </c>
      <c r="BD14" s="21" t="s">
        <v>192</v>
      </c>
    </row>
    <row r="15" spans="1:56" ht="10.5" customHeight="1" x14ac:dyDescent="0.15">
      <c r="A15" s="23">
        <v>44100.759641203702</v>
      </c>
      <c r="B15" s="23">
        <v>44100.761493055557</v>
      </c>
      <c r="C15" s="23">
        <v>44100.761502071757</v>
      </c>
      <c r="D15" s="21" t="s">
        <v>193</v>
      </c>
      <c r="E15" s="21" t="s">
        <v>132</v>
      </c>
      <c r="F15" s="21" t="s">
        <v>133</v>
      </c>
      <c r="G15" s="21" t="s">
        <v>129</v>
      </c>
      <c r="H15" s="21" t="s">
        <v>135</v>
      </c>
      <c r="I15" s="21" t="s">
        <v>129</v>
      </c>
      <c r="J15" s="21" t="s">
        <v>135</v>
      </c>
      <c r="K15" s="21" t="s">
        <v>129</v>
      </c>
      <c r="L15" s="21" t="s">
        <v>155</v>
      </c>
      <c r="M15" s="21" t="s">
        <v>137</v>
      </c>
      <c r="N15" s="21" t="s">
        <v>138</v>
      </c>
      <c r="O15" s="21" t="s">
        <v>138</v>
      </c>
      <c r="P15" s="21" t="s">
        <v>138</v>
      </c>
      <c r="Q15" s="21" t="s">
        <v>139</v>
      </c>
      <c r="R15" s="21" t="s">
        <v>129</v>
      </c>
      <c r="S15" s="21" t="s">
        <v>139</v>
      </c>
      <c r="T15" s="21" t="s">
        <v>138</v>
      </c>
      <c r="U15" s="21" t="s">
        <v>139</v>
      </c>
      <c r="V15" s="21" t="s">
        <v>138</v>
      </c>
      <c r="W15" s="21" t="s">
        <v>141</v>
      </c>
      <c r="X15" s="21" t="s">
        <v>129</v>
      </c>
      <c r="Y15" s="21" t="s">
        <v>141</v>
      </c>
      <c r="Z15" s="21" t="s">
        <v>139</v>
      </c>
      <c r="AA15" s="21" t="s">
        <v>138</v>
      </c>
      <c r="AB15" s="21" t="s">
        <v>129</v>
      </c>
      <c r="AC15" s="21" t="s">
        <v>139</v>
      </c>
      <c r="AD15" s="21" t="s">
        <v>138</v>
      </c>
      <c r="AE15" s="21" t="s">
        <v>139</v>
      </c>
      <c r="AF15" s="21" t="s">
        <v>138</v>
      </c>
      <c r="AG15" s="21" t="s">
        <v>138</v>
      </c>
      <c r="AH15" s="21" t="s">
        <v>129</v>
      </c>
      <c r="AI15" s="21" t="s">
        <v>138</v>
      </c>
      <c r="AJ15" s="21" t="s">
        <v>138</v>
      </c>
      <c r="AK15" s="21" t="s">
        <v>138</v>
      </c>
      <c r="AL15" s="21" t="s">
        <v>138</v>
      </c>
      <c r="AM15" s="21" t="s">
        <v>138</v>
      </c>
      <c r="AN15" s="21" t="s">
        <v>129</v>
      </c>
      <c r="AO15" s="21" t="s">
        <v>139</v>
      </c>
      <c r="AP15" s="21" t="s">
        <v>139</v>
      </c>
      <c r="AQ15" s="21" t="s">
        <v>138</v>
      </c>
      <c r="AR15" s="21" t="s">
        <v>139</v>
      </c>
      <c r="AS15" s="21" t="s">
        <v>138</v>
      </c>
      <c r="AT15" s="21" t="s">
        <v>138</v>
      </c>
      <c r="AU15" s="21" t="s">
        <v>138</v>
      </c>
      <c r="AV15" s="21" t="s">
        <v>139</v>
      </c>
      <c r="AW15" s="21" t="s">
        <v>139</v>
      </c>
      <c r="AX15" s="21" t="s">
        <v>129</v>
      </c>
      <c r="AY15" s="21" t="s">
        <v>138</v>
      </c>
      <c r="AZ15" s="21" t="s">
        <v>141</v>
      </c>
      <c r="BA15" s="21" t="s">
        <v>139</v>
      </c>
      <c r="BB15" s="21" t="s">
        <v>129</v>
      </c>
      <c r="BC15" s="21" t="s">
        <v>129</v>
      </c>
      <c r="BD15" s="21" t="s">
        <v>129</v>
      </c>
    </row>
    <row r="16" spans="1:56" ht="10.5" customHeight="1" x14ac:dyDescent="0.15">
      <c r="A16" s="23">
        <v>44102.393530092595</v>
      </c>
      <c r="B16" s="23">
        <v>44102.400497685187</v>
      </c>
      <c r="C16" s="23">
        <v>44102.400508923609</v>
      </c>
      <c r="D16" s="21" t="s">
        <v>196</v>
      </c>
      <c r="E16" s="21" t="s">
        <v>132</v>
      </c>
      <c r="F16" s="21" t="s">
        <v>133</v>
      </c>
      <c r="G16" s="21" t="s">
        <v>129</v>
      </c>
      <c r="H16" s="21" t="s">
        <v>134</v>
      </c>
      <c r="I16" s="21" t="s">
        <v>129</v>
      </c>
      <c r="J16" s="21" t="s">
        <v>135</v>
      </c>
      <c r="K16" s="21" t="s">
        <v>129</v>
      </c>
      <c r="L16" s="21" t="s">
        <v>136</v>
      </c>
      <c r="M16" s="21" t="s">
        <v>137</v>
      </c>
      <c r="N16" s="21" t="s">
        <v>138</v>
      </c>
      <c r="O16" s="21" t="s">
        <v>138</v>
      </c>
      <c r="P16" s="21" t="s">
        <v>138</v>
      </c>
      <c r="Q16" s="21" t="s">
        <v>138</v>
      </c>
      <c r="R16" s="21" t="s">
        <v>129</v>
      </c>
      <c r="S16" s="21" t="s">
        <v>138</v>
      </c>
      <c r="T16" s="21" t="s">
        <v>139</v>
      </c>
      <c r="U16" s="21" t="s">
        <v>138</v>
      </c>
      <c r="V16" s="21" t="s">
        <v>138</v>
      </c>
      <c r="W16" s="21" t="s">
        <v>138</v>
      </c>
      <c r="X16" s="21" t="s">
        <v>129</v>
      </c>
      <c r="Y16" s="21" t="s">
        <v>138</v>
      </c>
      <c r="Z16" s="21" t="s">
        <v>138</v>
      </c>
      <c r="AA16" s="21" t="s">
        <v>138</v>
      </c>
      <c r="AB16" s="21" t="s">
        <v>129</v>
      </c>
      <c r="AC16" s="21" t="s">
        <v>138</v>
      </c>
      <c r="AD16" s="21" t="s">
        <v>138</v>
      </c>
      <c r="AE16" s="21" t="s">
        <v>138</v>
      </c>
      <c r="AF16" s="21" t="s">
        <v>138</v>
      </c>
      <c r="AG16" s="21" t="s">
        <v>138</v>
      </c>
      <c r="AH16" s="21" t="s">
        <v>129</v>
      </c>
      <c r="AI16" s="21" t="s">
        <v>138</v>
      </c>
      <c r="AJ16" s="21" t="s">
        <v>138</v>
      </c>
      <c r="AK16" s="21" t="s">
        <v>138</v>
      </c>
      <c r="AL16" s="21" t="s">
        <v>138</v>
      </c>
      <c r="AM16" s="21" t="s">
        <v>138</v>
      </c>
      <c r="AN16" s="21" t="s">
        <v>129</v>
      </c>
      <c r="AO16" s="21" t="s">
        <v>138</v>
      </c>
      <c r="AP16" s="21" t="s">
        <v>138</v>
      </c>
      <c r="AQ16" s="21" t="s">
        <v>138</v>
      </c>
      <c r="AR16" s="21" t="s">
        <v>138</v>
      </c>
      <c r="AS16" s="21" t="s">
        <v>138</v>
      </c>
      <c r="AT16" s="21" t="s">
        <v>138</v>
      </c>
      <c r="AU16" s="21" t="s">
        <v>138</v>
      </c>
      <c r="AV16" s="21" t="s">
        <v>138</v>
      </c>
      <c r="AW16" s="21" t="s">
        <v>138</v>
      </c>
      <c r="AX16" s="21" t="s">
        <v>129</v>
      </c>
      <c r="AY16" s="21" t="s">
        <v>138</v>
      </c>
      <c r="AZ16" s="21" t="s">
        <v>138</v>
      </c>
      <c r="BA16" s="21" t="s">
        <v>139</v>
      </c>
      <c r="BB16" s="21" t="s">
        <v>129</v>
      </c>
      <c r="BC16" s="21" t="s">
        <v>197</v>
      </c>
      <c r="BD16" s="21" t="s">
        <v>129</v>
      </c>
    </row>
    <row r="17" spans="1:56" ht="10.5" customHeight="1" x14ac:dyDescent="0.15">
      <c r="A17" s="23">
        <v>44102.404930555553</v>
      </c>
      <c r="B17" s="23">
        <v>44102.408125000002</v>
      </c>
      <c r="C17" s="23">
        <v>44102.408134722224</v>
      </c>
      <c r="D17" s="21" t="s">
        <v>199</v>
      </c>
      <c r="E17" s="21" t="s">
        <v>132</v>
      </c>
      <c r="F17" s="21" t="s">
        <v>133</v>
      </c>
      <c r="G17" s="21" t="s">
        <v>129</v>
      </c>
      <c r="H17" s="21" t="s">
        <v>153</v>
      </c>
      <c r="I17" s="21" t="s">
        <v>200</v>
      </c>
      <c r="J17" s="21" t="s">
        <v>135</v>
      </c>
      <c r="K17" s="21" t="s">
        <v>129</v>
      </c>
      <c r="L17" s="21" t="s">
        <v>136</v>
      </c>
      <c r="M17" s="21" t="s">
        <v>137</v>
      </c>
      <c r="N17" s="21" t="s">
        <v>139</v>
      </c>
      <c r="O17" s="21" t="s">
        <v>138</v>
      </c>
      <c r="P17" s="21" t="s">
        <v>139</v>
      </c>
      <c r="Q17" s="21" t="s">
        <v>139</v>
      </c>
      <c r="R17" s="21" t="s">
        <v>129</v>
      </c>
      <c r="S17" s="21" t="s">
        <v>139</v>
      </c>
      <c r="T17" s="21" t="s">
        <v>138</v>
      </c>
      <c r="U17" s="21" t="s">
        <v>139</v>
      </c>
      <c r="V17" s="21" t="s">
        <v>138</v>
      </c>
      <c r="W17" s="21" t="s">
        <v>138</v>
      </c>
      <c r="X17" s="21" t="s">
        <v>129</v>
      </c>
      <c r="Y17" s="21" t="s">
        <v>138</v>
      </c>
      <c r="Z17" s="21" t="s">
        <v>138</v>
      </c>
      <c r="AA17" s="21" t="s">
        <v>139</v>
      </c>
      <c r="AB17" s="21" t="s">
        <v>129</v>
      </c>
      <c r="AC17" s="21" t="s">
        <v>138</v>
      </c>
      <c r="AD17" s="21" t="s">
        <v>138</v>
      </c>
      <c r="AE17" s="21" t="s">
        <v>139</v>
      </c>
      <c r="AF17" s="21" t="s">
        <v>139</v>
      </c>
      <c r="AG17" s="21" t="s">
        <v>138</v>
      </c>
      <c r="AH17" s="21" t="s">
        <v>129</v>
      </c>
      <c r="AI17" s="21" t="s">
        <v>138</v>
      </c>
      <c r="AJ17" s="21" t="s">
        <v>138</v>
      </c>
      <c r="AK17" s="21" t="s">
        <v>139</v>
      </c>
      <c r="AL17" s="21" t="s">
        <v>139</v>
      </c>
      <c r="AM17" s="21" t="s">
        <v>139</v>
      </c>
      <c r="AN17" s="21" t="s">
        <v>129</v>
      </c>
      <c r="AO17" s="21" t="s">
        <v>138</v>
      </c>
      <c r="AP17" s="21" t="s">
        <v>138</v>
      </c>
      <c r="AQ17" s="21" t="s">
        <v>138</v>
      </c>
      <c r="AR17" s="21" t="s">
        <v>138</v>
      </c>
      <c r="AS17" s="21" t="s">
        <v>139</v>
      </c>
      <c r="AT17" s="21" t="s">
        <v>139</v>
      </c>
      <c r="AU17" s="21" t="s">
        <v>139</v>
      </c>
      <c r="AV17" s="21" t="s">
        <v>139</v>
      </c>
      <c r="AW17" s="21" t="s">
        <v>139</v>
      </c>
      <c r="AX17" s="21" t="s">
        <v>129</v>
      </c>
      <c r="AY17" s="21" t="s">
        <v>139</v>
      </c>
      <c r="AZ17" s="21" t="s">
        <v>139</v>
      </c>
      <c r="BA17" s="21" t="s">
        <v>141</v>
      </c>
      <c r="BB17" s="21" t="s">
        <v>129</v>
      </c>
      <c r="BC17" s="21" t="s">
        <v>129</v>
      </c>
      <c r="BD17" s="21" t="s">
        <v>129</v>
      </c>
    </row>
    <row r="18" spans="1:56" ht="10.5" customHeight="1" x14ac:dyDescent="0.15">
      <c r="A18" s="23">
        <v>44102.40902777778</v>
      </c>
      <c r="B18" s="23">
        <v>44102.421747685185</v>
      </c>
      <c r="C18" s="23">
        <v>44102.421750914349</v>
      </c>
      <c r="D18" s="21" t="s">
        <v>202</v>
      </c>
      <c r="E18" s="21" t="s">
        <v>132</v>
      </c>
      <c r="F18" s="21" t="s">
        <v>133</v>
      </c>
      <c r="G18" s="21" t="s">
        <v>129</v>
      </c>
      <c r="H18" s="21" t="s">
        <v>134</v>
      </c>
      <c r="I18" s="21" t="s">
        <v>129</v>
      </c>
      <c r="J18" s="21" t="s">
        <v>135</v>
      </c>
      <c r="K18" s="21" t="s">
        <v>129</v>
      </c>
      <c r="L18" s="21" t="s">
        <v>137</v>
      </c>
      <c r="M18" s="21" t="s">
        <v>155</v>
      </c>
      <c r="N18" s="21" t="s">
        <v>138</v>
      </c>
      <c r="O18" s="21" t="s">
        <v>138</v>
      </c>
      <c r="P18" s="21" t="s">
        <v>138</v>
      </c>
      <c r="Q18" s="21" t="s">
        <v>139</v>
      </c>
      <c r="R18" s="21" t="s">
        <v>129</v>
      </c>
      <c r="S18" s="21" t="s">
        <v>138</v>
      </c>
      <c r="T18" s="21" t="s">
        <v>138</v>
      </c>
      <c r="U18" s="21" t="s">
        <v>138</v>
      </c>
      <c r="V18" s="21" t="s">
        <v>138</v>
      </c>
      <c r="W18" s="21" t="s">
        <v>138</v>
      </c>
      <c r="X18" s="21" t="s">
        <v>129</v>
      </c>
      <c r="Y18" s="21" t="s">
        <v>138</v>
      </c>
      <c r="Z18" s="21" t="s">
        <v>138</v>
      </c>
      <c r="AA18" s="21" t="s">
        <v>138</v>
      </c>
      <c r="AB18" s="21" t="s">
        <v>129</v>
      </c>
      <c r="AC18" s="21" t="s">
        <v>138</v>
      </c>
      <c r="AD18" s="21" t="s">
        <v>138</v>
      </c>
      <c r="AE18" s="21" t="s">
        <v>138</v>
      </c>
      <c r="AF18" s="21" t="s">
        <v>138</v>
      </c>
      <c r="AG18" s="21" t="s">
        <v>138</v>
      </c>
      <c r="AH18" s="21" t="s">
        <v>129</v>
      </c>
      <c r="AI18" s="21" t="s">
        <v>138</v>
      </c>
      <c r="AJ18" s="21" t="s">
        <v>138</v>
      </c>
      <c r="AK18" s="21" t="s">
        <v>138</v>
      </c>
      <c r="AL18" s="21" t="s">
        <v>138</v>
      </c>
      <c r="AM18" s="21" t="s">
        <v>138</v>
      </c>
      <c r="AN18" s="21" t="s">
        <v>129</v>
      </c>
      <c r="AO18" s="21" t="s">
        <v>138</v>
      </c>
      <c r="AP18" s="21" t="s">
        <v>138</v>
      </c>
      <c r="AQ18" s="21" t="s">
        <v>138</v>
      </c>
      <c r="AR18" s="21" t="s">
        <v>138</v>
      </c>
      <c r="AS18" s="21" t="s">
        <v>139</v>
      </c>
      <c r="AT18" s="21" t="s">
        <v>138</v>
      </c>
      <c r="AU18" s="21" t="s">
        <v>138</v>
      </c>
      <c r="AV18" s="21" t="s">
        <v>138</v>
      </c>
      <c r="AW18" s="21" t="s">
        <v>138</v>
      </c>
      <c r="AX18" s="21" t="s">
        <v>129</v>
      </c>
      <c r="AY18" s="21" t="s">
        <v>138</v>
      </c>
      <c r="AZ18" s="21" t="s">
        <v>138</v>
      </c>
      <c r="BA18" s="21" t="s">
        <v>139</v>
      </c>
      <c r="BB18" s="21" t="s">
        <v>129</v>
      </c>
      <c r="BC18" s="21" t="s">
        <v>129</v>
      </c>
      <c r="BD18" s="21" t="s">
        <v>129</v>
      </c>
    </row>
    <row r="19" spans="1:56" ht="10.5" customHeight="1" x14ac:dyDescent="0.15">
      <c r="A19" s="23">
        <v>44102.409918981481</v>
      </c>
      <c r="B19" s="23">
        <v>44102.425937499997</v>
      </c>
      <c r="C19" s="23">
        <v>44102.425942175927</v>
      </c>
      <c r="D19" s="21" t="s">
        <v>207</v>
      </c>
      <c r="E19" s="21" t="s">
        <v>132</v>
      </c>
      <c r="F19" s="21" t="s">
        <v>146</v>
      </c>
      <c r="G19" s="21" t="s">
        <v>129</v>
      </c>
      <c r="H19" s="21" t="s">
        <v>134</v>
      </c>
      <c r="I19" s="21" t="s">
        <v>129</v>
      </c>
      <c r="J19" s="21" t="s">
        <v>135</v>
      </c>
      <c r="K19" s="21" t="s">
        <v>129</v>
      </c>
      <c r="L19" s="21" t="s">
        <v>136</v>
      </c>
      <c r="M19" s="21" t="s">
        <v>144</v>
      </c>
      <c r="N19" s="21" t="s">
        <v>138</v>
      </c>
      <c r="O19" s="21" t="s">
        <v>138</v>
      </c>
      <c r="P19" s="21" t="s">
        <v>139</v>
      </c>
      <c r="Q19" s="21" t="s">
        <v>141</v>
      </c>
      <c r="R19" s="21" t="s">
        <v>211</v>
      </c>
      <c r="S19" s="21" t="s">
        <v>138</v>
      </c>
      <c r="T19" s="21" t="s">
        <v>141</v>
      </c>
      <c r="U19" s="21" t="s">
        <v>138</v>
      </c>
      <c r="V19" s="21" t="s">
        <v>138</v>
      </c>
      <c r="W19" s="21" t="s">
        <v>138</v>
      </c>
      <c r="X19" s="21" t="s">
        <v>212</v>
      </c>
      <c r="Y19" s="21" t="s">
        <v>138</v>
      </c>
      <c r="Z19" s="21" t="s">
        <v>138</v>
      </c>
      <c r="AA19" s="21" t="s">
        <v>138</v>
      </c>
      <c r="AB19" s="21" t="s">
        <v>129</v>
      </c>
      <c r="AC19" s="21" t="s">
        <v>138</v>
      </c>
      <c r="AD19" s="21" t="s">
        <v>138</v>
      </c>
      <c r="AE19" s="21" t="s">
        <v>138</v>
      </c>
      <c r="AF19" s="21" t="s">
        <v>138</v>
      </c>
      <c r="AG19" s="21" t="s">
        <v>138</v>
      </c>
      <c r="AH19" s="21" t="s">
        <v>129</v>
      </c>
      <c r="AI19" s="21" t="s">
        <v>138</v>
      </c>
      <c r="AJ19" s="21" t="s">
        <v>138</v>
      </c>
      <c r="AK19" s="21" t="s">
        <v>138</v>
      </c>
      <c r="AL19" s="21" t="s">
        <v>138</v>
      </c>
      <c r="AM19" s="21" t="s">
        <v>138</v>
      </c>
      <c r="AN19" s="21" t="s">
        <v>129</v>
      </c>
      <c r="AO19" s="21" t="s">
        <v>138</v>
      </c>
      <c r="AP19" s="21" t="s">
        <v>138</v>
      </c>
      <c r="AQ19" s="21" t="s">
        <v>138</v>
      </c>
      <c r="AR19" s="21" t="s">
        <v>138</v>
      </c>
      <c r="AS19" s="21" t="s">
        <v>139</v>
      </c>
      <c r="AT19" s="21" t="s">
        <v>138</v>
      </c>
      <c r="AU19" s="21" t="s">
        <v>139</v>
      </c>
      <c r="AV19" s="21" t="s">
        <v>141</v>
      </c>
      <c r="AW19" s="21" t="s">
        <v>141</v>
      </c>
      <c r="AX19" s="21" t="s">
        <v>129</v>
      </c>
      <c r="AY19" s="21" t="s">
        <v>139</v>
      </c>
      <c r="AZ19" s="21" t="s">
        <v>138</v>
      </c>
      <c r="BA19" s="21" t="s">
        <v>141</v>
      </c>
      <c r="BB19" s="21" t="s">
        <v>129</v>
      </c>
      <c r="BC19" s="21" t="s">
        <v>213</v>
      </c>
      <c r="BD19" s="21" t="s">
        <v>129</v>
      </c>
    </row>
    <row r="20" spans="1:56" ht="10.5" customHeight="1" x14ac:dyDescent="0.15">
      <c r="A20" s="23">
        <v>44102.431435185186</v>
      </c>
      <c r="B20" s="23">
        <v>44102.433611111112</v>
      </c>
      <c r="C20" s="23">
        <v>44102.433616967595</v>
      </c>
      <c r="D20" s="21" t="s">
        <v>215</v>
      </c>
      <c r="E20" s="21" t="s">
        <v>132</v>
      </c>
      <c r="F20" s="21" t="s">
        <v>146</v>
      </c>
      <c r="G20" s="21" t="s">
        <v>129</v>
      </c>
      <c r="H20" s="21" t="s">
        <v>135</v>
      </c>
      <c r="I20" s="21" t="s">
        <v>129</v>
      </c>
      <c r="J20" s="21" t="s">
        <v>219</v>
      </c>
      <c r="K20" s="21" t="s">
        <v>129</v>
      </c>
      <c r="L20" s="21" t="s">
        <v>155</v>
      </c>
      <c r="M20" s="21" t="s">
        <v>137</v>
      </c>
      <c r="N20" s="21" t="s">
        <v>138</v>
      </c>
      <c r="O20" s="21" t="s">
        <v>138</v>
      </c>
      <c r="P20" s="21" t="s">
        <v>139</v>
      </c>
      <c r="Q20" s="21" t="s">
        <v>138</v>
      </c>
      <c r="R20" s="21" t="s">
        <v>129</v>
      </c>
      <c r="S20" s="21" t="s">
        <v>138</v>
      </c>
      <c r="T20" s="21" t="s">
        <v>138</v>
      </c>
      <c r="U20" s="21" t="s">
        <v>138</v>
      </c>
      <c r="V20" s="21" t="s">
        <v>139</v>
      </c>
      <c r="W20" s="21" t="s">
        <v>138</v>
      </c>
      <c r="X20" s="21" t="s">
        <v>129</v>
      </c>
      <c r="Y20" s="21" t="s">
        <v>139</v>
      </c>
      <c r="Z20" s="21" t="s">
        <v>139</v>
      </c>
      <c r="AA20" s="21" t="s">
        <v>138</v>
      </c>
      <c r="AB20" s="21" t="s">
        <v>129</v>
      </c>
      <c r="AC20" s="21" t="s">
        <v>138</v>
      </c>
      <c r="AD20" s="21" t="s">
        <v>138</v>
      </c>
      <c r="AE20" s="21" t="s">
        <v>139</v>
      </c>
      <c r="AF20" s="21" t="s">
        <v>139</v>
      </c>
      <c r="AG20" s="21" t="s">
        <v>141</v>
      </c>
      <c r="AH20" s="21" t="s">
        <v>129</v>
      </c>
      <c r="AI20" s="21" t="s">
        <v>139</v>
      </c>
      <c r="AJ20" s="21" t="s">
        <v>138</v>
      </c>
      <c r="AK20" s="21" t="s">
        <v>138</v>
      </c>
      <c r="AL20" s="21" t="s">
        <v>138</v>
      </c>
      <c r="AM20" s="21" t="s">
        <v>138</v>
      </c>
      <c r="AN20" s="21" t="s">
        <v>129</v>
      </c>
      <c r="AO20" s="21" t="s">
        <v>138</v>
      </c>
      <c r="AP20" s="21" t="s">
        <v>138</v>
      </c>
      <c r="AQ20" s="21" t="s">
        <v>138</v>
      </c>
      <c r="AR20" s="21" t="s">
        <v>138</v>
      </c>
      <c r="AS20" s="21" t="s">
        <v>138</v>
      </c>
      <c r="AT20" s="21" t="s">
        <v>138</v>
      </c>
      <c r="AU20" s="21" t="s">
        <v>139</v>
      </c>
      <c r="AV20" s="21" t="s">
        <v>139</v>
      </c>
      <c r="AW20" s="21" t="s">
        <v>139</v>
      </c>
      <c r="AX20" s="21" t="s">
        <v>129</v>
      </c>
      <c r="AY20" s="21" t="s">
        <v>139</v>
      </c>
      <c r="AZ20" s="21" t="s">
        <v>139</v>
      </c>
      <c r="BA20" s="21" t="s">
        <v>139</v>
      </c>
      <c r="BB20" s="21" t="s">
        <v>129</v>
      </c>
      <c r="BC20" s="21" t="s">
        <v>129</v>
      </c>
      <c r="BD20" s="21" t="s">
        <v>129</v>
      </c>
    </row>
    <row r="21" spans="1:56" ht="10.5" customHeight="1" x14ac:dyDescent="0.15">
      <c r="A21" s="23">
        <v>44102.507928240739</v>
      </c>
      <c r="B21" s="23">
        <v>44102.521516203706</v>
      </c>
      <c r="C21" s="23">
        <v>44102.521531956016</v>
      </c>
      <c r="D21" s="21" t="s">
        <v>220</v>
      </c>
      <c r="E21" s="21" t="s">
        <v>132</v>
      </c>
      <c r="F21" s="21" t="s">
        <v>133</v>
      </c>
      <c r="G21" s="21" t="s">
        <v>129</v>
      </c>
      <c r="H21" s="21" t="s">
        <v>153</v>
      </c>
      <c r="I21" s="21" t="s">
        <v>129</v>
      </c>
      <c r="J21" s="21" t="s">
        <v>134</v>
      </c>
      <c r="K21" s="21" t="s">
        <v>129</v>
      </c>
      <c r="L21" s="21" t="s">
        <v>136</v>
      </c>
      <c r="M21" s="21" t="s">
        <v>137</v>
      </c>
      <c r="N21" s="21" t="s">
        <v>138</v>
      </c>
      <c r="O21" s="21" t="s">
        <v>138</v>
      </c>
      <c r="P21" s="21" t="s">
        <v>138</v>
      </c>
      <c r="Q21" s="21" t="s">
        <v>138</v>
      </c>
      <c r="R21" s="21" t="s">
        <v>129</v>
      </c>
      <c r="S21" s="21" t="s">
        <v>138</v>
      </c>
      <c r="T21" s="21" t="s">
        <v>138</v>
      </c>
      <c r="U21" s="21" t="s">
        <v>138</v>
      </c>
      <c r="V21" s="21" t="s">
        <v>138</v>
      </c>
      <c r="W21" s="21" t="s">
        <v>138</v>
      </c>
      <c r="X21" s="21" t="s">
        <v>129</v>
      </c>
      <c r="Y21" s="21" t="s">
        <v>138</v>
      </c>
      <c r="Z21" s="21" t="s">
        <v>138</v>
      </c>
      <c r="AA21" s="21" t="s">
        <v>138</v>
      </c>
      <c r="AB21" s="21" t="s">
        <v>129</v>
      </c>
      <c r="AC21" s="21" t="s">
        <v>138</v>
      </c>
      <c r="AD21" s="21" t="s">
        <v>138</v>
      </c>
      <c r="AE21" s="21" t="s">
        <v>139</v>
      </c>
      <c r="AF21" s="21" t="s">
        <v>138</v>
      </c>
      <c r="AG21" s="21" t="s">
        <v>139</v>
      </c>
      <c r="AH21" s="21" t="s">
        <v>129</v>
      </c>
      <c r="AI21" s="21" t="s">
        <v>138</v>
      </c>
      <c r="AJ21" s="21" t="s">
        <v>138</v>
      </c>
      <c r="AK21" s="21" t="s">
        <v>138</v>
      </c>
      <c r="AL21" s="21" t="s">
        <v>138</v>
      </c>
      <c r="AM21" s="21" t="s">
        <v>138</v>
      </c>
      <c r="AN21" s="21" t="s">
        <v>129</v>
      </c>
      <c r="AO21" s="21" t="s">
        <v>138</v>
      </c>
      <c r="AP21" s="21" t="s">
        <v>139</v>
      </c>
      <c r="AQ21" s="21" t="s">
        <v>138</v>
      </c>
      <c r="AR21" s="21" t="s">
        <v>138</v>
      </c>
      <c r="AS21" s="21" t="s">
        <v>139</v>
      </c>
      <c r="AT21" s="21" t="s">
        <v>138</v>
      </c>
      <c r="AU21" s="21" t="s">
        <v>138</v>
      </c>
      <c r="AV21" s="21" t="s">
        <v>138</v>
      </c>
      <c r="AW21" s="21" t="s">
        <v>138</v>
      </c>
      <c r="AX21" s="21" t="s">
        <v>129</v>
      </c>
      <c r="AY21" s="21" t="s">
        <v>138</v>
      </c>
      <c r="AZ21" s="21" t="s">
        <v>138</v>
      </c>
      <c r="BA21" s="21" t="s">
        <v>138</v>
      </c>
      <c r="BB21" s="21" t="s">
        <v>129</v>
      </c>
      <c r="BC21" s="21" t="s">
        <v>129</v>
      </c>
      <c r="BD21" s="21" t="s">
        <v>221</v>
      </c>
    </row>
    <row r="22" spans="1:56" ht="10.5" customHeight="1" x14ac:dyDescent="0.15">
      <c r="A22" s="23">
        <v>44099.613541666666</v>
      </c>
      <c r="B22" s="23">
        <v>44103.561319444445</v>
      </c>
      <c r="C22" s="23">
        <v>44103.561330416669</v>
      </c>
      <c r="D22" s="21" t="s">
        <v>223</v>
      </c>
      <c r="E22" s="21" t="s">
        <v>132</v>
      </c>
      <c r="F22" s="21" t="s">
        <v>153</v>
      </c>
      <c r="G22" s="21" t="s">
        <v>224</v>
      </c>
      <c r="H22" s="21" t="s">
        <v>135</v>
      </c>
      <c r="I22" s="21" t="s">
        <v>129</v>
      </c>
      <c r="J22" s="21" t="s">
        <v>134</v>
      </c>
      <c r="K22" s="21" t="s">
        <v>129</v>
      </c>
      <c r="L22" s="21" t="s">
        <v>137</v>
      </c>
      <c r="M22" s="21" t="s">
        <v>144</v>
      </c>
      <c r="N22" s="21" t="s">
        <v>139</v>
      </c>
      <c r="O22" s="21" t="s">
        <v>138</v>
      </c>
      <c r="P22" s="21" t="s">
        <v>141</v>
      </c>
      <c r="Q22" s="21" t="s">
        <v>138</v>
      </c>
      <c r="R22" s="21" t="s">
        <v>129</v>
      </c>
      <c r="S22" s="21" t="s">
        <v>138</v>
      </c>
      <c r="T22" s="21" t="s">
        <v>138</v>
      </c>
      <c r="U22" s="21" t="s">
        <v>138</v>
      </c>
      <c r="V22" s="21" t="s">
        <v>139</v>
      </c>
      <c r="W22" s="21" t="s">
        <v>139</v>
      </c>
      <c r="X22" s="21" t="s">
        <v>129</v>
      </c>
      <c r="Y22" s="21" t="s">
        <v>138</v>
      </c>
      <c r="Z22" s="21" t="s">
        <v>138</v>
      </c>
      <c r="AA22" s="21" t="s">
        <v>138</v>
      </c>
      <c r="AB22" s="21" t="s">
        <v>129</v>
      </c>
      <c r="AC22" s="21" t="s">
        <v>138</v>
      </c>
      <c r="AD22" s="21" t="s">
        <v>138</v>
      </c>
      <c r="AE22" s="21" t="s">
        <v>139</v>
      </c>
      <c r="AF22" s="21" t="s">
        <v>138</v>
      </c>
      <c r="AG22" s="21" t="s">
        <v>138</v>
      </c>
      <c r="AH22" s="21" t="s">
        <v>129</v>
      </c>
      <c r="AI22" s="21" t="s">
        <v>138</v>
      </c>
      <c r="AJ22" s="21" t="s">
        <v>138</v>
      </c>
      <c r="AK22" s="21" t="s">
        <v>138</v>
      </c>
      <c r="AL22" s="21" t="s">
        <v>138</v>
      </c>
      <c r="AM22" s="21" t="s">
        <v>139</v>
      </c>
      <c r="AN22" s="21" t="s">
        <v>129</v>
      </c>
      <c r="AO22" s="21" t="s">
        <v>138</v>
      </c>
      <c r="AP22" s="21" t="s">
        <v>138</v>
      </c>
      <c r="AQ22" s="21" t="s">
        <v>138</v>
      </c>
      <c r="AR22" s="21" t="s">
        <v>138</v>
      </c>
      <c r="AS22" s="21" t="s">
        <v>141</v>
      </c>
      <c r="AT22" s="21" t="s">
        <v>138</v>
      </c>
      <c r="AU22" s="21" t="s">
        <v>138</v>
      </c>
      <c r="AV22" s="21" t="s">
        <v>141</v>
      </c>
      <c r="AW22" s="21" t="s">
        <v>139</v>
      </c>
      <c r="AX22" s="21" t="s">
        <v>129</v>
      </c>
      <c r="AY22" s="21" t="s">
        <v>138</v>
      </c>
      <c r="AZ22" s="21" t="s">
        <v>138</v>
      </c>
      <c r="BA22" s="21" t="s">
        <v>141</v>
      </c>
      <c r="BB22" s="21" t="s">
        <v>129</v>
      </c>
      <c r="BC22" s="21" t="s">
        <v>129</v>
      </c>
      <c r="BD22" s="21" t="s">
        <v>129</v>
      </c>
    </row>
    <row r="23" spans="1:56" ht="10.5" customHeight="1" x14ac:dyDescent="0.15">
      <c r="A23" s="23">
        <v>44103.654409722221</v>
      </c>
      <c r="B23" s="23">
        <v>44103.657743055555</v>
      </c>
      <c r="C23" s="23">
        <v>44103.65775510417</v>
      </c>
      <c r="D23" s="21" t="s">
        <v>226</v>
      </c>
      <c r="E23" s="21" t="s">
        <v>132</v>
      </c>
      <c r="F23" s="21" t="s">
        <v>133</v>
      </c>
      <c r="G23" s="21" t="s">
        <v>129</v>
      </c>
      <c r="H23" s="21" t="s">
        <v>135</v>
      </c>
      <c r="I23" s="21" t="s">
        <v>129</v>
      </c>
      <c r="J23" s="21" t="s">
        <v>134</v>
      </c>
      <c r="K23" s="21" t="s">
        <v>129</v>
      </c>
      <c r="L23" s="21" t="s">
        <v>155</v>
      </c>
      <c r="M23" s="21" t="s">
        <v>155</v>
      </c>
      <c r="N23" s="21" t="s">
        <v>141</v>
      </c>
      <c r="O23" s="21" t="s">
        <v>138</v>
      </c>
      <c r="P23" s="21" t="s">
        <v>141</v>
      </c>
      <c r="Q23" s="21" t="s">
        <v>138</v>
      </c>
      <c r="R23" s="21" t="s">
        <v>129</v>
      </c>
      <c r="S23" s="21" t="s">
        <v>138</v>
      </c>
      <c r="T23" s="21" t="s">
        <v>138</v>
      </c>
      <c r="U23" s="21" t="s">
        <v>138</v>
      </c>
      <c r="V23" s="21" t="s">
        <v>138</v>
      </c>
      <c r="W23" s="21" t="s">
        <v>141</v>
      </c>
      <c r="X23" s="21" t="s">
        <v>129</v>
      </c>
      <c r="Y23" s="21" t="s">
        <v>138</v>
      </c>
      <c r="Z23" s="21" t="s">
        <v>139</v>
      </c>
      <c r="AA23" s="21" t="s">
        <v>139</v>
      </c>
      <c r="AB23" s="21" t="s">
        <v>129</v>
      </c>
      <c r="AC23" s="21" t="s">
        <v>138</v>
      </c>
      <c r="AD23" s="21" t="s">
        <v>138</v>
      </c>
      <c r="AE23" s="21" t="s">
        <v>139</v>
      </c>
      <c r="AF23" s="21" t="s">
        <v>138</v>
      </c>
      <c r="AG23" s="21" t="s">
        <v>139</v>
      </c>
      <c r="AH23" s="21" t="s">
        <v>129</v>
      </c>
      <c r="AI23" s="21" t="s">
        <v>138</v>
      </c>
      <c r="AJ23" s="21" t="s">
        <v>138</v>
      </c>
      <c r="AK23" s="21" t="s">
        <v>138</v>
      </c>
      <c r="AL23" s="21" t="s">
        <v>138</v>
      </c>
      <c r="AM23" s="21" t="s">
        <v>139</v>
      </c>
      <c r="AN23" s="21" t="s">
        <v>129</v>
      </c>
      <c r="AO23" s="21" t="s">
        <v>138</v>
      </c>
      <c r="AP23" s="21" t="s">
        <v>138</v>
      </c>
      <c r="AQ23" s="21" t="s">
        <v>138</v>
      </c>
      <c r="AR23" s="21" t="s">
        <v>138</v>
      </c>
      <c r="AS23" s="21" t="s">
        <v>141</v>
      </c>
      <c r="AT23" s="21" t="s">
        <v>138</v>
      </c>
      <c r="AU23" s="21" t="s">
        <v>139</v>
      </c>
      <c r="AV23" s="21" t="s">
        <v>141</v>
      </c>
      <c r="AW23" s="21" t="s">
        <v>139</v>
      </c>
      <c r="AX23" s="21" t="s">
        <v>129</v>
      </c>
      <c r="AY23" s="21" t="s">
        <v>138</v>
      </c>
      <c r="AZ23" s="21" t="s">
        <v>138</v>
      </c>
      <c r="BA23" s="21" t="s">
        <v>139</v>
      </c>
      <c r="BB23" s="21" t="s">
        <v>129</v>
      </c>
      <c r="BC23" s="21" t="s">
        <v>129</v>
      </c>
      <c r="BD23" s="21" t="s">
        <v>129</v>
      </c>
    </row>
    <row r="24" spans="1:56" ht="10.5" customHeight="1" x14ac:dyDescent="0.15">
      <c r="A24" s="23">
        <v>44106.649895833332</v>
      </c>
      <c r="B24" s="23">
        <v>44106.711122685185</v>
      </c>
      <c r="C24" s="23">
        <v>44106.711136874997</v>
      </c>
      <c r="D24" s="21" t="s">
        <v>228</v>
      </c>
      <c r="E24" s="21" t="s">
        <v>132</v>
      </c>
      <c r="F24" s="21" t="s">
        <v>173</v>
      </c>
      <c r="G24" s="21" t="s">
        <v>129</v>
      </c>
      <c r="H24" s="21" t="s">
        <v>134</v>
      </c>
      <c r="I24" s="21" t="s">
        <v>129</v>
      </c>
      <c r="J24" s="21" t="s">
        <v>219</v>
      </c>
      <c r="K24" s="21" t="s">
        <v>129</v>
      </c>
      <c r="L24" s="21" t="s">
        <v>155</v>
      </c>
      <c r="M24" s="21" t="s">
        <v>137</v>
      </c>
      <c r="N24" s="21" t="s">
        <v>138</v>
      </c>
      <c r="O24" s="21" t="s">
        <v>138</v>
      </c>
      <c r="P24" s="21" t="s">
        <v>139</v>
      </c>
      <c r="Q24" s="21" t="s">
        <v>138</v>
      </c>
      <c r="R24" s="21" t="s">
        <v>129</v>
      </c>
      <c r="S24" s="21" t="s">
        <v>138</v>
      </c>
      <c r="T24" s="21" t="s">
        <v>139</v>
      </c>
      <c r="U24" s="21" t="s">
        <v>141</v>
      </c>
      <c r="V24" s="21" t="s">
        <v>138</v>
      </c>
      <c r="W24" s="21" t="s">
        <v>138</v>
      </c>
      <c r="X24" s="21" t="s">
        <v>129</v>
      </c>
      <c r="Y24" s="21" t="s">
        <v>138</v>
      </c>
      <c r="Z24" s="21" t="s">
        <v>138</v>
      </c>
      <c r="AA24" s="21" t="s">
        <v>138</v>
      </c>
      <c r="AB24" s="21" t="s">
        <v>229</v>
      </c>
      <c r="AC24" s="21" t="s">
        <v>141</v>
      </c>
      <c r="AD24" s="21" t="s">
        <v>138</v>
      </c>
      <c r="AE24" s="21" t="s">
        <v>141</v>
      </c>
      <c r="AF24" s="21" t="s">
        <v>138</v>
      </c>
      <c r="AG24" s="21" t="s">
        <v>141</v>
      </c>
      <c r="AH24" s="21" t="s">
        <v>129</v>
      </c>
      <c r="AI24" s="21" t="s">
        <v>139</v>
      </c>
      <c r="AJ24" s="21" t="s">
        <v>138</v>
      </c>
      <c r="AK24" s="21" t="s">
        <v>138</v>
      </c>
      <c r="AL24" s="21" t="s">
        <v>138</v>
      </c>
      <c r="AM24" s="21" t="s">
        <v>139</v>
      </c>
      <c r="AN24" s="21" t="s">
        <v>129</v>
      </c>
      <c r="AO24" s="21" t="s">
        <v>138</v>
      </c>
      <c r="AP24" s="21" t="s">
        <v>139</v>
      </c>
      <c r="AQ24" s="21" t="s">
        <v>138</v>
      </c>
      <c r="AR24" s="21" t="s">
        <v>139</v>
      </c>
      <c r="AS24" s="21" t="s">
        <v>138</v>
      </c>
      <c r="AT24" s="21" t="s">
        <v>141</v>
      </c>
      <c r="AU24" s="21" t="s">
        <v>141</v>
      </c>
      <c r="AV24" s="21" t="s">
        <v>138</v>
      </c>
      <c r="AW24" s="21" t="s">
        <v>139</v>
      </c>
      <c r="AX24" s="21" t="s">
        <v>129</v>
      </c>
      <c r="AY24" s="21" t="s">
        <v>141</v>
      </c>
      <c r="AZ24" s="21" t="s">
        <v>141</v>
      </c>
      <c r="BA24" s="21" t="s">
        <v>141</v>
      </c>
      <c r="BB24" s="21" t="s">
        <v>129</v>
      </c>
      <c r="BC24" s="21" t="s">
        <v>230</v>
      </c>
      <c r="BD24" s="21" t="s">
        <v>376</v>
      </c>
    </row>
    <row r="25" spans="1:56" ht="10.5" customHeight="1" x14ac:dyDescent="0.15">
      <c r="A25" s="23">
        <v>44109.502638888887</v>
      </c>
      <c r="B25" s="23">
        <v>44109.505324074074</v>
      </c>
      <c r="C25" s="23">
        <v>44109.505333414352</v>
      </c>
      <c r="D25" s="21" t="s">
        <v>233</v>
      </c>
      <c r="E25" s="21" t="s">
        <v>132</v>
      </c>
      <c r="F25" s="21" t="s">
        <v>146</v>
      </c>
      <c r="G25" s="21" t="s">
        <v>129</v>
      </c>
      <c r="H25" s="21" t="s">
        <v>135</v>
      </c>
      <c r="I25" s="21" t="s">
        <v>129</v>
      </c>
      <c r="J25" s="21" t="s">
        <v>135</v>
      </c>
      <c r="K25" s="21" t="s">
        <v>129</v>
      </c>
      <c r="L25" s="21" t="s">
        <v>137</v>
      </c>
      <c r="M25" s="21" t="s">
        <v>137</v>
      </c>
      <c r="N25" s="21" t="s">
        <v>138</v>
      </c>
      <c r="O25" s="21" t="s">
        <v>138</v>
      </c>
      <c r="P25" s="21" t="s">
        <v>141</v>
      </c>
      <c r="Q25" s="21" t="s">
        <v>138</v>
      </c>
      <c r="R25" s="21" t="s">
        <v>129</v>
      </c>
      <c r="S25" s="21" t="s">
        <v>138</v>
      </c>
      <c r="T25" s="21" t="s">
        <v>139</v>
      </c>
      <c r="U25" s="21" t="s">
        <v>139</v>
      </c>
      <c r="V25" s="21" t="s">
        <v>139</v>
      </c>
      <c r="W25" s="21" t="s">
        <v>141</v>
      </c>
      <c r="X25" s="21" t="s">
        <v>129</v>
      </c>
      <c r="Y25" s="21" t="s">
        <v>138</v>
      </c>
      <c r="Z25" s="21" t="s">
        <v>139</v>
      </c>
      <c r="AA25" s="21" t="s">
        <v>138</v>
      </c>
      <c r="AB25" s="21" t="s">
        <v>129</v>
      </c>
      <c r="AC25" s="21" t="s">
        <v>139</v>
      </c>
      <c r="AD25" s="21" t="s">
        <v>139</v>
      </c>
      <c r="AE25" s="21" t="s">
        <v>139</v>
      </c>
      <c r="AF25" s="21" t="s">
        <v>139</v>
      </c>
      <c r="AG25" s="21" t="s">
        <v>139</v>
      </c>
      <c r="AH25" s="21" t="s">
        <v>129</v>
      </c>
      <c r="AI25" s="21" t="s">
        <v>139</v>
      </c>
      <c r="AJ25" s="21" t="s">
        <v>139</v>
      </c>
      <c r="AK25" s="21" t="s">
        <v>138</v>
      </c>
      <c r="AL25" s="21" t="s">
        <v>139</v>
      </c>
      <c r="AM25" s="21" t="s">
        <v>139</v>
      </c>
      <c r="AN25" s="21" t="s">
        <v>129</v>
      </c>
      <c r="AO25" s="21" t="s">
        <v>138</v>
      </c>
      <c r="AP25" s="21" t="s">
        <v>139</v>
      </c>
      <c r="AQ25" s="21" t="s">
        <v>138</v>
      </c>
      <c r="AR25" s="21" t="s">
        <v>139</v>
      </c>
      <c r="AS25" s="21" t="s">
        <v>138</v>
      </c>
      <c r="AT25" s="21" t="s">
        <v>138</v>
      </c>
      <c r="AU25" s="21" t="s">
        <v>138</v>
      </c>
      <c r="AV25" s="21" t="s">
        <v>139</v>
      </c>
      <c r="AW25" s="21" t="s">
        <v>139</v>
      </c>
      <c r="AX25" s="21" t="s">
        <v>129</v>
      </c>
      <c r="AY25" s="21" t="s">
        <v>139</v>
      </c>
      <c r="AZ25" s="21" t="s">
        <v>139</v>
      </c>
      <c r="BA25" s="21" t="s">
        <v>141</v>
      </c>
      <c r="BB25" s="21" t="s">
        <v>129</v>
      </c>
      <c r="BC25" s="21" t="s">
        <v>129</v>
      </c>
      <c r="BD25" s="21" t="s">
        <v>129</v>
      </c>
    </row>
    <row r="26" spans="1:56" ht="10.5" customHeight="1" x14ac:dyDescent="0.15">
      <c r="A26" s="23">
        <v>44109.686527777776</v>
      </c>
      <c r="B26" s="23">
        <v>44109.699502314812</v>
      </c>
      <c r="C26" s="23">
        <v>44109.699511666666</v>
      </c>
      <c r="D26" s="21" t="s">
        <v>235</v>
      </c>
      <c r="E26" s="21" t="s">
        <v>132</v>
      </c>
      <c r="F26" s="21" t="s">
        <v>133</v>
      </c>
      <c r="G26" s="21" t="s">
        <v>129</v>
      </c>
      <c r="H26" s="21" t="s">
        <v>219</v>
      </c>
      <c r="I26" s="21" t="s">
        <v>129</v>
      </c>
      <c r="J26" s="21" t="s">
        <v>153</v>
      </c>
      <c r="K26" s="21" t="s">
        <v>236</v>
      </c>
      <c r="L26" s="21" t="s">
        <v>136</v>
      </c>
      <c r="M26" s="21" t="s">
        <v>144</v>
      </c>
      <c r="N26" s="21" t="s">
        <v>139</v>
      </c>
      <c r="O26" s="21" t="s">
        <v>139</v>
      </c>
      <c r="P26" s="21" t="s">
        <v>139</v>
      </c>
      <c r="Q26" s="21" t="s">
        <v>139</v>
      </c>
      <c r="R26" s="21" t="s">
        <v>129</v>
      </c>
      <c r="S26" s="21" t="s">
        <v>139</v>
      </c>
      <c r="T26" s="21" t="s">
        <v>139</v>
      </c>
      <c r="U26" s="21" t="s">
        <v>139</v>
      </c>
      <c r="V26" s="21" t="s">
        <v>139</v>
      </c>
      <c r="W26" s="21" t="s">
        <v>141</v>
      </c>
      <c r="X26" s="21" t="s">
        <v>129</v>
      </c>
      <c r="Y26" s="21" t="s">
        <v>141</v>
      </c>
      <c r="Z26" s="21" t="s">
        <v>139</v>
      </c>
      <c r="AA26" s="21" t="s">
        <v>139</v>
      </c>
      <c r="AB26" s="21" t="s">
        <v>129</v>
      </c>
      <c r="AC26" s="21" t="s">
        <v>141</v>
      </c>
      <c r="AD26" s="21" t="s">
        <v>139</v>
      </c>
      <c r="AE26" s="21" t="s">
        <v>141</v>
      </c>
      <c r="AF26" s="21" t="s">
        <v>141</v>
      </c>
      <c r="AG26" s="21" t="s">
        <v>139</v>
      </c>
      <c r="AH26" s="21" t="s">
        <v>129</v>
      </c>
      <c r="AI26" s="21" t="s">
        <v>139</v>
      </c>
      <c r="AJ26" s="21" t="s">
        <v>139</v>
      </c>
      <c r="AK26" s="21" t="s">
        <v>139</v>
      </c>
      <c r="AL26" s="21" t="s">
        <v>139</v>
      </c>
      <c r="AM26" s="21" t="s">
        <v>141</v>
      </c>
      <c r="AN26" s="21" t="s">
        <v>129</v>
      </c>
      <c r="AO26" s="21" t="s">
        <v>139</v>
      </c>
      <c r="AP26" s="21" t="s">
        <v>139</v>
      </c>
      <c r="AQ26" s="21" t="s">
        <v>139</v>
      </c>
      <c r="AR26" s="21" t="s">
        <v>139</v>
      </c>
      <c r="AS26" s="21" t="s">
        <v>141</v>
      </c>
      <c r="AT26" s="21" t="s">
        <v>139</v>
      </c>
      <c r="AU26" s="21" t="s">
        <v>141</v>
      </c>
      <c r="AV26" s="21" t="s">
        <v>138</v>
      </c>
      <c r="AW26" s="21" t="s">
        <v>139</v>
      </c>
      <c r="AX26" s="21" t="s">
        <v>129</v>
      </c>
      <c r="AY26" s="21" t="s">
        <v>138</v>
      </c>
      <c r="AZ26" s="21" t="s">
        <v>138</v>
      </c>
      <c r="BA26" s="21" t="s">
        <v>139</v>
      </c>
      <c r="BB26" s="21" t="s">
        <v>129</v>
      </c>
      <c r="BC26" s="21" t="s">
        <v>237</v>
      </c>
      <c r="BD26" s="21" t="s">
        <v>129</v>
      </c>
    </row>
    <row r="27" spans="1:56" ht="10.5" customHeight="1" x14ac:dyDescent="0.15">
      <c r="A27" s="23">
        <v>44109.720416666663</v>
      </c>
      <c r="B27" s="23">
        <v>44109.725324074076</v>
      </c>
      <c r="C27" s="23">
        <v>44109.725337326388</v>
      </c>
      <c r="D27" s="21" t="s">
        <v>239</v>
      </c>
      <c r="E27" s="21" t="s">
        <v>132</v>
      </c>
      <c r="F27" s="21" t="s">
        <v>133</v>
      </c>
      <c r="G27" s="21" t="s">
        <v>129</v>
      </c>
      <c r="H27" s="21" t="s">
        <v>135</v>
      </c>
      <c r="I27" s="21" t="s">
        <v>129</v>
      </c>
      <c r="J27" s="21" t="s">
        <v>134</v>
      </c>
      <c r="K27" s="21" t="s">
        <v>129</v>
      </c>
      <c r="L27" s="21" t="s">
        <v>136</v>
      </c>
      <c r="M27" s="21" t="s">
        <v>137</v>
      </c>
      <c r="N27" s="21" t="s">
        <v>138</v>
      </c>
      <c r="O27" s="21" t="s">
        <v>138</v>
      </c>
      <c r="P27" s="21" t="s">
        <v>138</v>
      </c>
      <c r="Q27" s="21" t="s">
        <v>138</v>
      </c>
      <c r="R27" s="21" t="s">
        <v>129</v>
      </c>
      <c r="S27" s="21" t="s">
        <v>138</v>
      </c>
      <c r="T27" s="21" t="s">
        <v>138</v>
      </c>
      <c r="U27" s="21" t="s">
        <v>138</v>
      </c>
      <c r="V27" s="21" t="s">
        <v>138</v>
      </c>
      <c r="W27" s="21" t="s">
        <v>138</v>
      </c>
      <c r="X27" s="21" t="s">
        <v>129</v>
      </c>
      <c r="Y27" s="21" t="s">
        <v>138</v>
      </c>
      <c r="Z27" s="21" t="s">
        <v>138</v>
      </c>
      <c r="AA27" s="21" t="s">
        <v>138</v>
      </c>
      <c r="AB27" s="21" t="s">
        <v>129</v>
      </c>
      <c r="AC27" s="21" t="s">
        <v>138</v>
      </c>
      <c r="AD27" s="21" t="s">
        <v>138</v>
      </c>
      <c r="AE27" s="21" t="s">
        <v>138</v>
      </c>
      <c r="AF27" s="21" t="s">
        <v>138</v>
      </c>
      <c r="AG27" s="21" t="s">
        <v>138</v>
      </c>
      <c r="AH27" s="21" t="s">
        <v>129</v>
      </c>
      <c r="AI27" s="21" t="s">
        <v>138</v>
      </c>
      <c r="AJ27" s="21" t="s">
        <v>139</v>
      </c>
      <c r="AK27" s="21" t="s">
        <v>138</v>
      </c>
      <c r="AL27" s="21" t="s">
        <v>138</v>
      </c>
      <c r="AM27" s="21" t="s">
        <v>138</v>
      </c>
      <c r="AN27" s="21" t="s">
        <v>129</v>
      </c>
      <c r="AO27" s="21" t="s">
        <v>138</v>
      </c>
      <c r="AP27" s="21" t="s">
        <v>138</v>
      </c>
      <c r="AQ27" s="21" t="s">
        <v>138</v>
      </c>
      <c r="AR27" s="21" t="s">
        <v>138</v>
      </c>
      <c r="AS27" s="21" t="s">
        <v>138</v>
      </c>
      <c r="AT27" s="21" t="s">
        <v>138</v>
      </c>
      <c r="AU27" s="21" t="s">
        <v>138</v>
      </c>
      <c r="AV27" s="21" t="s">
        <v>138</v>
      </c>
      <c r="AW27" s="21" t="s">
        <v>138</v>
      </c>
      <c r="AX27" s="21" t="s">
        <v>129</v>
      </c>
      <c r="AY27" s="21" t="s">
        <v>138</v>
      </c>
      <c r="AZ27" s="21" t="s">
        <v>139</v>
      </c>
      <c r="BA27" s="21" t="s">
        <v>138</v>
      </c>
      <c r="BB27" s="21" t="s">
        <v>129</v>
      </c>
      <c r="BC27" s="21" t="s">
        <v>129</v>
      </c>
      <c r="BD27" s="21" t="s">
        <v>129</v>
      </c>
    </row>
    <row r="28" spans="1:56" ht="10.5" customHeight="1" x14ac:dyDescent="0.15">
      <c r="A28" s="23">
        <v>44109.727812500001</v>
      </c>
      <c r="B28" s="23">
        <v>44109.74015046296</v>
      </c>
      <c r="C28" s="23">
        <v>44109.740164895833</v>
      </c>
      <c r="D28" s="21" t="s">
        <v>241</v>
      </c>
      <c r="E28" s="21" t="s">
        <v>132</v>
      </c>
      <c r="F28" s="21" t="s">
        <v>133</v>
      </c>
      <c r="G28" s="21" t="s">
        <v>129</v>
      </c>
      <c r="H28" s="21" t="s">
        <v>134</v>
      </c>
      <c r="I28" s="21" t="s">
        <v>129</v>
      </c>
      <c r="J28" s="21" t="s">
        <v>135</v>
      </c>
      <c r="K28" s="21" t="s">
        <v>129</v>
      </c>
      <c r="L28" s="21" t="s">
        <v>144</v>
      </c>
      <c r="M28" s="21" t="s">
        <v>144</v>
      </c>
      <c r="N28" s="21" t="s">
        <v>138</v>
      </c>
      <c r="O28" s="21" t="s">
        <v>138</v>
      </c>
      <c r="P28" s="21" t="s">
        <v>139</v>
      </c>
      <c r="Q28" s="21" t="s">
        <v>139</v>
      </c>
      <c r="R28" s="21" t="s">
        <v>129</v>
      </c>
      <c r="S28" s="21" t="s">
        <v>138</v>
      </c>
      <c r="T28" s="21" t="s">
        <v>138</v>
      </c>
      <c r="U28" s="21" t="s">
        <v>138</v>
      </c>
      <c r="V28" s="21" t="s">
        <v>138</v>
      </c>
      <c r="W28" s="21" t="s">
        <v>138</v>
      </c>
      <c r="X28" s="21" t="s">
        <v>129</v>
      </c>
      <c r="Y28" s="21" t="s">
        <v>141</v>
      </c>
      <c r="Z28" s="21" t="s">
        <v>139</v>
      </c>
      <c r="AA28" s="21" t="s">
        <v>138</v>
      </c>
      <c r="AB28" s="21" t="s">
        <v>129</v>
      </c>
      <c r="AC28" s="21" t="s">
        <v>138</v>
      </c>
      <c r="AD28" s="21" t="s">
        <v>138</v>
      </c>
      <c r="AE28" s="21" t="s">
        <v>138</v>
      </c>
      <c r="AF28" s="21" t="s">
        <v>139</v>
      </c>
      <c r="AG28" s="21" t="s">
        <v>139</v>
      </c>
      <c r="AH28" s="21" t="s">
        <v>129</v>
      </c>
      <c r="AI28" s="21" t="s">
        <v>141</v>
      </c>
      <c r="AJ28" s="21" t="s">
        <v>138</v>
      </c>
      <c r="AK28" s="21" t="s">
        <v>138</v>
      </c>
      <c r="AL28" s="21" t="s">
        <v>138</v>
      </c>
      <c r="AM28" s="21" t="s">
        <v>139</v>
      </c>
      <c r="AN28" s="21" t="s">
        <v>129</v>
      </c>
      <c r="AO28" s="21" t="s">
        <v>138</v>
      </c>
      <c r="AP28" s="21" t="s">
        <v>141</v>
      </c>
      <c r="AQ28" s="21" t="s">
        <v>138</v>
      </c>
      <c r="AR28" s="21" t="s">
        <v>138</v>
      </c>
      <c r="AS28" s="21" t="s">
        <v>141</v>
      </c>
      <c r="AT28" s="21" t="s">
        <v>138</v>
      </c>
      <c r="AU28" s="21" t="s">
        <v>141</v>
      </c>
      <c r="AV28" s="21" t="s">
        <v>141</v>
      </c>
      <c r="AW28" s="21" t="s">
        <v>138</v>
      </c>
      <c r="AX28" s="21" t="s">
        <v>129</v>
      </c>
      <c r="AY28" s="21" t="s">
        <v>138</v>
      </c>
      <c r="AZ28" s="21" t="s">
        <v>138</v>
      </c>
      <c r="BA28" s="21" t="s">
        <v>141</v>
      </c>
      <c r="BB28" s="21" t="s">
        <v>129</v>
      </c>
      <c r="BC28" s="21" t="s">
        <v>129</v>
      </c>
      <c r="BD28" s="21" t="s">
        <v>129</v>
      </c>
    </row>
    <row r="29" spans="1:56" ht="10.5" customHeight="1" x14ac:dyDescent="0.15">
      <c r="A29" s="23">
        <v>44109.713750000003</v>
      </c>
      <c r="B29" s="23">
        <v>44109.741944444446</v>
      </c>
      <c r="C29" s="23">
        <v>44109.741958113424</v>
      </c>
      <c r="D29" s="21" t="s">
        <v>242</v>
      </c>
      <c r="E29" s="21" t="s">
        <v>132</v>
      </c>
      <c r="F29" s="21" t="s">
        <v>133</v>
      </c>
      <c r="G29" s="21" t="s">
        <v>129</v>
      </c>
      <c r="H29" s="21" t="s">
        <v>153</v>
      </c>
      <c r="I29" s="21" t="s">
        <v>129</v>
      </c>
      <c r="J29" s="21" t="s">
        <v>153</v>
      </c>
      <c r="K29" s="21" t="s">
        <v>129</v>
      </c>
      <c r="L29" s="21" t="s">
        <v>136</v>
      </c>
      <c r="M29" s="21" t="s">
        <v>144</v>
      </c>
      <c r="N29" s="21" t="s">
        <v>138</v>
      </c>
      <c r="O29" s="21" t="s">
        <v>138</v>
      </c>
      <c r="P29" s="21" t="s">
        <v>138</v>
      </c>
      <c r="Q29" s="21" t="s">
        <v>138</v>
      </c>
      <c r="R29" s="21" t="s">
        <v>243</v>
      </c>
      <c r="S29" s="21" t="s">
        <v>138</v>
      </c>
      <c r="T29" s="21" t="s">
        <v>138</v>
      </c>
      <c r="U29" s="21" t="s">
        <v>138</v>
      </c>
      <c r="V29" s="21" t="s">
        <v>138</v>
      </c>
      <c r="W29" s="21" t="s">
        <v>138</v>
      </c>
      <c r="X29" s="21" t="s">
        <v>129</v>
      </c>
      <c r="Y29" s="21" t="s">
        <v>138</v>
      </c>
      <c r="Z29" s="21" t="s">
        <v>138</v>
      </c>
      <c r="AA29" s="21" t="s">
        <v>138</v>
      </c>
      <c r="AB29" s="21" t="s">
        <v>129</v>
      </c>
      <c r="AC29" s="21" t="s">
        <v>138</v>
      </c>
      <c r="AD29" s="21" t="s">
        <v>138</v>
      </c>
      <c r="AE29" s="21" t="s">
        <v>138</v>
      </c>
      <c r="AF29" s="21" t="s">
        <v>138</v>
      </c>
      <c r="AG29" s="21" t="s">
        <v>138</v>
      </c>
      <c r="AH29" s="21" t="s">
        <v>129</v>
      </c>
      <c r="AI29" s="21" t="s">
        <v>139</v>
      </c>
      <c r="AJ29" s="21" t="s">
        <v>139</v>
      </c>
      <c r="AK29" s="21" t="s">
        <v>138</v>
      </c>
      <c r="AL29" s="21" t="s">
        <v>138</v>
      </c>
      <c r="AM29" s="21" t="s">
        <v>139</v>
      </c>
      <c r="AN29" s="21" t="s">
        <v>129</v>
      </c>
      <c r="AO29" s="21" t="s">
        <v>138</v>
      </c>
      <c r="AP29" s="21" t="s">
        <v>138</v>
      </c>
      <c r="AQ29" s="21" t="s">
        <v>138</v>
      </c>
      <c r="AR29" s="21" t="s">
        <v>138</v>
      </c>
      <c r="AS29" s="21" t="s">
        <v>139</v>
      </c>
      <c r="AT29" s="21" t="s">
        <v>139</v>
      </c>
      <c r="AU29" s="21" t="s">
        <v>139</v>
      </c>
      <c r="AV29" s="21" t="s">
        <v>138</v>
      </c>
      <c r="AW29" s="21" t="s">
        <v>141</v>
      </c>
      <c r="AX29" s="21" t="s">
        <v>129</v>
      </c>
      <c r="AY29" s="21" t="s">
        <v>138</v>
      </c>
      <c r="AZ29" s="21" t="s">
        <v>141</v>
      </c>
      <c r="BA29" s="21" t="s">
        <v>141</v>
      </c>
      <c r="BB29" s="21" t="s">
        <v>129</v>
      </c>
      <c r="BC29" s="21" t="s">
        <v>244</v>
      </c>
      <c r="BD29" s="21" t="s">
        <v>245</v>
      </c>
    </row>
    <row r="30" spans="1:56" ht="10.5" customHeight="1" x14ac:dyDescent="0.15">
      <c r="A30" s="23">
        <v>44109.742280092592</v>
      </c>
      <c r="B30" s="23">
        <v>44109.74690972222</v>
      </c>
      <c r="C30" s="23">
        <v>44109.746919247686</v>
      </c>
      <c r="D30" s="21" t="s">
        <v>246</v>
      </c>
      <c r="E30" s="21" t="s">
        <v>132</v>
      </c>
      <c r="F30" s="21" t="s">
        <v>133</v>
      </c>
      <c r="G30" s="21" t="s">
        <v>129</v>
      </c>
      <c r="H30" s="21" t="s">
        <v>135</v>
      </c>
      <c r="I30" s="21" t="s">
        <v>129</v>
      </c>
      <c r="J30" s="21" t="s">
        <v>134</v>
      </c>
      <c r="K30" s="21" t="s">
        <v>129</v>
      </c>
      <c r="L30" s="21" t="s">
        <v>136</v>
      </c>
      <c r="M30" s="21" t="s">
        <v>136</v>
      </c>
      <c r="N30" s="21" t="s">
        <v>141</v>
      </c>
      <c r="O30" s="21" t="s">
        <v>139</v>
      </c>
      <c r="P30" s="21" t="s">
        <v>138</v>
      </c>
      <c r="Q30" s="21" t="s">
        <v>138</v>
      </c>
      <c r="R30" s="21" t="s">
        <v>129</v>
      </c>
      <c r="S30" s="21" t="s">
        <v>138</v>
      </c>
      <c r="T30" s="21" t="s">
        <v>139</v>
      </c>
      <c r="U30" s="21" t="s">
        <v>139</v>
      </c>
      <c r="V30" s="21" t="s">
        <v>139</v>
      </c>
      <c r="W30" s="21" t="s">
        <v>138</v>
      </c>
      <c r="X30" s="21" t="s">
        <v>129</v>
      </c>
      <c r="Y30" s="21" t="s">
        <v>141</v>
      </c>
      <c r="Z30" s="21" t="s">
        <v>138</v>
      </c>
      <c r="AA30" s="21" t="s">
        <v>138</v>
      </c>
      <c r="AB30" s="21" t="s">
        <v>129</v>
      </c>
      <c r="AC30" s="21" t="s">
        <v>139</v>
      </c>
      <c r="AD30" s="21" t="s">
        <v>138</v>
      </c>
      <c r="AE30" s="21" t="s">
        <v>138</v>
      </c>
      <c r="AF30" s="21" t="s">
        <v>138</v>
      </c>
      <c r="AG30" s="21" t="s">
        <v>139</v>
      </c>
      <c r="AH30" s="21" t="s">
        <v>129</v>
      </c>
      <c r="AI30" s="21" t="s">
        <v>138</v>
      </c>
      <c r="AJ30" s="21" t="s">
        <v>138</v>
      </c>
      <c r="AK30" s="21" t="s">
        <v>139</v>
      </c>
      <c r="AL30" s="21" t="s">
        <v>141</v>
      </c>
      <c r="AM30" s="21" t="s">
        <v>138</v>
      </c>
      <c r="AN30" s="21" t="s">
        <v>129</v>
      </c>
      <c r="AO30" s="21" t="s">
        <v>141</v>
      </c>
      <c r="AP30" s="21" t="s">
        <v>139</v>
      </c>
      <c r="AQ30" s="21" t="s">
        <v>141</v>
      </c>
      <c r="AR30" s="21" t="s">
        <v>138</v>
      </c>
      <c r="AS30" s="21" t="s">
        <v>141</v>
      </c>
      <c r="AT30" s="21" t="s">
        <v>138</v>
      </c>
      <c r="AU30" s="21" t="s">
        <v>139</v>
      </c>
      <c r="AV30" s="21" t="s">
        <v>141</v>
      </c>
      <c r="AW30" s="21" t="s">
        <v>139</v>
      </c>
      <c r="AX30" s="21" t="s">
        <v>129</v>
      </c>
      <c r="AY30" s="21" t="s">
        <v>139</v>
      </c>
      <c r="AZ30" s="21" t="s">
        <v>139</v>
      </c>
      <c r="BA30" s="21" t="s">
        <v>141</v>
      </c>
      <c r="BB30" s="21" t="s">
        <v>129</v>
      </c>
      <c r="BC30" s="21" t="s">
        <v>129</v>
      </c>
      <c r="BD30" s="21" t="s">
        <v>129</v>
      </c>
    </row>
    <row r="31" spans="1:56" ht="10.5" customHeight="1" x14ac:dyDescent="0.15">
      <c r="A31" s="23">
        <v>44109.817291666666</v>
      </c>
      <c r="B31" s="23">
        <v>44109.821388888886</v>
      </c>
      <c r="C31" s="23">
        <v>44109.821399085646</v>
      </c>
      <c r="D31" s="21" t="s">
        <v>247</v>
      </c>
      <c r="E31" s="21" t="s">
        <v>132</v>
      </c>
      <c r="F31" s="21" t="s">
        <v>146</v>
      </c>
      <c r="G31" s="21" t="s">
        <v>129</v>
      </c>
      <c r="H31" s="21" t="s">
        <v>134</v>
      </c>
      <c r="I31" s="21" t="s">
        <v>129</v>
      </c>
      <c r="J31" s="21" t="s">
        <v>134</v>
      </c>
      <c r="K31" s="21" t="s">
        <v>129</v>
      </c>
      <c r="L31" s="21" t="s">
        <v>137</v>
      </c>
      <c r="M31" s="21" t="s">
        <v>137</v>
      </c>
      <c r="N31" s="21" t="s">
        <v>138</v>
      </c>
      <c r="O31" s="21" t="s">
        <v>138</v>
      </c>
      <c r="P31" s="21" t="s">
        <v>138</v>
      </c>
      <c r="Q31" s="21" t="s">
        <v>139</v>
      </c>
      <c r="R31" s="21" t="s">
        <v>129</v>
      </c>
      <c r="S31" s="21" t="s">
        <v>139</v>
      </c>
      <c r="T31" s="21" t="s">
        <v>139</v>
      </c>
      <c r="U31" s="21" t="s">
        <v>139</v>
      </c>
      <c r="V31" s="21" t="s">
        <v>138</v>
      </c>
      <c r="W31" s="21" t="s">
        <v>139</v>
      </c>
      <c r="X31" s="21" t="s">
        <v>129</v>
      </c>
      <c r="Y31" s="21" t="s">
        <v>139</v>
      </c>
      <c r="Z31" s="21" t="s">
        <v>139</v>
      </c>
      <c r="AA31" s="21" t="s">
        <v>139</v>
      </c>
      <c r="AB31" s="21" t="s">
        <v>129</v>
      </c>
      <c r="AC31" s="21" t="s">
        <v>139</v>
      </c>
      <c r="AD31" s="21" t="s">
        <v>138</v>
      </c>
      <c r="AE31" s="21" t="s">
        <v>139</v>
      </c>
      <c r="AF31" s="21" t="s">
        <v>138</v>
      </c>
      <c r="AG31" s="21" t="s">
        <v>139</v>
      </c>
      <c r="AH31" s="21" t="s">
        <v>129</v>
      </c>
      <c r="AI31" s="21" t="s">
        <v>138</v>
      </c>
      <c r="AJ31" s="21" t="s">
        <v>138</v>
      </c>
      <c r="AK31" s="21" t="s">
        <v>138</v>
      </c>
      <c r="AL31" s="21" t="s">
        <v>138</v>
      </c>
      <c r="AM31" s="21" t="s">
        <v>138</v>
      </c>
      <c r="AN31" s="21" t="s">
        <v>129</v>
      </c>
      <c r="AO31" s="21" t="s">
        <v>138</v>
      </c>
      <c r="AP31" s="21" t="s">
        <v>138</v>
      </c>
      <c r="AQ31" s="21" t="s">
        <v>138</v>
      </c>
      <c r="AR31" s="21" t="s">
        <v>138</v>
      </c>
      <c r="AS31" s="21" t="s">
        <v>138</v>
      </c>
      <c r="AT31" s="21" t="s">
        <v>138</v>
      </c>
      <c r="AU31" s="21" t="s">
        <v>139</v>
      </c>
      <c r="AV31" s="21" t="s">
        <v>138</v>
      </c>
      <c r="AW31" s="21" t="s">
        <v>138</v>
      </c>
      <c r="AX31" s="21" t="s">
        <v>129</v>
      </c>
      <c r="AY31" s="21" t="s">
        <v>138</v>
      </c>
      <c r="AZ31" s="21" t="s">
        <v>138</v>
      </c>
      <c r="BA31" s="21" t="s">
        <v>141</v>
      </c>
      <c r="BB31" s="21" t="s">
        <v>129</v>
      </c>
      <c r="BC31" s="21" t="s">
        <v>129</v>
      </c>
      <c r="BD31" s="21" t="s">
        <v>129</v>
      </c>
    </row>
    <row r="32" spans="1:56" ht="10.5" customHeight="1" x14ac:dyDescent="0.15">
      <c r="A32" s="23">
        <v>44112.311956018515</v>
      </c>
      <c r="B32" s="23">
        <v>44112.317199074074</v>
      </c>
      <c r="C32" s="23">
        <v>44112.317207905093</v>
      </c>
      <c r="D32" s="21" t="s">
        <v>249</v>
      </c>
      <c r="E32" s="21" t="s">
        <v>132</v>
      </c>
      <c r="F32" s="21" t="s">
        <v>133</v>
      </c>
      <c r="G32" s="21" t="s">
        <v>129</v>
      </c>
      <c r="H32" s="21" t="s">
        <v>135</v>
      </c>
      <c r="I32" s="21" t="s">
        <v>129</v>
      </c>
      <c r="J32" s="21" t="s">
        <v>134</v>
      </c>
      <c r="K32" s="21" t="s">
        <v>129</v>
      </c>
      <c r="L32" s="21" t="s">
        <v>136</v>
      </c>
      <c r="M32" s="21" t="s">
        <v>155</v>
      </c>
      <c r="N32" s="21" t="s">
        <v>138</v>
      </c>
      <c r="O32" s="21" t="s">
        <v>138</v>
      </c>
      <c r="P32" s="21" t="s">
        <v>139</v>
      </c>
      <c r="Q32" s="21" t="s">
        <v>141</v>
      </c>
      <c r="R32" s="21" t="s">
        <v>129</v>
      </c>
      <c r="S32" s="21" t="s">
        <v>138</v>
      </c>
      <c r="T32" s="21" t="s">
        <v>138</v>
      </c>
      <c r="U32" s="21" t="s">
        <v>141</v>
      </c>
      <c r="V32" s="21" t="s">
        <v>138</v>
      </c>
      <c r="W32" s="21" t="s">
        <v>141</v>
      </c>
      <c r="X32" s="21" t="s">
        <v>129</v>
      </c>
      <c r="Y32" s="21" t="s">
        <v>138</v>
      </c>
      <c r="Z32" s="21" t="s">
        <v>141</v>
      </c>
      <c r="AA32" s="21" t="s">
        <v>139</v>
      </c>
      <c r="AB32" s="21" t="s">
        <v>129</v>
      </c>
      <c r="AC32" s="21" t="s">
        <v>138</v>
      </c>
      <c r="AD32" s="21" t="s">
        <v>138</v>
      </c>
      <c r="AE32" s="21" t="s">
        <v>138</v>
      </c>
      <c r="AF32" s="21" t="s">
        <v>138</v>
      </c>
      <c r="AG32" s="21" t="s">
        <v>138</v>
      </c>
      <c r="AH32" s="21" t="s">
        <v>129</v>
      </c>
      <c r="AI32" s="21" t="s">
        <v>139</v>
      </c>
      <c r="AJ32" s="21" t="s">
        <v>138</v>
      </c>
      <c r="AK32" s="21" t="s">
        <v>138</v>
      </c>
      <c r="AL32" s="21" t="s">
        <v>139</v>
      </c>
      <c r="AM32" s="21" t="s">
        <v>138</v>
      </c>
      <c r="AN32" s="21" t="s">
        <v>129</v>
      </c>
      <c r="AO32" s="21" t="s">
        <v>138</v>
      </c>
      <c r="AP32" s="21" t="s">
        <v>138</v>
      </c>
      <c r="AQ32" s="21" t="s">
        <v>138</v>
      </c>
      <c r="AR32" s="21" t="s">
        <v>138</v>
      </c>
      <c r="AS32" s="21" t="s">
        <v>139</v>
      </c>
      <c r="AT32" s="21" t="s">
        <v>138</v>
      </c>
      <c r="AU32" s="21" t="s">
        <v>139</v>
      </c>
      <c r="AV32" s="21" t="s">
        <v>138</v>
      </c>
      <c r="AW32" s="21" t="s">
        <v>138</v>
      </c>
      <c r="AX32" s="21" t="s">
        <v>129</v>
      </c>
      <c r="AY32" s="21" t="s">
        <v>138</v>
      </c>
      <c r="AZ32" s="21" t="s">
        <v>141</v>
      </c>
      <c r="BA32" s="21" t="s">
        <v>139</v>
      </c>
      <c r="BB32" s="21" t="s">
        <v>129</v>
      </c>
      <c r="BC32" s="21" t="s">
        <v>253</v>
      </c>
      <c r="BD32" s="21" t="s">
        <v>129</v>
      </c>
    </row>
    <row r="33" spans="1:56" ht="10.5" customHeight="1" x14ac:dyDescent="0.15">
      <c r="A33" s="23">
        <v>44114.632592592592</v>
      </c>
      <c r="B33" s="23">
        <v>44114.635231481479</v>
      </c>
      <c r="C33" s="23">
        <v>44114.635237210648</v>
      </c>
      <c r="D33" s="21" t="s">
        <v>254</v>
      </c>
      <c r="E33" s="21" t="s">
        <v>132</v>
      </c>
      <c r="F33" s="21" t="s">
        <v>146</v>
      </c>
      <c r="G33" s="21" t="s">
        <v>129</v>
      </c>
      <c r="H33" s="21" t="s">
        <v>135</v>
      </c>
      <c r="I33" s="21" t="s">
        <v>129</v>
      </c>
      <c r="J33" s="21" t="s">
        <v>134</v>
      </c>
      <c r="K33" s="21" t="s">
        <v>129</v>
      </c>
      <c r="L33" s="21" t="s">
        <v>137</v>
      </c>
      <c r="M33" s="21" t="s">
        <v>144</v>
      </c>
      <c r="N33" s="21" t="s">
        <v>141</v>
      </c>
      <c r="O33" s="21" t="s">
        <v>138</v>
      </c>
      <c r="P33" s="21" t="s">
        <v>138</v>
      </c>
      <c r="Q33" s="21" t="s">
        <v>139</v>
      </c>
      <c r="R33" s="21" t="s">
        <v>129</v>
      </c>
      <c r="S33" s="21" t="s">
        <v>138</v>
      </c>
      <c r="T33" s="21" t="s">
        <v>139</v>
      </c>
      <c r="U33" s="21" t="s">
        <v>138</v>
      </c>
      <c r="V33" s="21" t="s">
        <v>138</v>
      </c>
      <c r="W33" s="21" t="s">
        <v>139</v>
      </c>
      <c r="X33" s="21" t="s">
        <v>129</v>
      </c>
      <c r="Y33" s="21" t="s">
        <v>138</v>
      </c>
      <c r="Z33" s="21" t="s">
        <v>139</v>
      </c>
      <c r="AA33" s="21" t="s">
        <v>138</v>
      </c>
      <c r="AB33" s="21" t="s">
        <v>129</v>
      </c>
      <c r="AC33" s="21" t="s">
        <v>138</v>
      </c>
      <c r="AD33" s="21" t="s">
        <v>138</v>
      </c>
      <c r="AE33" s="21" t="s">
        <v>139</v>
      </c>
      <c r="AF33" s="21" t="s">
        <v>138</v>
      </c>
      <c r="AG33" s="21" t="s">
        <v>138</v>
      </c>
      <c r="AH33" s="21" t="s">
        <v>129</v>
      </c>
      <c r="AI33" s="21" t="s">
        <v>138</v>
      </c>
      <c r="AJ33" s="21" t="s">
        <v>138</v>
      </c>
      <c r="AK33" s="21" t="s">
        <v>138</v>
      </c>
      <c r="AL33" s="21" t="s">
        <v>138</v>
      </c>
      <c r="AM33" s="21" t="s">
        <v>139</v>
      </c>
      <c r="AN33" s="21" t="s">
        <v>129</v>
      </c>
      <c r="AO33" s="21" t="s">
        <v>138</v>
      </c>
      <c r="AP33" s="21" t="s">
        <v>138</v>
      </c>
      <c r="AQ33" s="21" t="s">
        <v>138</v>
      </c>
      <c r="AR33" s="21" t="s">
        <v>139</v>
      </c>
      <c r="AS33" s="21" t="s">
        <v>139</v>
      </c>
      <c r="AT33" s="21" t="s">
        <v>138</v>
      </c>
      <c r="AU33" s="21" t="s">
        <v>138</v>
      </c>
      <c r="AV33" s="21" t="s">
        <v>138</v>
      </c>
      <c r="AW33" s="21" t="s">
        <v>139</v>
      </c>
      <c r="AX33" s="21" t="s">
        <v>129</v>
      </c>
      <c r="AY33" s="21" t="s">
        <v>139</v>
      </c>
      <c r="AZ33" s="21" t="s">
        <v>139</v>
      </c>
      <c r="BA33" s="21" t="s">
        <v>138</v>
      </c>
      <c r="BB33" s="21" t="s">
        <v>129</v>
      </c>
      <c r="BC33" s="21" t="s">
        <v>129</v>
      </c>
      <c r="BD33" s="21" t="s">
        <v>129</v>
      </c>
    </row>
    <row r="34" spans="1:56" ht="10.5" customHeight="1" x14ac:dyDescent="0.15">
      <c r="A34" s="23">
        <v>44115.387743055559</v>
      </c>
      <c r="B34" s="23">
        <v>44115.393946759257</v>
      </c>
      <c r="C34" s="23">
        <v>44115.393954143517</v>
      </c>
      <c r="D34" s="21" t="s">
        <v>259</v>
      </c>
      <c r="E34" s="21" t="s">
        <v>132</v>
      </c>
      <c r="F34" s="21" t="s">
        <v>146</v>
      </c>
      <c r="G34" s="21" t="s">
        <v>129</v>
      </c>
      <c r="H34" s="21" t="s">
        <v>135</v>
      </c>
      <c r="I34" s="21" t="s">
        <v>129</v>
      </c>
      <c r="J34" s="21" t="s">
        <v>134</v>
      </c>
      <c r="K34" s="21" t="s">
        <v>129</v>
      </c>
      <c r="L34" s="21" t="s">
        <v>136</v>
      </c>
      <c r="M34" s="21" t="s">
        <v>144</v>
      </c>
      <c r="N34" s="21" t="s">
        <v>156</v>
      </c>
      <c r="O34" s="21" t="s">
        <v>156</v>
      </c>
      <c r="P34" s="21" t="s">
        <v>156</v>
      </c>
      <c r="Q34" s="21" t="s">
        <v>156</v>
      </c>
      <c r="R34" s="21" t="s">
        <v>129</v>
      </c>
      <c r="S34" s="21" t="s">
        <v>138</v>
      </c>
      <c r="T34" s="21" t="s">
        <v>138</v>
      </c>
      <c r="U34" s="21" t="s">
        <v>138</v>
      </c>
      <c r="V34" s="21" t="s">
        <v>138</v>
      </c>
      <c r="W34" s="21" t="s">
        <v>156</v>
      </c>
      <c r="X34" s="21" t="s">
        <v>129</v>
      </c>
      <c r="Y34" s="21" t="s">
        <v>156</v>
      </c>
      <c r="Z34" s="21" t="s">
        <v>156</v>
      </c>
      <c r="AA34" s="21" t="s">
        <v>156</v>
      </c>
      <c r="AB34" s="21" t="s">
        <v>129</v>
      </c>
      <c r="AC34" s="21" t="s">
        <v>138</v>
      </c>
      <c r="AD34" s="21" t="s">
        <v>138</v>
      </c>
      <c r="AE34" s="21" t="s">
        <v>156</v>
      </c>
      <c r="AF34" s="21" t="s">
        <v>156</v>
      </c>
      <c r="AG34" s="21" t="s">
        <v>156</v>
      </c>
      <c r="AH34" s="21" t="s">
        <v>129</v>
      </c>
      <c r="AI34" s="21" t="s">
        <v>138</v>
      </c>
      <c r="AJ34" s="21" t="s">
        <v>138</v>
      </c>
      <c r="AK34" s="21" t="s">
        <v>156</v>
      </c>
      <c r="AL34" s="21" t="s">
        <v>138</v>
      </c>
      <c r="AM34" s="21" t="s">
        <v>156</v>
      </c>
      <c r="AN34" s="21" t="s">
        <v>129</v>
      </c>
      <c r="AO34" s="21" t="s">
        <v>138</v>
      </c>
      <c r="AP34" s="21" t="s">
        <v>156</v>
      </c>
      <c r="AQ34" s="21" t="s">
        <v>138</v>
      </c>
      <c r="AR34" s="21" t="s">
        <v>156</v>
      </c>
      <c r="AS34" s="21" t="s">
        <v>156</v>
      </c>
      <c r="AT34" s="21" t="s">
        <v>138</v>
      </c>
      <c r="AU34" s="21" t="s">
        <v>156</v>
      </c>
      <c r="AV34" s="21" t="s">
        <v>156</v>
      </c>
      <c r="AW34" s="21" t="s">
        <v>156</v>
      </c>
      <c r="AX34" s="21" t="s">
        <v>129</v>
      </c>
      <c r="AY34" s="21" t="s">
        <v>138</v>
      </c>
      <c r="AZ34" s="21" t="s">
        <v>138</v>
      </c>
      <c r="BA34" s="21" t="s">
        <v>138</v>
      </c>
      <c r="BB34" s="21" t="s">
        <v>129</v>
      </c>
      <c r="BC34" s="21" t="s">
        <v>129</v>
      </c>
      <c r="BD34" s="21" t="s">
        <v>129</v>
      </c>
    </row>
    <row r="35" spans="1:56" ht="10.5" customHeight="1" x14ac:dyDescent="0.15">
      <c r="AN35" s="15"/>
    </row>
    <row r="36" spans="1:56" ht="10.5" customHeight="1" x14ac:dyDescent="0.15">
      <c r="M36" s="15" t="s">
        <v>156</v>
      </c>
      <c r="N36" s="15">
        <f>COUNTIF(N$4:N$34,$M36)</f>
        <v>1</v>
      </c>
    </row>
    <row r="37" spans="1:56" ht="10.5" customHeight="1" x14ac:dyDescent="0.15">
      <c r="H37" s="21"/>
      <c r="M37" s="15" t="s">
        <v>141</v>
      </c>
      <c r="N37" s="15">
        <f>COUNTIF(N$4:N$34,$M37)</f>
        <v>6</v>
      </c>
    </row>
    <row r="38" spans="1:56" ht="10.5" customHeight="1" x14ac:dyDescent="0.15">
      <c r="H38" s="21"/>
      <c r="M38" s="15" t="s">
        <v>139</v>
      </c>
      <c r="N38" s="15">
        <f>COUNTIF(N$4:N$34,$M38)</f>
        <v>6</v>
      </c>
    </row>
    <row r="39" spans="1:56" ht="10.5" customHeight="1" x14ac:dyDescent="0.15">
      <c r="H39" s="21"/>
      <c r="M39" s="15" t="s">
        <v>138</v>
      </c>
      <c r="N39" s="15">
        <f>COUNTIF(N$4:N$34,$M39)</f>
        <v>18</v>
      </c>
    </row>
    <row r="40" spans="1:56" ht="10.5" customHeight="1" x14ac:dyDescent="0.15">
      <c r="H40" s="21"/>
      <c r="M40" s="15" t="s">
        <v>140</v>
      </c>
      <c r="N40" s="15">
        <f>COUNTIF(N$4:N$34,$M40)</f>
        <v>0</v>
      </c>
    </row>
    <row r="41" spans="1:56" ht="10.5" customHeight="1" x14ac:dyDescent="0.15">
      <c r="M41" s="15" t="s">
        <v>377</v>
      </c>
      <c r="N41" s="15">
        <f>SUM(N36:N40)</f>
        <v>31</v>
      </c>
    </row>
  </sheetData>
  <autoFilter ref="A3:BD41" xr:uid="{A01DF9D6-E616-4F3F-A8AC-A36A34193533}"/>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8E72B-8B7B-2043-B691-8BCEE9370F5A}">
  <dimension ref="B1:F37"/>
  <sheetViews>
    <sheetView zoomScaleNormal="100" workbookViewId="0">
      <selection activeCell="L10" sqref="L10"/>
    </sheetView>
  </sheetViews>
  <sheetFormatPr baseColWidth="10" defaultColWidth="9.1640625" defaultRowHeight="16" x14ac:dyDescent="0.2"/>
  <cols>
    <col min="1" max="1" width="2.6640625" style="92" customWidth="1"/>
    <col min="2" max="2" width="11.5" style="100" customWidth="1"/>
    <col min="3" max="3" width="13.5" style="89" customWidth="1"/>
    <col min="4" max="4" width="37.5" style="89" customWidth="1"/>
    <col min="5" max="5" width="9.1640625" style="100" customWidth="1"/>
    <col min="6" max="6" width="68.33203125" style="89" customWidth="1"/>
    <col min="7" max="9" width="9.1640625" style="92"/>
    <col min="10" max="10" width="9.1640625" style="92" customWidth="1"/>
    <col min="11" max="16384" width="9.1640625" style="92"/>
  </cols>
  <sheetData>
    <row r="1" spans="2:6" ht="38" customHeight="1" x14ac:dyDescent="0.2">
      <c r="B1" s="93" t="s">
        <v>521</v>
      </c>
      <c r="C1" s="93"/>
      <c r="D1" s="93"/>
      <c r="E1" s="93"/>
      <c r="F1" s="93"/>
    </row>
    <row r="3" spans="2:6" ht="51" x14ac:dyDescent="0.2">
      <c r="B3" s="94" t="s">
        <v>522</v>
      </c>
      <c r="C3" s="94" t="s">
        <v>514</v>
      </c>
      <c r="D3" s="94" t="s">
        <v>460</v>
      </c>
      <c r="E3" s="94" t="s">
        <v>513</v>
      </c>
      <c r="F3" s="95" t="s">
        <v>523</v>
      </c>
    </row>
    <row r="4" spans="2:6" ht="34" x14ac:dyDescent="0.2">
      <c r="B4" s="96" t="s">
        <v>457</v>
      </c>
      <c r="C4" s="97" t="s">
        <v>461</v>
      </c>
      <c r="D4" s="97" t="s">
        <v>458</v>
      </c>
      <c r="E4" s="98" t="s">
        <v>26</v>
      </c>
      <c r="F4" s="99" t="s">
        <v>477</v>
      </c>
    </row>
    <row r="5" spans="2:6" ht="51" x14ac:dyDescent="0.2">
      <c r="B5" s="96"/>
      <c r="C5" s="97"/>
      <c r="D5" s="97"/>
      <c r="E5" s="98" t="s">
        <v>27</v>
      </c>
      <c r="F5" s="99" t="s">
        <v>478</v>
      </c>
    </row>
    <row r="6" spans="2:6" ht="34" x14ac:dyDescent="0.2">
      <c r="B6" s="96"/>
      <c r="C6" s="97"/>
      <c r="D6" s="97"/>
      <c r="E6" s="98" t="s">
        <v>28</v>
      </c>
      <c r="F6" s="99" t="s">
        <v>479</v>
      </c>
    </row>
    <row r="7" spans="2:6" ht="34" x14ac:dyDescent="0.2">
      <c r="B7" s="96"/>
      <c r="C7" s="97"/>
      <c r="D7" s="97"/>
      <c r="E7" s="98" t="s">
        <v>29</v>
      </c>
      <c r="F7" s="99" t="s">
        <v>480</v>
      </c>
    </row>
    <row r="8" spans="2:6" ht="34" x14ac:dyDescent="0.2">
      <c r="B8" s="96" t="s">
        <v>459</v>
      </c>
      <c r="C8" s="97" t="s">
        <v>462</v>
      </c>
      <c r="D8" s="97" t="s">
        <v>463</v>
      </c>
      <c r="E8" s="98" t="s">
        <v>31</v>
      </c>
      <c r="F8" s="99" t="s">
        <v>481</v>
      </c>
    </row>
    <row r="9" spans="2:6" ht="34" x14ac:dyDescent="0.2">
      <c r="B9" s="96"/>
      <c r="C9" s="97"/>
      <c r="D9" s="97"/>
      <c r="E9" s="98" t="s">
        <v>32</v>
      </c>
      <c r="F9" s="99" t="s">
        <v>482</v>
      </c>
    </row>
    <row r="10" spans="2:6" ht="17" x14ac:dyDescent="0.2">
      <c r="B10" s="96"/>
      <c r="C10" s="97"/>
      <c r="D10" s="97"/>
      <c r="E10" s="98" t="s">
        <v>33</v>
      </c>
      <c r="F10" s="99" t="s">
        <v>483</v>
      </c>
    </row>
    <row r="11" spans="2:6" ht="34" x14ac:dyDescent="0.2">
      <c r="B11" s="96"/>
      <c r="C11" s="97"/>
      <c r="D11" s="97"/>
      <c r="E11" s="98" t="s">
        <v>34</v>
      </c>
      <c r="F11" s="99" t="s">
        <v>484</v>
      </c>
    </row>
    <row r="12" spans="2:6" ht="17" x14ac:dyDescent="0.2">
      <c r="B12" s="96"/>
      <c r="C12" s="97"/>
      <c r="D12" s="97"/>
      <c r="E12" s="98" t="s">
        <v>35</v>
      </c>
      <c r="F12" s="99" t="s">
        <v>485</v>
      </c>
    </row>
    <row r="13" spans="2:6" ht="34" x14ac:dyDescent="0.2">
      <c r="B13" s="96" t="s">
        <v>473</v>
      </c>
      <c r="C13" s="97" t="s">
        <v>465</v>
      </c>
      <c r="D13" s="97" t="s">
        <v>464</v>
      </c>
      <c r="E13" s="98" t="s">
        <v>37</v>
      </c>
      <c r="F13" s="99" t="s">
        <v>486</v>
      </c>
    </row>
    <row r="14" spans="2:6" ht="34" x14ac:dyDescent="0.2">
      <c r="B14" s="96"/>
      <c r="C14" s="97"/>
      <c r="D14" s="97"/>
      <c r="E14" s="98" t="s">
        <v>38</v>
      </c>
      <c r="F14" s="99" t="s">
        <v>487</v>
      </c>
    </row>
    <row r="15" spans="2:6" ht="34" x14ac:dyDescent="0.2">
      <c r="B15" s="96"/>
      <c r="C15" s="97"/>
      <c r="D15" s="97"/>
      <c r="E15" s="98" t="s">
        <v>39</v>
      </c>
      <c r="F15" s="99" t="s">
        <v>488</v>
      </c>
    </row>
    <row r="16" spans="2:6" ht="34" x14ac:dyDescent="0.2">
      <c r="B16" s="96" t="s">
        <v>474</v>
      </c>
      <c r="C16" s="97" t="s">
        <v>466</v>
      </c>
      <c r="D16" s="97" t="s">
        <v>467</v>
      </c>
      <c r="E16" s="98" t="s">
        <v>41</v>
      </c>
      <c r="F16" s="99" t="s">
        <v>489</v>
      </c>
    </row>
    <row r="17" spans="2:6" ht="34" x14ac:dyDescent="0.2">
      <c r="B17" s="96"/>
      <c r="C17" s="97"/>
      <c r="D17" s="97"/>
      <c r="E17" s="98" t="s">
        <v>42</v>
      </c>
      <c r="F17" s="99" t="s">
        <v>490</v>
      </c>
    </row>
    <row r="18" spans="2:6" ht="34" x14ac:dyDescent="0.2">
      <c r="B18" s="96"/>
      <c r="C18" s="97"/>
      <c r="D18" s="97"/>
      <c r="E18" s="98" t="s">
        <v>43</v>
      </c>
      <c r="F18" s="99" t="s">
        <v>491</v>
      </c>
    </row>
    <row r="19" spans="2:6" ht="34" x14ac:dyDescent="0.2">
      <c r="B19" s="96"/>
      <c r="C19" s="97"/>
      <c r="D19" s="97"/>
      <c r="E19" s="98" t="s">
        <v>44</v>
      </c>
      <c r="F19" s="99" t="s">
        <v>492</v>
      </c>
    </row>
    <row r="20" spans="2:6" ht="17" x14ac:dyDescent="0.2">
      <c r="B20" s="96"/>
      <c r="C20" s="97"/>
      <c r="D20" s="97"/>
      <c r="E20" s="98" t="s">
        <v>45</v>
      </c>
      <c r="F20" s="99" t="s">
        <v>493</v>
      </c>
    </row>
    <row r="21" spans="2:6" ht="34" x14ac:dyDescent="0.2">
      <c r="B21" s="96" t="s">
        <v>475</v>
      </c>
      <c r="C21" s="97" t="s">
        <v>469</v>
      </c>
      <c r="D21" s="97" t="s">
        <v>468</v>
      </c>
      <c r="E21" s="98" t="s">
        <v>47</v>
      </c>
      <c r="F21" s="99" t="s">
        <v>494</v>
      </c>
    </row>
    <row r="22" spans="2:6" ht="51" x14ac:dyDescent="0.2">
      <c r="B22" s="96"/>
      <c r="C22" s="97"/>
      <c r="D22" s="97"/>
      <c r="E22" s="98" t="s">
        <v>48</v>
      </c>
      <c r="F22" s="99" t="s">
        <v>495</v>
      </c>
    </row>
    <row r="23" spans="2:6" ht="17" x14ac:dyDescent="0.2">
      <c r="B23" s="96"/>
      <c r="C23" s="97"/>
      <c r="D23" s="97"/>
      <c r="E23" s="98" t="s">
        <v>49</v>
      </c>
      <c r="F23" s="99" t="s">
        <v>496</v>
      </c>
    </row>
    <row r="24" spans="2:6" ht="34" x14ac:dyDescent="0.2">
      <c r="B24" s="96"/>
      <c r="C24" s="97"/>
      <c r="D24" s="97"/>
      <c r="E24" s="98" t="s">
        <v>50</v>
      </c>
      <c r="F24" s="99" t="s">
        <v>497</v>
      </c>
    </row>
    <row r="25" spans="2:6" ht="34" x14ac:dyDescent="0.2">
      <c r="B25" s="96"/>
      <c r="C25" s="97"/>
      <c r="D25" s="97"/>
      <c r="E25" s="98" t="s">
        <v>51</v>
      </c>
      <c r="F25" s="99" t="s">
        <v>498</v>
      </c>
    </row>
    <row r="26" spans="2:6" ht="34" x14ac:dyDescent="0.2">
      <c r="B26" s="96" t="s">
        <v>476</v>
      </c>
      <c r="C26" s="97" t="s">
        <v>472</v>
      </c>
      <c r="D26" s="97" t="s">
        <v>470</v>
      </c>
      <c r="E26" s="98" t="s">
        <v>53</v>
      </c>
      <c r="F26" s="99" t="s">
        <v>499</v>
      </c>
    </row>
    <row r="27" spans="2:6" ht="34" x14ac:dyDescent="0.2">
      <c r="B27" s="96"/>
      <c r="C27" s="97"/>
      <c r="D27" s="97"/>
      <c r="E27" s="98" t="s">
        <v>54</v>
      </c>
      <c r="F27" s="99" t="s">
        <v>500</v>
      </c>
    </row>
    <row r="28" spans="2:6" ht="34" x14ac:dyDescent="0.2">
      <c r="B28" s="96"/>
      <c r="C28" s="97"/>
      <c r="D28" s="97"/>
      <c r="E28" s="98" t="s">
        <v>55</v>
      </c>
      <c r="F28" s="99" t="s">
        <v>501</v>
      </c>
    </row>
    <row r="29" spans="2:6" ht="34" x14ac:dyDescent="0.2">
      <c r="B29" s="96"/>
      <c r="C29" s="97"/>
      <c r="D29" s="97"/>
      <c r="E29" s="98" t="s">
        <v>56</v>
      </c>
      <c r="F29" s="99" t="s">
        <v>502</v>
      </c>
    </row>
    <row r="30" spans="2:6" ht="34" x14ac:dyDescent="0.2">
      <c r="B30" s="96"/>
      <c r="C30" s="97"/>
      <c r="D30" s="97"/>
      <c r="E30" s="98" t="s">
        <v>57</v>
      </c>
      <c r="F30" s="99" t="s">
        <v>503</v>
      </c>
    </row>
    <row r="31" spans="2:6" ht="34" x14ac:dyDescent="0.2">
      <c r="B31" s="96"/>
      <c r="C31" s="97"/>
      <c r="D31" s="97"/>
      <c r="E31" s="98" t="s">
        <v>58</v>
      </c>
      <c r="F31" s="99" t="s">
        <v>504</v>
      </c>
    </row>
    <row r="32" spans="2:6" ht="17" x14ac:dyDescent="0.2">
      <c r="B32" s="96"/>
      <c r="C32" s="97"/>
      <c r="D32" s="97"/>
      <c r="E32" s="98" t="s">
        <v>59</v>
      </c>
      <c r="F32" s="99" t="s">
        <v>505</v>
      </c>
    </row>
    <row r="33" spans="2:6" ht="51" x14ac:dyDescent="0.2">
      <c r="B33" s="96"/>
      <c r="C33" s="97"/>
      <c r="D33" s="97"/>
      <c r="E33" s="98" t="s">
        <v>60</v>
      </c>
      <c r="F33" s="99" t="s">
        <v>506</v>
      </c>
    </row>
    <row r="34" spans="2:6" ht="51" x14ac:dyDescent="0.2">
      <c r="B34" s="96"/>
      <c r="C34" s="97"/>
      <c r="D34" s="97"/>
      <c r="E34" s="98" t="s">
        <v>61</v>
      </c>
      <c r="F34" s="99" t="s">
        <v>507</v>
      </c>
    </row>
    <row r="35" spans="2:6" ht="34" x14ac:dyDescent="0.2">
      <c r="B35" s="96" t="s">
        <v>510</v>
      </c>
      <c r="C35" s="97" t="s">
        <v>509</v>
      </c>
      <c r="D35" s="97" t="s">
        <v>471</v>
      </c>
      <c r="E35" s="98" t="s">
        <v>63</v>
      </c>
      <c r="F35" s="99" t="s">
        <v>508</v>
      </c>
    </row>
    <row r="36" spans="2:6" ht="17" x14ac:dyDescent="0.2">
      <c r="B36" s="96"/>
      <c r="C36" s="97"/>
      <c r="D36" s="97"/>
      <c r="E36" s="98" t="s">
        <v>64</v>
      </c>
      <c r="F36" s="99" t="s">
        <v>512</v>
      </c>
    </row>
    <row r="37" spans="2:6" ht="17" x14ac:dyDescent="0.2">
      <c r="B37" s="96"/>
      <c r="C37" s="97"/>
      <c r="D37" s="97"/>
      <c r="E37" s="98" t="s">
        <v>65</v>
      </c>
      <c r="F37" s="99" t="s">
        <v>511</v>
      </c>
    </row>
  </sheetData>
  <mergeCells count="22">
    <mergeCell ref="B35:B37"/>
    <mergeCell ref="C35:C37"/>
    <mergeCell ref="D35:D37"/>
    <mergeCell ref="B21:B25"/>
    <mergeCell ref="C21:C25"/>
    <mergeCell ref="D21:D25"/>
    <mergeCell ref="B26:B34"/>
    <mergeCell ref="C26:C34"/>
    <mergeCell ref="D26:D34"/>
    <mergeCell ref="B13:B15"/>
    <mergeCell ref="C13:C15"/>
    <mergeCell ref="D13:D15"/>
    <mergeCell ref="B16:B20"/>
    <mergeCell ref="C16:C20"/>
    <mergeCell ref="D16:D20"/>
    <mergeCell ref="B1:F1"/>
    <mergeCell ref="B4:B7"/>
    <mergeCell ref="C4:C7"/>
    <mergeCell ref="D4:D7"/>
    <mergeCell ref="B8:B12"/>
    <mergeCell ref="C8:C12"/>
    <mergeCell ref="D8:D12"/>
  </mergeCell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BE28B-1141-443A-8177-1A40CF1410D1}">
  <dimension ref="A1:AK51"/>
  <sheetViews>
    <sheetView zoomScaleNormal="100" workbookViewId="0">
      <selection activeCell="F24" sqref="F24"/>
    </sheetView>
  </sheetViews>
  <sheetFormatPr baseColWidth="10" defaultColWidth="9.1640625" defaultRowHeight="12" x14ac:dyDescent="0.15"/>
  <cols>
    <col min="1" max="1" width="17.1640625" style="1" customWidth="1"/>
    <col min="2" max="2" width="10" style="1" customWidth="1"/>
    <col min="3" max="3" width="11.5" style="1" customWidth="1"/>
    <col min="4" max="7" width="9.1640625" style="1"/>
    <col min="8" max="8" width="9.33203125" style="1" customWidth="1"/>
    <col min="9" max="16" width="9.1640625" style="1"/>
    <col min="17" max="17" width="12" style="1" customWidth="1"/>
    <col min="18" max="25" width="9.1640625" style="1"/>
    <col min="26" max="26" width="10" style="1" customWidth="1"/>
    <col min="27" max="32" width="9.1640625" style="1"/>
    <col min="33" max="33" width="9.5" style="1" customWidth="1"/>
    <col min="34" max="16384" width="9.1640625" style="1"/>
  </cols>
  <sheetData>
    <row r="1" spans="1:13" ht="16" x14ac:dyDescent="0.2">
      <c r="A1" s="81" t="s">
        <v>519</v>
      </c>
      <c r="B1" s="82"/>
      <c r="C1" s="82"/>
      <c r="D1" s="82"/>
      <c r="E1" s="82"/>
      <c r="F1" s="82"/>
      <c r="G1" s="82"/>
      <c r="H1" s="82"/>
      <c r="I1" s="82"/>
      <c r="J1" s="82"/>
      <c r="K1" s="82"/>
      <c r="L1" s="82"/>
      <c r="M1" s="82"/>
    </row>
    <row r="36" spans="1:37" x14ac:dyDescent="0.15">
      <c r="A36" s="80" t="s">
        <v>433</v>
      </c>
    </row>
    <row r="37" spans="1:37" x14ac:dyDescent="0.15">
      <c r="A37" s="1" t="s">
        <v>269</v>
      </c>
      <c r="B37" s="1" t="s">
        <v>269</v>
      </c>
    </row>
    <row r="38" spans="1:37" x14ac:dyDescent="0.15">
      <c r="A38" s="3" t="s">
        <v>263</v>
      </c>
      <c r="B38" s="4" t="str">
        <f>'Data minus Partial Responses'!N1</f>
        <v>Q7_1</v>
      </c>
      <c r="C38" s="4" t="str">
        <f>'Data minus Partial Responses'!O1</f>
        <v>Q7_2</v>
      </c>
      <c r="D38" s="4" t="str">
        <f>'Data minus Partial Responses'!P1</f>
        <v>Q7_3</v>
      </c>
      <c r="E38" s="4" t="str">
        <f>'Data minus Partial Responses'!Q1</f>
        <v>Q7_4</v>
      </c>
      <c r="F38" s="4" t="str">
        <f>'Data minus Partial Responses'!S1</f>
        <v>Q9_1</v>
      </c>
      <c r="G38" s="4" t="str">
        <f>'Data minus Partial Responses'!T1</f>
        <v>Q9_2</v>
      </c>
      <c r="H38" s="4" t="str">
        <f>'Data minus Partial Responses'!U1</f>
        <v>Q9_3</v>
      </c>
      <c r="I38" s="4" t="str">
        <f>'Data minus Partial Responses'!V1</f>
        <v>Q9_4</v>
      </c>
      <c r="J38" s="4" t="str">
        <f>'Data minus Partial Responses'!W1</f>
        <v>Q9_5</v>
      </c>
      <c r="K38" s="4" t="str">
        <f>'Data minus Partial Responses'!Y1</f>
        <v>Q11_1</v>
      </c>
      <c r="L38" s="4" t="str">
        <f>'Data minus Partial Responses'!Z1</f>
        <v>Q11_2</v>
      </c>
      <c r="M38" s="4" t="str">
        <f>'Data minus Partial Responses'!AA1</f>
        <v>Q11_3</v>
      </c>
      <c r="N38" s="4" t="str">
        <f>'Data minus Partial Responses'!AC1</f>
        <v>Q13_1</v>
      </c>
      <c r="O38" s="4" t="str">
        <f>'Data minus Partial Responses'!AD1</f>
        <v>Q13_2</v>
      </c>
      <c r="P38" s="4" t="str">
        <f>'Data minus Partial Responses'!AE1</f>
        <v>Q13_3</v>
      </c>
      <c r="Q38" s="4" t="str">
        <f>'Data minus Partial Responses'!AF1</f>
        <v>Q13_4</v>
      </c>
      <c r="R38" s="4" t="str">
        <f>'Data minus Partial Responses'!AG1</f>
        <v>Q13_5</v>
      </c>
      <c r="S38" s="4" t="str">
        <f>'Data minus Partial Responses'!AI1</f>
        <v>Q15_1</v>
      </c>
      <c r="T38" s="4" t="str">
        <f>'Data minus Partial Responses'!AJ1</f>
        <v>Q15_2</v>
      </c>
      <c r="U38" s="4" t="str">
        <f>'Data minus Partial Responses'!AK1</f>
        <v>Q15_3</v>
      </c>
      <c r="V38" s="4" t="str">
        <f>'Data minus Partial Responses'!AL1</f>
        <v>Q15_4</v>
      </c>
      <c r="W38" s="4" t="str">
        <f>'Data minus Partial Responses'!AM1</f>
        <v>Q15_5</v>
      </c>
      <c r="X38" s="4" t="str">
        <f>'Data minus Partial Responses'!AO1</f>
        <v>Q17_1</v>
      </c>
      <c r="Y38" s="4" t="str">
        <f>'Data minus Partial Responses'!AP1</f>
        <v>Q17_2</v>
      </c>
      <c r="Z38" s="4" t="str">
        <f>'Data minus Partial Responses'!AQ1</f>
        <v>Q17_3</v>
      </c>
      <c r="AA38" s="4" t="str">
        <f>'Data minus Partial Responses'!AR1</f>
        <v>Q17_4</v>
      </c>
      <c r="AB38" s="4" t="str">
        <f>'Data minus Partial Responses'!AS1</f>
        <v>Q17_5</v>
      </c>
      <c r="AC38" s="4" t="str">
        <f>'Data minus Partial Responses'!AT1</f>
        <v>Q17_6</v>
      </c>
      <c r="AD38" s="4" t="str">
        <f>'Data minus Partial Responses'!AU1</f>
        <v>Q17_7</v>
      </c>
      <c r="AE38" s="4" t="str">
        <f>'Data minus Partial Responses'!AV1</f>
        <v>Q17_8</v>
      </c>
      <c r="AF38" s="4" t="str">
        <f>'Data minus Partial Responses'!AW1</f>
        <v>Q17_9</v>
      </c>
      <c r="AG38" s="4" t="str">
        <f>'Data minus Partial Responses'!AY1</f>
        <v>Q19_1</v>
      </c>
      <c r="AH38" s="4" t="str">
        <f>'Data minus Partial Responses'!AZ1</f>
        <v>Q19_2</v>
      </c>
      <c r="AI38" s="4" t="str">
        <f>'Data minus Partial Responses'!BA1</f>
        <v>Q19_3</v>
      </c>
      <c r="AJ38" s="4" t="s">
        <v>264</v>
      </c>
    </row>
    <row r="39" spans="1:37" x14ac:dyDescent="0.15">
      <c r="A39" s="1" t="s">
        <v>156</v>
      </c>
      <c r="B39" s="4">
        <f>COUNTIF('Data minus Partial Responses'!N$4:N$34, $A39)</f>
        <v>1</v>
      </c>
      <c r="C39" s="4">
        <f>COUNTIF('Data minus Partial Responses'!O$4:O$34, $A39)</f>
        <v>1</v>
      </c>
      <c r="D39" s="4">
        <f>COUNTIF('Data minus Partial Responses'!P$4:P$34, $A39)</f>
        <v>1</v>
      </c>
      <c r="E39" s="4">
        <f>COUNTIF('Data minus Partial Responses'!Q$4:Q$34, $A39)</f>
        <v>1</v>
      </c>
      <c r="F39" s="4">
        <f>COUNTIF('Data minus Partial Responses'!S$4:S$34, $A39)</f>
        <v>1</v>
      </c>
      <c r="G39" s="4">
        <f>COUNTIF('Data minus Partial Responses'!T$4:T$34, $A39)</f>
        <v>0</v>
      </c>
      <c r="H39" s="4">
        <f>COUNTIF('Data minus Partial Responses'!U$4:U$34, $A39)</f>
        <v>0</v>
      </c>
      <c r="I39" s="4">
        <f>COUNTIF('Data minus Partial Responses'!V$4:V$34, $A39)</f>
        <v>0</v>
      </c>
      <c r="J39" s="4">
        <f>COUNTIF('Data minus Partial Responses'!W$4:W$34, $A39)</f>
        <v>1</v>
      </c>
      <c r="K39" s="4">
        <f>COUNTIF('Data minus Partial Responses'!Y$4:Y$34, $A39)</f>
        <v>2</v>
      </c>
      <c r="L39" s="4">
        <f>COUNTIF('Data minus Partial Responses'!Z$4:Z$34, $A39)</f>
        <v>1</v>
      </c>
      <c r="M39" s="4">
        <f>COUNTIF('Data minus Partial Responses'!AA$4:AA$34, $A39)</f>
        <v>1</v>
      </c>
      <c r="N39" s="4">
        <f>COUNTIF('Data minus Partial Responses'!AC$4:AC$34, $A39)</f>
        <v>0</v>
      </c>
      <c r="O39" s="4">
        <f>COUNTIF('Data minus Partial Responses'!AD$4:AD$34, $A39)</f>
        <v>0</v>
      </c>
      <c r="P39" s="4">
        <f>COUNTIF('Data minus Partial Responses'!AE$4:AE$34, $A39)</f>
        <v>1</v>
      </c>
      <c r="Q39" s="4">
        <f>COUNTIF('Data minus Partial Responses'!AF$4:AF$34, $A39)</f>
        <v>1</v>
      </c>
      <c r="R39" s="4">
        <f>COUNTIF('Data minus Partial Responses'!AG$4:AG$34, $A39)</f>
        <v>1</v>
      </c>
      <c r="S39" s="4">
        <f>COUNTIF('Data minus Partial Responses'!AI$4:AI$34, $A39)</f>
        <v>0</v>
      </c>
      <c r="T39" s="4">
        <f>COUNTIF('Data minus Partial Responses'!AJ$4:AJ$34, $A39)</f>
        <v>0</v>
      </c>
      <c r="U39" s="4">
        <f>COUNTIF('Data minus Partial Responses'!AK$4:AK$34, $A39)</f>
        <v>1</v>
      </c>
      <c r="V39" s="4">
        <f>COUNTIF('Data minus Partial Responses'!AL$4:AL$34, $A39)</f>
        <v>0</v>
      </c>
      <c r="W39" s="4">
        <f>COUNTIF('Data minus Partial Responses'!AM$4:AM$34, $A39)</f>
        <v>1</v>
      </c>
      <c r="X39" s="4">
        <f>COUNTIF('Data minus Partial Responses'!AO$4:AO$34, $A39)</f>
        <v>0</v>
      </c>
      <c r="Y39" s="4">
        <f>COUNTIF('Data minus Partial Responses'!AP$4:AP$34, $A39)</f>
        <v>1</v>
      </c>
      <c r="Z39" s="4">
        <f>COUNTIF('Data minus Partial Responses'!AQ$4:AQ$34, $A39)</f>
        <v>0</v>
      </c>
      <c r="AA39" s="4">
        <f>COUNTIF('Data minus Partial Responses'!AR$4:AR$34, $A39)</f>
        <v>1</v>
      </c>
      <c r="AB39" s="4">
        <f>COUNTIF('Data minus Partial Responses'!AS$4:AS$34, $A39)</f>
        <v>1</v>
      </c>
      <c r="AC39" s="4">
        <f>COUNTIF('Data minus Partial Responses'!AT$4:AT$34, $A39)</f>
        <v>0</v>
      </c>
      <c r="AD39" s="4">
        <f>COUNTIF('Data minus Partial Responses'!AU$4:AU$34, $A39)</f>
        <v>1</v>
      </c>
      <c r="AE39" s="4">
        <f>COUNTIF('Data minus Partial Responses'!AV$4:AV$34, $A39)</f>
        <v>1</v>
      </c>
      <c r="AF39" s="4">
        <f>COUNTIF('Data minus Partial Responses'!AW$4:AW$34, $A39)</f>
        <v>1</v>
      </c>
      <c r="AG39" s="4">
        <f>COUNTIF('Data minus Partial Responses'!AY$4:AY$34, $A39)</f>
        <v>1</v>
      </c>
      <c r="AH39" s="4">
        <f>COUNTIF('Data minus Partial Responses'!AZ$4:AZ$34, $A39)</f>
        <v>0</v>
      </c>
      <c r="AI39" s="4">
        <f>COUNTIF('Data minus Partial Responses'!BA$4:BA$34, $A39)</f>
        <v>0</v>
      </c>
      <c r="AJ39" s="1">
        <f>SUM(B39:AI39)</f>
        <v>22</v>
      </c>
    </row>
    <row r="40" spans="1:37" x14ac:dyDescent="0.15">
      <c r="A40" s="1" t="s">
        <v>141</v>
      </c>
      <c r="B40" s="4">
        <f>COUNTIF('Data minus Partial Responses'!N$4:N$34, $A40)</f>
        <v>6</v>
      </c>
      <c r="C40" s="4">
        <f>COUNTIF('Data minus Partial Responses'!O$4:O$34, $A40)</f>
        <v>2</v>
      </c>
      <c r="D40" s="4">
        <f>COUNTIF('Data minus Partial Responses'!P$4:P$34, $A40)</f>
        <v>5</v>
      </c>
      <c r="E40" s="4">
        <f>COUNTIF('Data minus Partial Responses'!Q$4:Q$34, $A40)</f>
        <v>2</v>
      </c>
      <c r="F40" s="4">
        <f>COUNTIF('Data minus Partial Responses'!S$4:S$34, $A40)</f>
        <v>1</v>
      </c>
      <c r="G40" s="4">
        <f>COUNTIF('Data minus Partial Responses'!T$4:T$34, $A40)</f>
        <v>3</v>
      </c>
      <c r="H40" s="4">
        <f>COUNTIF('Data minus Partial Responses'!U$4:U$34, $A40)</f>
        <v>3</v>
      </c>
      <c r="I40" s="4">
        <f>COUNTIF('Data minus Partial Responses'!V$4:V$34, $A40)</f>
        <v>0</v>
      </c>
      <c r="J40" s="4">
        <f>COUNTIF('Data minus Partial Responses'!W$4:W$34, $A40)</f>
        <v>5</v>
      </c>
      <c r="K40" s="4">
        <f>COUNTIF('Data minus Partial Responses'!Y$4:Y$34, $A40)</f>
        <v>4</v>
      </c>
      <c r="L40" s="4">
        <f>COUNTIF('Data minus Partial Responses'!Z$4:Z$34, $A40)</f>
        <v>1</v>
      </c>
      <c r="M40" s="4">
        <f>COUNTIF('Data minus Partial Responses'!AA$4:AA$34, $A40)</f>
        <v>1</v>
      </c>
      <c r="N40" s="4">
        <f>COUNTIF('Data minus Partial Responses'!AC$4:AC$34, $A40)</f>
        <v>5</v>
      </c>
      <c r="O40" s="4">
        <f>COUNTIF('Data minus Partial Responses'!AD$4:AD$34, $A40)</f>
        <v>1</v>
      </c>
      <c r="P40" s="4">
        <f>COUNTIF('Data minus Partial Responses'!AE$4:AE$34, $A40)</f>
        <v>3</v>
      </c>
      <c r="Q40" s="4">
        <f>COUNTIF('Data minus Partial Responses'!AF$4:AF$34, $A40)</f>
        <v>1</v>
      </c>
      <c r="R40" s="4">
        <f>COUNTIF('Data minus Partial Responses'!AG$4:AG$34, $A40)</f>
        <v>2</v>
      </c>
      <c r="S40" s="4">
        <f>COUNTIF('Data minus Partial Responses'!AI$4:AI$34, $A40)</f>
        <v>1</v>
      </c>
      <c r="T40" s="4">
        <f>COUNTIF('Data minus Partial Responses'!AJ$4:AJ$34, $A40)</f>
        <v>1</v>
      </c>
      <c r="U40" s="4">
        <f>COUNTIF('Data minus Partial Responses'!AK$4:AK$34, $A40)</f>
        <v>0</v>
      </c>
      <c r="V40" s="4">
        <f>COUNTIF('Data minus Partial Responses'!AL$4:AL$34, $A40)</f>
        <v>1</v>
      </c>
      <c r="W40" s="4">
        <f>COUNTIF('Data minus Partial Responses'!AM$4:AM$34, $A40)</f>
        <v>1</v>
      </c>
      <c r="X40" s="4">
        <f>COUNTIF('Data minus Partial Responses'!AO$4:AO$34, $A40)</f>
        <v>3</v>
      </c>
      <c r="Y40" s="4">
        <f>COUNTIF('Data minus Partial Responses'!AP$4:AP$34, $A40)</f>
        <v>3</v>
      </c>
      <c r="Z40" s="4">
        <f>COUNTIF('Data minus Partial Responses'!AQ$4:AQ$34, $A40)</f>
        <v>1</v>
      </c>
      <c r="AA40" s="4">
        <f>COUNTIF('Data minus Partial Responses'!AR$4:AR$34, $A40)</f>
        <v>0</v>
      </c>
      <c r="AB40" s="4">
        <f>COUNTIF('Data minus Partial Responses'!AS$4:AS$34, $A40)</f>
        <v>8</v>
      </c>
      <c r="AC40" s="4">
        <f>COUNTIF('Data minus Partial Responses'!AT$4:AT$34, $A40)</f>
        <v>2</v>
      </c>
      <c r="AD40" s="4">
        <f>COUNTIF('Data minus Partial Responses'!AU$4:AU$34, $A40)</f>
        <v>4</v>
      </c>
      <c r="AE40" s="4">
        <f>COUNTIF('Data minus Partial Responses'!AV$4:AV$34, $A40)</f>
        <v>6</v>
      </c>
      <c r="AF40" s="4">
        <f>COUNTIF('Data minus Partial Responses'!AW$4:AW$34, $A40)</f>
        <v>4</v>
      </c>
      <c r="AG40" s="4">
        <f>COUNTIF('Data minus Partial Responses'!AY$4:AY$34, $A40)</f>
        <v>2</v>
      </c>
      <c r="AH40" s="4">
        <f>COUNTIF('Data minus Partial Responses'!AZ$4:AZ$34, $A40)</f>
        <v>6</v>
      </c>
      <c r="AI40" s="4">
        <f>COUNTIF('Data minus Partial Responses'!BA$4:BA$34, $A40)</f>
        <v>12</v>
      </c>
      <c r="AJ40" s="1">
        <f>SUM(B40:AI40)</f>
        <v>100</v>
      </c>
    </row>
    <row r="41" spans="1:37" x14ac:dyDescent="0.15">
      <c r="A41" s="1" t="s">
        <v>139</v>
      </c>
      <c r="B41" s="4">
        <f>COUNTIF('Data minus Partial Responses'!N$4:N$34, $A41)</f>
        <v>6</v>
      </c>
      <c r="C41" s="4">
        <f>COUNTIF('Data minus Partial Responses'!O$4:O$34, $A41)</f>
        <v>5</v>
      </c>
      <c r="D41" s="4">
        <f>COUNTIF('Data minus Partial Responses'!P$4:P$34, $A41)</f>
        <v>8</v>
      </c>
      <c r="E41" s="4">
        <f>COUNTIF('Data minus Partial Responses'!Q$4:Q$34, $A41)</f>
        <v>10</v>
      </c>
      <c r="F41" s="4">
        <f>COUNTIF('Data minus Partial Responses'!S$4:S$34, $A41)</f>
        <v>5</v>
      </c>
      <c r="G41" s="4">
        <f>COUNTIF('Data minus Partial Responses'!T$4:T$34, $A41)</f>
        <v>11</v>
      </c>
      <c r="H41" s="4">
        <f>COUNTIF('Data minus Partial Responses'!U$4:U$34, $A41)</f>
        <v>8</v>
      </c>
      <c r="I41" s="4">
        <f>COUNTIF('Data minus Partial Responses'!V$4:V$34, $A41)</f>
        <v>7</v>
      </c>
      <c r="J41" s="4">
        <f>COUNTIF('Data minus Partial Responses'!W$4:W$34, $A41)</f>
        <v>4</v>
      </c>
      <c r="K41" s="4">
        <f>COUNTIF('Data minus Partial Responses'!Y$4:Y$34, $A41)</f>
        <v>5</v>
      </c>
      <c r="L41" s="4">
        <f>COUNTIF('Data minus Partial Responses'!Z$4:Z$34, $A41)</f>
        <v>11</v>
      </c>
      <c r="M41" s="4">
        <f>COUNTIF('Data minus Partial Responses'!AA$4:AA$34, $A41)</f>
        <v>8</v>
      </c>
      <c r="N41" s="4">
        <f>COUNTIF('Data minus Partial Responses'!AC$4:AC$34, $A41)</f>
        <v>5</v>
      </c>
      <c r="O41" s="4">
        <f>COUNTIF('Data minus Partial Responses'!AD$4:AD$34, $A41)</f>
        <v>4</v>
      </c>
      <c r="P41" s="4">
        <f>COUNTIF('Data minus Partial Responses'!AE$4:AE$34, $A41)</f>
        <v>13</v>
      </c>
      <c r="Q41" s="4">
        <f>COUNTIF('Data minus Partial Responses'!AF$4:AF$34, $A41)</f>
        <v>6</v>
      </c>
      <c r="R41" s="4">
        <f>COUNTIF('Data minus Partial Responses'!AG$4:AG$34, $A41)</f>
        <v>9</v>
      </c>
      <c r="S41" s="4">
        <f>COUNTIF('Data minus Partial Responses'!AI$4:AI$34, $A41)</f>
        <v>10</v>
      </c>
      <c r="T41" s="4">
        <f>COUNTIF('Data minus Partial Responses'!AJ$4:AJ$34, $A41)</f>
        <v>5</v>
      </c>
      <c r="U41" s="4">
        <f>COUNTIF('Data minus Partial Responses'!AK$4:AK$34, $A41)</f>
        <v>4</v>
      </c>
      <c r="V41" s="4">
        <f>COUNTIF('Data minus Partial Responses'!AL$4:AL$34, $A41)</f>
        <v>5</v>
      </c>
      <c r="W41" s="4">
        <f>COUNTIF('Data minus Partial Responses'!AM$4:AM$34, $A41)</f>
        <v>13</v>
      </c>
      <c r="X41" s="4">
        <f>COUNTIF('Data minus Partial Responses'!AO$4:AO$34, $A41)</f>
        <v>5</v>
      </c>
      <c r="Y41" s="4">
        <f>COUNTIF('Data minus Partial Responses'!AP$4:AP$34, $A41)</f>
        <v>8</v>
      </c>
      <c r="Z41" s="4">
        <f>COUNTIF('Data minus Partial Responses'!AQ$4:AQ$34, $A41)</f>
        <v>7</v>
      </c>
      <c r="AA41" s="4">
        <f>COUNTIF('Data minus Partial Responses'!AR$4:AR$34, $A41)</f>
        <v>7</v>
      </c>
      <c r="AB41" s="4">
        <f>COUNTIF('Data minus Partial Responses'!AS$4:AS$34, $A41)</f>
        <v>12</v>
      </c>
      <c r="AC41" s="4">
        <f>COUNTIF('Data minus Partial Responses'!AT$4:AT$34, $A41)</f>
        <v>6</v>
      </c>
      <c r="AD41" s="4">
        <f>COUNTIF('Data minus Partial Responses'!AU$4:AU$34, $A41)</f>
        <v>12</v>
      </c>
      <c r="AE41" s="4">
        <f>COUNTIF('Data minus Partial Responses'!AV$4:AV$34, $A41)</f>
        <v>8</v>
      </c>
      <c r="AF41" s="4">
        <f>COUNTIF('Data minus Partial Responses'!AW$4:AW$34, $A41)</f>
        <v>12</v>
      </c>
      <c r="AG41" s="4">
        <f>COUNTIF('Data minus Partial Responses'!AY$4:AY$34, $A41)</f>
        <v>9</v>
      </c>
      <c r="AH41" s="4">
        <f>COUNTIF('Data minus Partial Responses'!AZ$4:AZ$34, $A41)</f>
        <v>9</v>
      </c>
      <c r="AI41" s="4">
        <f>COUNTIF('Data minus Partial Responses'!BA$4:BA$34, $A41)</f>
        <v>11</v>
      </c>
      <c r="AJ41" s="1">
        <f>SUM(B41:AI41)</f>
        <v>268</v>
      </c>
    </row>
    <row r="42" spans="1:37" x14ac:dyDescent="0.15">
      <c r="A42" s="1" t="s">
        <v>138</v>
      </c>
      <c r="B42" s="4">
        <f>COUNTIF('Data minus Partial Responses'!N$4:N$34, $A42)</f>
        <v>18</v>
      </c>
      <c r="C42" s="4">
        <f>COUNTIF('Data minus Partial Responses'!O$4:O$34, $A42)</f>
        <v>23</v>
      </c>
      <c r="D42" s="4">
        <f>COUNTIF('Data minus Partial Responses'!P$4:P$34, $A42)</f>
        <v>17</v>
      </c>
      <c r="E42" s="4">
        <f>COUNTIF('Data minus Partial Responses'!Q$4:Q$34, $A42)</f>
        <v>18</v>
      </c>
      <c r="F42" s="4">
        <f>COUNTIF('Data minus Partial Responses'!S$4:S$34, $A42)</f>
        <v>24</v>
      </c>
      <c r="G42" s="4">
        <f>COUNTIF('Data minus Partial Responses'!T$4:T$34, $A42)</f>
        <v>17</v>
      </c>
      <c r="H42" s="4">
        <f>COUNTIF('Data minus Partial Responses'!U$4:U$34, $A42)</f>
        <v>20</v>
      </c>
      <c r="I42" s="4">
        <f>COUNTIF('Data minus Partial Responses'!V$4:V$34, $A42)</f>
        <v>24</v>
      </c>
      <c r="J42" s="4">
        <f>COUNTIF('Data minus Partial Responses'!W$4:W$34, $A42)</f>
        <v>21</v>
      </c>
      <c r="K42" s="4">
        <f>COUNTIF('Data minus Partial Responses'!Y$4:Y$34, $A42)</f>
        <v>20</v>
      </c>
      <c r="L42" s="4">
        <f>COUNTIF('Data minus Partial Responses'!Z$4:Z$34, $A42)</f>
        <v>18</v>
      </c>
      <c r="M42" s="22">
        <f>COUNTIF('Data minus Partial Responses'!AA$4:AA$34, $A42)</f>
        <v>21</v>
      </c>
      <c r="N42" s="22">
        <f>COUNTIF('Data minus Partial Responses'!AC$4:AC$34, $A42)</f>
        <v>21</v>
      </c>
      <c r="O42" s="4">
        <f>COUNTIF('Data minus Partial Responses'!AD$4:AD$34, $A42)</f>
        <v>26</v>
      </c>
      <c r="P42" s="4">
        <f>COUNTIF('Data minus Partial Responses'!AE$4:AE$34, $A42)</f>
        <v>14</v>
      </c>
      <c r="Q42" s="4">
        <f>COUNTIF('Data minus Partial Responses'!AF$4:AF$34, $A42)</f>
        <v>23</v>
      </c>
      <c r="R42" s="4">
        <f>COUNTIF('Data minus Partial Responses'!AG$4:AG$34, $A42)</f>
        <v>19</v>
      </c>
      <c r="S42" s="4">
        <f>COUNTIF('Data minus Partial Responses'!AI$4:AI$34, $A42)</f>
        <v>20</v>
      </c>
      <c r="T42" s="4">
        <f>COUNTIF('Data minus Partial Responses'!AJ$4:AJ$34, $A42)</f>
        <v>25</v>
      </c>
      <c r="U42" s="4">
        <f>COUNTIF('Data minus Partial Responses'!AK$4:AK$34, $A42)</f>
        <v>26</v>
      </c>
      <c r="V42" s="4">
        <f>COUNTIF('Data minus Partial Responses'!AL$4:AL$34, $A42)</f>
        <v>25</v>
      </c>
      <c r="W42" s="4">
        <f>COUNTIF('Data minus Partial Responses'!AM$4:AM$34, $A42)</f>
        <v>16</v>
      </c>
      <c r="X42" s="4">
        <f>COUNTIF('Data minus Partial Responses'!AO$4:AO$34, $A42)</f>
        <v>23</v>
      </c>
      <c r="Y42" s="4">
        <f>COUNTIF('Data minus Partial Responses'!AP$4:AP$34, $A42)</f>
        <v>19</v>
      </c>
      <c r="Z42" s="4">
        <f>COUNTIF('Data minus Partial Responses'!AQ$4:AQ$34, $A42)</f>
        <v>23</v>
      </c>
      <c r="AA42" s="4">
        <f>COUNTIF('Data minus Partial Responses'!AR$4:AR$34, $A42)</f>
        <v>23</v>
      </c>
      <c r="AB42" s="4">
        <f>COUNTIF('Data minus Partial Responses'!AS$4:AS$34, $A42)</f>
        <v>10</v>
      </c>
      <c r="AC42" s="4">
        <f>COUNTIF('Data minus Partial Responses'!AT$4:AT$34, $A42)</f>
        <v>23</v>
      </c>
      <c r="AD42" s="4">
        <f>COUNTIF('Data minus Partial Responses'!AU$4:AU$34, $A42)</f>
        <v>14</v>
      </c>
      <c r="AE42" s="4">
        <f>COUNTIF('Data minus Partial Responses'!AV$4:AV$34, $A42)</f>
        <v>16</v>
      </c>
      <c r="AF42" s="4">
        <f>COUNTIF('Data minus Partial Responses'!AW$4:AW$34, $A42)</f>
        <v>14</v>
      </c>
      <c r="AG42" s="4">
        <f>COUNTIF('Data minus Partial Responses'!AY$4:AY$34, $A42)</f>
        <v>19</v>
      </c>
      <c r="AH42" s="4">
        <f>COUNTIF('Data minus Partial Responses'!AZ$4:AZ$34, $A42)</f>
        <v>16</v>
      </c>
      <c r="AI42" s="4">
        <f>COUNTIF('Data minus Partial Responses'!BA$4:BA$34, $A42)</f>
        <v>8</v>
      </c>
      <c r="AJ42" s="1">
        <f>SUM(B42:AI42)</f>
        <v>664</v>
      </c>
      <c r="AK42" s="2" t="s">
        <v>269</v>
      </c>
    </row>
    <row r="43" spans="1:37" x14ac:dyDescent="0.15">
      <c r="A43" s="5" t="s">
        <v>264</v>
      </c>
      <c r="B43" s="4">
        <f t="shared" ref="B43:AI43" si="0">SUM(B39:B42)</f>
        <v>31</v>
      </c>
      <c r="C43" s="4">
        <f t="shared" si="0"/>
        <v>31</v>
      </c>
      <c r="D43" s="4">
        <f t="shared" si="0"/>
        <v>31</v>
      </c>
      <c r="E43" s="4">
        <f t="shared" si="0"/>
        <v>31</v>
      </c>
      <c r="F43" s="4">
        <f t="shared" si="0"/>
        <v>31</v>
      </c>
      <c r="G43" s="4">
        <f t="shared" si="0"/>
        <v>31</v>
      </c>
      <c r="H43" s="4">
        <f t="shared" si="0"/>
        <v>31</v>
      </c>
      <c r="I43" s="4">
        <f t="shared" si="0"/>
        <v>31</v>
      </c>
      <c r="J43" s="4">
        <f t="shared" si="0"/>
        <v>31</v>
      </c>
      <c r="K43" s="4">
        <f t="shared" si="0"/>
        <v>31</v>
      </c>
      <c r="L43" s="4">
        <f t="shared" si="0"/>
        <v>31</v>
      </c>
      <c r="M43" s="4">
        <f t="shared" si="0"/>
        <v>31</v>
      </c>
      <c r="N43" s="4">
        <f t="shared" si="0"/>
        <v>31</v>
      </c>
      <c r="O43" s="4">
        <f t="shared" si="0"/>
        <v>31</v>
      </c>
      <c r="P43" s="4">
        <f t="shared" si="0"/>
        <v>31</v>
      </c>
      <c r="Q43" s="4">
        <f t="shared" si="0"/>
        <v>31</v>
      </c>
      <c r="R43" s="4">
        <f t="shared" si="0"/>
        <v>31</v>
      </c>
      <c r="S43" s="4">
        <f t="shared" si="0"/>
        <v>31</v>
      </c>
      <c r="T43" s="4">
        <f t="shared" si="0"/>
        <v>31</v>
      </c>
      <c r="U43" s="4">
        <f t="shared" si="0"/>
        <v>31</v>
      </c>
      <c r="V43" s="4">
        <f t="shared" si="0"/>
        <v>31</v>
      </c>
      <c r="W43" s="4">
        <f t="shared" si="0"/>
        <v>31</v>
      </c>
      <c r="X43" s="4">
        <f t="shared" si="0"/>
        <v>31</v>
      </c>
      <c r="Y43" s="4">
        <f t="shared" si="0"/>
        <v>31</v>
      </c>
      <c r="Z43" s="4">
        <f t="shared" si="0"/>
        <v>31</v>
      </c>
      <c r="AA43" s="4">
        <f t="shared" si="0"/>
        <v>31</v>
      </c>
      <c r="AB43" s="4">
        <f t="shared" si="0"/>
        <v>31</v>
      </c>
      <c r="AC43" s="4">
        <f t="shared" si="0"/>
        <v>31</v>
      </c>
      <c r="AD43" s="4">
        <f t="shared" si="0"/>
        <v>31</v>
      </c>
      <c r="AE43" s="4">
        <f t="shared" si="0"/>
        <v>31</v>
      </c>
      <c r="AF43" s="4">
        <f t="shared" si="0"/>
        <v>31</v>
      </c>
      <c r="AG43" s="4">
        <f t="shared" si="0"/>
        <v>31</v>
      </c>
      <c r="AH43" s="4">
        <f t="shared" si="0"/>
        <v>31</v>
      </c>
      <c r="AI43" s="4">
        <f t="shared" si="0"/>
        <v>31</v>
      </c>
      <c r="AJ43" s="4">
        <f>SUM(B43:AI43)</f>
        <v>1054</v>
      </c>
      <c r="AK43" s="22" t="s">
        <v>269</v>
      </c>
    </row>
    <row r="44" spans="1:37" ht="15" customHeight="1" x14ac:dyDescent="0.15">
      <c r="A44" s="5"/>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row>
    <row r="45" spans="1:37" ht="14.25" customHeight="1" x14ac:dyDescent="0.15">
      <c r="A45" s="80" t="s">
        <v>434</v>
      </c>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row>
    <row r="46" spans="1:37" s="8" customFormat="1" ht="47.25" customHeight="1" x14ac:dyDescent="0.15">
      <c r="A46" s="6" t="s">
        <v>263</v>
      </c>
      <c r="B46" s="7" t="s">
        <v>453</v>
      </c>
      <c r="C46" s="7" t="s">
        <v>446</v>
      </c>
      <c r="D46" s="7" t="s">
        <v>381</v>
      </c>
      <c r="E46" s="7" t="s">
        <v>454</v>
      </c>
      <c r="F46" s="7" t="s">
        <v>383</v>
      </c>
      <c r="G46" s="7" t="s">
        <v>384</v>
      </c>
      <c r="H46" s="7" t="s">
        <v>385</v>
      </c>
      <c r="I46" s="7" t="s">
        <v>447</v>
      </c>
      <c r="J46" s="7" t="s">
        <v>387</v>
      </c>
      <c r="K46" s="7" t="s">
        <v>388</v>
      </c>
      <c r="L46" s="7" t="s">
        <v>448</v>
      </c>
      <c r="M46" s="7" t="s">
        <v>449</v>
      </c>
      <c r="N46" s="7" t="s">
        <v>391</v>
      </c>
      <c r="O46" s="7" t="s">
        <v>392</v>
      </c>
      <c r="P46" s="7" t="s">
        <v>393</v>
      </c>
      <c r="Q46" s="7" t="s">
        <v>450</v>
      </c>
      <c r="R46" s="7" t="s">
        <v>395</v>
      </c>
      <c r="S46" s="7" t="s">
        <v>396</v>
      </c>
      <c r="T46" s="7" t="s">
        <v>397</v>
      </c>
      <c r="U46" s="7" t="s">
        <v>451</v>
      </c>
      <c r="V46" s="7" t="s">
        <v>399</v>
      </c>
      <c r="W46" s="7" t="s">
        <v>400</v>
      </c>
      <c r="X46" s="7" t="s">
        <v>401</v>
      </c>
      <c r="Y46" s="7" t="s">
        <v>402</v>
      </c>
      <c r="Z46" s="7" t="s">
        <v>403</v>
      </c>
      <c r="AA46" s="7" t="s">
        <v>452</v>
      </c>
      <c r="AB46" s="7" t="s">
        <v>405</v>
      </c>
      <c r="AC46" s="7" t="s">
        <v>429</v>
      </c>
      <c r="AD46" s="7" t="s">
        <v>407</v>
      </c>
      <c r="AE46" s="7" t="s">
        <v>408</v>
      </c>
      <c r="AF46" s="7" t="s">
        <v>409</v>
      </c>
      <c r="AG46" s="7" t="s">
        <v>410</v>
      </c>
      <c r="AH46" s="7" t="s">
        <v>411</v>
      </c>
      <c r="AI46" s="7" t="s">
        <v>412</v>
      </c>
    </row>
    <row r="47" spans="1:37" x14ac:dyDescent="0.15">
      <c r="A47" s="1" t="str">
        <f>+A39</f>
        <v>Not Important</v>
      </c>
      <c r="B47" s="4">
        <f t="shared" ref="B47:AI47" si="1">-B39</f>
        <v>-1</v>
      </c>
      <c r="C47" s="4">
        <f t="shared" si="1"/>
        <v>-1</v>
      </c>
      <c r="D47" s="4">
        <f t="shared" si="1"/>
        <v>-1</v>
      </c>
      <c r="E47" s="4">
        <f t="shared" si="1"/>
        <v>-1</v>
      </c>
      <c r="F47" s="4">
        <f t="shared" si="1"/>
        <v>-1</v>
      </c>
      <c r="G47" s="4">
        <f t="shared" si="1"/>
        <v>0</v>
      </c>
      <c r="H47" s="4">
        <f t="shared" si="1"/>
        <v>0</v>
      </c>
      <c r="I47" s="4">
        <f t="shared" si="1"/>
        <v>0</v>
      </c>
      <c r="J47" s="4">
        <f t="shared" si="1"/>
        <v>-1</v>
      </c>
      <c r="K47" s="4">
        <f t="shared" si="1"/>
        <v>-2</v>
      </c>
      <c r="L47" s="4">
        <f t="shared" si="1"/>
        <v>-1</v>
      </c>
      <c r="M47" s="4">
        <f t="shared" si="1"/>
        <v>-1</v>
      </c>
      <c r="N47" s="4">
        <f t="shared" si="1"/>
        <v>0</v>
      </c>
      <c r="O47" s="4">
        <f t="shared" si="1"/>
        <v>0</v>
      </c>
      <c r="P47" s="4">
        <f t="shared" si="1"/>
        <v>-1</v>
      </c>
      <c r="Q47" s="4">
        <f t="shared" si="1"/>
        <v>-1</v>
      </c>
      <c r="R47" s="4">
        <f t="shared" si="1"/>
        <v>-1</v>
      </c>
      <c r="S47" s="4">
        <f t="shared" si="1"/>
        <v>0</v>
      </c>
      <c r="T47" s="4">
        <f t="shared" si="1"/>
        <v>0</v>
      </c>
      <c r="U47" s="4">
        <f t="shared" si="1"/>
        <v>-1</v>
      </c>
      <c r="V47" s="4">
        <f t="shared" si="1"/>
        <v>0</v>
      </c>
      <c r="W47" s="4">
        <f t="shared" si="1"/>
        <v>-1</v>
      </c>
      <c r="X47" s="4">
        <f t="shared" si="1"/>
        <v>0</v>
      </c>
      <c r="Y47" s="4">
        <f t="shared" si="1"/>
        <v>-1</v>
      </c>
      <c r="Z47" s="4">
        <f t="shared" si="1"/>
        <v>0</v>
      </c>
      <c r="AA47" s="4">
        <f t="shared" si="1"/>
        <v>-1</v>
      </c>
      <c r="AB47" s="4">
        <f t="shared" si="1"/>
        <v>-1</v>
      </c>
      <c r="AC47" s="4">
        <f t="shared" si="1"/>
        <v>0</v>
      </c>
      <c r="AD47" s="4">
        <f t="shared" si="1"/>
        <v>-1</v>
      </c>
      <c r="AE47" s="4">
        <f t="shared" si="1"/>
        <v>-1</v>
      </c>
      <c r="AF47" s="4">
        <f t="shared" si="1"/>
        <v>-1</v>
      </c>
      <c r="AG47" s="4">
        <f t="shared" si="1"/>
        <v>-1</v>
      </c>
      <c r="AH47" s="4">
        <f t="shared" si="1"/>
        <v>0</v>
      </c>
      <c r="AI47" s="4">
        <f t="shared" si="1"/>
        <v>0</v>
      </c>
    </row>
    <row r="48" spans="1:37" x14ac:dyDescent="0.15">
      <c r="A48" s="1" t="str">
        <f>+A40</f>
        <v>Somewhat Important</v>
      </c>
      <c r="B48" s="4">
        <f t="shared" ref="B48:AI48" si="2">-B40</f>
        <v>-6</v>
      </c>
      <c r="C48" s="4">
        <f t="shared" si="2"/>
        <v>-2</v>
      </c>
      <c r="D48" s="4">
        <f t="shared" si="2"/>
        <v>-5</v>
      </c>
      <c r="E48" s="4">
        <f t="shared" si="2"/>
        <v>-2</v>
      </c>
      <c r="F48" s="4">
        <f t="shared" si="2"/>
        <v>-1</v>
      </c>
      <c r="G48" s="4">
        <f t="shared" si="2"/>
        <v>-3</v>
      </c>
      <c r="H48" s="4">
        <f t="shared" si="2"/>
        <v>-3</v>
      </c>
      <c r="I48" s="4">
        <f t="shared" si="2"/>
        <v>0</v>
      </c>
      <c r="J48" s="4">
        <f t="shared" si="2"/>
        <v>-5</v>
      </c>
      <c r="K48" s="4">
        <f t="shared" si="2"/>
        <v>-4</v>
      </c>
      <c r="L48" s="4">
        <f t="shared" si="2"/>
        <v>-1</v>
      </c>
      <c r="M48" s="4">
        <f t="shared" si="2"/>
        <v>-1</v>
      </c>
      <c r="N48" s="4">
        <f t="shared" si="2"/>
        <v>-5</v>
      </c>
      <c r="O48" s="4">
        <f t="shared" si="2"/>
        <v>-1</v>
      </c>
      <c r="P48" s="4">
        <f t="shared" si="2"/>
        <v>-3</v>
      </c>
      <c r="Q48" s="4">
        <f t="shared" si="2"/>
        <v>-1</v>
      </c>
      <c r="R48" s="4">
        <f t="shared" si="2"/>
        <v>-2</v>
      </c>
      <c r="S48" s="4">
        <f t="shared" si="2"/>
        <v>-1</v>
      </c>
      <c r="T48" s="4">
        <f t="shared" si="2"/>
        <v>-1</v>
      </c>
      <c r="U48" s="4">
        <f t="shared" si="2"/>
        <v>0</v>
      </c>
      <c r="V48" s="4">
        <f t="shared" si="2"/>
        <v>-1</v>
      </c>
      <c r="W48" s="4">
        <f t="shared" si="2"/>
        <v>-1</v>
      </c>
      <c r="X48" s="4">
        <f t="shared" si="2"/>
        <v>-3</v>
      </c>
      <c r="Y48" s="4">
        <f t="shared" si="2"/>
        <v>-3</v>
      </c>
      <c r="Z48" s="4">
        <f t="shared" si="2"/>
        <v>-1</v>
      </c>
      <c r="AA48" s="4">
        <f t="shared" si="2"/>
        <v>0</v>
      </c>
      <c r="AB48" s="4">
        <f t="shared" si="2"/>
        <v>-8</v>
      </c>
      <c r="AC48" s="4">
        <f t="shared" si="2"/>
        <v>-2</v>
      </c>
      <c r="AD48" s="4">
        <f t="shared" si="2"/>
        <v>-4</v>
      </c>
      <c r="AE48" s="4">
        <f t="shared" si="2"/>
        <v>-6</v>
      </c>
      <c r="AF48" s="4">
        <f t="shared" si="2"/>
        <v>-4</v>
      </c>
      <c r="AG48" s="4">
        <f t="shared" si="2"/>
        <v>-2</v>
      </c>
      <c r="AH48" s="4">
        <f t="shared" si="2"/>
        <v>-6</v>
      </c>
      <c r="AI48" s="4">
        <f t="shared" si="2"/>
        <v>-12</v>
      </c>
    </row>
    <row r="49" spans="1:35" x14ac:dyDescent="0.15">
      <c r="A49" s="1" t="str">
        <f>+A41</f>
        <v>Important</v>
      </c>
      <c r="B49" s="4">
        <f t="shared" ref="B49:AI49" si="3">B41</f>
        <v>6</v>
      </c>
      <c r="C49" s="4">
        <f t="shared" si="3"/>
        <v>5</v>
      </c>
      <c r="D49" s="4">
        <f t="shared" si="3"/>
        <v>8</v>
      </c>
      <c r="E49" s="4">
        <f t="shared" si="3"/>
        <v>10</v>
      </c>
      <c r="F49" s="4">
        <f t="shared" si="3"/>
        <v>5</v>
      </c>
      <c r="G49" s="4">
        <f t="shared" si="3"/>
        <v>11</v>
      </c>
      <c r="H49" s="4">
        <f t="shared" si="3"/>
        <v>8</v>
      </c>
      <c r="I49" s="4">
        <f t="shared" si="3"/>
        <v>7</v>
      </c>
      <c r="J49" s="4">
        <f t="shared" si="3"/>
        <v>4</v>
      </c>
      <c r="K49" s="4">
        <f t="shared" si="3"/>
        <v>5</v>
      </c>
      <c r="L49" s="4">
        <f t="shared" si="3"/>
        <v>11</v>
      </c>
      <c r="M49" s="4">
        <f t="shared" si="3"/>
        <v>8</v>
      </c>
      <c r="N49" s="4">
        <f t="shared" si="3"/>
        <v>5</v>
      </c>
      <c r="O49" s="4">
        <f t="shared" si="3"/>
        <v>4</v>
      </c>
      <c r="P49" s="4">
        <f t="shared" si="3"/>
        <v>13</v>
      </c>
      <c r="Q49" s="4">
        <f t="shared" si="3"/>
        <v>6</v>
      </c>
      <c r="R49" s="4">
        <f t="shared" si="3"/>
        <v>9</v>
      </c>
      <c r="S49" s="4">
        <f t="shared" si="3"/>
        <v>10</v>
      </c>
      <c r="T49" s="4">
        <f t="shared" si="3"/>
        <v>5</v>
      </c>
      <c r="U49" s="4">
        <f t="shared" si="3"/>
        <v>4</v>
      </c>
      <c r="V49" s="4">
        <f t="shared" si="3"/>
        <v>5</v>
      </c>
      <c r="W49" s="4">
        <f t="shared" si="3"/>
        <v>13</v>
      </c>
      <c r="X49" s="4">
        <f t="shared" si="3"/>
        <v>5</v>
      </c>
      <c r="Y49" s="4">
        <f t="shared" si="3"/>
        <v>8</v>
      </c>
      <c r="Z49" s="4">
        <f t="shared" si="3"/>
        <v>7</v>
      </c>
      <c r="AA49" s="4">
        <f t="shared" si="3"/>
        <v>7</v>
      </c>
      <c r="AB49" s="4">
        <f t="shared" si="3"/>
        <v>12</v>
      </c>
      <c r="AC49" s="4">
        <f t="shared" si="3"/>
        <v>6</v>
      </c>
      <c r="AD49" s="4">
        <f t="shared" si="3"/>
        <v>12</v>
      </c>
      <c r="AE49" s="4">
        <f t="shared" si="3"/>
        <v>8</v>
      </c>
      <c r="AF49" s="4">
        <f t="shared" si="3"/>
        <v>12</v>
      </c>
      <c r="AG49" s="4">
        <f t="shared" si="3"/>
        <v>9</v>
      </c>
      <c r="AH49" s="4">
        <f t="shared" si="3"/>
        <v>9</v>
      </c>
      <c r="AI49" s="4">
        <f t="shared" si="3"/>
        <v>11</v>
      </c>
    </row>
    <row r="50" spans="1:35" x14ac:dyDescent="0.15">
      <c r="A50" s="1" t="str">
        <f>+A42</f>
        <v>Very Important</v>
      </c>
      <c r="B50" s="4">
        <f t="shared" ref="B50:AI50" si="4">B42</f>
        <v>18</v>
      </c>
      <c r="C50" s="4">
        <f t="shared" si="4"/>
        <v>23</v>
      </c>
      <c r="D50" s="4">
        <f t="shared" si="4"/>
        <v>17</v>
      </c>
      <c r="E50" s="4">
        <f t="shared" si="4"/>
        <v>18</v>
      </c>
      <c r="F50" s="4">
        <f t="shared" si="4"/>
        <v>24</v>
      </c>
      <c r="G50" s="4">
        <f t="shared" si="4"/>
        <v>17</v>
      </c>
      <c r="H50" s="4">
        <f t="shared" si="4"/>
        <v>20</v>
      </c>
      <c r="I50" s="4">
        <f t="shared" si="4"/>
        <v>24</v>
      </c>
      <c r="J50" s="4">
        <f t="shared" si="4"/>
        <v>21</v>
      </c>
      <c r="K50" s="4">
        <f t="shared" si="4"/>
        <v>20</v>
      </c>
      <c r="L50" s="4">
        <f t="shared" si="4"/>
        <v>18</v>
      </c>
      <c r="M50" s="4">
        <f t="shared" si="4"/>
        <v>21</v>
      </c>
      <c r="N50" s="4">
        <f t="shared" si="4"/>
        <v>21</v>
      </c>
      <c r="O50" s="4">
        <f t="shared" si="4"/>
        <v>26</v>
      </c>
      <c r="P50" s="4">
        <f t="shared" si="4"/>
        <v>14</v>
      </c>
      <c r="Q50" s="4">
        <f t="shared" si="4"/>
        <v>23</v>
      </c>
      <c r="R50" s="4">
        <f t="shared" si="4"/>
        <v>19</v>
      </c>
      <c r="S50" s="4">
        <f t="shared" si="4"/>
        <v>20</v>
      </c>
      <c r="T50" s="4">
        <f t="shared" si="4"/>
        <v>25</v>
      </c>
      <c r="U50" s="4">
        <f t="shared" si="4"/>
        <v>26</v>
      </c>
      <c r="V50" s="4">
        <f t="shared" si="4"/>
        <v>25</v>
      </c>
      <c r="W50" s="4">
        <f t="shared" si="4"/>
        <v>16</v>
      </c>
      <c r="X50" s="4">
        <f t="shared" si="4"/>
        <v>23</v>
      </c>
      <c r="Y50" s="4">
        <f t="shared" si="4"/>
        <v>19</v>
      </c>
      <c r="Z50" s="4">
        <f t="shared" si="4"/>
        <v>23</v>
      </c>
      <c r="AA50" s="4">
        <f t="shared" si="4"/>
        <v>23</v>
      </c>
      <c r="AB50" s="4">
        <f t="shared" si="4"/>
        <v>10</v>
      </c>
      <c r="AC50" s="4">
        <f t="shared" si="4"/>
        <v>23</v>
      </c>
      <c r="AD50" s="4">
        <f t="shared" si="4"/>
        <v>14</v>
      </c>
      <c r="AE50" s="4">
        <f t="shared" si="4"/>
        <v>16</v>
      </c>
      <c r="AF50" s="4">
        <f t="shared" si="4"/>
        <v>14</v>
      </c>
      <c r="AG50" s="4">
        <f t="shared" si="4"/>
        <v>19</v>
      </c>
      <c r="AH50" s="4">
        <f t="shared" si="4"/>
        <v>16</v>
      </c>
      <c r="AI50" s="4">
        <f t="shared" si="4"/>
        <v>8</v>
      </c>
    </row>
    <row r="51" spans="1:35" x14ac:dyDescent="0.15">
      <c r="B51" s="4">
        <f t="shared" ref="B51:AI51" si="5">SUM(B47:B50)</f>
        <v>17</v>
      </c>
      <c r="C51" s="4">
        <f t="shared" si="5"/>
        <v>25</v>
      </c>
      <c r="D51" s="4">
        <f t="shared" si="5"/>
        <v>19</v>
      </c>
      <c r="E51" s="4">
        <f t="shared" si="5"/>
        <v>25</v>
      </c>
      <c r="F51" s="4">
        <f t="shared" si="5"/>
        <v>27</v>
      </c>
      <c r="G51" s="4">
        <f t="shared" si="5"/>
        <v>25</v>
      </c>
      <c r="H51" s="4">
        <f t="shared" si="5"/>
        <v>25</v>
      </c>
      <c r="I51" s="4">
        <f t="shared" si="5"/>
        <v>31</v>
      </c>
      <c r="J51" s="4">
        <f t="shared" si="5"/>
        <v>19</v>
      </c>
      <c r="K51" s="4">
        <f t="shared" si="5"/>
        <v>19</v>
      </c>
      <c r="L51" s="4">
        <f t="shared" si="5"/>
        <v>27</v>
      </c>
      <c r="M51" s="4">
        <f t="shared" si="5"/>
        <v>27</v>
      </c>
      <c r="N51" s="4">
        <f t="shared" si="5"/>
        <v>21</v>
      </c>
      <c r="O51" s="4">
        <f t="shared" si="5"/>
        <v>29</v>
      </c>
      <c r="P51" s="4">
        <f t="shared" si="5"/>
        <v>23</v>
      </c>
      <c r="Q51" s="4">
        <f t="shared" si="5"/>
        <v>27</v>
      </c>
      <c r="R51" s="4">
        <f t="shared" si="5"/>
        <v>25</v>
      </c>
      <c r="S51" s="4">
        <f t="shared" si="5"/>
        <v>29</v>
      </c>
      <c r="T51" s="4">
        <f t="shared" si="5"/>
        <v>29</v>
      </c>
      <c r="U51" s="4">
        <f t="shared" si="5"/>
        <v>29</v>
      </c>
      <c r="V51" s="4">
        <f t="shared" si="5"/>
        <v>29</v>
      </c>
      <c r="W51" s="4">
        <f t="shared" si="5"/>
        <v>27</v>
      </c>
      <c r="X51" s="4">
        <f t="shared" si="5"/>
        <v>25</v>
      </c>
      <c r="Y51" s="4">
        <f t="shared" si="5"/>
        <v>23</v>
      </c>
      <c r="Z51" s="4">
        <f t="shared" si="5"/>
        <v>29</v>
      </c>
      <c r="AA51" s="4">
        <f t="shared" si="5"/>
        <v>29</v>
      </c>
      <c r="AB51" s="4">
        <f t="shared" si="5"/>
        <v>13</v>
      </c>
      <c r="AC51" s="4">
        <f t="shared" si="5"/>
        <v>27</v>
      </c>
      <c r="AD51" s="4">
        <f t="shared" si="5"/>
        <v>21</v>
      </c>
      <c r="AE51" s="4">
        <f t="shared" si="5"/>
        <v>17</v>
      </c>
      <c r="AF51" s="4">
        <f t="shared" si="5"/>
        <v>21</v>
      </c>
      <c r="AG51" s="4">
        <f t="shared" si="5"/>
        <v>25</v>
      </c>
      <c r="AH51" s="4">
        <f t="shared" si="5"/>
        <v>19</v>
      </c>
      <c r="AI51" s="4">
        <f t="shared" si="5"/>
        <v>7</v>
      </c>
    </row>
  </sheetData>
  <mergeCells count="1">
    <mergeCell ref="A1:M1"/>
  </mergeCells>
  <pageMargins left="0.7" right="0.7" top="0.75" bottom="0.75" header="0.3" footer="0.3"/>
  <pageSetup orientation="portrait" horizontalDpi="4294967295" verticalDpi="4294967295"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87C7C-D252-4C79-8A17-6BC5DB93CB00}">
  <dimension ref="B1:ET143"/>
  <sheetViews>
    <sheetView zoomScale="87" zoomScaleNormal="87" workbookViewId="0">
      <selection activeCell="J25" sqref="J8:J41"/>
      <pivotSelection pane="bottomRight" showHeader="1" axis="axisRow" activeRow="24" activeCol="9" previousRow="24" previousCol="9" click="1" r:id="rId1">
        <pivotArea dataOnly="0" labelOnly="1" fieldPosition="0">
          <references count="1">
            <reference field="5" count="0"/>
          </references>
        </pivotArea>
      </pivotSelection>
    </sheetView>
  </sheetViews>
  <sheetFormatPr baseColWidth="10" defaultColWidth="9.83203125" defaultRowHeight="12.75" customHeight="1" x14ac:dyDescent="0.15"/>
  <cols>
    <col min="1" max="1" width="4" style="10" customWidth="1"/>
    <col min="2" max="2" width="21.5" style="10" customWidth="1"/>
    <col min="3" max="3" width="5.83203125" style="19" customWidth="1"/>
    <col min="4" max="4" width="6.5" style="19" customWidth="1"/>
    <col min="5" max="6" width="6.6640625" style="19" customWidth="1"/>
    <col min="7" max="7" width="5.5" style="19" customWidth="1"/>
    <col min="8" max="8" width="6.1640625" style="19" customWidth="1"/>
    <col min="9" max="9" width="9.83203125" style="10"/>
    <col min="10" max="10" width="29.6640625" style="10" bestFit="1" customWidth="1"/>
    <col min="11" max="11" width="16.5" style="10" bestFit="1" customWidth="1"/>
    <col min="12" max="12" width="16.6640625" style="10" bestFit="1" customWidth="1"/>
    <col min="13" max="13" width="17.33203125" style="10" bestFit="1" customWidth="1"/>
    <col min="14" max="19" width="4.5" style="10" bestFit="1" customWidth="1"/>
    <col min="20" max="37" width="4" style="10" bestFit="1" customWidth="1"/>
    <col min="38" max="44" width="3.1640625" style="10" bestFit="1" customWidth="1"/>
    <col min="45" max="45" width="13.6640625" style="10" bestFit="1" customWidth="1"/>
    <col min="46" max="46" width="15" style="10" bestFit="1" customWidth="1"/>
    <col min="47" max="47" width="3.5" style="10" bestFit="1" customWidth="1"/>
    <col min="48" max="54" width="4.5" style="10" bestFit="1" customWidth="1"/>
    <col min="55" max="72" width="4" style="10" bestFit="1" customWidth="1"/>
    <col min="73" max="79" width="3.1640625" style="10" bestFit="1" customWidth="1"/>
    <col min="80" max="80" width="16.6640625" style="10" bestFit="1" customWidth="1"/>
    <col min="81" max="81" width="15.5" style="10" bestFit="1" customWidth="1"/>
    <col min="82" max="82" width="3.5" style="10" bestFit="1" customWidth="1"/>
    <col min="83" max="89" width="4.5" style="10" bestFit="1" customWidth="1"/>
    <col min="90" max="107" width="4" style="10" bestFit="1" customWidth="1"/>
    <col min="108" max="114" width="3.1640625" style="10" bestFit="1" customWidth="1"/>
    <col min="115" max="115" width="17.33203125" style="10" bestFit="1" customWidth="1"/>
    <col min="116" max="116" width="8.5" style="10" bestFit="1" customWidth="1"/>
    <col min="117" max="16384" width="9.83203125" style="10"/>
  </cols>
  <sheetData>
    <row r="1" spans="2:150" ht="15.75" customHeight="1" x14ac:dyDescent="0.2">
      <c r="B1" s="69" t="s">
        <v>520</v>
      </c>
    </row>
    <row r="2" spans="2:150" ht="12.75" customHeight="1" x14ac:dyDescent="0.15">
      <c r="B2" s="10" t="s">
        <v>269</v>
      </c>
    </row>
    <row r="3" spans="2:150" ht="29.25" customHeight="1" x14ac:dyDescent="0.2">
      <c r="B3" s="29"/>
      <c r="C3" s="85" t="s">
        <v>455</v>
      </c>
      <c r="D3" s="85"/>
      <c r="E3" s="83" t="s">
        <v>456</v>
      </c>
      <c r="F3" s="84"/>
      <c r="G3" s="83" t="s">
        <v>417</v>
      </c>
      <c r="H3" s="84"/>
      <c r="I3" s="35"/>
      <c r="J3" s="69" t="s">
        <v>438</v>
      </c>
    </row>
    <row r="4" spans="2:150" ht="12.75" customHeight="1" x14ac:dyDescent="0.15">
      <c r="B4" s="29"/>
      <c r="C4" s="28" t="s">
        <v>415</v>
      </c>
      <c r="D4" s="28" t="s">
        <v>379</v>
      </c>
      <c r="E4" s="28" t="s">
        <v>415</v>
      </c>
      <c r="F4" s="28" t="s">
        <v>379</v>
      </c>
      <c r="G4" s="28" t="s">
        <v>415</v>
      </c>
      <c r="H4" s="28" t="s">
        <v>379</v>
      </c>
      <c r="I4" s="36"/>
      <c r="J4" s="9" t="s">
        <v>413</v>
      </c>
      <c r="K4" s="10" t="s">
        <v>415</v>
      </c>
    </row>
    <row r="5" spans="2:150" ht="12.75" customHeight="1" x14ac:dyDescent="0.15">
      <c r="B5" s="31" t="s">
        <v>453</v>
      </c>
      <c r="C5" s="25">
        <v>11</v>
      </c>
      <c r="D5" s="32">
        <f t="shared" ref="D5:D23" si="0">C5/16</f>
        <v>0.6875</v>
      </c>
      <c r="E5" s="25">
        <v>8</v>
      </c>
      <c r="F5" s="32">
        <f t="shared" ref="F5:F23" si="1">E5/10</f>
        <v>0.8</v>
      </c>
      <c r="G5" s="25">
        <v>5</v>
      </c>
      <c r="H5" s="33">
        <f t="shared" ref="H5:H23" si="2">G5/5</f>
        <v>1</v>
      </c>
      <c r="I5" s="37"/>
    </row>
    <row r="6" spans="2:150" ht="12.75" customHeight="1" x14ac:dyDescent="0.2">
      <c r="B6" s="31" t="s">
        <v>446</v>
      </c>
      <c r="C6" s="25">
        <v>14</v>
      </c>
      <c r="D6" s="32">
        <f t="shared" si="0"/>
        <v>0.875</v>
      </c>
      <c r="E6" s="25">
        <v>10</v>
      </c>
      <c r="F6" s="32">
        <f t="shared" si="1"/>
        <v>1</v>
      </c>
      <c r="G6" s="25">
        <v>4</v>
      </c>
      <c r="H6" s="33">
        <f t="shared" si="2"/>
        <v>0.8</v>
      </c>
      <c r="I6" s="37"/>
      <c r="J6" s="9" t="s">
        <v>414</v>
      </c>
      <c r="K6" s="9" t="s">
        <v>268</v>
      </c>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row>
    <row r="7" spans="2:150" ht="12.75" customHeight="1" x14ac:dyDescent="0.2">
      <c r="B7" s="31" t="s">
        <v>381</v>
      </c>
      <c r="C7" s="25">
        <v>11</v>
      </c>
      <c r="D7" s="32">
        <f t="shared" si="0"/>
        <v>0.6875</v>
      </c>
      <c r="E7" s="25">
        <v>9</v>
      </c>
      <c r="F7" s="32">
        <f t="shared" si="1"/>
        <v>0.9</v>
      </c>
      <c r="G7" s="25">
        <v>5</v>
      </c>
      <c r="H7" s="33">
        <f t="shared" si="2"/>
        <v>1</v>
      </c>
      <c r="I7" s="37"/>
      <c r="J7" s="9" t="s">
        <v>266</v>
      </c>
      <c r="K7" s="10" t="s">
        <v>135</v>
      </c>
      <c r="L7" s="10" t="s">
        <v>134</v>
      </c>
      <c r="M7" s="10" t="s">
        <v>417</v>
      </c>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s="10" t="s">
        <v>134</v>
      </c>
      <c r="DN7" s="10" t="s">
        <v>417</v>
      </c>
      <c r="DO7" s="10" t="s">
        <v>387</v>
      </c>
      <c r="DP7" s="10" t="s">
        <v>135</v>
      </c>
      <c r="DQ7" s="10" t="s">
        <v>134</v>
      </c>
      <c r="DR7" s="10" t="s">
        <v>417</v>
      </c>
      <c r="DS7" s="10" t="s">
        <v>388</v>
      </c>
      <c r="DT7" s="10" t="s">
        <v>135</v>
      </c>
      <c r="DU7" s="10" t="s">
        <v>134</v>
      </c>
      <c r="DV7" s="10" t="s">
        <v>417</v>
      </c>
      <c r="DW7" s="10" t="s">
        <v>411</v>
      </c>
      <c r="DX7" s="10" t="s">
        <v>135</v>
      </c>
      <c r="DY7" s="10" t="s">
        <v>134</v>
      </c>
      <c r="DZ7" s="10" t="s">
        <v>417</v>
      </c>
      <c r="EA7" s="10" t="s">
        <v>381</v>
      </c>
      <c r="EB7" s="10" t="s">
        <v>135</v>
      </c>
      <c r="EC7" s="10" t="s">
        <v>134</v>
      </c>
      <c r="ED7" s="10" t="s">
        <v>417</v>
      </c>
      <c r="EE7" s="10" t="s">
        <v>419</v>
      </c>
      <c r="EF7" s="10" t="s">
        <v>135</v>
      </c>
      <c r="EG7" s="10" t="s">
        <v>134</v>
      </c>
      <c r="EH7" s="10" t="s">
        <v>417</v>
      </c>
      <c r="EI7" s="10" t="s">
        <v>408</v>
      </c>
      <c r="EJ7" s="10" t="s">
        <v>135</v>
      </c>
      <c r="EK7" s="10" t="s">
        <v>134</v>
      </c>
      <c r="EL7" s="10" t="s">
        <v>417</v>
      </c>
      <c r="EM7" s="10" t="s">
        <v>418</v>
      </c>
      <c r="EN7" s="10" t="s">
        <v>135</v>
      </c>
      <c r="EO7" s="10" t="s">
        <v>134</v>
      </c>
      <c r="EP7" s="10" t="s">
        <v>417</v>
      </c>
      <c r="EQ7" s="10" t="s">
        <v>412</v>
      </c>
      <c r="ER7" s="10" t="s">
        <v>135</v>
      </c>
      <c r="ES7" s="10" t="s">
        <v>134</v>
      </c>
      <c r="ET7" s="10" t="s">
        <v>417</v>
      </c>
    </row>
    <row r="8" spans="2:150" ht="12.75" customHeight="1" x14ac:dyDescent="0.2">
      <c r="B8" s="34" t="s">
        <v>454</v>
      </c>
      <c r="C8" s="25">
        <v>14</v>
      </c>
      <c r="D8" s="32">
        <f t="shared" si="0"/>
        <v>0.875</v>
      </c>
      <c r="E8" s="25">
        <v>9</v>
      </c>
      <c r="F8" s="32">
        <f t="shared" si="1"/>
        <v>0.9</v>
      </c>
      <c r="G8" s="25">
        <v>5</v>
      </c>
      <c r="H8" s="33">
        <f t="shared" si="2"/>
        <v>1</v>
      </c>
      <c r="I8" s="37"/>
      <c r="J8" s="11" t="s">
        <v>310</v>
      </c>
      <c r="K8" s="12">
        <v>12</v>
      </c>
      <c r="L8" s="12">
        <v>5</v>
      </c>
      <c r="M8" s="12">
        <v>2</v>
      </c>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s="10">
        <v>9</v>
      </c>
      <c r="DN8" s="10">
        <v>3</v>
      </c>
      <c r="DP8" s="10">
        <v>11</v>
      </c>
      <c r="DQ8" s="10">
        <v>10</v>
      </c>
      <c r="DR8" s="10">
        <v>4</v>
      </c>
      <c r="DT8" s="10">
        <v>13</v>
      </c>
      <c r="DU8" s="10">
        <v>9</v>
      </c>
      <c r="DV8" s="10">
        <v>3</v>
      </c>
      <c r="DX8" s="10">
        <v>13</v>
      </c>
      <c r="DY8" s="10">
        <v>9</v>
      </c>
      <c r="DZ8" s="10">
        <v>3</v>
      </c>
      <c r="EB8" s="10">
        <v>11</v>
      </c>
      <c r="EC8" s="10">
        <v>9</v>
      </c>
      <c r="ED8" s="10">
        <v>5</v>
      </c>
      <c r="EF8" s="10">
        <v>11</v>
      </c>
      <c r="EG8" s="10">
        <v>8</v>
      </c>
      <c r="EH8" s="10">
        <v>5</v>
      </c>
      <c r="EJ8" s="10">
        <v>12</v>
      </c>
      <c r="EK8" s="10">
        <v>7</v>
      </c>
      <c r="EL8" s="10">
        <v>5</v>
      </c>
      <c r="EN8" s="10">
        <v>11</v>
      </c>
      <c r="EO8" s="10">
        <v>7</v>
      </c>
      <c r="EP8" s="10">
        <v>4</v>
      </c>
      <c r="ER8" s="10">
        <v>12</v>
      </c>
      <c r="ES8" s="10">
        <v>5</v>
      </c>
      <c r="ET8" s="10">
        <v>2</v>
      </c>
    </row>
    <row r="9" spans="2:150" ht="12.75" customHeight="1" x14ac:dyDescent="0.2">
      <c r="B9" s="34" t="s">
        <v>383</v>
      </c>
      <c r="C9" s="25">
        <v>15</v>
      </c>
      <c r="D9" s="32">
        <f t="shared" si="0"/>
        <v>0.9375</v>
      </c>
      <c r="E9" s="25">
        <v>10</v>
      </c>
      <c r="F9" s="32">
        <f t="shared" si="1"/>
        <v>1</v>
      </c>
      <c r="G9" s="25">
        <v>4</v>
      </c>
      <c r="H9" s="33">
        <f t="shared" si="2"/>
        <v>0.8</v>
      </c>
      <c r="I9" s="37"/>
      <c r="J9" s="11" t="s">
        <v>309</v>
      </c>
      <c r="K9" s="12">
        <v>13</v>
      </c>
      <c r="L9" s="12">
        <v>9</v>
      </c>
      <c r="M9" s="12">
        <v>3</v>
      </c>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s="10">
        <v>0.9</v>
      </c>
      <c r="DN9" s="10">
        <v>0.6</v>
      </c>
      <c r="DP9" s="10">
        <v>0.6875</v>
      </c>
      <c r="DQ9" s="10">
        <v>1</v>
      </c>
      <c r="DR9" s="10">
        <v>0.8</v>
      </c>
      <c r="DT9" s="10">
        <v>0.8125</v>
      </c>
      <c r="DU9" s="10">
        <v>0.9</v>
      </c>
      <c r="DV9" s="10">
        <v>0.6</v>
      </c>
      <c r="DX9" s="10">
        <v>0.8125</v>
      </c>
      <c r="DY9" s="10">
        <v>0.9</v>
      </c>
      <c r="DZ9" s="10">
        <v>0.6</v>
      </c>
      <c r="EB9" s="10">
        <v>0.6875</v>
      </c>
      <c r="EC9" s="10">
        <v>0.9</v>
      </c>
      <c r="ED9" s="10">
        <v>1</v>
      </c>
      <c r="EF9" s="10">
        <v>0.6875</v>
      </c>
      <c r="EG9" s="10">
        <v>0.8</v>
      </c>
      <c r="EH9" s="10">
        <v>1</v>
      </c>
      <c r="EJ9" s="10">
        <v>0.75</v>
      </c>
      <c r="EK9" s="10">
        <v>0.7</v>
      </c>
      <c r="EL9" s="10">
        <v>1</v>
      </c>
      <c r="EN9" s="10">
        <v>0.6875</v>
      </c>
      <c r="EO9" s="10">
        <v>0.7</v>
      </c>
      <c r="EP9" s="10">
        <v>0.8</v>
      </c>
      <c r="ER9" s="10">
        <v>0.75</v>
      </c>
      <c r="ES9" s="10">
        <v>0.5</v>
      </c>
      <c r="ET9" s="10">
        <v>0.4</v>
      </c>
    </row>
    <row r="10" spans="2:150" ht="12.75" customHeight="1" x14ac:dyDescent="0.2">
      <c r="B10" s="31" t="s">
        <v>384</v>
      </c>
      <c r="C10" s="25">
        <v>15</v>
      </c>
      <c r="D10" s="32">
        <f t="shared" si="0"/>
        <v>0.9375</v>
      </c>
      <c r="E10" s="25">
        <v>8</v>
      </c>
      <c r="F10" s="32">
        <f t="shared" si="1"/>
        <v>0.8</v>
      </c>
      <c r="G10" s="25">
        <v>5</v>
      </c>
      <c r="H10" s="33">
        <f t="shared" si="2"/>
        <v>1</v>
      </c>
      <c r="I10" s="37"/>
      <c r="J10" s="11" t="s">
        <v>308</v>
      </c>
      <c r="K10" s="12">
        <v>15</v>
      </c>
      <c r="L10" s="12">
        <v>9</v>
      </c>
      <c r="M10" s="12">
        <v>4</v>
      </c>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row>
    <row r="11" spans="2:150" ht="12.75" customHeight="1" x14ac:dyDescent="0.2">
      <c r="B11" s="31" t="s">
        <v>385</v>
      </c>
      <c r="C11" s="25">
        <v>14</v>
      </c>
      <c r="D11" s="32">
        <f t="shared" si="0"/>
        <v>0.875</v>
      </c>
      <c r="E11" s="25">
        <v>9</v>
      </c>
      <c r="F11" s="32">
        <f t="shared" si="1"/>
        <v>0.9</v>
      </c>
      <c r="G11" s="25">
        <v>5</v>
      </c>
      <c r="H11" s="33">
        <f t="shared" si="2"/>
        <v>1</v>
      </c>
      <c r="I11" s="37"/>
      <c r="J11" s="11" t="s">
        <v>312</v>
      </c>
      <c r="K11" s="12">
        <v>14</v>
      </c>
      <c r="L11" s="12">
        <v>8</v>
      </c>
      <c r="M11" s="12">
        <v>4</v>
      </c>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row>
    <row r="12" spans="2:150" ht="12.75" customHeight="1" x14ac:dyDescent="0.2">
      <c r="B12" s="29" t="s">
        <v>447</v>
      </c>
      <c r="C12" s="40">
        <v>16</v>
      </c>
      <c r="D12" s="39">
        <f t="shared" si="0"/>
        <v>1</v>
      </c>
      <c r="E12" s="40">
        <v>10</v>
      </c>
      <c r="F12" s="39">
        <f t="shared" si="1"/>
        <v>1</v>
      </c>
      <c r="G12" s="40">
        <v>5</v>
      </c>
      <c r="H12" s="42">
        <f t="shared" si="2"/>
        <v>1</v>
      </c>
      <c r="I12" s="37"/>
      <c r="J12" s="11" t="s">
        <v>283</v>
      </c>
      <c r="K12" s="12">
        <v>14</v>
      </c>
      <c r="L12" s="12">
        <v>10</v>
      </c>
      <c r="M12" s="12">
        <v>4</v>
      </c>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row>
    <row r="13" spans="2:150" ht="12.75" customHeight="1" x14ac:dyDescent="0.2">
      <c r="B13" s="31" t="s">
        <v>387</v>
      </c>
      <c r="C13" s="25">
        <v>11</v>
      </c>
      <c r="D13" s="32">
        <f t="shared" si="0"/>
        <v>0.6875</v>
      </c>
      <c r="E13" s="25">
        <v>10</v>
      </c>
      <c r="F13" s="32">
        <f t="shared" si="1"/>
        <v>1</v>
      </c>
      <c r="G13" s="25">
        <v>4</v>
      </c>
      <c r="H13" s="33">
        <f t="shared" si="2"/>
        <v>0.8</v>
      </c>
      <c r="I13" s="37"/>
      <c r="J13" s="11" t="s">
        <v>314</v>
      </c>
      <c r="K13" s="12">
        <v>12</v>
      </c>
      <c r="L13" s="12">
        <v>7</v>
      </c>
      <c r="M13" s="12">
        <v>5</v>
      </c>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row>
    <row r="14" spans="2:150" ht="12.75" customHeight="1" x14ac:dyDescent="0.2">
      <c r="B14" s="31" t="s">
        <v>388</v>
      </c>
      <c r="C14" s="25">
        <v>13</v>
      </c>
      <c r="D14" s="32">
        <f t="shared" si="0"/>
        <v>0.8125</v>
      </c>
      <c r="E14" s="25">
        <v>9</v>
      </c>
      <c r="F14" s="32">
        <f t="shared" si="1"/>
        <v>0.9</v>
      </c>
      <c r="G14" s="25">
        <v>3</v>
      </c>
      <c r="H14" s="33">
        <f t="shared" si="2"/>
        <v>0.6</v>
      </c>
      <c r="I14" s="37"/>
      <c r="J14" s="11" t="s">
        <v>313</v>
      </c>
      <c r="K14" s="12">
        <v>11</v>
      </c>
      <c r="L14" s="12">
        <v>7</v>
      </c>
      <c r="M14" s="12">
        <v>4</v>
      </c>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row>
    <row r="15" spans="2:150" ht="12.75" customHeight="1" x14ac:dyDescent="0.2">
      <c r="B15" s="34" t="s">
        <v>448</v>
      </c>
      <c r="C15" s="25">
        <v>14</v>
      </c>
      <c r="D15" s="32">
        <f t="shared" si="0"/>
        <v>0.875</v>
      </c>
      <c r="E15" s="25">
        <v>10</v>
      </c>
      <c r="F15" s="32">
        <f t="shared" si="1"/>
        <v>1</v>
      </c>
      <c r="G15" s="28">
        <v>5</v>
      </c>
      <c r="H15" s="33">
        <f t="shared" si="2"/>
        <v>1</v>
      </c>
      <c r="I15" s="37"/>
      <c r="J15" s="11" t="s">
        <v>282</v>
      </c>
      <c r="K15" s="12">
        <v>15</v>
      </c>
      <c r="L15" s="12">
        <v>10</v>
      </c>
      <c r="M15" s="12">
        <v>5</v>
      </c>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row>
    <row r="16" spans="2:150" ht="12.75" customHeight="1" x14ac:dyDescent="0.2">
      <c r="B16" s="34" t="s">
        <v>449</v>
      </c>
      <c r="C16" s="25">
        <v>14</v>
      </c>
      <c r="D16" s="32">
        <f t="shared" si="0"/>
        <v>0.875</v>
      </c>
      <c r="E16" s="25">
        <v>10</v>
      </c>
      <c r="F16" s="32">
        <f t="shared" si="1"/>
        <v>1</v>
      </c>
      <c r="G16" s="25">
        <v>5</v>
      </c>
      <c r="H16" s="33">
        <f t="shared" si="2"/>
        <v>1</v>
      </c>
      <c r="I16" s="37"/>
      <c r="J16" s="11" t="s">
        <v>311</v>
      </c>
      <c r="K16" s="12">
        <v>16</v>
      </c>
      <c r="L16" s="12">
        <v>8</v>
      </c>
      <c r="M16" s="12">
        <v>5</v>
      </c>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row>
    <row r="17" spans="2:116" ht="12.75" customHeight="1" x14ac:dyDescent="0.2">
      <c r="B17" s="31" t="s">
        <v>391</v>
      </c>
      <c r="C17" s="25">
        <v>14</v>
      </c>
      <c r="D17" s="32">
        <f t="shared" si="0"/>
        <v>0.875</v>
      </c>
      <c r="E17" s="25">
        <v>9</v>
      </c>
      <c r="F17" s="32">
        <f t="shared" si="1"/>
        <v>0.9</v>
      </c>
      <c r="G17" s="25">
        <v>3</v>
      </c>
      <c r="H17" s="33">
        <f t="shared" si="2"/>
        <v>0.6</v>
      </c>
      <c r="I17" s="37"/>
      <c r="J17" s="11" t="s">
        <v>284</v>
      </c>
      <c r="K17" s="12">
        <v>15</v>
      </c>
      <c r="L17" s="12">
        <v>10</v>
      </c>
      <c r="M17" s="12">
        <v>5</v>
      </c>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row>
    <row r="18" spans="2:116" ht="12.75" customHeight="1" x14ac:dyDescent="0.2">
      <c r="B18" s="34" t="s">
        <v>392</v>
      </c>
      <c r="C18" s="38">
        <v>16</v>
      </c>
      <c r="D18" s="39">
        <f t="shared" si="0"/>
        <v>1</v>
      </c>
      <c r="E18" s="25">
        <v>10</v>
      </c>
      <c r="F18" s="32">
        <f t="shared" si="1"/>
        <v>1</v>
      </c>
      <c r="G18" s="25">
        <v>4</v>
      </c>
      <c r="H18" s="33">
        <f t="shared" si="2"/>
        <v>0.8</v>
      </c>
      <c r="I18" s="37"/>
      <c r="J18" s="11" t="s">
        <v>280</v>
      </c>
      <c r="K18" s="12">
        <v>14</v>
      </c>
      <c r="L18" s="12">
        <v>8</v>
      </c>
      <c r="M18" s="12">
        <v>4</v>
      </c>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row>
    <row r="19" spans="2:116" ht="12.75" customHeight="1" x14ac:dyDescent="0.2">
      <c r="B19" s="31" t="s">
        <v>393</v>
      </c>
      <c r="C19" s="25">
        <v>14</v>
      </c>
      <c r="D19" s="32">
        <f t="shared" si="0"/>
        <v>0.875</v>
      </c>
      <c r="E19" s="25">
        <v>9</v>
      </c>
      <c r="F19" s="32">
        <f t="shared" si="1"/>
        <v>0.9</v>
      </c>
      <c r="G19" s="25">
        <v>4</v>
      </c>
      <c r="H19" s="33">
        <f t="shared" si="2"/>
        <v>0.8</v>
      </c>
      <c r="I19" s="37"/>
      <c r="J19" s="11" t="s">
        <v>279</v>
      </c>
      <c r="K19" s="12">
        <v>14</v>
      </c>
      <c r="L19" s="12">
        <v>9</v>
      </c>
      <c r="M19" s="12">
        <v>4</v>
      </c>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row>
    <row r="20" spans="2:116" ht="12.75" customHeight="1" x14ac:dyDescent="0.2">
      <c r="B20" s="34" t="s">
        <v>450</v>
      </c>
      <c r="C20" s="25">
        <v>15</v>
      </c>
      <c r="D20" s="32">
        <f t="shared" si="0"/>
        <v>0.9375</v>
      </c>
      <c r="E20" s="25">
        <v>10</v>
      </c>
      <c r="F20" s="32">
        <f t="shared" si="1"/>
        <v>1</v>
      </c>
      <c r="G20" s="25">
        <v>4</v>
      </c>
      <c r="H20" s="33">
        <f t="shared" si="2"/>
        <v>0.8</v>
      </c>
      <c r="I20" s="37"/>
      <c r="J20" s="11" t="s">
        <v>277</v>
      </c>
      <c r="K20" s="12">
        <v>15</v>
      </c>
      <c r="L20" s="12">
        <v>10</v>
      </c>
      <c r="M20" s="12">
        <v>5</v>
      </c>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row>
    <row r="21" spans="2:116" ht="12.75" customHeight="1" x14ac:dyDescent="0.2">
      <c r="B21" s="31" t="s">
        <v>395</v>
      </c>
      <c r="C21" s="25">
        <v>14</v>
      </c>
      <c r="D21" s="32">
        <f t="shared" si="0"/>
        <v>0.875</v>
      </c>
      <c r="E21" s="25">
        <v>9</v>
      </c>
      <c r="F21" s="32">
        <f t="shared" si="1"/>
        <v>0.9</v>
      </c>
      <c r="G21" s="25">
        <v>5</v>
      </c>
      <c r="H21" s="33">
        <f t="shared" si="2"/>
        <v>1</v>
      </c>
      <c r="I21" s="37"/>
      <c r="J21" s="11" t="s">
        <v>276</v>
      </c>
      <c r="K21" s="12">
        <v>15</v>
      </c>
      <c r="L21" s="12">
        <v>10</v>
      </c>
      <c r="M21" s="12">
        <v>5</v>
      </c>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row>
    <row r="22" spans="2:116" ht="12.75" customHeight="1" x14ac:dyDescent="0.2">
      <c r="B22" s="34" t="s">
        <v>396</v>
      </c>
      <c r="C22" s="38">
        <v>16</v>
      </c>
      <c r="D22" s="39">
        <f t="shared" si="0"/>
        <v>1</v>
      </c>
      <c r="E22" s="25">
        <v>9</v>
      </c>
      <c r="F22" s="32">
        <f t="shared" si="1"/>
        <v>0.9</v>
      </c>
      <c r="G22" s="25">
        <v>5</v>
      </c>
      <c r="H22" s="33">
        <f t="shared" si="2"/>
        <v>1</v>
      </c>
      <c r="I22" s="37"/>
      <c r="J22" s="11" t="s">
        <v>275</v>
      </c>
      <c r="K22" s="12">
        <v>15</v>
      </c>
      <c r="L22" s="12">
        <v>10</v>
      </c>
      <c r="M22" s="12">
        <v>5</v>
      </c>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row>
    <row r="23" spans="2:116" ht="12.75" customHeight="1" x14ac:dyDescent="0.2">
      <c r="B23" s="34" t="s">
        <v>397</v>
      </c>
      <c r="C23" s="25">
        <v>15</v>
      </c>
      <c r="D23" s="32">
        <f t="shared" si="0"/>
        <v>0.9375</v>
      </c>
      <c r="E23" s="25">
        <v>10</v>
      </c>
      <c r="F23" s="32">
        <f t="shared" si="1"/>
        <v>1</v>
      </c>
      <c r="G23" s="25">
        <v>5</v>
      </c>
      <c r="H23" s="33">
        <f t="shared" si="2"/>
        <v>1</v>
      </c>
      <c r="I23" s="37"/>
      <c r="J23" s="11" t="s">
        <v>278</v>
      </c>
      <c r="K23" s="12">
        <v>15</v>
      </c>
      <c r="L23" s="12">
        <v>10</v>
      </c>
      <c r="M23" s="12">
        <v>4</v>
      </c>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row>
    <row r="24" spans="2:116" ht="12.75" customHeight="1" x14ac:dyDescent="0.2">
      <c r="B24" s="30" t="s">
        <v>451</v>
      </c>
      <c r="C24" s="28">
        <v>15</v>
      </c>
      <c r="D24" s="32">
        <f t="shared" ref="D24:D36" si="3">C24/16</f>
        <v>0.9375</v>
      </c>
      <c r="E24" s="41">
        <v>10</v>
      </c>
      <c r="F24" s="39">
        <f t="shared" ref="F24:F36" si="4">E24/10</f>
        <v>1</v>
      </c>
      <c r="G24" s="41">
        <v>5</v>
      </c>
      <c r="H24" s="42">
        <f t="shared" ref="H24:H36" si="5">G24/5</f>
        <v>1</v>
      </c>
      <c r="I24" s="37"/>
      <c r="J24" s="11" t="s">
        <v>274</v>
      </c>
      <c r="K24" s="12">
        <v>16</v>
      </c>
      <c r="L24" s="12">
        <v>9</v>
      </c>
      <c r="M24" s="12">
        <v>5</v>
      </c>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row>
    <row r="25" spans="2:116" ht="12.75" customHeight="1" x14ac:dyDescent="0.2">
      <c r="B25" s="34" t="s">
        <v>399</v>
      </c>
      <c r="C25" s="28">
        <v>15</v>
      </c>
      <c r="D25" s="32">
        <f>C25/16</f>
        <v>0.9375</v>
      </c>
      <c r="E25" s="28">
        <v>10</v>
      </c>
      <c r="F25" s="32">
        <f>E25/10</f>
        <v>1</v>
      </c>
      <c r="G25" s="28">
        <v>5</v>
      </c>
      <c r="H25" s="33">
        <f>G25/5</f>
        <v>1</v>
      </c>
      <c r="I25" s="37"/>
      <c r="J25" s="11" t="s">
        <v>281</v>
      </c>
      <c r="K25" s="12">
        <v>14</v>
      </c>
      <c r="L25" s="12">
        <v>9</v>
      </c>
      <c r="M25" s="12">
        <v>4</v>
      </c>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row>
    <row r="26" spans="2:116" ht="12.75" customHeight="1" x14ac:dyDescent="0.2">
      <c r="B26" s="34" t="s">
        <v>400</v>
      </c>
      <c r="C26" s="25">
        <v>15</v>
      </c>
      <c r="D26" s="32">
        <f>C26/16</f>
        <v>0.9375</v>
      </c>
      <c r="E26" s="25">
        <v>10</v>
      </c>
      <c r="F26" s="32">
        <f>E26/10</f>
        <v>1</v>
      </c>
      <c r="G26" s="25">
        <v>4</v>
      </c>
      <c r="H26" s="33">
        <f>G26/5</f>
        <v>0.8</v>
      </c>
      <c r="I26" s="37"/>
      <c r="J26" s="11" t="s">
        <v>270</v>
      </c>
      <c r="K26" s="12">
        <v>14</v>
      </c>
      <c r="L26" s="12">
        <v>9</v>
      </c>
      <c r="M26" s="12">
        <v>3</v>
      </c>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row>
    <row r="27" spans="2:116" ht="12.75" customHeight="1" x14ac:dyDescent="0.2">
      <c r="B27" s="31" t="s">
        <v>401</v>
      </c>
      <c r="C27" s="25">
        <v>14</v>
      </c>
      <c r="D27" s="32">
        <f>C27/16</f>
        <v>0.875</v>
      </c>
      <c r="E27" s="25">
        <v>10</v>
      </c>
      <c r="F27" s="32">
        <f>E27/10</f>
        <v>1</v>
      </c>
      <c r="G27" s="25">
        <v>4</v>
      </c>
      <c r="H27" s="33">
        <f>G27/5</f>
        <v>0.8</v>
      </c>
      <c r="I27" s="37"/>
      <c r="J27" s="11" t="s">
        <v>273</v>
      </c>
      <c r="K27" s="12">
        <v>15</v>
      </c>
      <c r="L27" s="12">
        <v>10</v>
      </c>
      <c r="M27" s="12">
        <v>4</v>
      </c>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row>
    <row r="28" spans="2:116" ht="12.75" customHeight="1" x14ac:dyDescent="0.2">
      <c r="B28" s="31" t="s">
        <v>402</v>
      </c>
      <c r="C28" s="25">
        <v>14</v>
      </c>
      <c r="D28" s="32">
        <f>C28/16</f>
        <v>0.875</v>
      </c>
      <c r="E28" s="25">
        <v>9</v>
      </c>
      <c r="F28" s="32">
        <f>E28/10</f>
        <v>0.9</v>
      </c>
      <c r="G28" s="25">
        <v>4</v>
      </c>
      <c r="H28" s="33">
        <f>G28/5</f>
        <v>0.8</v>
      </c>
      <c r="I28" s="37"/>
      <c r="J28" s="11" t="s">
        <v>271</v>
      </c>
      <c r="K28" s="12">
        <v>16</v>
      </c>
      <c r="L28" s="12">
        <v>10</v>
      </c>
      <c r="M28" s="12">
        <v>4</v>
      </c>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row>
    <row r="29" spans="2:116" ht="12.75" customHeight="1" x14ac:dyDescent="0.2">
      <c r="B29" s="34" t="s">
        <v>403</v>
      </c>
      <c r="C29" s="28">
        <v>15</v>
      </c>
      <c r="D29" s="32">
        <f t="shared" si="3"/>
        <v>0.9375</v>
      </c>
      <c r="E29" s="28">
        <v>10</v>
      </c>
      <c r="F29" s="32">
        <f t="shared" si="4"/>
        <v>1</v>
      </c>
      <c r="G29" s="28">
        <v>5</v>
      </c>
      <c r="H29" s="33">
        <f t="shared" si="5"/>
        <v>1</v>
      </c>
      <c r="I29" s="37"/>
      <c r="J29" s="11" t="s">
        <v>272</v>
      </c>
      <c r="K29" s="12">
        <v>14</v>
      </c>
      <c r="L29" s="12">
        <v>9</v>
      </c>
      <c r="M29" s="12">
        <v>5</v>
      </c>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row>
    <row r="30" spans="2:116" ht="12.75" customHeight="1" x14ac:dyDescent="0.2">
      <c r="B30" s="30" t="s">
        <v>452</v>
      </c>
      <c r="C30" s="28">
        <v>15</v>
      </c>
      <c r="D30" s="32">
        <f t="shared" ref="D30:D35" si="6">C30/16</f>
        <v>0.9375</v>
      </c>
      <c r="E30" s="41">
        <v>10</v>
      </c>
      <c r="F30" s="39">
        <f t="shared" ref="F30:F35" si="7">E30/10</f>
        <v>1</v>
      </c>
      <c r="G30" s="41">
        <v>5</v>
      </c>
      <c r="H30" s="42">
        <f t="shared" ref="H30:H35" si="8">G30/5</f>
        <v>1</v>
      </c>
      <c r="I30" s="37"/>
      <c r="J30" s="11" t="s">
        <v>303</v>
      </c>
      <c r="K30" s="12">
        <v>13</v>
      </c>
      <c r="L30" s="12">
        <v>9</v>
      </c>
      <c r="M30" s="12">
        <v>3</v>
      </c>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row>
    <row r="31" spans="2:116" ht="12.75" customHeight="1" x14ac:dyDescent="0.2">
      <c r="B31" s="31" t="s">
        <v>405</v>
      </c>
      <c r="C31" s="25">
        <v>11</v>
      </c>
      <c r="D31" s="32">
        <f t="shared" si="6"/>
        <v>0.6875</v>
      </c>
      <c r="E31" s="25">
        <v>7</v>
      </c>
      <c r="F31" s="32">
        <f t="shared" si="7"/>
        <v>0.7</v>
      </c>
      <c r="G31" s="25">
        <v>4</v>
      </c>
      <c r="H31" s="33">
        <f t="shared" si="8"/>
        <v>0.8</v>
      </c>
      <c r="I31" s="37"/>
      <c r="J31" s="11" t="s">
        <v>305</v>
      </c>
      <c r="K31" s="12">
        <v>14</v>
      </c>
      <c r="L31" s="12">
        <v>10</v>
      </c>
      <c r="M31" s="12">
        <v>5</v>
      </c>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row>
    <row r="32" spans="2:116" ht="12.75" customHeight="1" x14ac:dyDescent="0.2">
      <c r="B32" s="34" t="s">
        <v>429</v>
      </c>
      <c r="C32" s="25">
        <v>16</v>
      </c>
      <c r="D32" s="32">
        <f t="shared" si="6"/>
        <v>1</v>
      </c>
      <c r="E32" s="25">
        <v>8</v>
      </c>
      <c r="F32" s="32">
        <f t="shared" si="7"/>
        <v>0.8</v>
      </c>
      <c r="G32" s="25">
        <v>5</v>
      </c>
      <c r="H32" s="33">
        <f t="shared" si="8"/>
        <v>1</v>
      </c>
      <c r="I32" s="37"/>
      <c r="J32" s="11" t="s">
        <v>304</v>
      </c>
      <c r="K32" s="12">
        <v>14</v>
      </c>
      <c r="L32" s="12">
        <v>10</v>
      </c>
      <c r="M32" s="12">
        <v>5</v>
      </c>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row>
    <row r="33" spans="2:116" ht="12.75" customHeight="1" x14ac:dyDescent="0.2">
      <c r="B33" s="31" t="s">
        <v>407</v>
      </c>
      <c r="C33" s="25">
        <v>14</v>
      </c>
      <c r="D33" s="32">
        <f t="shared" si="6"/>
        <v>0.875</v>
      </c>
      <c r="E33" s="25">
        <v>8</v>
      </c>
      <c r="F33" s="32">
        <f t="shared" si="7"/>
        <v>0.8</v>
      </c>
      <c r="G33" s="25">
        <v>4</v>
      </c>
      <c r="H33" s="33">
        <f t="shared" si="8"/>
        <v>0.8</v>
      </c>
      <c r="I33" s="37"/>
      <c r="J33" s="11" t="s">
        <v>301</v>
      </c>
      <c r="K33" s="12">
        <v>16</v>
      </c>
      <c r="L33" s="12">
        <v>10</v>
      </c>
      <c r="M33" s="12">
        <v>5</v>
      </c>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row>
    <row r="34" spans="2:116" ht="12.75" customHeight="1" x14ac:dyDescent="0.2">
      <c r="B34" s="31" t="s">
        <v>408</v>
      </c>
      <c r="C34" s="25">
        <v>12</v>
      </c>
      <c r="D34" s="32">
        <f t="shared" si="6"/>
        <v>0.75</v>
      </c>
      <c r="E34" s="25">
        <v>7</v>
      </c>
      <c r="F34" s="32">
        <f t="shared" si="7"/>
        <v>0.7</v>
      </c>
      <c r="G34" s="25">
        <v>5</v>
      </c>
      <c r="H34" s="33">
        <f t="shared" si="8"/>
        <v>1</v>
      </c>
      <c r="I34" s="37"/>
      <c r="J34" s="11" t="s">
        <v>298</v>
      </c>
      <c r="K34" s="12">
        <v>15</v>
      </c>
      <c r="L34" s="12">
        <v>10</v>
      </c>
      <c r="M34" s="12">
        <v>4</v>
      </c>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row>
    <row r="35" spans="2:116" ht="12.75" customHeight="1" x14ac:dyDescent="0.2">
      <c r="B35" s="31" t="s">
        <v>409</v>
      </c>
      <c r="C35" s="25">
        <v>14</v>
      </c>
      <c r="D35" s="32">
        <f t="shared" si="6"/>
        <v>0.875</v>
      </c>
      <c r="E35" s="25">
        <v>8</v>
      </c>
      <c r="F35" s="32">
        <f t="shared" si="7"/>
        <v>0.8</v>
      </c>
      <c r="G35" s="25">
        <v>4</v>
      </c>
      <c r="H35" s="33">
        <f t="shared" si="8"/>
        <v>0.8</v>
      </c>
      <c r="I35" s="37"/>
      <c r="J35" s="11" t="s">
        <v>300</v>
      </c>
      <c r="K35" s="12">
        <v>14</v>
      </c>
      <c r="L35" s="12">
        <v>9</v>
      </c>
      <c r="M35" s="12">
        <v>5</v>
      </c>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row>
    <row r="36" spans="2:116" ht="12.75" customHeight="1" x14ac:dyDescent="0.2">
      <c r="B36" s="31" t="s">
        <v>410</v>
      </c>
      <c r="C36" s="25">
        <v>15</v>
      </c>
      <c r="D36" s="32">
        <f t="shared" si="3"/>
        <v>0.9375</v>
      </c>
      <c r="E36" s="25">
        <v>9</v>
      </c>
      <c r="F36" s="32">
        <f t="shared" si="4"/>
        <v>0.9</v>
      </c>
      <c r="G36" s="25">
        <v>4</v>
      </c>
      <c r="H36" s="33">
        <f t="shared" si="5"/>
        <v>0.8</v>
      </c>
      <c r="I36" s="37"/>
      <c r="J36" s="11" t="s">
        <v>302</v>
      </c>
      <c r="K36" s="12">
        <v>11</v>
      </c>
      <c r="L36" s="12">
        <v>10</v>
      </c>
      <c r="M36" s="12">
        <v>4</v>
      </c>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row>
    <row r="37" spans="2:116" ht="12.75" customHeight="1" x14ac:dyDescent="0.2">
      <c r="B37" s="31" t="s">
        <v>411</v>
      </c>
      <c r="C37" s="25">
        <v>13</v>
      </c>
      <c r="D37" s="32">
        <f>C37/16</f>
        <v>0.8125</v>
      </c>
      <c r="E37" s="25">
        <v>9</v>
      </c>
      <c r="F37" s="32">
        <f>E37/10</f>
        <v>0.9</v>
      </c>
      <c r="G37" s="25">
        <v>3</v>
      </c>
      <c r="H37" s="33">
        <f>G37/5</f>
        <v>0.6</v>
      </c>
      <c r="I37" s="37"/>
      <c r="J37" s="11" t="s">
        <v>299</v>
      </c>
      <c r="K37" s="12">
        <v>15</v>
      </c>
      <c r="L37" s="12">
        <v>8</v>
      </c>
      <c r="M37" s="12">
        <v>5</v>
      </c>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row>
    <row r="38" spans="2:116" ht="12.75" customHeight="1" x14ac:dyDescent="0.2">
      <c r="B38" s="31" t="s">
        <v>412</v>
      </c>
      <c r="C38" s="25">
        <v>12</v>
      </c>
      <c r="D38" s="32">
        <f>C38/16</f>
        <v>0.75</v>
      </c>
      <c r="E38" s="25">
        <v>5</v>
      </c>
      <c r="F38" s="32">
        <f>E38/10</f>
        <v>0.5</v>
      </c>
      <c r="G38" s="25">
        <v>2</v>
      </c>
      <c r="H38" s="33">
        <f>G38/5</f>
        <v>0.4</v>
      </c>
      <c r="I38" s="37"/>
      <c r="J38" s="11" t="s">
        <v>294</v>
      </c>
      <c r="K38" s="12">
        <v>11</v>
      </c>
      <c r="L38" s="12">
        <v>8</v>
      </c>
      <c r="M38" s="12">
        <v>5</v>
      </c>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row>
    <row r="39" spans="2:116" ht="12.75" customHeight="1" x14ac:dyDescent="0.2">
      <c r="J39" s="11" t="s">
        <v>295</v>
      </c>
      <c r="K39" s="12">
        <v>14</v>
      </c>
      <c r="L39" s="12">
        <v>10</v>
      </c>
      <c r="M39" s="12">
        <v>4</v>
      </c>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row>
    <row r="40" spans="2:116" ht="12.75" customHeight="1" x14ac:dyDescent="0.2">
      <c r="J40" s="11" t="s">
        <v>297</v>
      </c>
      <c r="K40" s="12">
        <v>14</v>
      </c>
      <c r="L40" s="12">
        <v>9</v>
      </c>
      <c r="M40" s="12">
        <v>5</v>
      </c>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row>
    <row r="41" spans="2:116" ht="12.75" customHeight="1" x14ac:dyDescent="0.2">
      <c r="J41" s="11" t="s">
        <v>296</v>
      </c>
      <c r="K41" s="12">
        <v>11</v>
      </c>
      <c r="L41" s="12">
        <v>9</v>
      </c>
      <c r="M41" s="12">
        <v>5</v>
      </c>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row>
    <row r="42" spans="2:116" ht="12.75" customHeight="1" x14ac:dyDescent="0.2">
      <c r="J42" s="11" t="s">
        <v>267</v>
      </c>
      <c r="K42" s="12">
        <v>476</v>
      </c>
      <c r="L42" s="12">
        <v>308</v>
      </c>
      <c r="M42" s="12">
        <v>148</v>
      </c>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row>
    <row r="43" spans="2:116" ht="12.75" customHeight="1" x14ac:dyDescent="0.2">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row>
    <row r="44" spans="2:116" ht="12.75" customHeight="1" x14ac:dyDescent="0.2">
      <c r="J44"/>
      <c r="K44"/>
      <c r="L44"/>
      <c r="M44"/>
      <c r="N44"/>
    </row>
    <row r="45" spans="2:116" ht="12.75" customHeight="1" x14ac:dyDescent="0.2">
      <c r="J45"/>
      <c r="K45"/>
      <c r="L45"/>
      <c r="M45"/>
      <c r="N45"/>
    </row>
    <row r="46" spans="2:116" ht="12.75" customHeight="1" x14ac:dyDescent="0.2">
      <c r="J46"/>
      <c r="K46"/>
      <c r="L46"/>
      <c r="M46"/>
      <c r="N46"/>
    </row>
    <row r="47" spans="2:116" ht="12.75" customHeight="1" x14ac:dyDescent="0.2">
      <c r="J47"/>
      <c r="K47"/>
      <c r="L47"/>
      <c r="M47"/>
      <c r="N47"/>
    </row>
    <row r="48" spans="2:116" ht="12.75" customHeight="1" x14ac:dyDescent="0.2">
      <c r="J48"/>
      <c r="K48"/>
      <c r="L48"/>
      <c r="M48"/>
      <c r="N48"/>
    </row>
    <row r="49" spans="10:14" ht="12.75" customHeight="1" x14ac:dyDescent="0.2">
      <c r="J49"/>
      <c r="K49"/>
      <c r="L49"/>
      <c r="M49"/>
      <c r="N49"/>
    </row>
    <row r="50" spans="10:14" ht="12.75" customHeight="1" x14ac:dyDescent="0.2">
      <c r="J50"/>
      <c r="K50"/>
      <c r="L50"/>
      <c r="M50"/>
      <c r="N50"/>
    </row>
    <row r="51" spans="10:14" ht="12.75" customHeight="1" x14ac:dyDescent="0.2">
      <c r="J51"/>
      <c r="K51"/>
      <c r="L51"/>
      <c r="M51"/>
      <c r="N51"/>
    </row>
    <row r="52" spans="10:14" ht="12.75" customHeight="1" x14ac:dyDescent="0.2">
      <c r="J52"/>
      <c r="K52"/>
      <c r="L52"/>
      <c r="M52"/>
      <c r="N52"/>
    </row>
    <row r="53" spans="10:14" ht="12.75" customHeight="1" x14ac:dyDescent="0.2">
      <c r="J53"/>
      <c r="K53"/>
      <c r="L53"/>
      <c r="M53"/>
      <c r="N53"/>
    </row>
    <row r="54" spans="10:14" ht="12.75" customHeight="1" x14ac:dyDescent="0.2">
      <c r="J54"/>
      <c r="K54"/>
      <c r="L54"/>
      <c r="M54"/>
      <c r="N54"/>
    </row>
    <row r="55" spans="10:14" ht="12.75" customHeight="1" x14ac:dyDescent="0.2">
      <c r="J55"/>
      <c r="K55"/>
      <c r="L55"/>
      <c r="M55"/>
      <c r="N55"/>
    </row>
    <row r="56" spans="10:14" ht="12.75" customHeight="1" x14ac:dyDescent="0.2">
      <c r="J56"/>
      <c r="K56"/>
      <c r="L56"/>
      <c r="M56"/>
      <c r="N56"/>
    </row>
    <row r="57" spans="10:14" ht="12.75" customHeight="1" x14ac:dyDescent="0.2">
      <c r="J57"/>
      <c r="K57"/>
      <c r="L57"/>
      <c r="M57"/>
      <c r="N57"/>
    </row>
    <row r="58" spans="10:14" ht="12.75" customHeight="1" x14ac:dyDescent="0.2">
      <c r="J58"/>
      <c r="K58"/>
      <c r="L58"/>
      <c r="M58"/>
      <c r="N58"/>
    </row>
    <row r="59" spans="10:14" ht="12.75" customHeight="1" x14ac:dyDescent="0.2">
      <c r="J59"/>
      <c r="K59"/>
      <c r="L59"/>
      <c r="M59"/>
      <c r="N59"/>
    </row>
    <row r="60" spans="10:14" ht="12.75" customHeight="1" x14ac:dyDescent="0.2">
      <c r="J60"/>
      <c r="K60"/>
      <c r="L60"/>
      <c r="M60"/>
      <c r="N60"/>
    </row>
    <row r="61" spans="10:14" ht="12.75" customHeight="1" x14ac:dyDescent="0.2">
      <c r="J61"/>
      <c r="K61"/>
      <c r="L61"/>
      <c r="M61"/>
      <c r="N61"/>
    </row>
    <row r="62" spans="10:14" ht="12.75" customHeight="1" x14ac:dyDescent="0.2">
      <c r="J62"/>
      <c r="K62"/>
      <c r="L62"/>
      <c r="M62"/>
      <c r="N62"/>
    </row>
    <row r="63" spans="10:14" ht="12.75" customHeight="1" x14ac:dyDescent="0.2">
      <c r="J63"/>
      <c r="K63"/>
      <c r="L63"/>
      <c r="M63"/>
      <c r="N63"/>
    </row>
    <row r="64" spans="10:14" ht="12.75" customHeight="1" x14ac:dyDescent="0.2">
      <c r="J64"/>
      <c r="K64"/>
      <c r="L64"/>
      <c r="M64"/>
      <c r="N64"/>
    </row>
    <row r="65" spans="10:14" ht="12.75" customHeight="1" x14ac:dyDescent="0.2">
      <c r="J65"/>
      <c r="K65"/>
      <c r="L65"/>
      <c r="M65"/>
      <c r="N65"/>
    </row>
    <row r="66" spans="10:14" ht="12.75" customHeight="1" x14ac:dyDescent="0.2">
      <c r="J66"/>
      <c r="K66"/>
      <c r="L66"/>
      <c r="M66"/>
      <c r="N66"/>
    </row>
    <row r="67" spans="10:14" ht="12.75" customHeight="1" x14ac:dyDescent="0.2">
      <c r="J67"/>
      <c r="K67"/>
      <c r="L67"/>
      <c r="M67"/>
      <c r="N67"/>
    </row>
    <row r="68" spans="10:14" ht="12.75" customHeight="1" x14ac:dyDescent="0.2">
      <c r="J68"/>
      <c r="K68"/>
      <c r="L68"/>
      <c r="M68"/>
      <c r="N68"/>
    </row>
    <row r="69" spans="10:14" ht="12.75" customHeight="1" x14ac:dyDescent="0.2">
      <c r="J69"/>
      <c r="K69"/>
      <c r="L69"/>
      <c r="M69"/>
      <c r="N69"/>
    </row>
    <row r="70" spans="10:14" ht="12.75" customHeight="1" x14ac:dyDescent="0.2">
      <c r="J70"/>
      <c r="K70"/>
      <c r="L70"/>
      <c r="M70"/>
      <c r="N70"/>
    </row>
    <row r="71" spans="10:14" ht="12.75" customHeight="1" x14ac:dyDescent="0.2">
      <c r="J71"/>
      <c r="K71"/>
      <c r="L71"/>
      <c r="M71"/>
      <c r="N71"/>
    </row>
    <row r="72" spans="10:14" ht="12.75" customHeight="1" x14ac:dyDescent="0.2">
      <c r="J72"/>
      <c r="K72"/>
      <c r="L72"/>
      <c r="M72"/>
      <c r="N72"/>
    </row>
    <row r="73" spans="10:14" ht="12.75" customHeight="1" x14ac:dyDescent="0.2">
      <c r="J73"/>
      <c r="K73"/>
      <c r="L73"/>
      <c r="M73"/>
      <c r="N73"/>
    </row>
    <row r="74" spans="10:14" ht="12.75" customHeight="1" x14ac:dyDescent="0.2">
      <c r="J74"/>
      <c r="K74"/>
      <c r="L74"/>
      <c r="M74"/>
      <c r="N74"/>
    </row>
    <row r="75" spans="10:14" ht="12.75" customHeight="1" x14ac:dyDescent="0.2">
      <c r="J75"/>
      <c r="K75"/>
      <c r="L75"/>
      <c r="M75"/>
      <c r="N75"/>
    </row>
    <row r="76" spans="10:14" ht="12.75" customHeight="1" x14ac:dyDescent="0.2">
      <c r="J76"/>
      <c r="K76"/>
      <c r="L76"/>
      <c r="M76"/>
      <c r="N76"/>
    </row>
    <row r="77" spans="10:14" ht="12.75" customHeight="1" x14ac:dyDescent="0.2">
      <c r="J77"/>
      <c r="K77"/>
    </row>
    <row r="78" spans="10:14" ht="12.75" customHeight="1" x14ac:dyDescent="0.2">
      <c r="J78"/>
      <c r="K78"/>
    </row>
    <row r="79" spans="10:14" ht="12.75" customHeight="1" x14ac:dyDescent="0.2">
      <c r="J79"/>
      <c r="K79"/>
    </row>
    <row r="80" spans="10:14" ht="12.75" customHeight="1" x14ac:dyDescent="0.2">
      <c r="J80"/>
      <c r="K80"/>
    </row>
    <row r="81" spans="10:11" ht="12.75" customHeight="1" x14ac:dyDescent="0.2">
      <c r="J81"/>
      <c r="K81"/>
    </row>
    <row r="82" spans="10:11" ht="12.75" customHeight="1" x14ac:dyDescent="0.2">
      <c r="J82"/>
      <c r="K82"/>
    </row>
    <row r="83" spans="10:11" ht="12.75" customHeight="1" x14ac:dyDescent="0.2">
      <c r="J83"/>
      <c r="K83"/>
    </row>
    <row r="84" spans="10:11" ht="12.75" customHeight="1" x14ac:dyDescent="0.2">
      <c r="J84"/>
      <c r="K84"/>
    </row>
    <row r="85" spans="10:11" ht="12.75" customHeight="1" x14ac:dyDescent="0.2">
      <c r="J85"/>
      <c r="K85"/>
    </row>
    <row r="86" spans="10:11" ht="12.75" customHeight="1" x14ac:dyDescent="0.2">
      <c r="J86"/>
      <c r="K86"/>
    </row>
    <row r="87" spans="10:11" ht="12.75" customHeight="1" x14ac:dyDescent="0.2">
      <c r="J87"/>
      <c r="K87"/>
    </row>
    <row r="88" spans="10:11" ht="12.75" customHeight="1" x14ac:dyDescent="0.2">
      <c r="J88"/>
      <c r="K88"/>
    </row>
    <row r="89" spans="10:11" ht="12.75" customHeight="1" x14ac:dyDescent="0.2">
      <c r="J89"/>
      <c r="K89"/>
    </row>
    <row r="90" spans="10:11" ht="12.75" customHeight="1" x14ac:dyDescent="0.2">
      <c r="J90"/>
      <c r="K90"/>
    </row>
    <row r="91" spans="10:11" ht="12.75" customHeight="1" x14ac:dyDescent="0.2">
      <c r="J91"/>
      <c r="K91"/>
    </row>
    <row r="92" spans="10:11" ht="12.75" customHeight="1" x14ac:dyDescent="0.2">
      <c r="J92"/>
      <c r="K92"/>
    </row>
    <row r="93" spans="10:11" ht="12.75" customHeight="1" x14ac:dyDescent="0.2">
      <c r="J93"/>
      <c r="K93"/>
    </row>
    <row r="94" spans="10:11" ht="12.75" customHeight="1" x14ac:dyDescent="0.2">
      <c r="J94"/>
      <c r="K94"/>
    </row>
    <row r="95" spans="10:11" ht="12.75" customHeight="1" x14ac:dyDescent="0.2">
      <c r="J95"/>
      <c r="K95"/>
    </row>
    <row r="96" spans="10:11" ht="12.75" customHeight="1" x14ac:dyDescent="0.2">
      <c r="J96"/>
      <c r="K96"/>
    </row>
    <row r="97" spans="10:11" ht="12.75" customHeight="1" x14ac:dyDescent="0.2">
      <c r="J97"/>
      <c r="K97"/>
    </row>
    <row r="98" spans="10:11" ht="12.75" customHeight="1" x14ac:dyDescent="0.2">
      <c r="J98"/>
      <c r="K98"/>
    </row>
    <row r="99" spans="10:11" ht="12.75" customHeight="1" x14ac:dyDescent="0.2">
      <c r="J99"/>
      <c r="K99"/>
    </row>
    <row r="100" spans="10:11" ht="12.75" customHeight="1" x14ac:dyDescent="0.2">
      <c r="J100"/>
      <c r="K100"/>
    </row>
    <row r="101" spans="10:11" ht="12.75" customHeight="1" x14ac:dyDescent="0.2">
      <c r="J101"/>
      <c r="K101"/>
    </row>
    <row r="102" spans="10:11" ht="12.75" customHeight="1" x14ac:dyDescent="0.2">
      <c r="J102"/>
      <c r="K102"/>
    </row>
    <row r="103" spans="10:11" ht="12.75" customHeight="1" x14ac:dyDescent="0.2">
      <c r="J103"/>
      <c r="K103"/>
    </row>
    <row r="104" spans="10:11" ht="12.75" customHeight="1" x14ac:dyDescent="0.2">
      <c r="J104"/>
      <c r="K104"/>
    </row>
    <row r="105" spans="10:11" ht="12.75" customHeight="1" x14ac:dyDescent="0.2">
      <c r="J105"/>
      <c r="K105"/>
    </row>
    <row r="106" spans="10:11" ht="12.75" customHeight="1" x14ac:dyDescent="0.2">
      <c r="J106"/>
      <c r="K106"/>
    </row>
    <row r="107" spans="10:11" ht="12.75" customHeight="1" x14ac:dyDescent="0.2">
      <c r="J107"/>
      <c r="K107"/>
    </row>
    <row r="108" spans="10:11" ht="12.75" customHeight="1" x14ac:dyDescent="0.2">
      <c r="J108"/>
      <c r="K108"/>
    </row>
    <row r="109" spans="10:11" ht="12.75" customHeight="1" x14ac:dyDescent="0.2">
      <c r="J109"/>
      <c r="K109"/>
    </row>
    <row r="110" spans="10:11" ht="12.75" customHeight="1" x14ac:dyDescent="0.2">
      <c r="J110"/>
      <c r="K110"/>
    </row>
    <row r="111" spans="10:11" ht="12.75" customHeight="1" x14ac:dyDescent="0.2">
      <c r="J111"/>
      <c r="K111"/>
    </row>
    <row r="112" spans="10:11" ht="12.75" customHeight="1" x14ac:dyDescent="0.2">
      <c r="J112"/>
      <c r="K112"/>
    </row>
    <row r="113" spans="10:11" ht="12.75" customHeight="1" x14ac:dyDescent="0.2">
      <c r="J113"/>
      <c r="K113"/>
    </row>
    <row r="114" spans="10:11" ht="12.75" customHeight="1" x14ac:dyDescent="0.2">
      <c r="J114"/>
      <c r="K114"/>
    </row>
    <row r="115" spans="10:11" ht="12.75" customHeight="1" x14ac:dyDescent="0.2">
      <c r="J115"/>
      <c r="K115"/>
    </row>
    <row r="116" spans="10:11" ht="12.75" customHeight="1" x14ac:dyDescent="0.2">
      <c r="J116"/>
      <c r="K116"/>
    </row>
    <row r="117" spans="10:11" ht="12.75" customHeight="1" x14ac:dyDescent="0.2">
      <c r="J117"/>
      <c r="K117"/>
    </row>
    <row r="118" spans="10:11" ht="12.75" customHeight="1" x14ac:dyDescent="0.2">
      <c r="J118"/>
      <c r="K118"/>
    </row>
    <row r="119" spans="10:11" ht="12.75" customHeight="1" x14ac:dyDescent="0.2">
      <c r="J119"/>
      <c r="K119"/>
    </row>
    <row r="120" spans="10:11" ht="12.75" customHeight="1" x14ac:dyDescent="0.2">
      <c r="J120"/>
      <c r="K120"/>
    </row>
    <row r="121" spans="10:11" ht="12.75" customHeight="1" x14ac:dyDescent="0.2">
      <c r="J121"/>
      <c r="K121"/>
    </row>
    <row r="122" spans="10:11" ht="12.75" customHeight="1" x14ac:dyDescent="0.2">
      <c r="J122"/>
      <c r="K122"/>
    </row>
    <row r="123" spans="10:11" ht="12.75" customHeight="1" x14ac:dyDescent="0.2">
      <c r="J123"/>
      <c r="K123"/>
    </row>
    <row r="124" spans="10:11" ht="12.75" customHeight="1" x14ac:dyDescent="0.2">
      <c r="J124"/>
      <c r="K124"/>
    </row>
    <row r="125" spans="10:11" ht="12.75" customHeight="1" x14ac:dyDescent="0.2">
      <c r="J125"/>
      <c r="K125"/>
    </row>
    <row r="126" spans="10:11" ht="12.75" customHeight="1" x14ac:dyDescent="0.2">
      <c r="J126"/>
      <c r="K126"/>
    </row>
    <row r="127" spans="10:11" ht="12.75" customHeight="1" x14ac:dyDescent="0.2">
      <c r="J127"/>
      <c r="K127"/>
    </row>
    <row r="128" spans="10:11" ht="12.75" customHeight="1" x14ac:dyDescent="0.2">
      <c r="J128"/>
      <c r="K128"/>
    </row>
    <row r="129" spans="10:11" ht="12.75" customHeight="1" x14ac:dyDescent="0.2">
      <c r="J129"/>
      <c r="K129"/>
    </row>
    <row r="130" spans="10:11" ht="12.75" customHeight="1" x14ac:dyDescent="0.2">
      <c r="J130"/>
      <c r="K130"/>
    </row>
    <row r="131" spans="10:11" ht="12.75" customHeight="1" x14ac:dyDescent="0.2">
      <c r="J131"/>
      <c r="K131"/>
    </row>
    <row r="132" spans="10:11" ht="12.75" customHeight="1" x14ac:dyDescent="0.2">
      <c r="J132"/>
      <c r="K132"/>
    </row>
    <row r="133" spans="10:11" ht="12.75" customHeight="1" x14ac:dyDescent="0.2">
      <c r="J133"/>
      <c r="K133"/>
    </row>
    <row r="134" spans="10:11" ht="12.75" customHeight="1" x14ac:dyDescent="0.2">
      <c r="J134"/>
      <c r="K134"/>
    </row>
    <row r="135" spans="10:11" ht="12.75" customHeight="1" x14ac:dyDescent="0.2">
      <c r="J135"/>
      <c r="K135"/>
    </row>
    <row r="136" spans="10:11" ht="12.75" customHeight="1" x14ac:dyDescent="0.2">
      <c r="J136"/>
      <c r="K136"/>
    </row>
    <row r="137" spans="10:11" ht="12.75" customHeight="1" x14ac:dyDescent="0.2">
      <c r="J137"/>
      <c r="K137"/>
    </row>
    <row r="138" spans="10:11" ht="12.75" customHeight="1" x14ac:dyDescent="0.2">
      <c r="J138"/>
      <c r="K138"/>
    </row>
    <row r="139" spans="10:11" ht="12.75" customHeight="1" x14ac:dyDescent="0.2">
      <c r="J139"/>
      <c r="K139"/>
    </row>
    <row r="140" spans="10:11" ht="12.75" customHeight="1" x14ac:dyDescent="0.2">
      <c r="J140"/>
      <c r="K140"/>
    </row>
    <row r="141" spans="10:11" ht="12.75" customHeight="1" x14ac:dyDescent="0.2">
      <c r="J141"/>
      <c r="K141"/>
    </row>
    <row r="142" spans="10:11" ht="12.75" customHeight="1" x14ac:dyDescent="0.2">
      <c r="J142"/>
      <c r="K142"/>
    </row>
    <row r="143" spans="10:11" ht="12.75" customHeight="1" x14ac:dyDescent="0.2">
      <c r="J143"/>
      <c r="K143"/>
    </row>
  </sheetData>
  <mergeCells count="3">
    <mergeCell ref="G3:H3"/>
    <mergeCell ref="E3:F3"/>
    <mergeCell ref="C3:D3"/>
  </mergeCells>
  <pageMargins left="0.7" right="0.7" top="0.75" bottom="0.75" header="0.3" footer="0.3"/>
  <pageSetup orientation="portrait" horizontalDpi="1200" verticalDpi="12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1793C-FEC0-48A5-B0DE-7B88D7014154}">
  <dimension ref="A1:D51"/>
  <sheetViews>
    <sheetView workbookViewId="0">
      <selection activeCell="D8" sqref="D8"/>
    </sheetView>
  </sheetViews>
  <sheetFormatPr baseColWidth="10" defaultColWidth="8.83203125" defaultRowHeight="15" x14ac:dyDescent="0.2"/>
  <cols>
    <col min="1" max="1" width="25" bestFit="1" customWidth="1"/>
    <col min="2" max="2" width="19.33203125" bestFit="1" customWidth="1"/>
    <col min="3" max="3" width="22.5" bestFit="1" customWidth="1"/>
    <col min="4" max="4" width="34.6640625" bestFit="1" customWidth="1"/>
  </cols>
  <sheetData>
    <row r="1" spans="1:1" ht="18.75" customHeight="1" x14ac:dyDescent="0.2">
      <c r="A1" s="72" t="s">
        <v>437</v>
      </c>
    </row>
    <row r="19" spans="1:4" x14ac:dyDescent="0.2">
      <c r="A19" s="71" t="s">
        <v>435</v>
      </c>
    </row>
    <row r="20" spans="1:4" x14ac:dyDescent="0.2">
      <c r="A20" s="70" t="s">
        <v>436</v>
      </c>
    </row>
    <row r="21" spans="1:4" x14ac:dyDescent="0.2">
      <c r="A21" t="s">
        <v>133</v>
      </c>
    </row>
    <row r="22" spans="1:4" x14ac:dyDescent="0.2">
      <c r="A22" t="s">
        <v>133</v>
      </c>
      <c r="C22" s="16" t="s">
        <v>266</v>
      </c>
      <c r="D22" t="s">
        <v>516</v>
      </c>
    </row>
    <row r="23" spans="1:4" x14ac:dyDescent="0.2">
      <c r="A23" t="s">
        <v>146</v>
      </c>
      <c r="C23" s="17" t="s">
        <v>515</v>
      </c>
      <c r="D23" s="24">
        <v>9.6774193548387094E-2</v>
      </c>
    </row>
    <row r="24" spans="1:4" x14ac:dyDescent="0.2">
      <c r="A24" t="s">
        <v>133</v>
      </c>
      <c r="C24" s="17" t="s">
        <v>146</v>
      </c>
      <c r="D24" s="24">
        <v>0.25806451612903225</v>
      </c>
    </row>
    <row r="25" spans="1:4" x14ac:dyDescent="0.2">
      <c r="A25" t="s">
        <v>133</v>
      </c>
      <c r="C25" s="17" t="s">
        <v>133</v>
      </c>
      <c r="D25" s="24">
        <v>0.64516129032258063</v>
      </c>
    </row>
    <row r="26" spans="1:4" x14ac:dyDescent="0.2">
      <c r="A26" t="s">
        <v>146</v>
      </c>
      <c r="C26" s="17" t="s">
        <v>267</v>
      </c>
      <c r="D26" s="24">
        <v>1</v>
      </c>
    </row>
    <row r="27" spans="1:4" x14ac:dyDescent="0.2">
      <c r="A27" t="s">
        <v>133</v>
      </c>
    </row>
    <row r="28" spans="1:4" x14ac:dyDescent="0.2">
      <c r="A28" t="s">
        <v>515</v>
      </c>
    </row>
    <row r="29" spans="1:4" x14ac:dyDescent="0.2">
      <c r="A29" t="s">
        <v>133</v>
      </c>
    </row>
    <row r="30" spans="1:4" x14ac:dyDescent="0.2">
      <c r="A30" t="s">
        <v>133</v>
      </c>
    </row>
    <row r="31" spans="1:4" x14ac:dyDescent="0.2">
      <c r="A31" t="s">
        <v>133</v>
      </c>
    </row>
    <row r="32" spans="1:4" x14ac:dyDescent="0.2">
      <c r="A32" t="s">
        <v>133</v>
      </c>
    </row>
    <row r="33" spans="1:1" x14ac:dyDescent="0.2">
      <c r="A33" t="s">
        <v>133</v>
      </c>
    </row>
    <row r="34" spans="1:1" x14ac:dyDescent="0.2">
      <c r="A34" t="s">
        <v>133</v>
      </c>
    </row>
    <row r="35" spans="1:1" x14ac:dyDescent="0.2">
      <c r="A35" t="s">
        <v>133</v>
      </c>
    </row>
    <row r="36" spans="1:1" x14ac:dyDescent="0.2">
      <c r="A36" t="s">
        <v>146</v>
      </c>
    </row>
    <row r="37" spans="1:1" x14ac:dyDescent="0.2">
      <c r="A37" t="s">
        <v>146</v>
      </c>
    </row>
    <row r="38" spans="1:1" x14ac:dyDescent="0.2">
      <c r="A38" t="s">
        <v>133</v>
      </c>
    </row>
    <row r="39" spans="1:1" x14ac:dyDescent="0.2">
      <c r="A39" t="s">
        <v>515</v>
      </c>
    </row>
    <row r="40" spans="1:1" x14ac:dyDescent="0.2">
      <c r="A40" t="s">
        <v>133</v>
      </c>
    </row>
    <row r="41" spans="1:1" x14ac:dyDescent="0.2">
      <c r="A41" t="s">
        <v>515</v>
      </c>
    </row>
    <row r="42" spans="1:1" x14ac:dyDescent="0.2">
      <c r="A42" t="s">
        <v>146</v>
      </c>
    </row>
    <row r="43" spans="1:1" x14ac:dyDescent="0.2">
      <c r="A43" t="s">
        <v>133</v>
      </c>
    </row>
    <row r="44" spans="1:1" x14ac:dyDescent="0.2">
      <c r="A44" t="s">
        <v>133</v>
      </c>
    </row>
    <row r="45" spans="1:1" x14ac:dyDescent="0.2">
      <c r="A45" t="s">
        <v>133</v>
      </c>
    </row>
    <row r="46" spans="1:1" x14ac:dyDescent="0.2">
      <c r="A46" t="s">
        <v>133</v>
      </c>
    </row>
    <row r="47" spans="1:1" x14ac:dyDescent="0.2">
      <c r="A47" t="s">
        <v>133</v>
      </c>
    </row>
    <row r="48" spans="1:1" x14ac:dyDescent="0.2">
      <c r="A48" t="s">
        <v>146</v>
      </c>
    </row>
    <row r="49" spans="1:1" x14ac:dyDescent="0.2">
      <c r="A49" t="s">
        <v>133</v>
      </c>
    </row>
    <row r="50" spans="1:1" x14ac:dyDescent="0.2">
      <c r="A50" t="s">
        <v>146</v>
      </c>
    </row>
    <row r="51" spans="1:1" x14ac:dyDescent="0.2">
      <c r="A51" t="s">
        <v>146</v>
      </c>
    </row>
  </sheetData>
  <pageMargins left="0.7" right="0.7" top="0.75" bottom="0.75" header="0.3" footer="0.3"/>
  <pageSetup orientation="portrait" horizontalDpi="4294967295" verticalDpi="4294967295"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9F804-4A01-44B2-A2C4-F615D9B303F9}">
  <dimension ref="A1:D50"/>
  <sheetViews>
    <sheetView workbookViewId="0">
      <selection activeCell="D19" sqref="D18:D19"/>
    </sheetView>
  </sheetViews>
  <sheetFormatPr baseColWidth="10" defaultColWidth="8.83203125" defaultRowHeight="15" x14ac:dyDescent="0.2"/>
  <cols>
    <col min="1" max="1" width="20.1640625" style="27" customWidth="1"/>
    <col min="3" max="3" width="17.5" bestFit="1" customWidth="1"/>
    <col min="4" max="4" width="20.5" bestFit="1" customWidth="1"/>
  </cols>
  <sheetData>
    <row r="1" spans="1:1" x14ac:dyDescent="0.2">
      <c r="A1" s="72" t="s">
        <v>443</v>
      </c>
    </row>
    <row r="19" spans="1:4" x14ac:dyDescent="0.2">
      <c r="A19" s="27" t="s">
        <v>426</v>
      </c>
    </row>
    <row r="20" spans="1:4" x14ac:dyDescent="0.2">
      <c r="A20" s="21" t="s">
        <v>134</v>
      </c>
    </row>
    <row r="21" spans="1:4" x14ac:dyDescent="0.2">
      <c r="A21" s="21" t="s">
        <v>134</v>
      </c>
      <c r="C21" s="16" t="s">
        <v>266</v>
      </c>
      <c r="D21" t="s">
        <v>427</v>
      </c>
    </row>
    <row r="22" spans="1:4" x14ac:dyDescent="0.2">
      <c r="A22" s="21" t="s">
        <v>134</v>
      </c>
      <c r="C22" s="17" t="s">
        <v>135</v>
      </c>
      <c r="D22" s="18">
        <v>16</v>
      </c>
    </row>
    <row r="23" spans="1:4" x14ac:dyDescent="0.2">
      <c r="A23" s="21" t="s">
        <v>135</v>
      </c>
      <c r="C23" s="17" t="s">
        <v>219</v>
      </c>
      <c r="D23" s="18">
        <v>1</v>
      </c>
    </row>
    <row r="24" spans="1:4" x14ac:dyDescent="0.2">
      <c r="A24" s="21" t="s">
        <v>135</v>
      </c>
      <c r="C24" s="17" t="s">
        <v>153</v>
      </c>
      <c r="D24" s="18">
        <v>4</v>
      </c>
    </row>
    <row r="25" spans="1:4" x14ac:dyDescent="0.2">
      <c r="A25" s="21" t="s">
        <v>135</v>
      </c>
      <c r="C25" s="17" t="s">
        <v>134</v>
      </c>
      <c r="D25" s="18">
        <v>10</v>
      </c>
    </row>
    <row r="26" spans="1:4" x14ac:dyDescent="0.2">
      <c r="A26" s="21" t="s">
        <v>135</v>
      </c>
      <c r="C26" s="17" t="s">
        <v>267</v>
      </c>
      <c r="D26" s="18">
        <v>31</v>
      </c>
    </row>
    <row r="27" spans="1:4" x14ac:dyDescent="0.2">
      <c r="A27" s="21" t="s">
        <v>135</v>
      </c>
    </row>
    <row r="28" spans="1:4" x14ac:dyDescent="0.2">
      <c r="A28" s="21" t="s">
        <v>153</v>
      </c>
      <c r="C28" s="26" t="s">
        <v>428</v>
      </c>
      <c r="D28" t="s">
        <v>378</v>
      </c>
    </row>
    <row r="29" spans="1:4" x14ac:dyDescent="0.2">
      <c r="A29" s="21" t="s">
        <v>134</v>
      </c>
      <c r="C29" s="17" t="s">
        <v>135</v>
      </c>
      <c r="D29" s="18">
        <v>16</v>
      </c>
    </row>
    <row r="30" spans="1:4" x14ac:dyDescent="0.2">
      <c r="A30" s="21" t="s">
        <v>135</v>
      </c>
      <c r="C30" s="17" t="s">
        <v>417</v>
      </c>
      <c r="D30" s="18">
        <v>1</v>
      </c>
    </row>
    <row r="31" spans="1:4" x14ac:dyDescent="0.2">
      <c r="A31" s="21" t="s">
        <v>135</v>
      </c>
      <c r="C31" s="17" t="s">
        <v>134</v>
      </c>
      <c r="D31" s="18">
        <v>10</v>
      </c>
    </row>
    <row r="32" spans="1:4" x14ac:dyDescent="0.2">
      <c r="A32" s="21" t="s">
        <v>134</v>
      </c>
      <c r="D32">
        <f>SUM(D29:D31)</f>
        <v>27</v>
      </c>
    </row>
    <row r="33" spans="1:4" x14ac:dyDescent="0.2">
      <c r="A33" s="21" t="s">
        <v>153</v>
      </c>
      <c r="C33" s="26" t="s">
        <v>428</v>
      </c>
      <c r="D33" t="s">
        <v>379</v>
      </c>
    </row>
    <row r="34" spans="1:4" x14ac:dyDescent="0.2">
      <c r="A34" s="21" t="s">
        <v>134</v>
      </c>
      <c r="C34" s="17" t="s">
        <v>135</v>
      </c>
      <c r="D34" s="24">
        <f>D29/$D32</f>
        <v>0.59259259259259256</v>
      </c>
    </row>
    <row r="35" spans="1:4" x14ac:dyDescent="0.2">
      <c r="A35" s="21" t="s">
        <v>134</v>
      </c>
      <c r="C35" s="17" t="s">
        <v>417</v>
      </c>
      <c r="D35" s="24">
        <f>D30/$D32</f>
        <v>3.7037037037037035E-2</v>
      </c>
    </row>
    <row r="36" spans="1:4" x14ac:dyDescent="0.2">
      <c r="A36" s="21" t="s">
        <v>135</v>
      </c>
      <c r="C36" s="17" t="s">
        <v>134</v>
      </c>
      <c r="D36" s="24">
        <f>D31/$D32</f>
        <v>0.37037037037037035</v>
      </c>
    </row>
    <row r="37" spans="1:4" x14ac:dyDescent="0.2">
      <c r="A37" s="21" t="s">
        <v>153</v>
      </c>
    </row>
    <row r="38" spans="1:4" x14ac:dyDescent="0.2">
      <c r="A38" s="21" t="s">
        <v>135</v>
      </c>
    </row>
    <row r="39" spans="1:4" x14ac:dyDescent="0.2">
      <c r="A39" s="21" t="s">
        <v>135</v>
      </c>
    </row>
    <row r="40" spans="1:4" x14ac:dyDescent="0.2">
      <c r="A40" s="21" t="s">
        <v>134</v>
      </c>
    </row>
    <row r="41" spans="1:4" x14ac:dyDescent="0.2">
      <c r="A41" s="21" t="s">
        <v>135</v>
      </c>
    </row>
    <row r="42" spans="1:4" x14ac:dyDescent="0.2">
      <c r="A42" s="21" t="s">
        <v>219</v>
      </c>
    </row>
    <row r="43" spans="1:4" x14ac:dyDescent="0.2">
      <c r="A43" s="21" t="s">
        <v>135</v>
      </c>
    </row>
    <row r="44" spans="1:4" x14ac:dyDescent="0.2">
      <c r="A44" s="21" t="s">
        <v>134</v>
      </c>
    </row>
    <row r="45" spans="1:4" x14ac:dyDescent="0.2">
      <c r="A45" s="21" t="s">
        <v>153</v>
      </c>
    </row>
    <row r="46" spans="1:4" x14ac:dyDescent="0.2">
      <c r="A46" s="21" t="s">
        <v>135</v>
      </c>
    </row>
    <row r="47" spans="1:4" x14ac:dyDescent="0.2">
      <c r="A47" s="21" t="s">
        <v>134</v>
      </c>
    </row>
    <row r="48" spans="1:4" x14ac:dyDescent="0.2">
      <c r="A48" s="21" t="s">
        <v>135</v>
      </c>
    </row>
    <row r="49" spans="1:1" x14ac:dyDescent="0.2">
      <c r="A49" s="21" t="s">
        <v>135</v>
      </c>
    </row>
    <row r="50" spans="1:1" x14ac:dyDescent="0.2">
      <c r="A50" s="21" t="s">
        <v>135</v>
      </c>
    </row>
  </sheetData>
  <pageMargins left="0.7" right="0.7" top="0.75" bottom="0.75" header="0.3" footer="0.3"/>
  <pageSetup orientation="portrait" horizontalDpi="1200" verticalDpi="1200"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92A47-4882-41E9-B0E3-F2C293EBFC27}">
  <dimension ref="A1:E51"/>
  <sheetViews>
    <sheetView workbookViewId="0">
      <selection activeCell="G27" sqref="G27"/>
    </sheetView>
  </sheetViews>
  <sheetFormatPr baseColWidth="10" defaultColWidth="8.83203125" defaultRowHeight="15" x14ac:dyDescent="0.2"/>
  <cols>
    <col min="1" max="2" width="15.5" customWidth="1"/>
    <col min="4" max="4" width="15.6640625" bestFit="1" customWidth="1"/>
    <col min="5" max="5" width="19" bestFit="1" customWidth="1"/>
    <col min="6" max="6" width="20" bestFit="1" customWidth="1"/>
  </cols>
  <sheetData>
    <row r="1" spans="1:1" x14ac:dyDescent="0.2">
      <c r="A1" s="72" t="s">
        <v>444</v>
      </c>
    </row>
    <row r="11" spans="1:1" ht="15.75" customHeight="1" x14ac:dyDescent="0.2"/>
    <row r="20" spans="1:5" x14ac:dyDescent="0.2">
      <c r="A20" t="s">
        <v>420</v>
      </c>
    </row>
    <row r="21" spans="1:5" x14ac:dyDescent="0.2">
      <c r="A21" s="13" t="s">
        <v>424</v>
      </c>
      <c r="B21" s="13"/>
      <c r="D21" s="16" t="s">
        <v>266</v>
      </c>
      <c r="E21" t="s">
        <v>425</v>
      </c>
    </row>
    <row r="22" spans="1:5" x14ac:dyDescent="0.2">
      <c r="A22" s="13" t="s">
        <v>421</v>
      </c>
      <c r="B22" s="13"/>
      <c r="D22" s="17" t="s">
        <v>421</v>
      </c>
      <c r="E22" s="24">
        <v>6.4516129032258063E-2</v>
      </c>
    </row>
    <row r="23" spans="1:5" x14ac:dyDescent="0.2">
      <c r="A23" s="13" t="s">
        <v>422</v>
      </c>
      <c r="B23" s="13"/>
      <c r="D23" s="17" t="s">
        <v>422</v>
      </c>
      <c r="E23" s="24">
        <v>0.22580645161290322</v>
      </c>
    </row>
    <row r="24" spans="1:5" x14ac:dyDescent="0.2">
      <c r="A24" s="13" t="s">
        <v>422</v>
      </c>
      <c r="B24" s="13"/>
      <c r="D24" s="17" t="s">
        <v>423</v>
      </c>
      <c r="E24" s="24">
        <v>0.22580645161290322</v>
      </c>
    </row>
    <row r="25" spans="1:5" x14ac:dyDescent="0.2">
      <c r="A25" s="13" t="s">
        <v>423</v>
      </c>
      <c r="B25" s="13"/>
      <c r="D25" s="17" t="s">
        <v>424</v>
      </c>
      <c r="E25" s="24">
        <v>0.4838709677419355</v>
      </c>
    </row>
    <row r="26" spans="1:5" x14ac:dyDescent="0.2">
      <c r="A26" s="13" t="s">
        <v>424</v>
      </c>
      <c r="B26" s="13"/>
      <c r="D26" s="17" t="s">
        <v>267</v>
      </c>
      <c r="E26" s="24">
        <v>1</v>
      </c>
    </row>
    <row r="27" spans="1:5" x14ac:dyDescent="0.2">
      <c r="A27" s="13" t="s">
        <v>424</v>
      </c>
      <c r="B27" s="13"/>
    </row>
    <row r="28" spans="1:5" x14ac:dyDescent="0.2">
      <c r="A28" s="13" t="s">
        <v>423</v>
      </c>
      <c r="B28" s="13"/>
    </row>
    <row r="29" spans="1:5" x14ac:dyDescent="0.2">
      <c r="A29" s="13" t="s">
        <v>424</v>
      </c>
      <c r="B29" s="13"/>
    </row>
    <row r="30" spans="1:5" x14ac:dyDescent="0.2">
      <c r="A30" s="13" t="s">
        <v>424</v>
      </c>
      <c r="B30" s="13"/>
    </row>
    <row r="31" spans="1:5" x14ac:dyDescent="0.2">
      <c r="A31" s="13" t="s">
        <v>423</v>
      </c>
      <c r="B31" s="13"/>
    </row>
    <row r="32" spans="1:5" x14ac:dyDescent="0.2">
      <c r="A32" s="13" t="s">
        <v>423</v>
      </c>
      <c r="B32" s="13"/>
    </row>
    <row r="33" spans="1:2" x14ac:dyDescent="0.2">
      <c r="A33" s="13" t="s">
        <v>424</v>
      </c>
      <c r="B33" s="13"/>
    </row>
    <row r="34" spans="1:2" x14ac:dyDescent="0.2">
      <c r="A34" s="13" t="s">
        <v>424</v>
      </c>
      <c r="B34" s="13"/>
    </row>
    <row r="35" spans="1:2" x14ac:dyDescent="0.2">
      <c r="A35" s="13" t="s">
        <v>422</v>
      </c>
      <c r="B35" s="13"/>
    </row>
    <row r="36" spans="1:2" x14ac:dyDescent="0.2">
      <c r="A36" s="13" t="s">
        <v>424</v>
      </c>
      <c r="B36" s="13"/>
    </row>
    <row r="37" spans="1:2" x14ac:dyDescent="0.2">
      <c r="A37" s="13" t="s">
        <v>423</v>
      </c>
      <c r="B37" s="13"/>
    </row>
    <row r="38" spans="1:2" x14ac:dyDescent="0.2">
      <c r="A38" s="13" t="s">
        <v>424</v>
      </c>
      <c r="B38" s="13"/>
    </row>
    <row r="39" spans="1:2" x14ac:dyDescent="0.2">
      <c r="A39" s="13" t="s">
        <v>422</v>
      </c>
      <c r="B39" s="13"/>
    </row>
    <row r="40" spans="1:2" x14ac:dyDescent="0.2">
      <c r="A40" s="13" t="s">
        <v>423</v>
      </c>
      <c r="B40" s="13"/>
    </row>
    <row r="41" spans="1:2" x14ac:dyDescent="0.2">
      <c r="A41" s="13" t="s">
        <v>423</v>
      </c>
      <c r="B41" s="13"/>
    </row>
    <row r="42" spans="1:2" x14ac:dyDescent="0.2">
      <c r="A42" s="13" t="s">
        <v>422</v>
      </c>
      <c r="B42" s="13"/>
    </row>
    <row r="43" spans="1:2" x14ac:dyDescent="0.2">
      <c r="A43" s="13" t="s">
        <v>424</v>
      </c>
      <c r="B43" s="13"/>
    </row>
    <row r="44" spans="1:2" x14ac:dyDescent="0.2">
      <c r="A44" s="13" t="s">
        <v>424</v>
      </c>
      <c r="B44" s="13"/>
    </row>
    <row r="45" spans="1:2" x14ac:dyDescent="0.2">
      <c r="A45" s="13" t="s">
        <v>421</v>
      </c>
      <c r="B45" s="13"/>
    </row>
    <row r="46" spans="1:2" x14ac:dyDescent="0.2">
      <c r="A46" s="21" t="s">
        <v>424</v>
      </c>
      <c r="B46" s="21"/>
    </row>
    <row r="47" spans="1:2" x14ac:dyDescent="0.2">
      <c r="A47" s="13" t="s">
        <v>424</v>
      </c>
      <c r="B47" s="13"/>
    </row>
    <row r="48" spans="1:2" x14ac:dyDescent="0.2">
      <c r="A48" s="13" t="s">
        <v>422</v>
      </c>
      <c r="B48" s="13"/>
    </row>
    <row r="49" spans="1:2" x14ac:dyDescent="0.2">
      <c r="A49" s="13" t="s">
        <v>424</v>
      </c>
      <c r="B49" s="13"/>
    </row>
    <row r="50" spans="1:2" x14ac:dyDescent="0.2">
      <c r="A50" s="13" t="s">
        <v>422</v>
      </c>
      <c r="B50" s="13"/>
    </row>
    <row r="51" spans="1:2" x14ac:dyDescent="0.2">
      <c r="A51" s="13" t="s">
        <v>424</v>
      </c>
      <c r="B51" s="13"/>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CA612-48AF-4E50-9AE5-DEEF3F41BD6E}">
  <dimension ref="A1:D47"/>
  <sheetViews>
    <sheetView workbookViewId="0">
      <selection activeCell="F11" sqref="F11"/>
    </sheetView>
  </sheetViews>
  <sheetFormatPr baseColWidth="10" defaultColWidth="8.83203125" defaultRowHeight="15" x14ac:dyDescent="0.2"/>
  <cols>
    <col min="1" max="1" width="15.5" customWidth="1"/>
    <col min="3" max="3" width="15.6640625" bestFit="1" customWidth="1"/>
    <col min="4" max="4" width="30.83203125" bestFit="1" customWidth="1"/>
    <col min="5" max="6" width="16.33203125" bestFit="1" customWidth="1"/>
    <col min="7" max="7" width="11.33203125" bestFit="1" customWidth="1"/>
  </cols>
  <sheetData>
    <row r="1" spans="1:1" x14ac:dyDescent="0.2">
      <c r="A1" s="72" t="s">
        <v>518</v>
      </c>
    </row>
    <row r="16" spans="1:1" x14ac:dyDescent="0.2">
      <c r="A16" t="s">
        <v>445</v>
      </c>
    </row>
    <row r="17" spans="1:4" x14ac:dyDescent="0.2">
      <c r="A17" s="13" t="s">
        <v>422</v>
      </c>
      <c r="C17" s="16" t="s">
        <v>266</v>
      </c>
      <c r="D17" t="s">
        <v>517</v>
      </c>
    </row>
    <row r="18" spans="1:4" x14ac:dyDescent="0.2">
      <c r="A18" s="13" t="s">
        <v>421</v>
      </c>
      <c r="C18" s="17" t="s">
        <v>421</v>
      </c>
      <c r="D18" s="18">
        <v>8</v>
      </c>
    </row>
    <row r="19" spans="1:4" x14ac:dyDescent="0.2">
      <c r="A19" s="13" t="s">
        <v>422</v>
      </c>
      <c r="C19" s="17" t="s">
        <v>424</v>
      </c>
      <c r="D19" s="18">
        <v>6</v>
      </c>
    </row>
    <row r="20" spans="1:4" x14ac:dyDescent="0.2">
      <c r="A20" s="13" t="s">
        <v>422</v>
      </c>
      <c r="C20" s="17" t="s">
        <v>422</v>
      </c>
      <c r="D20" s="18">
        <v>12</v>
      </c>
    </row>
    <row r="21" spans="1:4" x14ac:dyDescent="0.2">
      <c r="A21" s="13" t="s">
        <v>423</v>
      </c>
      <c r="C21" s="17" t="s">
        <v>423</v>
      </c>
      <c r="D21" s="18">
        <v>5</v>
      </c>
    </row>
    <row r="22" spans="1:4" x14ac:dyDescent="0.2">
      <c r="A22" s="13" t="s">
        <v>424</v>
      </c>
      <c r="C22" s="17" t="s">
        <v>267</v>
      </c>
      <c r="D22" s="18">
        <v>31</v>
      </c>
    </row>
    <row r="23" spans="1:4" x14ac:dyDescent="0.2">
      <c r="A23" s="13" t="s">
        <v>424</v>
      </c>
    </row>
    <row r="24" spans="1:4" x14ac:dyDescent="0.2">
      <c r="A24" s="13" t="s">
        <v>424</v>
      </c>
    </row>
    <row r="25" spans="1:4" x14ac:dyDescent="0.2">
      <c r="A25" s="13" t="s">
        <v>424</v>
      </c>
    </row>
    <row r="26" spans="1:4" x14ac:dyDescent="0.2">
      <c r="A26" s="13" t="s">
        <v>424</v>
      </c>
    </row>
    <row r="27" spans="1:4" x14ac:dyDescent="0.2">
      <c r="A27" s="13" t="s">
        <v>423</v>
      </c>
    </row>
    <row r="28" spans="1:4" x14ac:dyDescent="0.2">
      <c r="A28" s="13" t="s">
        <v>422</v>
      </c>
    </row>
    <row r="29" spans="1:4" x14ac:dyDescent="0.2">
      <c r="A29" s="13" t="s">
        <v>422</v>
      </c>
    </row>
    <row r="30" spans="1:4" x14ac:dyDescent="0.2">
      <c r="A30" s="13" t="s">
        <v>422</v>
      </c>
    </row>
    <row r="31" spans="1:4" x14ac:dyDescent="0.2">
      <c r="A31" s="13" t="s">
        <v>423</v>
      </c>
    </row>
    <row r="32" spans="1:4" x14ac:dyDescent="0.2">
      <c r="A32" s="13" t="s">
        <v>421</v>
      </c>
    </row>
    <row r="33" spans="1:1" x14ac:dyDescent="0.2">
      <c r="A33" s="13" t="s">
        <v>422</v>
      </c>
    </row>
    <row r="34" spans="1:1" x14ac:dyDescent="0.2">
      <c r="A34" s="13" t="s">
        <v>422</v>
      </c>
    </row>
    <row r="35" spans="1:1" x14ac:dyDescent="0.2">
      <c r="A35" s="13" t="s">
        <v>421</v>
      </c>
    </row>
    <row r="36" spans="1:1" x14ac:dyDescent="0.2">
      <c r="A36" s="13" t="s">
        <v>423</v>
      </c>
    </row>
    <row r="37" spans="1:1" x14ac:dyDescent="0.2">
      <c r="A37" s="13" t="s">
        <v>422</v>
      </c>
    </row>
    <row r="38" spans="1:1" x14ac:dyDescent="0.2">
      <c r="A38" s="13" t="s">
        <v>422</v>
      </c>
    </row>
    <row r="39" spans="1:1" x14ac:dyDescent="0.2">
      <c r="A39" s="13" t="s">
        <v>421</v>
      </c>
    </row>
    <row r="40" spans="1:1" x14ac:dyDescent="0.2">
      <c r="A40" s="13" t="s">
        <v>422</v>
      </c>
    </row>
    <row r="41" spans="1:1" x14ac:dyDescent="0.2">
      <c r="A41" s="13" t="s">
        <v>421</v>
      </c>
    </row>
    <row r="42" spans="1:1" x14ac:dyDescent="0.2">
      <c r="A42" s="14" t="s">
        <v>421</v>
      </c>
    </row>
    <row r="43" spans="1:1" x14ac:dyDescent="0.2">
      <c r="A43" s="13" t="s">
        <v>424</v>
      </c>
    </row>
    <row r="44" spans="1:1" x14ac:dyDescent="0.2">
      <c r="A44" s="13" t="s">
        <v>422</v>
      </c>
    </row>
    <row r="45" spans="1:1" x14ac:dyDescent="0.2">
      <c r="A45" s="13" t="s">
        <v>423</v>
      </c>
    </row>
    <row r="46" spans="1:1" x14ac:dyDescent="0.2">
      <c r="A46" s="13" t="s">
        <v>421</v>
      </c>
    </row>
    <row r="47" spans="1:1" x14ac:dyDescent="0.2">
      <c r="A47" s="13" t="s">
        <v>421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E3251-937A-48C4-A704-ED8E24FF2A14}">
  <dimension ref="B1:P180"/>
  <sheetViews>
    <sheetView topLeftCell="P1" workbookViewId="0">
      <selection activeCell="B37" sqref="B37:F144"/>
    </sheetView>
  </sheetViews>
  <sheetFormatPr baseColWidth="10" defaultColWidth="9.1640625" defaultRowHeight="14" x14ac:dyDescent="0.2"/>
  <cols>
    <col min="1" max="1" width="4.33203125" style="54" customWidth="1"/>
    <col min="2" max="2" width="27.83203125" style="54" customWidth="1"/>
    <col min="3" max="3" width="9.5" style="63" customWidth="1"/>
    <col min="4" max="4" width="11.1640625" style="63" customWidth="1"/>
    <col min="5" max="5" width="10.83203125" style="63" customWidth="1"/>
    <col min="6" max="6" width="11.5" style="63" customWidth="1"/>
    <col min="7" max="7" width="6.33203125" style="54" customWidth="1"/>
    <col min="8" max="9" width="0" style="54" hidden="1" customWidth="1"/>
    <col min="10" max="10" width="4.5" style="54" customWidth="1"/>
    <col min="11" max="11" width="29.5" style="54" bestFit="1" customWidth="1"/>
    <col min="12" max="12" width="14.5" style="54" bestFit="1" customWidth="1"/>
    <col min="13" max="13" width="20" style="54" bestFit="1" customWidth="1"/>
    <col min="14" max="14" width="10.83203125" style="54" bestFit="1" customWidth="1"/>
    <col min="15" max="15" width="15.1640625" style="54" bestFit="1" customWidth="1"/>
    <col min="16" max="16" width="10" style="54" bestFit="1" customWidth="1"/>
    <col min="17" max="16384" width="9.1640625" style="54"/>
  </cols>
  <sheetData>
    <row r="1" spans="2:2" ht="18.75" customHeight="1" x14ac:dyDescent="0.2">
      <c r="B1" s="69" t="s">
        <v>439</v>
      </c>
    </row>
    <row r="37" spans="2:16" ht="13.5" customHeight="1" x14ac:dyDescent="0.2">
      <c r="G37" s="61"/>
    </row>
    <row r="38" spans="2:16" ht="30" x14ac:dyDescent="0.2">
      <c r="B38" s="68" t="s">
        <v>135</v>
      </c>
      <c r="C38" s="64" t="s">
        <v>156</v>
      </c>
      <c r="D38" s="64" t="s">
        <v>141</v>
      </c>
      <c r="E38" s="64" t="s">
        <v>139</v>
      </c>
      <c r="F38" s="64" t="s">
        <v>138</v>
      </c>
      <c r="G38" s="61"/>
      <c r="K38" s="55" t="s">
        <v>291</v>
      </c>
      <c r="L38" s="55" t="s">
        <v>268</v>
      </c>
    </row>
    <row r="39" spans="2:16" x14ac:dyDescent="0.2">
      <c r="B39" s="60" t="s">
        <v>381</v>
      </c>
      <c r="C39" s="65">
        <f>-H39</f>
        <v>-1</v>
      </c>
      <c r="D39" s="65">
        <f>-I39</f>
        <v>-4</v>
      </c>
      <c r="E39" s="65">
        <v>3</v>
      </c>
      <c r="F39" s="65">
        <v>8</v>
      </c>
      <c r="G39" s="61"/>
      <c r="H39" s="79">
        <v>1</v>
      </c>
      <c r="I39" s="60">
        <v>4</v>
      </c>
      <c r="K39" s="55" t="s">
        <v>266</v>
      </c>
      <c r="L39" s="54" t="s">
        <v>293</v>
      </c>
      <c r="M39" s="54" t="s">
        <v>292</v>
      </c>
      <c r="N39" s="54" t="s">
        <v>306</v>
      </c>
      <c r="O39" s="54" t="s">
        <v>307</v>
      </c>
      <c r="P39" s="54" t="s">
        <v>267</v>
      </c>
    </row>
    <row r="40" spans="2:16" x14ac:dyDescent="0.2">
      <c r="B40" s="60" t="s">
        <v>382</v>
      </c>
      <c r="C40" s="65">
        <f t="shared" ref="C40:D72" si="0">-H40</f>
        <v>-1</v>
      </c>
      <c r="D40" s="65">
        <f t="shared" si="0"/>
        <v>-1</v>
      </c>
      <c r="E40" s="65">
        <v>3</v>
      </c>
      <c r="F40" s="65">
        <v>11</v>
      </c>
      <c r="G40" s="61"/>
      <c r="H40" s="79">
        <v>1</v>
      </c>
      <c r="I40" s="60">
        <v>1</v>
      </c>
      <c r="K40" s="57" t="s">
        <v>135</v>
      </c>
      <c r="L40" s="58">
        <v>20</v>
      </c>
      <c r="M40" s="58">
        <v>48</v>
      </c>
      <c r="N40" s="58">
        <v>148</v>
      </c>
      <c r="O40" s="58">
        <v>328</v>
      </c>
      <c r="P40" s="58">
        <v>544</v>
      </c>
    </row>
    <row r="41" spans="2:16" x14ac:dyDescent="0.2">
      <c r="B41" s="60" t="s">
        <v>380</v>
      </c>
      <c r="C41" s="65">
        <f t="shared" si="0"/>
        <v>-1</v>
      </c>
      <c r="D41" s="65">
        <f t="shared" si="0"/>
        <v>-4</v>
      </c>
      <c r="E41" s="65">
        <v>3</v>
      </c>
      <c r="F41" s="65">
        <v>11</v>
      </c>
      <c r="G41" s="61"/>
      <c r="H41" s="79">
        <v>1</v>
      </c>
      <c r="I41" s="60">
        <v>4</v>
      </c>
      <c r="K41" s="59" t="s">
        <v>381</v>
      </c>
      <c r="L41" s="58">
        <v>1</v>
      </c>
      <c r="M41" s="58">
        <v>4</v>
      </c>
      <c r="N41" s="58">
        <v>3</v>
      </c>
      <c r="O41" s="58">
        <v>8</v>
      </c>
      <c r="P41" s="58">
        <v>16</v>
      </c>
    </row>
    <row r="42" spans="2:16" x14ac:dyDescent="0.2">
      <c r="B42" s="60" t="s">
        <v>431</v>
      </c>
      <c r="C42" s="65">
        <f t="shared" si="0"/>
        <v>-1</v>
      </c>
      <c r="D42" s="65">
        <f t="shared" si="0"/>
        <v>-1</v>
      </c>
      <c r="E42" s="65">
        <v>3</v>
      </c>
      <c r="F42" s="65">
        <v>8</v>
      </c>
      <c r="G42" s="61"/>
      <c r="H42" s="79">
        <v>1</v>
      </c>
      <c r="I42" s="60">
        <v>1</v>
      </c>
      <c r="K42" s="59" t="s">
        <v>382</v>
      </c>
      <c r="L42" s="58">
        <v>1</v>
      </c>
      <c r="M42" s="58">
        <v>1</v>
      </c>
      <c r="N42" s="58">
        <v>3</v>
      </c>
      <c r="O42" s="58">
        <v>11</v>
      </c>
      <c r="P42" s="58">
        <v>16</v>
      </c>
    </row>
    <row r="43" spans="2:16" x14ac:dyDescent="0.2">
      <c r="B43" s="60" t="s">
        <v>384</v>
      </c>
      <c r="C43" s="65">
        <f t="shared" si="0"/>
        <v>0</v>
      </c>
      <c r="D43" s="65">
        <f t="shared" si="0"/>
        <v>-1</v>
      </c>
      <c r="E43" s="65">
        <v>4</v>
      </c>
      <c r="F43" s="65">
        <v>11</v>
      </c>
      <c r="G43" s="61"/>
      <c r="H43" s="79"/>
      <c r="I43" s="60">
        <v>1</v>
      </c>
      <c r="K43" s="59" t="s">
        <v>380</v>
      </c>
      <c r="L43" s="58">
        <v>1</v>
      </c>
      <c r="M43" s="58">
        <v>1</v>
      </c>
      <c r="N43" s="58">
        <v>3</v>
      </c>
      <c r="O43" s="58">
        <v>11</v>
      </c>
      <c r="P43" s="58">
        <v>16</v>
      </c>
    </row>
    <row r="44" spans="2:16" x14ac:dyDescent="0.2">
      <c r="B44" s="60" t="s">
        <v>387</v>
      </c>
      <c r="C44" s="65">
        <f t="shared" si="0"/>
        <v>0</v>
      </c>
      <c r="D44" s="65">
        <f t="shared" si="0"/>
        <v>-1</v>
      </c>
      <c r="E44" s="65">
        <v>2</v>
      </c>
      <c r="F44" s="65">
        <v>9</v>
      </c>
      <c r="G44" s="61"/>
      <c r="H44" s="79"/>
      <c r="I44" s="60">
        <v>1</v>
      </c>
      <c r="K44" s="59" t="s">
        <v>431</v>
      </c>
      <c r="L44" s="58">
        <v>1</v>
      </c>
      <c r="M44" s="58">
        <v>4</v>
      </c>
      <c r="N44" s="58">
        <v>3</v>
      </c>
      <c r="O44" s="58">
        <v>8</v>
      </c>
      <c r="P44" s="58">
        <v>16</v>
      </c>
    </row>
    <row r="45" spans="2:16" x14ac:dyDescent="0.2">
      <c r="B45" s="60" t="s">
        <v>385</v>
      </c>
      <c r="C45" s="65">
        <f t="shared" si="0"/>
        <v>0</v>
      </c>
      <c r="D45" s="65">
        <f t="shared" si="0"/>
        <v>-2</v>
      </c>
      <c r="E45" s="65">
        <v>4</v>
      </c>
      <c r="F45" s="65">
        <v>10</v>
      </c>
      <c r="G45" s="61"/>
      <c r="H45" s="79"/>
      <c r="I45" s="60">
        <v>2</v>
      </c>
      <c r="K45" s="59" t="s">
        <v>384</v>
      </c>
      <c r="L45" s="58"/>
      <c r="M45" s="58">
        <v>1</v>
      </c>
      <c r="N45" s="58">
        <v>4</v>
      </c>
      <c r="O45" s="58">
        <v>11</v>
      </c>
      <c r="P45" s="58">
        <v>16</v>
      </c>
    </row>
    <row r="46" spans="2:16" x14ac:dyDescent="0.2">
      <c r="B46" s="60" t="s">
        <v>383</v>
      </c>
      <c r="C46" s="65">
        <f t="shared" si="0"/>
        <v>0</v>
      </c>
      <c r="D46" s="65">
        <f t="shared" si="0"/>
        <v>0</v>
      </c>
      <c r="E46" s="65">
        <v>2</v>
      </c>
      <c r="F46" s="65">
        <v>13</v>
      </c>
      <c r="G46" s="61"/>
      <c r="H46" s="79"/>
      <c r="I46" s="60"/>
      <c r="K46" s="59" t="s">
        <v>387</v>
      </c>
      <c r="L46" s="58">
        <v>1</v>
      </c>
      <c r="M46" s="58">
        <v>4</v>
      </c>
      <c r="N46" s="58">
        <v>2</v>
      </c>
      <c r="O46" s="58">
        <v>9</v>
      </c>
      <c r="P46" s="58">
        <v>16</v>
      </c>
    </row>
    <row r="47" spans="2:16" x14ac:dyDescent="0.2">
      <c r="B47" s="60" t="s">
        <v>386</v>
      </c>
      <c r="C47" s="65">
        <f t="shared" si="0"/>
        <v>-1</v>
      </c>
      <c r="D47" s="65">
        <f t="shared" si="0"/>
        <v>-4</v>
      </c>
      <c r="E47" s="65">
        <v>5</v>
      </c>
      <c r="F47" s="65">
        <v>11</v>
      </c>
      <c r="G47" s="61"/>
      <c r="H47" s="79">
        <v>1</v>
      </c>
      <c r="I47" s="60">
        <v>4</v>
      </c>
      <c r="K47" s="59" t="s">
        <v>385</v>
      </c>
      <c r="L47" s="58"/>
      <c r="M47" s="58">
        <v>2</v>
      </c>
      <c r="N47" s="58">
        <v>4</v>
      </c>
      <c r="O47" s="58">
        <v>10</v>
      </c>
      <c r="P47" s="58">
        <v>16</v>
      </c>
    </row>
    <row r="48" spans="2:16" x14ac:dyDescent="0.2">
      <c r="B48" s="60" t="s">
        <v>389</v>
      </c>
      <c r="C48" s="65">
        <f t="shared" si="0"/>
        <v>-1</v>
      </c>
      <c r="D48" s="65">
        <f t="shared" si="0"/>
        <v>-2</v>
      </c>
      <c r="E48" s="65">
        <v>6</v>
      </c>
      <c r="F48" s="65">
        <v>8</v>
      </c>
      <c r="G48" s="61"/>
      <c r="H48" s="79">
        <v>1</v>
      </c>
      <c r="I48" s="60">
        <v>2</v>
      </c>
      <c r="K48" s="59" t="s">
        <v>383</v>
      </c>
      <c r="L48" s="58"/>
      <c r="M48" s="58">
        <v>1</v>
      </c>
      <c r="N48" s="58">
        <v>2</v>
      </c>
      <c r="O48" s="58">
        <v>13</v>
      </c>
      <c r="P48" s="58">
        <v>16</v>
      </c>
    </row>
    <row r="49" spans="2:16" x14ac:dyDescent="0.2">
      <c r="B49" s="60" t="s">
        <v>390</v>
      </c>
      <c r="C49" s="65">
        <f t="shared" si="0"/>
        <v>-1</v>
      </c>
      <c r="D49" s="65">
        <f t="shared" si="0"/>
        <v>-1</v>
      </c>
      <c r="E49" s="65">
        <v>5</v>
      </c>
      <c r="F49" s="65">
        <v>9</v>
      </c>
      <c r="G49" s="61"/>
      <c r="H49" s="79">
        <v>1</v>
      </c>
      <c r="I49" s="60">
        <v>1</v>
      </c>
      <c r="K49" s="59" t="s">
        <v>386</v>
      </c>
      <c r="L49" s="58"/>
      <c r="M49" s="58"/>
      <c r="N49" s="58">
        <v>5</v>
      </c>
      <c r="O49" s="58">
        <v>11</v>
      </c>
      <c r="P49" s="58">
        <v>16</v>
      </c>
    </row>
    <row r="50" spans="2:16" x14ac:dyDescent="0.2">
      <c r="B50" s="60" t="s">
        <v>388</v>
      </c>
      <c r="C50" s="65">
        <f t="shared" si="0"/>
        <v>-1</v>
      </c>
      <c r="D50" s="65">
        <f t="shared" si="0"/>
        <v>-1</v>
      </c>
      <c r="E50" s="65">
        <v>3</v>
      </c>
      <c r="F50" s="65">
        <v>10</v>
      </c>
      <c r="G50" s="61"/>
      <c r="H50" s="79">
        <v>1</v>
      </c>
      <c r="I50" s="60">
        <v>1</v>
      </c>
      <c r="K50" s="59" t="s">
        <v>389</v>
      </c>
      <c r="L50" s="58">
        <v>1</v>
      </c>
      <c r="M50" s="58">
        <v>1</v>
      </c>
      <c r="N50" s="58">
        <v>6</v>
      </c>
      <c r="O50" s="58">
        <v>8</v>
      </c>
      <c r="P50" s="58">
        <v>16</v>
      </c>
    </row>
    <row r="51" spans="2:16" x14ac:dyDescent="0.2">
      <c r="B51" s="60" t="s">
        <v>395</v>
      </c>
      <c r="C51" s="65">
        <f t="shared" si="0"/>
        <v>0</v>
      </c>
      <c r="D51" s="65">
        <f t="shared" si="0"/>
        <v>-2</v>
      </c>
      <c r="E51" s="65">
        <v>4</v>
      </c>
      <c r="F51" s="65">
        <v>10</v>
      </c>
      <c r="G51" s="61"/>
      <c r="H51" s="79"/>
      <c r="I51" s="60">
        <v>2</v>
      </c>
      <c r="K51" s="59" t="s">
        <v>390</v>
      </c>
      <c r="L51" s="58">
        <v>1</v>
      </c>
      <c r="M51" s="58">
        <v>1</v>
      </c>
      <c r="N51" s="58">
        <v>5</v>
      </c>
      <c r="O51" s="58">
        <v>9</v>
      </c>
      <c r="P51" s="58">
        <v>16</v>
      </c>
    </row>
    <row r="52" spans="2:16" x14ac:dyDescent="0.2">
      <c r="B52" s="60" t="s">
        <v>392</v>
      </c>
      <c r="C52" s="65">
        <f t="shared" si="0"/>
        <v>0</v>
      </c>
      <c r="D52" s="65">
        <f t="shared" si="0"/>
        <v>0</v>
      </c>
      <c r="E52" s="65">
        <v>3</v>
      </c>
      <c r="F52" s="65">
        <v>13</v>
      </c>
      <c r="G52" s="61"/>
      <c r="H52" s="79"/>
      <c r="I52" s="60"/>
      <c r="K52" s="59" t="s">
        <v>388</v>
      </c>
      <c r="L52" s="58">
        <v>1</v>
      </c>
      <c r="M52" s="58">
        <v>2</v>
      </c>
      <c r="N52" s="58">
        <v>3</v>
      </c>
      <c r="O52" s="58">
        <v>10</v>
      </c>
      <c r="P52" s="58">
        <v>16</v>
      </c>
    </row>
    <row r="53" spans="2:16" x14ac:dyDescent="0.2">
      <c r="B53" s="60" t="s">
        <v>394</v>
      </c>
      <c r="C53" s="65">
        <f t="shared" si="0"/>
        <v>-1</v>
      </c>
      <c r="D53" s="65">
        <f t="shared" si="0"/>
        <v>-1</v>
      </c>
      <c r="E53" s="65">
        <v>3</v>
      </c>
      <c r="F53" s="65">
        <v>12</v>
      </c>
      <c r="G53" s="61"/>
      <c r="H53" s="79">
        <v>1</v>
      </c>
      <c r="I53" s="60">
        <v>1</v>
      </c>
      <c r="K53" s="59" t="s">
        <v>395</v>
      </c>
      <c r="L53" s="58">
        <v>1</v>
      </c>
      <c r="M53" s="58">
        <v>1</v>
      </c>
      <c r="N53" s="58">
        <v>4</v>
      </c>
      <c r="O53" s="58">
        <v>10</v>
      </c>
      <c r="P53" s="58">
        <v>16</v>
      </c>
    </row>
    <row r="54" spans="2:16" x14ac:dyDescent="0.2">
      <c r="B54" s="60" t="s">
        <v>391</v>
      </c>
      <c r="C54" s="65">
        <f t="shared" si="0"/>
        <v>-1</v>
      </c>
      <c r="D54" s="65">
        <f t="shared" si="0"/>
        <v>0</v>
      </c>
      <c r="E54" s="65">
        <v>4</v>
      </c>
      <c r="F54" s="65">
        <v>10</v>
      </c>
      <c r="G54" s="61"/>
      <c r="H54" s="79">
        <v>1</v>
      </c>
      <c r="I54" s="60"/>
      <c r="K54" s="59" t="s">
        <v>392</v>
      </c>
      <c r="L54" s="58"/>
      <c r="M54" s="58"/>
      <c r="N54" s="58">
        <v>3</v>
      </c>
      <c r="O54" s="58">
        <v>13</v>
      </c>
      <c r="P54" s="58">
        <v>16</v>
      </c>
    </row>
    <row r="55" spans="2:16" x14ac:dyDescent="0.2">
      <c r="B55" s="60" t="s">
        <v>393</v>
      </c>
      <c r="C55" s="65">
        <f t="shared" si="0"/>
        <v>-1</v>
      </c>
      <c r="D55" s="65">
        <f t="shared" si="0"/>
        <v>-1</v>
      </c>
      <c r="E55" s="65">
        <v>9</v>
      </c>
      <c r="F55" s="65">
        <v>5</v>
      </c>
      <c r="G55" s="61"/>
      <c r="H55" s="79">
        <v>1</v>
      </c>
      <c r="I55" s="60">
        <v>1</v>
      </c>
      <c r="K55" s="59" t="s">
        <v>394</v>
      </c>
      <c r="L55" s="58">
        <v>1</v>
      </c>
      <c r="M55" s="58"/>
      <c r="N55" s="58">
        <v>3</v>
      </c>
      <c r="O55" s="58">
        <v>12</v>
      </c>
      <c r="P55" s="58">
        <v>16</v>
      </c>
    </row>
    <row r="56" spans="2:16" x14ac:dyDescent="0.2">
      <c r="B56" s="60" t="s">
        <v>410</v>
      </c>
      <c r="C56" s="65">
        <f t="shared" si="0"/>
        <v>0</v>
      </c>
      <c r="D56" s="65">
        <f t="shared" si="0"/>
        <v>0</v>
      </c>
      <c r="E56" s="65">
        <v>6</v>
      </c>
      <c r="F56" s="65">
        <v>9</v>
      </c>
      <c r="G56" s="61"/>
      <c r="H56" s="79"/>
      <c r="I56" s="60"/>
      <c r="K56" s="59" t="s">
        <v>391</v>
      </c>
      <c r="L56" s="58"/>
      <c r="M56" s="58">
        <v>2</v>
      </c>
      <c r="N56" s="58">
        <v>4</v>
      </c>
      <c r="O56" s="58">
        <v>10</v>
      </c>
      <c r="P56" s="58">
        <v>16</v>
      </c>
    </row>
    <row r="57" spans="2:16" x14ac:dyDescent="0.2">
      <c r="B57" s="60" t="s">
        <v>411</v>
      </c>
      <c r="C57" s="65">
        <f t="shared" si="0"/>
        <v>0</v>
      </c>
      <c r="D57" s="65">
        <f t="shared" si="0"/>
        <v>-1</v>
      </c>
      <c r="E57" s="65">
        <v>7</v>
      </c>
      <c r="F57" s="65">
        <v>6</v>
      </c>
      <c r="G57" s="61"/>
      <c r="H57" s="79"/>
      <c r="I57" s="60">
        <v>1</v>
      </c>
      <c r="K57" s="59" t="s">
        <v>393</v>
      </c>
      <c r="L57" s="58">
        <v>1</v>
      </c>
      <c r="M57" s="58">
        <v>1</v>
      </c>
      <c r="N57" s="58">
        <v>9</v>
      </c>
      <c r="O57" s="58">
        <v>5</v>
      </c>
      <c r="P57" s="58">
        <v>16</v>
      </c>
    </row>
    <row r="58" spans="2:16" x14ac:dyDescent="0.2">
      <c r="B58" s="60" t="s">
        <v>412</v>
      </c>
      <c r="C58" s="65">
        <f t="shared" si="0"/>
        <v>-1</v>
      </c>
      <c r="D58" s="65">
        <f t="shared" si="0"/>
        <v>0</v>
      </c>
      <c r="E58" s="65">
        <v>7</v>
      </c>
      <c r="F58" s="65">
        <v>5</v>
      </c>
      <c r="G58" s="61"/>
      <c r="H58" s="79">
        <v>1</v>
      </c>
      <c r="I58" s="60"/>
      <c r="K58" s="59" t="s">
        <v>410</v>
      </c>
      <c r="L58" s="58">
        <v>1</v>
      </c>
      <c r="M58" s="58"/>
      <c r="N58" s="58">
        <v>6</v>
      </c>
      <c r="O58" s="58">
        <v>9</v>
      </c>
      <c r="P58" s="58">
        <v>16</v>
      </c>
    </row>
    <row r="59" spans="2:16" x14ac:dyDescent="0.2">
      <c r="B59" s="60" t="s">
        <v>402</v>
      </c>
      <c r="C59" s="65">
        <f t="shared" si="0"/>
        <v>0</v>
      </c>
      <c r="D59" s="65">
        <f t="shared" si="0"/>
        <v>-1</v>
      </c>
      <c r="E59" s="65">
        <v>4</v>
      </c>
      <c r="F59" s="65">
        <v>10</v>
      </c>
      <c r="G59" s="61"/>
      <c r="H59" s="79"/>
      <c r="I59" s="60">
        <v>1</v>
      </c>
      <c r="K59" s="59" t="s">
        <v>411</v>
      </c>
      <c r="L59" s="58"/>
      <c r="M59" s="58">
        <v>3</v>
      </c>
      <c r="N59" s="58">
        <v>7</v>
      </c>
      <c r="O59" s="58">
        <v>6</v>
      </c>
      <c r="P59" s="58">
        <v>16</v>
      </c>
    </row>
    <row r="60" spans="2:16" x14ac:dyDescent="0.2">
      <c r="B60" s="60" t="s">
        <v>409</v>
      </c>
      <c r="C60" s="65">
        <f t="shared" si="0"/>
        <v>-1</v>
      </c>
      <c r="D60" s="65">
        <f t="shared" si="0"/>
        <v>0</v>
      </c>
      <c r="E60" s="65">
        <v>9</v>
      </c>
      <c r="F60" s="65">
        <v>5</v>
      </c>
      <c r="G60" s="61"/>
      <c r="H60" s="79">
        <v>1</v>
      </c>
      <c r="I60" s="60"/>
      <c r="K60" s="59" t="s">
        <v>412</v>
      </c>
      <c r="L60" s="58"/>
      <c r="M60" s="58">
        <v>4</v>
      </c>
      <c r="N60" s="58">
        <v>7</v>
      </c>
      <c r="O60" s="58">
        <v>5</v>
      </c>
      <c r="P60" s="58">
        <v>16</v>
      </c>
    </row>
    <row r="61" spans="2:16" x14ac:dyDescent="0.2">
      <c r="B61" s="60" t="s">
        <v>403</v>
      </c>
      <c r="C61" s="65">
        <f t="shared" si="0"/>
        <v>0</v>
      </c>
      <c r="D61" s="65">
        <f t="shared" si="0"/>
        <v>-2</v>
      </c>
      <c r="E61" s="65">
        <v>3</v>
      </c>
      <c r="F61" s="65">
        <v>12</v>
      </c>
      <c r="G61" s="61"/>
      <c r="H61" s="79"/>
      <c r="I61" s="60">
        <v>2</v>
      </c>
      <c r="K61" s="59" t="s">
        <v>402</v>
      </c>
      <c r="L61" s="58">
        <v>1</v>
      </c>
      <c r="M61" s="58">
        <v>1</v>
      </c>
      <c r="N61" s="58">
        <v>4</v>
      </c>
      <c r="O61" s="58">
        <v>10</v>
      </c>
      <c r="P61" s="58">
        <v>16</v>
      </c>
    </row>
    <row r="62" spans="2:16" x14ac:dyDescent="0.2">
      <c r="B62" s="60" t="s">
        <v>406</v>
      </c>
      <c r="C62" s="65">
        <f t="shared" si="0"/>
        <v>-1</v>
      </c>
      <c r="D62" s="65">
        <f t="shared" si="0"/>
        <v>-1</v>
      </c>
      <c r="E62" s="65">
        <v>2</v>
      </c>
      <c r="F62" s="65">
        <v>14</v>
      </c>
      <c r="G62" s="61"/>
      <c r="H62" s="79">
        <v>1</v>
      </c>
      <c r="I62" s="60">
        <v>1</v>
      </c>
      <c r="K62" s="59" t="s">
        <v>409</v>
      </c>
      <c r="L62" s="58">
        <v>1</v>
      </c>
      <c r="M62" s="58">
        <v>1</v>
      </c>
      <c r="N62" s="58">
        <v>9</v>
      </c>
      <c r="O62" s="58">
        <v>5</v>
      </c>
      <c r="P62" s="58">
        <v>16</v>
      </c>
    </row>
    <row r="63" spans="2:16" x14ac:dyDescent="0.2">
      <c r="B63" s="60" t="s">
        <v>404</v>
      </c>
      <c r="C63" s="65">
        <f t="shared" si="0"/>
        <v>0</v>
      </c>
      <c r="D63" s="65">
        <f t="shared" si="0"/>
        <v>-1</v>
      </c>
      <c r="E63" s="65">
        <v>4</v>
      </c>
      <c r="F63" s="65">
        <v>11</v>
      </c>
      <c r="G63" s="61"/>
      <c r="H63" s="79"/>
      <c r="I63" s="60">
        <v>1</v>
      </c>
      <c r="K63" s="59" t="s">
        <v>403</v>
      </c>
      <c r="L63" s="58"/>
      <c r="M63" s="58">
        <v>1</v>
      </c>
      <c r="N63" s="58">
        <v>3</v>
      </c>
      <c r="O63" s="58">
        <v>12</v>
      </c>
      <c r="P63" s="58">
        <v>16</v>
      </c>
    </row>
    <row r="64" spans="2:16" x14ac:dyDescent="0.2">
      <c r="B64" s="60" t="s">
        <v>418</v>
      </c>
      <c r="C64" s="65">
        <f t="shared" si="0"/>
        <v>-1</v>
      </c>
      <c r="D64" s="65">
        <f t="shared" si="0"/>
        <v>0</v>
      </c>
      <c r="E64" s="65">
        <v>4</v>
      </c>
      <c r="F64" s="65">
        <v>7</v>
      </c>
      <c r="G64" s="61"/>
      <c r="H64" s="79">
        <v>1</v>
      </c>
      <c r="I64" s="60"/>
      <c r="K64" s="59" t="s">
        <v>406</v>
      </c>
      <c r="L64" s="58"/>
      <c r="M64" s="58"/>
      <c r="N64" s="58">
        <v>2</v>
      </c>
      <c r="O64" s="58">
        <v>14</v>
      </c>
      <c r="P64" s="58">
        <v>16</v>
      </c>
    </row>
    <row r="65" spans="2:16" x14ac:dyDescent="0.2">
      <c r="B65" s="60" t="s">
        <v>432</v>
      </c>
      <c r="C65" s="65">
        <f t="shared" si="0"/>
        <v>-1</v>
      </c>
      <c r="D65" s="65">
        <f t="shared" si="0"/>
        <v>-4</v>
      </c>
      <c r="E65" s="65">
        <v>6</v>
      </c>
      <c r="F65" s="65">
        <v>6</v>
      </c>
      <c r="G65" s="61"/>
      <c r="H65" s="79">
        <v>1</v>
      </c>
      <c r="I65" s="60">
        <v>4</v>
      </c>
      <c r="K65" s="59" t="s">
        <v>404</v>
      </c>
      <c r="L65" s="58">
        <v>1</v>
      </c>
      <c r="M65" s="58"/>
      <c r="N65" s="58">
        <v>4</v>
      </c>
      <c r="O65" s="58">
        <v>11</v>
      </c>
      <c r="P65" s="58">
        <v>16</v>
      </c>
    </row>
    <row r="66" spans="2:16" x14ac:dyDescent="0.2">
      <c r="B66" s="60" t="s">
        <v>401</v>
      </c>
      <c r="C66" s="65">
        <f t="shared" si="0"/>
        <v>0</v>
      </c>
      <c r="D66" s="65">
        <f t="shared" si="0"/>
        <v>0</v>
      </c>
      <c r="E66" s="65">
        <v>2</v>
      </c>
      <c r="F66" s="65">
        <v>12</v>
      </c>
      <c r="G66" s="61"/>
      <c r="H66" s="79"/>
      <c r="I66" s="60"/>
      <c r="K66" s="59" t="s">
        <v>418</v>
      </c>
      <c r="L66" s="58">
        <v>1</v>
      </c>
      <c r="M66" s="58">
        <v>4</v>
      </c>
      <c r="N66" s="58">
        <v>4</v>
      </c>
      <c r="O66" s="58">
        <v>7</v>
      </c>
      <c r="P66" s="58">
        <v>16</v>
      </c>
    </row>
    <row r="67" spans="2:16" x14ac:dyDescent="0.2">
      <c r="B67" s="60" t="s">
        <v>407</v>
      </c>
      <c r="C67" s="65">
        <f t="shared" si="0"/>
        <v>-1</v>
      </c>
      <c r="D67" s="65">
        <f t="shared" si="0"/>
        <v>-1</v>
      </c>
      <c r="E67" s="65">
        <v>7</v>
      </c>
      <c r="F67" s="65">
        <v>7</v>
      </c>
      <c r="G67" s="61"/>
      <c r="H67" s="79">
        <v>1</v>
      </c>
      <c r="I67" s="60">
        <v>1</v>
      </c>
      <c r="K67" s="59" t="s">
        <v>432</v>
      </c>
      <c r="L67" s="58">
        <v>1</v>
      </c>
      <c r="M67" s="58">
        <v>3</v>
      </c>
      <c r="N67" s="58">
        <v>6</v>
      </c>
      <c r="O67" s="58">
        <v>6</v>
      </c>
      <c r="P67" s="58">
        <v>16</v>
      </c>
    </row>
    <row r="68" spans="2:16" x14ac:dyDescent="0.2">
      <c r="B68" s="60" t="s">
        <v>396</v>
      </c>
      <c r="C68" s="65">
        <f t="shared" si="0"/>
        <v>-1</v>
      </c>
      <c r="D68" s="65">
        <f t="shared" si="0"/>
        <v>-3</v>
      </c>
      <c r="E68" s="65">
        <v>6</v>
      </c>
      <c r="F68" s="65">
        <v>10</v>
      </c>
      <c r="G68" s="61"/>
      <c r="H68" s="79">
        <v>1</v>
      </c>
      <c r="I68" s="60">
        <v>3</v>
      </c>
      <c r="K68" s="59" t="s">
        <v>401</v>
      </c>
      <c r="L68" s="58"/>
      <c r="M68" s="58">
        <v>2</v>
      </c>
      <c r="N68" s="58">
        <v>2</v>
      </c>
      <c r="O68" s="58">
        <v>12</v>
      </c>
      <c r="P68" s="58">
        <v>16</v>
      </c>
    </row>
    <row r="69" spans="2:16" x14ac:dyDescent="0.2">
      <c r="B69" s="60" t="s">
        <v>400</v>
      </c>
      <c r="C69" s="65">
        <f t="shared" si="0"/>
        <v>-1</v>
      </c>
      <c r="D69" s="65">
        <f t="shared" si="0"/>
        <v>-1</v>
      </c>
      <c r="E69" s="65">
        <v>7</v>
      </c>
      <c r="F69" s="65">
        <v>8</v>
      </c>
      <c r="G69" s="61"/>
      <c r="H69" s="79">
        <v>1</v>
      </c>
      <c r="I69" s="60">
        <v>1</v>
      </c>
      <c r="K69" s="59" t="s">
        <v>407</v>
      </c>
      <c r="L69" s="58">
        <v>1</v>
      </c>
      <c r="M69" s="58">
        <v>1</v>
      </c>
      <c r="N69" s="58">
        <v>7</v>
      </c>
      <c r="O69" s="58">
        <v>7</v>
      </c>
      <c r="P69" s="58">
        <v>16</v>
      </c>
    </row>
    <row r="70" spans="2:16" x14ac:dyDescent="0.2">
      <c r="B70" s="60" t="s">
        <v>397</v>
      </c>
      <c r="C70" s="65">
        <f t="shared" si="0"/>
        <v>-1</v>
      </c>
      <c r="D70" s="65">
        <f t="shared" si="0"/>
        <v>0</v>
      </c>
      <c r="E70" s="65">
        <v>3</v>
      </c>
      <c r="F70" s="65">
        <v>12</v>
      </c>
      <c r="G70" s="61"/>
      <c r="H70" s="79">
        <v>1</v>
      </c>
      <c r="I70" s="60"/>
      <c r="K70" s="59" t="s">
        <v>396</v>
      </c>
      <c r="L70" s="58"/>
      <c r="M70" s="58"/>
      <c r="N70" s="58">
        <v>6</v>
      </c>
      <c r="O70" s="58">
        <v>10</v>
      </c>
      <c r="P70" s="58">
        <v>16</v>
      </c>
    </row>
    <row r="71" spans="2:16" x14ac:dyDescent="0.2">
      <c r="B71" s="60" t="s">
        <v>398</v>
      </c>
      <c r="C71" s="65">
        <f t="shared" si="0"/>
        <v>0</v>
      </c>
      <c r="D71" s="65">
        <f t="shared" si="0"/>
        <v>-3</v>
      </c>
      <c r="E71" s="65">
        <v>2</v>
      </c>
      <c r="F71" s="65">
        <v>13</v>
      </c>
      <c r="G71" s="61"/>
      <c r="H71" s="79"/>
      <c r="I71" s="60">
        <v>3</v>
      </c>
      <c r="K71" s="59" t="s">
        <v>400</v>
      </c>
      <c r="L71" s="58">
        <v>1</v>
      </c>
      <c r="M71" s="58"/>
      <c r="N71" s="58">
        <v>7</v>
      </c>
      <c r="O71" s="58">
        <v>8</v>
      </c>
      <c r="P71" s="58">
        <v>16</v>
      </c>
    </row>
    <row r="72" spans="2:16" x14ac:dyDescent="0.2">
      <c r="B72" s="60" t="s">
        <v>399</v>
      </c>
      <c r="C72" s="65">
        <f t="shared" si="0"/>
        <v>0</v>
      </c>
      <c r="D72" s="65">
        <f t="shared" si="0"/>
        <v>-4</v>
      </c>
      <c r="E72" s="65">
        <v>3</v>
      </c>
      <c r="F72" s="65">
        <v>12</v>
      </c>
      <c r="G72" s="61"/>
      <c r="H72" s="79"/>
      <c r="I72" s="60">
        <v>4</v>
      </c>
      <c r="K72" s="59" t="s">
        <v>397</v>
      </c>
      <c r="L72" s="58"/>
      <c r="M72" s="58">
        <v>1</v>
      </c>
      <c r="N72" s="58">
        <v>3</v>
      </c>
      <c r="O72" s="58">
        <v>12</v>
      </c>
      <c r="P72" s="58">
        <v>16</v>
      </c>
    </row>
    <row r="73" spans="2:16" x14ac:dyDescent="0.2">
      <c r="B73" s="61"/>
      <c r="C73" s="66"/>
      <c r="D73" s="66"/>
      <c r="E73" s="66"/>
      <c r="F73" s="66"/>
      <c r="G73" s="61"/>
      <c r="H73" s="79"/>
      <c r="I73" s="60">
        <v>32</v>
      </c>
      <c r="K73" s="59" t="s">
        <v>398</v>
      </c>
      <c r="L73" s="58">
        <v>1</v>
      </c>
      <c r="M73" s="58"/>
      <c r="N73" s="58">
        <v>2</v>
      </c>
      <c r="O73" s="58">
        <v>13</v>
      </c>
      <c r="P73" s="58">
        <v>16</v>
      </c>
    </row>
    <row r="74" spans="2:16" ht="30" x14ac:dyDescent="0.2">
      <c r="B74" s="62" t="s">
        <v>134</v>
      </c>
      <c r="C74" s="64" t="s">
        <v>156</v>
      </c>
      <c r="D74" s="64" t="s">
        <v>141</v>
      </c>
      <c r="E74" s="64" t="s">
        <v>139</v>
      </c>
      <c r="F74" s="64" t="s">
        <v>138</v>
      </c>
      <c r="G74" s="61"/>
      <c r="H74" s="79"/>
      <c r="I74" s="60">
        <v>1</v>
      </c>
      <c r="K74" s="59" t="s">
        <v>399</v>
      </c>
      <c r="L74" s="58"/>
      <c r="M74" s="58">
        <v>1</v>
      </c>
      <c r="N74" s="58">
        <v>3</v>
      </c>
      <c r="O74" s="58">
        <v>12</v>
      </c>
      <c r="P74" s="58">
        <v>16</v>
      </c>
    </row>
    <row r="75" spans="2:16" x14ac:dyDescent="0.2">
      <c r="B75" s="60" t="s">
        <v>381</v>
      </c>
      <c r="C75" s="65">
        <f t="shared" ref="C75:D104" si="1">-H74</f>
        <v>0</v>
      </c>
      <c r="D75" s="65">
        <f t="shared" si="1"/>
        <v>-1</v>
      </c>
      <c r="E75" s="65">
        <v>3</v>
      </c>
      <c r="F75" s="65">
        <v>6</v>
      </c>
      <c r="G75" s="61"/>
      <c r="H75" s="79"/>
      <c r="I75" s="60">
        <v>1</v>
      </c>
      <c r="K75" s="57" t="s">
        <v>134</v>
      </c>
      <c r="L75" s="58"/>
      <c r="M75" s="58">
        <v>32</v>
      </c>
      <c r="N75" s="58">
        <v>62</v>
      </c>
      <c r="O75" s="58">
        <v>246</v>
      </c>
      <c r="P75" s="58">
        <v>340</v>
      </c>
    </row>
    <row r="76" spans="2:16" x14ac:dyDescent="0.2">
      <c r="B76" s="60" t="s">
        <v>382</v>
      </c>
      <c r="C76" s="65">
        <f t="shared" si="1"/>
        <v>0</v>
      </c>
      <c r="D76" s="65">
        <f t="shared" si="1"/>
        <v>-1</v>
      </c>
      <c r="E76" s="65">
        <v>5</v>
      </c>
      <c r="F76" s="65">
        <v>4</v>
      </c>
      <c r="G76" s="61"/>
      <c r="H76" s="79"/>
      <c r="I76" s="60"/>
      <c r="K76" s="59" t="s">
        <v>381</v>
      </c>
      <c r="L76" s="58"/>
      <c r="M76" s="58">
        <v>1</v>
      </c>
      <c r="N76" s="58">
        <v>3</v>
      </c>
      <c r="O76" s="58">
        <v>6</v>
      </c>
      <c r="P76" s="58">
        <v>10</v>
      </c>
    </row>
    <row r="77" spans="2:16" x14ac:dyDescent="0.2">
      <c r="B77" s="60" t="s">
        <v>380</v>
      </c>
      <c r="C77" s="65">
        <f t="shared" si="1"/>
        <v>0</v>
      </c>
      <c r="D77" s="65">
        <f t="shared" si="1"/>
        <v>0</v>
      </c>
      <c r="E77" s="65">
        <v>1</v>
      </c>
      <c r="F77" s="65">
        <v>9</v>
      </c>
      <c r="G77" s="61"/>
      <c r="H77" s="79"/>
      <c r="I77" s="60">
        <v>2</v>
      </c>
      <c r="K77" s="59" t="s">
        <v>382</v>
      </c>
      <c r="L77" s="58"/>
      <c r="M77" s="58">
        <v>1</v>
      </c>
      <c r="N77" s="58">
        <v>5</v>
      </c>
      <c r="O77" s="58">
        <v>4</v>
      </c>
      <c r="P77" s="58">
        <v>10</v>
      </c>
    </row>
    <row r="78" spans="2:16" x14ac:dyDescent="0.2">
      <c r="B78" s="60" t="s">
        <v>431</v>
      </c>
      <c r="C78" s="65">
        <f t="shared" si="1"/>
        <v>0</v>
      </c>
      <c r="D78" s="65">
        <f t="shared" si="1"/>
        <v>-2</v>
      </c>
      <c r="E78" s="65"/>
      <c r="F78" s="65">
        <v>8</v>
      </c>
      <c r="G78" s="61"/>
      <c r="H78" s="79"/>
      <c r="I78" s="60">
        <v>2</v>
      </c>
      <c r="K78" s="59" t="s">
        <v>380</v>
      </c>
      <c r="L78" s="58"/>
      <c r="M78" s="58"/>
      <c r="N78" s="58">
        <v>1</v>
      </c>
      <c r="O78" s="58">
        <v>9</v>
      </c>
      <c r="P78" s="58">
        <v>10</v>
      </c>
    </row>
    <row r="79" spans="2:16" x14ac:dyDescent="0.2">
      <c r="B79" s="60" t="s">
        <v>384</v>
      </c>
      <c r="C79" s="65">
        <f t="shared" si="1"/>
        <v>0</v>
      </c>
      <c r="D79" s="65">
        <f t="shared" si="1"/>
        <v>-2</v>
      </c>
      <c r="E79" s="65">
        <v>5</v>
      </c>
      <c r="F79" s="65">
        <v>3</v>
      </c>
      <c r="G79" s="61"/>
      <c r="H79" s="79"/>
      <c r="I79" s="60"/>
      <c r="K79" s="59" t="s">
        <v>431</v>
      </c>
      <c r="L79" s="58"/>
      <c r="M79" s="58">
        <v>2</v>
      </c>
      <c r="N79" s="58"/>
      <c r="O79" s="58">
        <v>8</v>
      </c>
      <c r="P79" s="58">
        <v>10</v>
      </c>
    </row>
    <row r="80" spans="2:16" x14ac:dyDescent="0.2">
      <c r="B80" s="60" t="s">
        <v>387</v>
      </c>
      <c r="C80" s="65">
        <f t="shared" si="1"/>
        <v>0</v>
      </c>
      <c r="D80" s="65">
        <f t="shared" si="1"/>
        <v>0</v>
      </c>
      <c r="E80" s="65">
        <v>1</v>
      </c>
      <c r="F80" s="65">
        <v>9</v>
      </c>
      <c r="G80" s="61"/>
      <c r="H80" s="79"/>
      <c r="I80" s="60">
        <v>1</v>
      </c>
      <c r="K80" s="59" t="s">
        <v>384</v>
      </c>
      <c r="L80" s="58"/>
      <c r="M80" s="58">
        <v>2</v>
      </c>
      <c r="N80" s="58">
        <v>5</v>
      </c>
      <c r="O80" s="58">
        <v>3</v>
      </c>
      <c r="P80" s="58">
        <v>10</v>
      </c>
    </row>
    <row r="81" spans="2:16" x14ac:dyDescent="0.2">
      <c r="B81" s="60" t="s">
        <v>385</v>
      </c>
      <c r="C81" s="65">
        <f t="shared" si="1"/>
        <v>0</v>
      </c>
      <c r="D81" s="65">
        <f t="shared" si="1"/>
        <v>-1</v>
      </c>
      <c r="E81" s="65">
        <v>1</v>
      </c>
      <c r="F81" s="65">
        <v>8</v>
      </c>
      <c r="G81" s="61"/>
      <c r="H81" s="79"/>
      <c r="I81" s="60"/>
      <c r="K81" s="59" t="s">
        <v>387</v>
      </c>
      <c r="L81" s="58"/>
      <c r="M81" s="58"/>
      <c r="N81" s="58">
        <v>1</v>
      </c>
      <c r="O81" s="58">
        <v>9</v>
      </c>
      <c r="P81" s="58">
        <v>10</v>
      </c>
    </row>
    <row r="82" spans="2:16" x14ac:dyDescent="0.2">
      <c r="B82" s="60" t="s">
        <v>383</v>
      </c>
      <c r="C82" s="65">
        <f t="shared" si="1"/>
        <v>0</v>
      </c>
      <c r="D82" s="65">
        <f t="shared" si="1"/>
        <v>0</v>
      </c>
      <c r="E82" s="65">
        <v>1</v>
      </c>
      <c r="F82" s="65">
        <v>9</v>
      </c>
      <c r="G82" s="61"/>
      <c r="H82" s="79"/>
      <c r="I82" s="60"/>
      <c r="K82" s="59" t="s">
        <v>385</v>
      </c>
      <c r="L82" s="58"/>
      <c r="M82" s="58">
        <v>1</v>
      </c>
      <c r="N82" s="58">
        <v>1</v>
      </c>
      <c r="O82" s="58">
        <v>8</v>
      </c>
      <c r="P82" s="58">
        <v>10</v>
      </c>
    </row>
    <row r="83" spans="2:16" x14ac:dyDescent="0.2">
      <c r="B83" s="60" t="s">
        <v>386</v>
      </c>
      <c r="C83" s="65">
        <f t="shared" si="1"/>
        <v>0</v>
      </c>
      <c r="D83" s="65">
        <f t="shared" si="1"/>
        <v>0</v>
      </c>
      <c r="E83" s="65"/>
      <c r="F83" s="65">
        <v>10</v>
      </c>
      <c r="G83" s="61"/>
      <c r="H83" s="79"/>
      <c r="I83" s="60"/>
      <c r="K83" s="59" t="s">
        <v>383</v>
      </c>
      <c r="L83" s="58"/>
      <c r="M83" s="58"/>
      <c r="N83" s="58">
        <v>1</v>
      </c>
      <c r="O83" s="58">
        <v>9</v>
      </c>
      <c r="P83" s="58">
        <v>10</v>
      </c>
    </row>
    <row r="84" spans="2:16" x14ac:dyDescent="0.2">
      <c r="B84" s="60" t="s">
        <v>389</v>
      </c>
      <c r="C84" s="65">
        <f t="shared" si="1"/>
        <v>0</v>
      </c>
      <c r="D84" s="65">
        <f t="shared" si="1"/>
        <v>0</v>
      </c>
      <c r="E84" s="65">
        <v>4</v>
      </c>
      <c r="F84" s="65">
        <v>6</v>
      </c>
      <c r="G84" s="61"/>
      <c r="H84" s="79"/>
      <c r="I84" s="60"/>
      <c r="K84" s="59" t="s">
        <v>386</v>
      </c>
      <c r="L84" s="58"/>
      <c r="M84" s="58"/>
      <c r="N84" s="58"/>
      <c r="O84" s="58">
        <v>10</v>
      </c>
      <c r="P84" s="58">
        <v>10</v>
      </c>
    </row>
    <row r="85" spans="2:16" x14ac:dyDescent="0.2">
      <c r="B85" s="60" t="s">
        <v>390</v>
      </c>
      <c r="C85" s="65">
        <f t="shared" si="1"/>
        <v>0</v>
      </c>
      <c r="D85" s="65">
        <f t="shared" si="1"/>
        <v>0</v>
      </c>
      <c r="E85" s="65">
        <v>1</v>
      </c>
      <c r="F85" s="65">
        <v>9</v>
      </c>
      <c r="G85" s="61"/>
      <c r="H85" s="79"/>
      <c r="I85" s="60">
        <v>1</v>
      </c>
      <c r="K85" s="59" t="s">
        <v>389</v>
      </c>
      <c r="L85" s="58"/>
      <c r="M85" s="58"/>
      <c r="N85" s="58">
        <v>4</v>
      </c>
      <c r="O85" s="58">
        <v>6</v>
      </c>
      <c r="P85" s="58">
        <v>10</v>
      </c>
    </row>
    <row r="86" spans="2:16" x14ac:dyDescent="0.2">
      <c r="B86" s="60" t="s">
        <v>388</v>
      </c>
      <c r="C86" s="65">
        <f t="shared" si="1"/>
        <v>0</v>
      </c>
      <c r="D86" s="65">
        <f t="shared" si="1"/>
        <v>-1</v>
      </c>
      <c r="E86" s="65">
        <v>2</v>
      </c>
      <c r="F86" s="65">
        <v>7</v>
      </c>
      <c r="G86" s="61"/>
      <c r="H86" s="79"/>
      <c r="I86" s="60">
        <v>1</v>
      </c>
      <c r="K86" s="59" t="s">
        <v>390</v>
      </c>
      <c r="L86" s="58"/>
      <c r="M86" s="58"/>
      <c r="N86" s="58">
        <v>1</v>
      </c>
      <c r="O86" s="58">
        <v>9</v>
      </c>
      <c r="P86" s="58">
        <v>10</v>
      </c>
    </row>
    <row r="87" spans="2:16" x14ac:dyDescent="0.2">
      <c r="B87" s="60" t="s">
        <v>395</v>
      </c>
      <c r="C87" s="65">
        <f t="shared" si="1"/>
        <v>0</v>
      </c>
      <c r="D87" s="65">
        <f t="shared" si="1"/>
        <v>-1</v>
      </c>
      <c r="E87" s="65">
        <v>3</v>
      </c>
      <c r="F87" s="65">
        <v>6</v>
      </c>
      <c r="G87" s="61"/>
      <c r="H87" s="79"/>
      <c r="I87" s="60"/>
      <c r="K87" s="59" t="s">
        <v>388</v>
      </c>
      <c r="L87" s="58"/>
      <c r="M87" s="58">
        <v>1</v>
      </c>
      <c r="N87" s="58">
        <v>2</v>
      </c>
      <c r="O87" s="58">
        <v>7</v>
      </c>
      <c r="P87" s="58">
        <v>10</v>
      </c>
    </row>
    <row r="88" spans="2:16" x14ac:dyDescent="0.2">
      <c r="B88" s="60" t="s">
        <v>392</v>
      </c>
      <c r="C88" s="65">
        <f t="shared" si="1"/>
        <v>0</v>
      </c>
      <c r="D88" s="65">
        <f t="shared" si="1"/>
        <v>0</v>
      </c>
      <c r="E88" s="65"/>
      <c r="F88" s="65">
        <v>10</v>
      </c>
      <c r="G88" s="61"/>
      <c r="H88" s="79"/>
      <c r="I88" s="60"/>
      <c r="K88" s="59" t="s">
        <v>395</v>
      </c>
      <c r="L88" s="58"/>
      <c r="M88" s="58">
        <v>1</v>
      </c>
      <c r="N88" s="58">
        <v>3</v>
      </c>
      <c r="O88" s="58">
        <v>6</v>
      </c>
      <c r="P88" s="58">
        <v>10</v>
      </c>
    </row>
    <row r="89" spans="2:16" x14ac:dyDescent="0.2">
      <c r="B89" s="60" t="s">
        <v>394</v>
      </c>
      <c r="C89" s="65">
        <f t="shared" si="1"/>
        <v>0</v>
      </c>
      <c r="D89" s="65">
        <f t="shared" si="1"/>
        <v>0</v>
      </c>
      <c r="E89" s="65">
        <v>2</v>
      </c>
      <c r="F89" s="65">
        <v>8</v>
      </c>
      <c r="G89" s="61"/>
      <c r="H89" s="79"/>
      <c r="I89" s="60">
        <v>1</v>
      </c>
      <c r="K89" s="59" t="s">
        <v>392</v>
      </c>
      <c r="L89" s="58"/>
      <c r="M89" s="58"/>
      <c r="N89" s="58"/>
      <c r="O89" s="58">
        <v>10</v>
      </c>
      <c r="P89" s="58">
        <v>10</v>
      </c>
    </row>
    <row r="90" spans="2:16" x14ac:dyDescent="0.2">
      <c r="B90" s="60" t="s">
        <v>391</v>
      </c>
      <c r="C90" s="65">
        <f t="shared" si="1"/>
        <v>0</v>
      </c>
      <c r="D90" s="65">
        <f t="shared" si="1"/>
        <v>-1</v>
      </c>
      <c r="E90" s="65">
        <v>1</v>
      </c>
      <c r="F90" s="65">
        <v>8</v>
      </c>
      <c r="G90" s="61"/>
      <c r="H90" s="79"/>
      <c r="I90" s="60">
        <v>1</v>
      </c>
      <c r="K90" s="59" t="s">
        <v>394</v>
      </c>
      <c r="L90" s="58"/>
      <c r="M90" s="58"/>
      <c r="N90" s="58">
        <v>2</v>
      </c>
      <c r="O90" s="58">
        <v>8</v>
      </c>
      <c r="P90" s="58">
        <v>10</v>
      </c>
    </row>
    <row r="91" spans="2:16" x14ac:dyDescent="0.2">
      <c r="B91" s="60" t="s">
        <v>393</v>
      </c>
      <c r="C91" s="65">
        <f t="shared" si="1"/>
        <v>0</v>
      </c>
      <c r="D91" s="65">
        <f t="shared" si="1"/>
        <v>-1</v>
      </c>
      <c r="E91" s="65">
        <v>2</v>
      </c>
      <c r="F91" s="65">
        <v>7</v>
      </c>
      <c r="G91" s="61"/>
      <c r="H91" s="79"/>
      <c r="I91" s="60">
        <v>1</v>
      </c>
      <c r="K91" s="59" t="s">
        <v>391</v>
      </c>
      <c r="L91" s="58"/>
      <c r="M91" s="58">
        <v>1</v>
      </c>
      <c r="N91" s="58">
        <v>1</v>
      </c>
      <c r="O91" s="58">
        <v>8</v>
      </c>
      <c r="P91" s="58">
        <v>10</v>
      </c>
    </row>
    <row r="92" spans="2:16" x14ac:dyDescent="0.2">
      <c r="B92" s="60" t="s">
        <v>410</v>
      </c>
      <c r="C92" s="65">
        <f t="shared" si="1"/>
        <v>0</v>
      </c>
      <c r="D92" s="65">
        <f t="shared" si="1"/>
        <v>-1</v>
      </c>
      <c r="E92" s="65">
        <v>2</v>
      </c>
      <c r="F92" s="65">
        <v>7</v>
      </c>
      <c r="G92" s="61"/>
      <c r="H92" s="79"/>
      <c r="I92" s="60">
        <v>1</v>
      </c>
      <c r="K92" s="59" t="s">
        <v>393</v>
      </c>
      <c r="L92" s="58"/>
      <c r="M92" s="58">
        <v>1</v>
      </c>
      <c r="N92" s="58">
        <v>2</v>
      </c>
      <c r="O92" s="58">
        <v>7</v>
      </c>
      <c r="P92" s="58">
        <v>10</v>
      </c>
    </row>
    <row r="93" spans="2:16" x14ac:dyDescent="0.2">
      <c r="B93" s="60" t="s">
        <v>411</v>
      </c>
      <c r="C93" s="65">
        <f t="shared" si="1"/>
        <v>0</v>
      </c>
      <c r="D93" s="65">
        <f t="shared" si="1"/>
        <v>-1</v>
      </c>
      <c r="E93" s="65">
        <v>1</v>
      </c>
      <c r="F93" s="65">
        <v>8</v>
      </c>
      <c r="G93" s="61"/>
      <c r="H93" s="79"/>
      <c r="I93" s="60">
        <v>5</v>
      </c>
      <c r="K93" s="59" t="s">
        <v>410</v>
      </c>
      <c r="L93" s="58"/>
      <c r="M93" s="58">
        <v>1</v>
      </c>
      <c r="N93" s="58">
        <v>2</v>
      </c>
      <c r="O93" s="58">
        <v>7</v>
      </c>
      <c r="P93" s="58">
        <v>10</v>
      </c>
    </row>
    <row r="94" spans="2:16" x14ac:dyDescent="0.2">
      <c r="B94" s="60" t="s">
        <v>412</v>
      </c>
      <c r="C94" s="65">
        <f t="shared" si="1"/>
        <v>0</v>
      </c>
      <c r="D94" s="65">
        <f t="shared" si="1"/>
        <v>-5</v>
      </c>
      <c r="E94" s="65">
        <v>3</v>
      </c>
      <c r="F94" s="65">
        <v>2</v>
      </c>
      <c r="G94" s="61"/>
      <c r="H94" s="79"/>
      <c r="I94" s="60">
        <v>1</v>
      </c>
      <c r="K94" s="59" t="s">
        <v>411</v>
      </c>
      <c r="L94" s="58"/>
      <c r="M94" s="58">
        <v>1</v>
      </c>
      <c r="N94" s="58">
        <v>1</v>
      </c>
      <c r="O94" s="58">
        <v>8</v>
      </c>
      <c r="P94" s="58">
        <v>10</v>
      </c>
    </row>
    <row r="95" spans="2:16" x14ac:dyDescent="0.2">
      <c r="B95" s="60" t="s">
        <v>402</v>
      </c>
      <c r="C95" s="65">
        <f t="shared" si="1"/>
        <v>0</v>
      </c>
      <c r="D95" s="65">
        <f t="shared" si="1"/>
        <v>-1</v>
      </c>
      <c r="E95" s="65">
        <v>2</v>
      </c>
      <c r="F95" s="65">
        <v>7</v>
      </c>
      <c r="G95" s="61"/>
      <c r="H95" s="79"/>
      <c r="I95" s="60">
        <v>2</v>
      </c>
      <c r="K95" s="59" t="s">
        <v>412</v>
      </c>
      <c r="L95" s="58"/>
      <c r="M95" s="58">
        <v>5</v>
      </c>
      <c r="N95" s="58">
        <v>3</v>
      </c>
      <c r="O95" s="58">
        <v>2</v>
      </c>
      <c r="P95" s="58">
        <v>10</v>
      </c>
    </row>
    <row r="96" spans="2:16" x14ac:dyDescent="0.2">
      <c r="B96" s="60" t="s">
        <v>409</v>
      </c>
      <c r="C96" s="65">
        <f t="shared" si="1"/>
        <v>0</v>
      </c>
      <c r="D96" s="65">
        <f t="shared" si="1"/>
        <v>-2</v>
      </c>
      <c r="E96" s="65">
        <v>1</v>
      </c>
      <c r="F96" s="65">
        <v>7</v>
      </c>
      <c r="G96" s="61"/>
      <c r="H96" s="79"/>
      <c r="I96" s="60"/>
      <c r="K96" s="59" t="s">
        <v>402</v>
      </c>
      <c r="L96" s="58"/>
      <c r="M96" s="58">
        <v>1</v>
      </c>
      <c r="N96" s="58">
        <v>2</v>
      </c>
      <c r="O96" s="58">
        <v>7</v>
      </c>
      <c r="P96" s="58">
        <v>10</v>
      </c>
    </row>
    <row r="97" spans="2:16" x14ac:dyDescent="0.2">
      <c r="B97" s="60" t="s">
        <v>403</v>
      </c>
      <c r="C97" s="65">
        <f t="shared" si="1"/>
        <v>0</v>
      </c>
      <c r="D97" s="65">
        <f t="shared" si="1"/>
        <v>0</v>
      </c>
      <c r="E97" s="65">
        <v>2</v>
      </c>
      <c r="F97" s="65">
        <v>8</v>
      </c>
      <c r="G97" s="61"/>
      <c r="H97" s="79"/>
      <c r="I97" s="60">
        <v>2</v>
      </c>
      <c r="K97" s="59" t="s">
        <v>409</v>
      </c>
      <c r="L97" s="58"/>
      <c r="M97" s="58">
        <v>2</v>
      </c>
      <c r="N97" s="58">
        <v>1</v>
      </c>
      <c r="O97" s="58">
        <v>7</v>
      </c>
      <c r="P97" s="58">
        <v>10</v>
      </c>
    </row>
    <row r="98" spans="2:16" x14ac:dyDescent="0.2">
      <c r="B98" s="60" t="s">
        <v>406</v>
      </c>
      <c r="C98" s="65">
        <f t="shared" si="1"/>
        <v>0</v>
      </c>
      <c r="D98" s="65">
        <f t="shared" si="1"/>
        <v>-2</v>
      </c>
      <c r="E98" s="65">
        <v>1</v>
      </c>
      <c r="F98" s="65">
        <v>7</v>
      </c>
      <c r="G98" s="61"/>
      <c r="H98" s="79"/>
      <c r="I98" s="60"/>
      <c r="K98" s="59" t="s">
        <v>403</v>
      </c>
      <c r="L98" s="58"/>
      <c r="M98" s="58"/>
      <c r="N98" s="58">
        <v>2</v>
      </c>
      <c r="O98" s="58">
        <v>8</v>
      </c>
      <c r="P98" s="58">
        <v>10</v>
      </c>
    </row>
    <row r="99" spans="2:16" x14ac:dyDescent="0.2">
      <c r="B99" s="60" t="s">
        <v>404</v>
      </c>
      <c r="C99" s="65">
        <f t="shared" si="1"/>
        <v>0</v>
      </c>
      <c r="D99" s="65">
        <f t="shared" si="1"/>
        <v>0</v>
      </c>
      <c r="E99" s="65">
        <v>2</v>
      </c>
      <c r="F99" s="65">
        <v>8</v>
      </c>
      <c r="G99" s="61"/>
      <c r="H99" s="79"/>
      <c r="I99" s="60">
        <v>3</v>
      </c>
      <c r="K99" s="59" t="s">
        <v>406</v>
      </c>
      <c r="L99" s="58"/>
      <c r="M99" s="58">
        <v>2</v>
      </c>
      <c r="N99" s="58">
        <v>1</v>
      </c>
      <c r="O99" s="58">
        <v>7</v>
      </c>
      <c r="P99" s="58">
        <v>10</v>
      </c>
    </row>
    <row r="100" spans="2:16" x14ac:dyDescent="0.2">
      <c r="B100" s="60" t="s">
        <v>418</v>
      </c>
      <c r="C100" s="65">
        <f t="shared" si="1"/>
        <v>0</v>
      </c>
      <c r="D100" s="65">
        <f t="shared" si="1"/>
        <v>-3</v>
      </c>
      <c r="E100" s="65">
        <v>4</v>
      </c>
      <c r="F100" s="65">
        <v>3</v>
      </c>
      <c r="G100" s="61"/>
      <c r="H100" s="79"/>
      <c r="I100" s="60">
        <v>3</v>
      </c>
      <c r="K100" s="59" t="s">
        <v>404</v>
      </c>
      <c r="L100" s="58"/>
      <c r="M100" s="58"/>
      <c r="N100" s="58">
        <v>2</v>
      </c>
      <c r="O100" s="58">
        <v>8</v>
      </c>
      <c r="P100" s="58">
        <v>10</v>
      </c>
    </row>
    <row r="101" spans="2:16" x14ac:dyDescent="0.2">
      <c r="B101" s="60" t="s">
        <v>432</v>
      </c>
      <c r="C101" s="65">
        <f t="shared" si="1"/>
        <v>0</v>
      </c>
      <c r="D101" s="65">
        <f t="shared" si="1"/>
        <v>-3</v>
      </c>
      <c r="E101" s="65">
        <v>1</v>
      </c>
      <c r="F101" s="65">
        <v>6</v>
      </c>
      <c r="G101" s="61"/>
      <c r="H101" s="79"/>
      <c r="I101" s="60"/>
      <c r="K101" s="59" t="s">
        <v>418</v>
      </c>
      <c r="L101" s="58"/>
      <c r="M101" s="58">
        <v>3</v>
      </c>
      <c r="N101" s="58">
        <v>4</v>
      </c>
      <c r="O101" s="58">
        <v>3</v>
      </c>
      <c r="P101" s="58">
        <v>10</v>
      </c>
    </row>
    <row r="102" spans="2:16" x14ac:dyDescent="0.2">
      <c r="B102" s="60" t="s">
        <v>401</v>
      </c>
      <c r="C102" s="65">
        <f t="shared" si="1"/>
        <v>0</v>
      </c>
      <c r="D102" s="65">
        <f t="shared" si="1"/>
        <v>0</v>
      </c>
      <c r="E102" s="65">
        <v>2</v>
      </c>
      <c r="F102" s="65">
        <v>8</v>
      </c>
      <c r="G102" s="61"/>
      <c r="H102" s="79"/>
      <c r="I102" s="60">
        <v>2</v>
      </c>
      <c r="K102" s="59" t="s">
        <v>432</v>
      </c>
      <c r="L102" s="58"/>
      <c r="M102" s="58">
        <v>3</v>
      </c>
      <c r="N102" s="58">
        <v>1</v>
      </c>
      <c r="O102" s="58">
        <v>6</v>
      </c>
      <c r="P102" s="58">
        <v>10</v>
      </c>
    </row>
    <row r="103" spans="2:16" x14ac:dyDescent="0.2">
      <c r="B103" s="60" t="s">
        <v>407</v>
      </c>
      <c r="C103" s="65">
        <f t="shared" si="1"/>
        <v>0</v>
      </c>
      <c r="D103" s="65">
        <f t="shared" si="1"/>
        <v>-2</v>
      </c>
      <c r="E103" s="65">
        <v>3</v>
      </c>
      <c r="F103" s="65">
        <v>5</v>
      </c>
      <c r="G103" s="61"/>
      <c r="H103" s="79"/>
      <c r="I103" s="60">
        <v>1</v>
      </c>
      <c r="K103" s="59" t="s">
        <v>401</v>
      </c>
      <c r="L103" s="58"/>
      <c r="M103" s="58"/>
      <c r="N103" s="58">
        <v>2</v>
      </c>
      <c r="O103" s="58">
        <v>8</v>
      </c>
      <c r="P103" s="58">
        <v>10</v>
      </c>
    </row>
    <row r="104" spans="2:16" x14ac:dyDescent="0.2">
      <c r="B104" s="60" t="s">
        <v>396</v>
      </c>
      <c r="C104" s="65">
        <f t="shared" si="1"/>
        <v>0</v>
      </c>
      <c r="D104" s="65">
        <f t="shared" si="1"/>
        <v>-1</v>
      </c>
      <c r="E104" s="65">
        <v>2</v>
      </c>
      <c r="F104" s="65">
        <v>7</v>
      </c>
      <c r="G104" s="61"/>
      <c r="H104" s="79"/>
      <c r="I104" s="60"/>
      <c r="K104" s="59" t="s">
        <v>407</v>
      </c>
      <c r="L104" s="58"/>
      <c r="M104" s="58">
        <v>2</v>
      </c>
      <c r="N104" s="58">
        <v>3</v>
      </c>
      <c r="O104" s="58">
        <v>5</v>
      </c>
      <c r="P104" s="58">
        <v>10</v>
      </c>
    </row>
    <row r="105" spans="2:16" x14ac:dyDescent="0.2">
      <c r="B105" s="60" t="s">
        <v>400</v>
      </c>
      <c r="C105" s="65">
        <f t="shared" ref="C105:D144" si="2">-H104</f>
        <v>0</v>
      </c>
      <c r="D105" s="65">
        <f t="shared" si="2"/>
        <v>0</v>
      </c>
      <c r="E105" s="65">
        <v>4</v>
      </c>
      <c r="F105" s="65">
        <v>6</v>
      </c>
      <c r="G105" s="61"/>
      <c r="H105" s="79"/>
      <c r="I105" s="60"/>
      <c r="K105" s="59" t="s">
        <v>396</v>
      </c>
      <c r="L105" s="58"/>
      <c r="M105" s="58">
        <v>1</v>
      </c>
      <c r="N105" s="58">
        <v>2</v>
      </c>
      <c r="O105" s="58">
        <v>7</v>
      </c>
      <c r="P105" s="58">
        <v>10</v>
      </c>
    </row>
    <row r="106" spans="2:16" x14ac:dyDescent="0.2">
      <c r="B106" s="60" t="s">
        <v>397</v>
      </c>
      <c r="C106" s="65">
        <f t="shared" si="2"/>
        <v>0</v>
      </c>
      <c r="D106" s="65">
        <f t="shared" si="2"/>
        <v>0</v>
      </c>
      <c r="E106" s="65"/>
      <c r="F106" s="65">
        <v>10</v>
      </c>
      <c r="G106" s="61"/>
      <c r="H106" s="79"/>
      <c r="I106" s="60"/>
      <c r="K106" s="59" t="s">
        <v>400</v>
      </c>
      <c r="L106" s="58"/>
      <c r="M106" s="58"/>
      <c r="N106" s="58">
        <v>4</v>
      </c>
      <c r="O106" s="58">
        <v>6</v>
      </c>
      <c r="P106" s="58">
        <v>10</v>
      </c>
    </row>
    <row r="107" spans="2:16" x14ac:dyDescent="0.2">
      <c r="B107" s="60" t="s">
        <v>398</v>
      </c>
      <c r="C107" s="65">
        <f t="shared" si="2"/>
        <v>0</v>
      </c>
      <c r="D107" s="65">
        <f t="shared" si="2"/>
        <v>0</v>
      </c>
      <c r="E107" s="65"/>
      <c r="F107" s="65">
        <v>10</v>
      </c>
      <c r="G107" s="61"/>
      <c r="H107" s="79"/>
      <c r="I107" s="60"/>
      <c r="K107" s="59" t="s">
        <v>397</v>
      </c>
      <c r="L107" s="58"/>
      <c r="M107" s="58"/>
      <c r="N107" s="58"/>
      <c r="O107" s="58">
        <v>10</v>
      </c>
      <c r="P107" s="58">
        <v>10</v>
      </c>
    </row>
    <row r="108" spans="2:16" x14ac:dyDescent="0.2">
      <c r="B108" s="60" t="s">
        <v>399</v>
      </c>
      <c r="C108" s="65">
        <f t="shared" si="2"/>
        <v>0</v>
      </c>
      <c r="D108" s="65">
        <f t="shared" si="2"/>
        <v>0</v>
      </c>
      <c r="E108" s="65"/>
      <c r="F108" s="65">
        <v>10</v>
      </c>
      <c r="G108" s="61"/>
      <c r="K108" s="59" t="s">
        <v>398</v>
      </c>
      <c r="L108" s="58"/>
      <c r="M108" s="58"/>
      <c r="N108" s="58"/>
      <c r="O108" s="58">
        <v>10</v>
      </c>
      <c r="P108" s="58">
        <v>10</v>
      </c>
    </row>
    <row r="109" spans="2:16" x14ac:dyDescent="0.2">
      <c r="C109" s="67"/>
      <c r="D109" s="67"/>
      <c r="K109" s="59" t="s">
        <v>399</v>
      </c>
      <c r="L109" s="58"/>
      <c r="M109" s="58"/>
      <c r="N109" s="58"/>
      <c r="O109" s="58">
        <v>10</v>
      </c>
      <c r="P109" s="58">
        <v>10</v>
      </c>
    </row>
    <row r="110" spans="2:16" ht="30" x14ac:dyDescent="0.2">
      <c r="B110" s="56" t="s">
        <v>219</v>
      </c>
      <c r="C110" s="64" t="s">
        <v>156</v>
      </c>
      <c r="D110" s="64" t="s">
        <v>141</v>
      </c>
      <c r="E110" s="64" t="s">
        <v>139</v>
      </c>
      <c r="F110" s="64" t="s">
        <v>138</v>
      </c>
      <c r="H110" s="60"/>
      <c r="I110" s="60"/>
      <c r="K110" s="57" t="s">
        <v>219</v>
      </c>
      <c r="L110" s="58"/>
      <c r="M110" s="58">
        <v>8</v>
      </c>
      <c r="N110" s="58">
        <v>23</v>
      </c>
      <c r="O110" s="58">
        <v>3</v>
      </c>
      <c r="P110" s="58">
        <v>34</v>
      </c>
    </row>
    <row r="111" spans="2:16" x14ac:dyDescent="0.2">
      <c r="B111" s="60" t="s">
        <v>381</v>
      </c>
      <c r="C111" s="65">
        <f t="shared" si="2"/>
        <v>0</v>
      </c>
      <c r="D111" s="65">
        <f t="shared" si="2"/>
        <v>0</v>
      </c>
      <c r="E111" s="65">
        <v>1</v>
      </c>
      <c r="F111" s="65"/>
      <c r="H111" s="60"/>
      <c r="I111" s="60"/>
      <c r="K111" s="59" t="s">
        <v>381</v>
      </c>
      <c r="L111" s="58"/>
      <c r="M111" s="58"/>
      <c r="N111" s="58">
        <v>1</v>
      </c>
      <c r="O111" s="58"/>
      <c r="P111" s="58">
        <v>1</v>
      </c>
    </row>
    <row r="112" spans="2:16" x14ac:dyDescent="0.2">
      <c r="B112" s="60" t="s">
        <v>382</v>
      </c>
      <c r="C112" s="65">
        <f t="shared" si="2"/>
        <v>0</v>
      </c>
      <c r="D112" s="65">
        <f t="shared" si="2"/>
        <v>0</v>
      </c>
      <c r="E112" s="65">
        <v>1</v>
      </c>
      <c r="F112" s="65"/>
      <c r="H112" s="60"/>
      <c r="I112" s="60"/>
      <c r="K112" s="59" t="s">
        <v>382</v>
      </c>
      <c r="L112" s="58"/>
      <c r="M112" s="58"/>
      <c r="N112" s="58">
        <v>1</v>
      </c>
      <c r="O112" s="58"/>
      <c r="P112" s="58">
        <v>1</v>
      </c>
    </row>
    <row r="113" spans="2:16" x14ac:dyDescent="0.2">
      <c r="B113" s="60" t="s">
        <v>380</v>
      </c>
      <c r="C113" s="65">
        <f t="shared" si="2"/>
        <v>0</v>
      </c>
      <c r="D113" s="65">
        <f t="shared" si="2"/>
        <v>0</v>
      </c>
      <c r="E113" s="65">
        <v>1</v>
      </c>
      <c r="F113" s="65"/>
      <c r="H113" s="60"/>
      <c r="I113" s="60"/>
      <c r="K113" s="59" t="s">
        <v>380</v>
      </c>
      <c r="L113" s="58"/>
      <c r="M113" s="58"/>
      <c r="N113" s="58">
        <v>1</v>
      </c>
      <c r="O113" s="58"/>
      <c r="P113" s="58">
        <v>1</v>
      </c>
    </row>
    <row r="114" spans="2:16" x14ac:dyDescent="0.2">
      <c r="B114" s="60" t="s">
        <v>431</v>
      </c>
      <c r="C114" s="65">
        <f t="shared" si="2"/>
        <v>0</v>
      </c>
      <c r="D114" s="65">
        <f t="shared" si="2"/>
        <v>0</v>
      </c>
      <c r="E114" s="65">
        <v>1</v>
      </c>
      <c r="F114" s="65"/>
      <c r="H114" s="60"/>
      <c r="I114" s="60"/>
      <c r="K114" s="59" t="s">
        <v>431</v>
      </c>
      <c r="L114" s="58"/>
      <c r="M114" s="58"/>
      <c r="N114" s="58">
        <v>1</v>
      </c>
      <c r="O114" s="58"/>
      <c r="P114" s="58">
        <v>1</v>
      </c>
    </row>
    <row r="115" spans="2:16" x14ac:dyDescent="0.2">
      <c r="B115" s="60" t="s">
        <v>384</v>
      </c>
      <c r="C115" s="65">
        <f t="shared" si="2"/>
        <v>0</v>
      </c>
      <c r="D115" s="65">
        <f t="shared" si="2"/>
        <v>0</v>
      </c>
      <c r="E115" s="65">
        <v>1</v>
      </c>
      <c r="F115" s="65"/>
      <c r="H115" s="60"/>
      <c r="I115" s="60">
        <v>1</v>
      </c>
      <c r="K115" s="59" t="s">
        <v>384</v>
      </c>
      <c r="L115" s="58"/>
      <c r="M115" s="58"/>
      <c r="N115" s="58">
        <v>1</v>
      </c>
      <c r="O115" s="58"/>
      <c r="P115" s="58">
        <v>1</v>
      </c>
    </row>
    <row r="116" spans="2:16" x14ac:dyDescent="0.2">
      <c r="B116" s="60" t="s">
        <v>387</v>
      </c>
      <c r="C116" s="65">
        <f t="shared" si="2"/>
        <v>0</v>
      </c>
      <c r="D116" s="65">
        <f t="shared" si="2"/>
        <v>-1</v>
      </c>
      <c r="E116" s="65"/>
      <c r="F116" s="65"/>
      <c r="H116" s="60"/>
      <c r="I116" s="60"/>
      <c r="K116" s="59" t="s">
        <v>387</v>
      </c>
      <c r="L116" s="58"/>
      <c r="M116" s="58">
        <v>1</v>
      </c>
      <c r="N116" s="58"/>
      <c r="O116" s="58"/>
      <c r="P116" s="58">
        <v>1</v>
      </c>
    </row>
    <row r="117" spans="2:16" x14ac:dyDescent="0.2">
      <c r="B117" s="60" t="s">
        <v>385</v>
      </c>
      <c r="C117" s="65">
        <f t="shared" si="2"/>
        <v>0</v>
      </c>
      <c r="D117" s="65">
        <f t="shared" si="2"/>
        <v>0</v>
      </c>
      <c r="E117" s="65">
        <v>1</v>
      </c>
      <c r="F117" s="65"/>
      <c r="H117" s="60"/>
      <c r="I117" s="60"/>
      <c r="K117" s="59" t="s">
        <v>385</v>
      </c>
      <c r="L117" s="58"/>
      <c r="M117" s="58"/>
      <c r="N117" s="58">
        <v>1</v>
      </c>
      <c r="O117" s="58"/>
      <c r="P117" s="58">
        <v>1</v>
      </c>
    </row>
    <row r="118" spans="2:16" x14ac:dyDescent="0.2">
      <c r="B118" s="60" t="s">
        <v>383</v>
      </c>
      <c r="C118" s="65">
        <f t="shared" si="2"/>
        <v>0</v>
      </c>
      <c r="D118" s="65">
        <f t="shared" si="2"/>
        <v>0</v>
      </c>
      <c r="E118" s="65">
        <v>1</v>
      </c>
      <c r="F118" s="65"/>
      <c r="H118" s="60"/>
      <c r="I118" s="60"/>
      <c r="K118" s="59" t="s">
        <v>383</v>
      </c>
      <c r="L118" s="58"/>
      <c r="M118" s="58"/>
      <c r="N118" s="58">
        <v>1</v>
      </c>
      <c r="O118" s="58"/>
      <c r="P118" s="58">
        <v>1</v>
      </c>
    </row>
    <row r="119" spans="2:16" x14ac:dyDescent="0.2">
      <c r="B119" s="60" t="s">
        <v>386</v>
      </c>
      <c r="C119" s="65">
        <f t="shared" si="2"/>
        <v>0</v>
      </c>
      <c r="D119" s="65">
        <f t="shared" si="2"/>
        <v>0</v>
      </c>
      <c r="E119" s="65">
        <v>1</v>
      </c>
      <c r="F119" s="65"/>
      <c r="H119" s="60"/>
      <c r="I119" s="60"/>
      <c r="K119" s="59" t="s">
        <v>386</v>
      </c>
      <c r="L119" s="58"/>
      <c r="M119" s="58"/>
      <c r="N119" s="58">
        <v>1</v>
      </c>
      <c r="O119" s="58"/>
      <c r="P119" s="58">
        <v>1</v>
      </c>
    </row>
    <row r="120" spans="2:16" x14ac:dyDescent="0.2">
      <c r="B120" s="60" t="s">
        <v>389</v>
      </c>
      <c r="C120" s="65">
        <f t="shared" si="2"/>
        <v>0</v>
      </c>
      <c r="D120" s="65">
        <f t="shared" si="2"/>
        <v>0</v>
      </c>
      <c r="E120" s="65">
        <v>1</v>
      </c>
      <c r="F120" s="65"/>
      <c r="H120" s="60"/>
      <c r="I120" s="60"/>
      <c r="K120" s="59" t="s">
        <v>389</v>
      </c>
      <c r="L120" s="58"/>
      <c r="M120" s="58"/>
      <c r="N120" s="58">
        <v>1</v>
      </c>
      <c r="O120" s="58"/>
      <c r="P120" s="58">
        <v>1</v>
      </c>
    </row>
    <row r="121" spans="2:16" x14ac:dyDescent="0.2">
      <c r="B121" s="60" t="s">
        <v>390</v>
      </c>
      <c r="C121" s="65">
        <f t="shared" si="2"/>
        <v>0</v>
      </c>
      <c r="D121" s="65">
        <f t="shared" si="2"/>
        <v>0</v>
      </c>
      <c r="E121" s="65">
        <v>1</v>
      </c>
      <c r="F121" s="65"/>
      <c r="H121" s="60"/>
      <c r="I121" s="60">
        <v>1</v>
      </c>
      <c r="K121" s="59" t="s">
        <v>390</v>
      </c>
      <c r="L121" s="58"/>
      <c r="M121" s="58"/>
      <c r="N121" s="58">
        <v>1</v>
      </c>
      <c r="O121" s="58"/>
      <c r="P121" s="58">
        <v>1</v>
      </c>
    </row>
    <row r="122" spans="2:16" x14ac:dyDescent="0.2">
      <c r="B122" s="60" t="s">
        <v>388</v>
      </c>
      <c r="C122" s="65">
        <f t="shared" si="2"/>
        <v>0</v>
      </c>
      <c r="D122" s="65">
        <f t="shared" si="2"/>
        <v>-1</v>
      </c>
      <c r="E122" s="65"/>
      <c r="F122" s="65"/>
      <c r="H122" s="60"/>
      <c r="I122" s="60"/>
      <c r="K122" s="59" t="s">
        <v>388</v>
      </c>
      <c r="L122" s="58"/>
      <c r="M122" s="58">
        <v>1</v>
      </c>
      <c r="N122" s="58"/>
      <c r="O122" s="58"/>
      <c r="P122" s="58">
        <v>1</v>
      </c>
    </row>
    <row r="123" spans="2:16" x14ac:dyDescent="0.2">
      <c r="B123" s="60" t="s">
        <v>395</v>
      </c>
      <c r="C123" s="65">
        <f t="shared" si="2"/>
        <v>0</v>
      </c>
      <c r="D123" s="65">
        <f t="shared" si="2"/>
        <v>0</v>
      </c>
      <c r="E123" s="65">
        <v>1</v>
      </c>
      <c r="F123" s="65"/>
      <c r="H123" s="60"/>
      <c r="I123" s="60"/>
      <c r="K123" s="59" t="s">
        <v>395</v>
      </c>
      <c r="L123" s="58"/>
      <c r="M123" s="58"/>
      <c r="N123" s="58">
        <v>1</v>
      </c>
      <c r="O123" s="58"/>
      <c r="P123" s="58">
        <v>1</v>
      </c>
    </row>
    <row r="124" spans="2:16" x14ac:dyDescent="0.2">
      <c r="B124" s="60" t="s">
        <v>392</v>
      </c>
      <c r="C124" s="65">
        <f t="shared" si="2"/>
        <v>0</v>
      </c>
      <c r="D124" s="65">
        <f t="shared" si="2"/>
        <v>0</v>
      </c>
      <c r="E124" s="65">
        <v>1</v>
      </c>
      <c r="F124" s="65"/>
      <c r="H124" s="60"/>
      <c r="I124" s="60">
        <v>1</v>
      </c>
      <c r="K124" s="59" t="s">
        <v>392</v>
      </c>
      <c r="L124" s="58"/>
      <c r="M124" s="58"/>
      <c r="N124" s="58">
        <v>1</v>
      </c>
      <c r="O124" s="58"/>
      <c r="P124" s="58">
        <v>1</v>
      </c>
    </row>
    <row r="125" spans="2:16" x14ac:dyDescent="0.2">
      <c r="B125" s="60" t="s">
        <v>394</v>
      </c>
      <c r="C125" s="65">
        <f t="shared" si="2"/>
        <v>0</v>
      </c>
      <c r="D125" s="65">
        <f t="shared" si="2"/>
        <v>-1</v>
      </c>
      <c r="E125" s="65"/>
      <c r="F125" s="65"/>
      <c r="H125" s="60"/>
      <c r="I125" s="60">
        <v>1</v>
      </c>
      <c r="K125" s="59" t="s">
        <v>394</v>
      </c>
      <c r="L125" s="58"/>
      <c r="M125" s="58">
        <v>1</v>
      </c>
      <c r="N125" s="58"/>
      <c r="O125" s="58"/>
      <c r="P125" s="58">
        <v>1</v>
      </c>
    </row>
    <row r="126" spans="2:16" x14ac:dyDescent="0.2">
      <c r="B126" s="60" t="s">
        <v>391</v>
      </c>
      <c r="C126" s="65">
        <f t="shared" si="2"/>
        <v>0</v>
      </c>
      <c r="D126" s="65">
        <f t="shared" si="2"/>
        <v>-1</v>
      </c>
      <c r="E126" s="65"/>
      <c r="F126" s="65"/>
      <c r="H126" s="60"/>
      <c r="I126" s="60">
        <v>1</v>
      </c>
      <c r="K126" s="59" t="s">
        <v>391</v>
      </c>
      <c r="L126" s="58"/>
      <c r="M126" s="58">
        <v>1</v>
      </c>
      <c r="N126" s="58"/>
      <c r="O126" s="58"/>
      <c r="P126" s="58">
        <v>1</v>
      </c>
    </row>
    <row r="127" spans="2:16" x14ac:dyDescent="0.2">
      <c r="B127" s="60" t="s">
        <v>393</v>
      </c>
      <c r="C127" s="65">
        <f t="shared" si="2"/>
        <v>0</v>
      </c>
      <c r="D127" s="65">
        <f t="shared" si="2"/>
        <v>-1</v>
      </c>
      <c r="E127" s="65"/>
      <c r="F127" s="65"/>
      <c r="H127" s="60"/>
      <c r="I127" s="60"/>
      <c r="K127" s="59" t="s">
        <v>393</v>
      </c>
      <c r="L127" s="58"/>
      <c r="M127" s="58">
        <v>1</v>
      </c>
      <c r="N127" s="58"/>
      <c r="O127" s="58"/>
      <c r="P127" s="58">
        <v>1</v>
      </c>
    </row>
    <row r="128" spans="2:16" x14ac:dyDescent="0.2">
      <c r="B128" s="60" t="s">
        <v>410</v>
      </c>
      <c r="C128" s="65">
        <f t="shared" si="2"/>
        <v>0</v>
      </c>
      <c r="D128" s="65">
        <f t="shared" si="2"/>
        <v>0</v>
      </c>
      <c r="E128" s="65"/>
      <c r="F128" s="65">
        <v>1</v>
      </c>
      <c r="H128" s="60"/>
      <c r="I128" s="60"/>
      <c r="K128" s="59" t="s">
        <v>410</v>
      </c>
      <c r="L128" s="58"/>
      <c r="M128" s="58"/>
      <c r="N128" s="58"/>
      <c r="O128" s="58">
        <v>1</v>
      </c>
      <c r="P128" s="58">
        <v>1</v>
      </c>
    </row>
    <row r="129" spans="2:16" x14ac:dyDescent="0.2">
      <c r="B129" s="60" t="s">
        <v>411</v>
      </c>
      <c r="C129" s="65">
        <f t="shared" si="2"/>
        <v>0</v>
      </c>
      <c r="D129" s="65">
        <f t="shared" si="2"/>
        <v>0</v>
      </c>
      <c r="E129" s="65"/>
      <c r="F129" s="65">
        <v>1</v>
      </c>
      <c r="H129" s="60"/>
      <c r="I129" s="60"/>
      <c r="K129" s="59" t="s">
        <v>411</v>
      </c>
      <c r="L129" s="58"/>
      <c r="M129" s="58"/>
      <c r="N129" s="58"/>
      <c r="O129" s="58">
        <v>1</v>
      </c>
      <c r="P129" s="58">
        <v>1</v>
      </c>
    </row>
    <row r="130" spans="2:16" x14ac:dyDescent="0.2">
      <c r="B130" s="60" t="s">
        <v>412</v>
      </c>
      <c r="C130" s="65">
        <f t="shared" si="2"/>
        <v>0</v>
      </c>
      <c r="D130" s="65">
        <f t="shared" si="2"/>
        <v>0</v>
      </c>
      <c r="E130" s="65">
        <v>1</v>
      </c>
      <c r="F130" s="65"/>
      <c r="H130" s="60"/>
      <c r="I130" s="60"/>
      <c r="K130" s="59" t="s">
        <v>412</v>
      </c>
      <c r="L130" s="58"/>
      <c r="M130" s="58"/>
      <c r="N130" s="58">
        <v>1</v>
      </c>
      <c r="O130" s="58"/>
      <c r="P130" s="58">
        <v>1</v>
      </c>
    </row>
    <row r="131" spans="2:16" x14ac:dyDescent="0.2">
      <c r="B131" s="60" t="s">
        <v>402</v>
      </c>
      <c r="C131" s="65">
        <f t="shared" si="2"/>
        <v>0</v>
      </c>
      <c r="D131" s="65">
        <f t="shared" si="2"/>
        <v>0</v>
      </c>
      <c r="E131" s="65">
        <v>1</v>
      </c>
      <c r="F131" s="65"/>
      <c r="H131" s="60"/>
      <c r="I131" s="60"/>
      <c r="K131" s="59" t="s">
        <v>402</v>
      </c>
      <c r="L131" s="58"/>
      <c r="M131" s="58"/>
      <c r="N131" s="58">
        <v>1</v>
      </c>
      <c r="O131" s="58"/>
      <c r="P131" s="58">
        <v>1</v>
      </c>
    </row>
    <row r="132" spans="2:16" x14ac:dyDescent="0.2">
      <c r="B132" s="60" t="s">
        <v>409</v>
      </c>
      <c r="C132" s="65">
        <f t="shared" si="2"/>
        <v>0</v>
      </c>
      <c r="D132" s="65">
        <f t="shared" si="2"/>
        <v>0</v>
      </c>
      <c r="E132" s="65">
        <v>1</v>
      </c>
      <c r="F132" s="65"/>
      <c r="H132" s="60"/>
      <c r="I132" s="60"/>
      <c r="K132" s="59" t="s">
        <v>409</v>
      </c>
      <c r="L132" s="58"/>
      <c r="M132" s="58"/>
      <c r="N132" s="58">
        <v>1</v>
      </c>
      <c r="O132" s="58"/>
      <c r="P132" s="58">
        <v>1</v>
      </c>
    </row>
    <row r="133" spans="2:16" x14ac:dyDescent="0.2">
      <c r="B133" s="60" t="s">
        <v>403</v>
      </c>
      <c r="C133" s="65">
        <f t="shared" si="2"/>
        <v>0</v>
      </c>
      <c r="D133" s="65">
        <f t="shared" si="2"/>
        <v>0</v>
      </c>
      <c r="E133" s="65">
        <v>1</v>
      </c>
      <c r="F133" s="65"/>
      <c r="H133" s="60"/>
      <c r="I133" s="60"/>
      <c r="K133" s="59" t="s">
        <v>403</v>
      </c>
      <c r="L133" s="58"/>
      <c r="M133" s="58"/>
      <c r="N133" s="58">
        <v>1</v>
      </c>
      <c r="O133" s="58"/>
      <c r="P133" s="58">
        <v>1</v>
      </c>
    </row>
    <row r="134" spans="2:16" x14ac:dyDescent="0.2">
      <c r="B134" s="60" t="s">
        <v>406</v>
      </c>
      <c r="C134" s="65">
        <f t="shared" si="2"/>
        <v>0</v>
      </c>
      <c r="D134" s="65">
        <f t="shared" si="2"/>
        <v>0</v>
      </c>
      <c r="E134" s="65">
        <v>1</v>
      </c>
      <c r="F134" s="65"/>
      <c r="H134" s="60"/>
      <c r="I134" s="60"/>
      <c r="K134" s="59" t="s">
        <v>406</v>
      </c>
      <c r="L134" s="58"/>
      <c r="M134" s="58"/>
      <c r="N134" s="58">
        <v>1</v>
      </c>
      <c r="O134" s="58"/>
      <c r="P134" s="58">
        <v>1</v>
      </c>
    </row>
    <row r="135" spans="2:16" x14ac:dyDescent="0.2">
      <c r="B135" s="60" t="s">
        <v>404</v>
      </c>
      <c r="C135" s="65">
        <f t="shared" si="2"/>
        <v>0</v>
      </c>
      <c r="D135" s="65">
        <f t="shared" si="2"/>
        <v>0</v>
      </c>
      <c r="E135" s="65">
        <v>1</v>
      </c>
      <c r="F135" s="65"/>
      <c r="H135" s="60"/>
      <c r="I135" s="60">
        <v>1</v>
      </c>
      <c r="K135" s="59" t="s">
        <v>404</v>
      </c>
      <c r="L135" s="58"/>
      <c r="M135" s="58"/>
      <c r="N135" s="58">
        <v>1</v>
      </c>
      <c r="O135" s="58"/>
      <c r="P135" s="58">
        <v>1</v>
      </c>
    </row>
    <row r="136" spans="2:16" x14ac:dyDescent="0.2">
      <c r="B136" s="60" t="s">
        <v>418</v>
      </c>
      <c r="C136" s="65">
        <f t="shared" si="2"/>
        <v>0</v>
      </c>
      <c r="D136" s="65">
        <f t="shared" si="2"/>
        <v>-1</v>
      </c>
      <c r="E136" s="65"/>
      <c r="F136" s="65"/>
      <c r="H136" s="60"/>
      <c r="I136" s="60"/>
      <c r="K136" s="59" t="s">
        <v>418</v>
      </c>
      <c r="L136" s="58"/>
      <c r="M136" s="58">
        <v>1</v>
      </c>
      <c r="N136" s="58"/>
      <c r="O136" s="58"/>
      <c r="P136" s="58">
        <v>1</v>
      </c>
    </row>
    <row r="137" spans="2:16" x14ac:dyDescent="0.2">
      <c r="B137" s="60" t="s">
        <v>432</v>
      </c>
      <c r="C137" s="65">
        <f t="shared" si="2"/>
        <v>0</v>
      </c>
      <c r="D137" s="65">
        <f t="shared" si="2"/>
        <v>0</v>
      </c>
      <c r="E137" s="65"/>
      <c r="F137" s="65">
        <v>1</v>
      </c>
      <c r="H137" s="60"/>
      <c r="I137" s="60"/>
      <c r="K137" s="59" t="s">
        <v>432</v>
      </c>
      <c r="L137" s="58"/>
      <c r="M137" s="58"/>
      <c r="N137" s="58"/>
      <c r="O137" s="58">
        <v>1</v>
      </c>
      <c r="P137" s="58">
        <v>1</v>
      </c>
    </row>
    <row r="138" spans="2:16" x14ac:dyDescent="0.2">
      <c r="B138" s="60" t="s">
        <v>401</v>
      </c>
      <c r="C138" s="65">
        <f t="shared" si="2"/>
        <v>0</v>
      </c>
      <c r="D138" s="65">
        <f t="shared" si="2"/>
        <v>0</v>
      </c>
      <c r="E138" s="65">
        <v>1</v>
      </c>
      <c r="F138" s="65"/>
      <c r="H138" s="60"/>
      <c r="I138" s="60">
        <v>1</v>
      </c>
      <c r="K138" s="59" t="s">
        <v>401</v>
      </c>
      <c r="L138" s="58"/>
      <c r="M138" s="58"/>
      <c r="N138" s="58">
        <v>1</v>
      </c>
      <c r="O138" s="58"/>
      <c r="P138" s="58">
        <v>1</v>
      </c>
    </row>
    <row r="139" spans="2:16" x14ac:dyDescent="0.2">
      <c r="B139" s="60" t="s">
        <v>407</v>
      </c>
      <c r="C139" s="65">
        <f t="shared" si="2"/>
        <v>0</v>
      </c>
      <c r="D139" s="65">
        <f t="shared" si="2"/>
        <v>-1</v>
      </c>
      <c r="E139" s="65"/>
      <c r="F139" s="65"/>
      <c r="H139" s="60"/>
      <c r="I139" s="60"/>
      <c r="K139" s="59" t="s">
        <v>407</v>
      </c>
      <c r="L139" s="58"/>
      <c r="M139" s="58">
        <v>1</v>
      </c>
      <c r="N139" s="58"/>
      <c r="O139" s="58"/>
      <c r="P139" s="58">
        <v>1</v>
      </c>
    </row>
    <row r="140" spans="2:16" x14ac:dyDescent="0.2">
      <c r="B140" s="60" t="s">
        <v>396</v>
      </c>
      <c r="C140" s="65">
        <f t="shared" si="2"/>
        <v>0</v>
      </c>
      <c r="D140" s="65">
        <f t="shared" si="2"/>
        <v>0</v>
      </c>
      <c r="E140" s="65">
        <v>1</v>
      </c>
      <c r="F140" s="65"/>
      <c r="H140" s="60"/>
      <c r="I140" s="60">
        <v>1</v>
      </c>
      <c r="K140" s="59" t="s">
        <v>396</v>
      </c>
      <c r="L140" s="58"/>
      <c r="M140" s="58"/>
      <c r="N140" s="58">
        <v>1</v>
      </c>
      <c r="O140" s="58"/>
      <c r="P140" s="58">
        <v>1</v>
      </c>
    </row>
    <row r="141" spans="2:16" x14ac:dyDescent="0.2">
      <c r="B141" s="60" t="s">
        <v>400</v>
      </c>
      <c r="C141" s="65">
        <f t="shared" si="2"/>
        <v>0</v>
      </c>
      <c r="D141" s="65">
        <f t="shared" si="2"/>
        <v>-1</v>
      </c>
      <c r="E141" s="65"/>
      <c r="F141" s="65"/>
      <c r="H141" s="60"/>
      <c r="I141" s="60"/>
      <c r="K141" s="59" t="s">
        <v>400</v>
      </c>
      <c r="L141" s="58"/>
      <c r="M141" s="58">
        <v>1</v>
      </c>
      <c r="N141" s="58"/>
      <c r="O141" s="58"/>
      <c r="P141" s="58">
        <v>1</v>
      </c>
    </row>
    <row r="142" spans="2:16" x14ac:dyDescent="0.2">
      <c r="B142" s="60" t="s">
        <v>397</v>
      </c>
      <c r="C142" s="65">
        <f t="shared" si="2"/>
        <v>0</v>
      </c>
      <c r="D142" s="65">
        <f t="shared" si="2"/>
        <v>0</v>
      </c>
      <c r="E142" s="65">
        <v>1</v>
      </c>
      <c r="F142" s="65"/>
      <c r="H142" s="60"/>
      <c r="I142" s="60"/>
      <c r="K142" s="59" t="s">
        <v>397</v>
      </c>
      <c r="L142" s="58"/>
      <c r="M142" s="58"/>
      <c r="N142" s="58">
        <v>1</v>
      </c>
      <c r="O142" s="58"/>
      <c r="P142" s="58">
        <v>1</v>
      </c>
    </row>
    <row r="143" spans="2:16" x14ac:dyDescent="0.2">
      <c r="B143" s="60" t="s">
        <v>398</v>
      </c>
      <c r="C143" s="65">
        <f t="shared" si="2"/>
        <v>0</v>
      </c>
      <c r="D143" s="65">
        <f t="shared" si="2"/>
        <v>0</v>
      </c>
      <c r="E143" s="65">
        <v>1</v>
      </c>
      <c r="F143" s="65"/>
      <c r="H143" s="60"/>
      <c r="I143" s="60"/>
      <c r="K143" s="59" t="s">
        <v>398</v>
      </c>
      <c r="L143" s="58"/>
      <c r="M143" s="58"/>
      <c r="N143" s="58">
        <v>1</v>
      </c>
      <c r="O143" s="58"/>
      <c r="P143" s="58">
        <v>1</v>
      </c>
    </row>
    <row r="144" spans="2:16" x14ac:dyDescent="0.2">
      <c r="B144" s="60" t="s">
        <v>399</v>
      </c>
      <c r="C144" s="65">
        <f t="shared" si="2"/>
        <v>0</v>
      </c>
      <c r="D144" s="65">
        <f t="shared" si="2"/>
        <v>0</v>
      </c>
      <c r="E144" s="65">
        <v>1</v>
      </c>
      <c r="F144" s="65"/>
      <c r="K144" s="59" t="s">
        <v>399</v>
      </c>
      <c r="L144" s="58"/>
      <c r="M144" s="58"/>
      <c r="N144" s="58">
        <v>1</v>
      </c>
      <c r="O144" s="58"/>
      <c r="P144" s="58">
        <v>1</v>
      </c>
    </row>
    <row r="145" spans="2:16" x14ac:dyDescent="0.2">
      <c r="C145" s="67"/>
      <c r="D145" s="67"/>
      <c r="K145" s="57" t="s">
        <v>153</v>
      </c>
      <c r="L145" s="58">
        <v>2</v>
      </c>
      <c r="M145" s="58">
        <v>12</v>
      </c>
      <c r="N145" s="58">
        <v>35</v>
      </c>
      <c r="O145" s="58">
        <v>87</v>
      </c>
      <c r="P145" s="58">
        <v>136</v>
      </c>
    </row>
    <row r="146" spans="2:16" ht="30" x14ac:dyDescent="0.2">
      <c r="B146" s="56" t="s">
        <v>153</v>
      </c>
      <c r="C146" s="64" t="s">
        <v>156</v>
      </c>
      <c r="D146" s="64" t="s">
        <v>141</v>
      </c>
      <c r="E146" s="64" t="s">
        <v>139</v>
      </c>
      <c r="F146" s="64" t="s">
        <v>138</v>
      </c>
      <c r="H146" s="60"/>
      <c r="I146" s="60"/>
      <c r="K146" s="59" t="s">
        <v>381</v>
      </c>
      <c r="L146" s="58"/>
      <c r="M146" s="58"/>
      <c r="N146" s="58">
        <v>1</v>
      </c>
      <c r="O146" s="58">
        <v>3</v>
      </c>
      <c r="P146" s="58">
        <v>4</v>
      </c>
    </row>
    <row r="147" spans="2:16" x14ac:dyDescent="0.2">
      <c r="B147" s="60" t="s">
        <v>381</v>
      </c>
      <c r="C147" s="65">
        <f t="shared" ref="C147:C168" si="3">-H146</f>
        <v>0</v>
      </c>
      <c r="D147" s="65">
        <f t="shared" ref="D147:D168" si="4">-I146</f>
        <v>0</v>
      </c>
      <c r="E147" s="65">
        <v>1</v>
      </c>
      <c r="F147" s="65">
        <v>3</v>
      </c>
      <c r="H147" s="60"/>
      <c r="I147" s="60"/>
      <c r="K147" s="59" t="s">
        <v>382</v>
      </c>
      <c r="L147" s="58"/>
      <c r="M147" s="58"/>
      <c r="N147" s="58">
        <v>1</v>
      </c>
      <c r="O147" s="58">
        <v>3</v>
      </c>
      <c r="P147" s="58">
        <v>4</v>
      </c>
    </row>
    <row r="148" spans="2:16" x14ac:dyDescent="0.2">
      <c r="B148" s="60" t="s">
        <v>382</v>
      </c>
      <c r="C148" s="65">
        <f t="shared" si="3"/>
        <v>0</v>
      </c>
      <c r="D148" s="65">
        <f t="shared" si="4"/>
        <v>0</v>
      </c>
      <c r="E148" s="65">
        <v>1</v>
      </c>
      <c r="F148" s="65">
        <v>3</v>
      </c>
      <c r="H148" s="60"/>
      <c r="I148" s="60">
        <v>1</v>
      </c>
      <c r="K148" s="59" t="s">
        <v>380</v>
      </c>
      <c r="L148" s="58"/>
      <c r="M148" s="58">
        <v>1</v>
      </c>
      <c r="N148" s="58"/>
      <c r="O148" s="58">
        <v>3</v>
      </c>
      <c r="P148" s="58">
        <v>4</v>
      </c>
    </row>
    <row r="149" spans="2:16" x14ac:dyDescent="0.2">
      <c r="B149" s="60" t="s">
        <v>380</v>
      </c>
      <c r="C149" s="65">
        <f t="shared" si="3"/>
        <v>0</v>
      </c>
      <c r="D149" s="65">
        <f t="shared" si="4"/>
        <v>-1</v>
      </c>
      <c r="E149" s="65"/>
      <c r="F149" s="65">
        <v>3</v>
      </c>
      <c r="H149" s="60"/>
      <c r="I149" s="60"/>
      <c r="K149" s="59" t="s">
        <v>431</v>
      </c>
      <c r="L149" s="58"/>
      <c r="M149" s="58"/>
      <c r="N149" s="58">
        <v>2</v>
      </c>
      <c r="O149" s="58">
        <v>2</v>
      </c>
      <c r="P149" s="58">
        <v>4</v>
      </c>
    </row>
    <row r="150" spans="2:16" x14ac:dyDescent="0.2">
      <c r="B150" s="60" t="s">
        <v>431</v>
      </c>
      <c r="C150" s="65">
        <f t="shared" si="3"/>
        <v>0</v>
      </c>
      <c r="D150" s="65">
        <f t="shared" si="4"/>
        <v>0</v>
      </c>
      <c r="E150" s="65">
        <v>2</v>
      </c>
      <c r="F150" s="65">
        <v>2</v>
      </c>
      <c r="H150" s="60"/>
      <c r="I150" s="60"/>
      <c r="K150" s="59" t="s">
        <v>384</v>
      </c>
      <c r="L150" s="58"/>
      <c r="M150" s="58"/>
      <c r="N150" s="58">
        <v>1</v>
      </c>
      <c r="O150" s="58">
        <v>3</v>
      </c>
      <c r="P150" s="58">
        <v>4</v>
      </c>
    </row>
    <row r="151" spans="2:16" x14ac:dyDescent="0.2">
      <c r="B151" s="60" t="s">
        <v>384</v>
      </c>
      <c r="C151" s="65">
        <f t="shared" si="3"/>
        <v>0</v>
      </c>
      <c r="D151" s="65">
        <f t="shared" si="4"/>
        <v>0</v>
      </c>
      <c r="E151" s="65">
        <v>1</v>
      </c>
      <c r="F151" s="65">
        <v>3</v>
      </c>
      <c r="H151" s="60"/>
      <c r="I151" s="60"/>
      <c r="K151" s="59" t="s">
        <v>387</v>
      </c>
      <c r="L151" s="58"/>
      <c r="M151" s="58"/>
      <c r="N151" s="58">
        <v>1</v>
      </c>
      <c r="O151" s="58">
        <v>3</v>
      </c>
      <c r="P151" s="58">
        <v>4</v>
      </c>
    </row>
    <row r="152" spans="2:16" x14ac:dyDescent="0.2">
      <c r="B152" s="60" t="s">
        <v>387</v>
      </c>
      <c r="C152" s="65">
        <f t="shared" si="3"/>
        <v>0</v>
      </c>
      <c r="D152" s="65">
        <f t="shared" si="4"/>
        <v>0</v>
      </c>
      <c r="E152" s="65">
        <v>1</v>
      </c>
      <c r="F152" s="65">
        <v>3</v>
      </c>
      <c r="H152" s="60"/>
      <c r="I152" s="60"/>
      <c r="K152" s="59" t="s">
        <v>385</v>
      </c>
      <c r="L152" s="58"/>
      <c r="M152" s="58"/>
      <c r="N152" s="58">
        <v>2</v>
      </c>
      <c r="O152" s="58">
        <v>2</v>
      </c>
      <c r="P152" s="58">
        <v>4</v>
      </c>
    </row>
    <row r="153" spans="2:16" x14ac:dyDescent="0.2">
      <c r="B153" s="60" t="s">
        <v>385</v>
      </c>
      <c r="C153" s="65">
        <f t="shared" si="3"/>
        <v>0</v>
      </c>
      <c r="D153" s="65">
        <f t="shared" si="4"/>
        <v>0</v>
      </c>
      <c r="E153" s="65">
        <v>2</v>
      </c>
      <c r="F153" s="65">
        <v>2</v>
      </c>
      <c r="H153" s="60">
        <v>1</v>
      </c>
      <c r="I153" s="60"/>
      <c r="K153" s="59" t="s">
        <v>383</v>
      </c>
      <c r="L153" s="58">
        <v>1</v>
      </c>
      <c r="M153" s="58"/>
      <c r="N153" s="58">
        <v>1</v>
      </c>
      <c r="O153" s="58">
        <v>2</v>
      </c>
      <c r="P153" s="58">
        <v>4</v>
      </c>
    </row>
    <row r="154" spans="2:16" x14ac:dyDescent="0.2">
      <c r="B154" s="60" t="s">
        <v>383</v>
      </c>
      <c r="C154" s="65">
        <f t="shared" si="3"/>
        <v>-1</v>
      </c>
      <c r="D154" s="65">
        <f t="shared" si="4"/>
        <v>0</v>
      </c>
      <c r="E154" s="65">
        <v>1</v>
      </c>
      <c r="F154" s="65">
        <v>2</v>
      </c>
      <c r="H154" s="60"/>
      <c r="I154" s="60"/>
      <c r="K154" s="59" t="s">
        <v>386</v>
      </c>
      <c r="L154" s="58"/>
      <c r="M154" s="58"/>
      <c r="N154" s="58">
        <v>1</v>
      </c>
      <c r="O154" s="58">
        <v>3</v>
      </c>
      <c r="P154" s="58">
        <v>4</v>
      </c>
    </row>
    <row r="155" spans="2:16" x14ac:dyDescent="0.2">
      <c r="B155" s="60" t="s">
        <v>386</v>
      </c>
      <c r="C155" s="65">
        <f t="shared" si="3"/>
        <v>0</v>
      </c>
      <c r="D155" s="65">
        <f t="shared" si="4"/>
        <v>0</v>
      </c>
      <c r="E155" s="65">
        <v>1</v>
      </c>
      <c r="F155" s="65">
        <v>3</v>
      </c>
      <c r="H155" s="60"/>
      <c r="I155" s="60"/>
      <c r="K155" s="59" t="s">
        <v>389</v>
      </c>
      <c r="L155" s="58"/>
      <c r="M155" s="58"/>
      <c r="N155" s="58"/>
      <c r="O155" s="58">
        <v>4</v>
      </c>
      <c r="P155" s="58">
        <v>4</v>
      </c>
    </row>
    <row r="156" spans="2:16" x14ac:dyDescent="0.2">
      <c r="B156" s="60" t="s">
        <v>389</v>
      </c>
      <c r="C156" s="65">
        <f t="shared" si="3"/>
        <v>0</v>
      </c>
      <c r="D156" s="65">
        <f t="shared" si="4"/>
        <v>0</v>
      </c>
      <c r="E156" s="65"/>
      <c r="F156" s="65">
        <v>4</v>
      </c>
      <c r="H156" s="60"/>
      <c r="I156" s="60"/>
      <c r="K156" s="59" t="s">
        <v>390</v>
      </c>
      <c r="L156" s="58"/>
      <c r="M156" s="58"/>
      <c r="N156" s="58">
        <v>1</v>
      </c>
      <c r="O156" s="58">
        <v>3</v>
      </c>
      <c r="P156" s="58">
        <v>4</v>
      </c>
    </row>
    <row r="157" spans="2:16" x14ac:dyDescent="0.2">
      <c r="B157" s="60" t="s">
        <v>390</v>
      </c>
      <c r="C157" s="65">
        <f t="shared" si="3"/>
        <v>0</v>
      </c>
      <c r="D157" s="65">
        <f t="shared" si="4"/>
        <v>0</v>
      </c>
      <c r="E157" s="65">
        <v>1</v>
      </c>
      <c r="F157" s="65">
        <v>3</v>
      </c>
      <c r="H157" s="60">
        <v>1</v>
      </c>
      <c r="I157" s="60"/>
      <c r="K157" s="59" t="s">
        <v>388</v>
      </c>
      <c r="L157" s="58">
        <v>1</v>
      </c>
      <c r="M157" s="58"/>
      <c r="N157" s="58"/>
      <c r="O157" s="58">
        <v>3</v>
      </c>
      <c r="P157" s="58">
        <v>4</v>
      </c>
    </row>
    <row r="158" spans="2:16" x14ac:dyDescent="0.2">
      <c r="B158" s="60" t="s">
        <v>388</v>
      </c>
      <c r="C158" s="65">
        <f t="shared" si="3"/>
        <v>-1</v>
      </c>
      <c r="D158" s="65">
        <f t="shared" si="4"/>
        <v>0</v>
      </c>
      <c r="E158" s="65"/>
      <c r="F158" s="65">
        <v>3</v>
      </c>
      <c r="H158" s="60"/>
      <c r="I158" s="60"/>
      <c r="K158" s="59" t="s">
        <v>395</v>
      </c>
      <c r="L158" s="58"/>
      <c r="M158" s="58"/>
      <c r="N158" s="58">
        <v>1</v>
      </c>
      <c r="O158" s="58">
        <v>3</v>
      </c>
      <c r="P158" s="58">
        <v>4</v>
      </c>
    </row>
    <row r="159" spans="2:16" x14ac:dyDescent="0.2">
      <c r="B159" s="60" t="s">
        <v>395</v>
      </c>
      <c r="C159" s="65">
        <f t="shared" si="3"/>
        <v>0</v>
      </c>
      <c r="D159" s="65">
        <f t="shared" si="4"/>
        <v>0</v>
      </c>
      <c r="E159" s="65">
        <v>1</v>
      </c>
      <c r="F159" s="65">
        <v>3</v>
      </c>
      <c r="H159" s="60"/>
      <c r="I159" s="60">
        <v>1</v>
      </c>
      <c r="K159" s="59" t="s">
        <v>392</v>
      </c>
      <c r="L159" s="58"/>
      <c r="M159" s="58">
        <v>1</v>
      </c>
      <c r="N159" s="58"/>
      <c r="O159" s="58">
        <v>3</v>
      </c>
      <c r="P159" s="58">
        <v>4</v>
      </c>
    </row>
    <row r="160" spans="2:16" x14ac:dyDescent="0.2">
      <c r="B160" s="60" t="s">
        <v>392</v>
      </c>
      <c r="C160" s="65">
        <f t="shared" si="3"/>
        <v>0</v>
      </c>
      <c r="D160" s="65">
        <f t="shared" si="4"/>
        <v>-1</v>
      </c>
      <c r="E160" s="65"/>
      <c r="F160" s="65">
        <v>3</v>
      </c>
      <c r="H160" s="60"/>
      <c r="I160" s="60"/>
      <c r="K160" s="59" t="s">
        <v>394</v>
      </c>
      <c r="L160" s="58"/>
      <c r="M160" s="58"/>
      <c r="N160" s="58">
        <v>1</v>
      </c>
      <c r="O160" s="58">
        <v>3</v>
      </c>
      <c r="P160" s="58">
        <v>4</v>
      </c>
    </row>
    <row r="161" spans="2:16" x14ac:dyDescent="0.2">
      <c r="B161" s="60" t="s">
        <v>394</v>
      </c>
      <c r="C161" s="65">
        <f t="shared" si="3"/>
        <v>0</v>
      </c>
      <c r="D161" s="65">
        <f t="shared" si="4"/>
        <v>0</v>
      </c>
      <c r="E161" s="65">
        <v>1</v>
      </c>
      <c r="F161" s="65">
        <v>3</v>
      </c>
      <c r="H161" s="60"/>
      <c r="I161" s="60">
        <v>1</v>
      </c>
      <c r="K161" s="59" t="s">
        <v>391</v>
      </c>
      <c r="L161" s="58"/>
      <c r="M161" s="58">
        <v>1</v>
      </c>
      <c r="N161" s="58"/>
      <c r="O161" s="58">
        <v>3</v>
      </c>
      <c r="P161" s="58">
        <v>4</v>
      </c>
    </row>
    <row r="162" spans="2:16" x14ac:dyDescent="0.2">
      <c r="B162" s="60" t="s">
        <v>391</v>
      </c>
      <c r="C162" s="65">
        <f t="shared" si="3"/>
        <v>0</v>
      </c>
      <c r="D162" s="65">
        <f t="shared" si="4"/>
        <v>-1</v>
      </c>
      <c r="E162" s="65"/>
      <c r="F162" s="65">
        <v>3</v>
      </c>
      <c r="H162" s="60"/>
      <c r="I162" s="60"/>
      <c r="K162" s="59" t="s">
        <v>393</v>
      </c>
      <c r="L162" s="58"/>
      <c r="M162" s="58"/>
      <c r="N162" s="58">
        <v>2</v>
      </c>
      <c r="O162" s="58">
        <v>2</v>
      </c>
      <c r="P162" s="58">
        <v>4</v>
      </c>
    </row>
    <row r="163" spans="2:16" x14ac:dyDescent="0.2">
      <c r="B163" s="60" t="s">
        <v>393</v>
      </c>
      <c r="C163" s="65">
        <f t="shared" si="3"/>
        <v>0</v>
      </c>
      <c r="D163" s="65">
        <f t="shared" si="4"/>
        <v>0</v>
      </c>
      <c r="E163" s="65">
        <v>2</v>
      </c>
      <c r="F163" s="65">
        <v>2</v>
      </c>
      <c r="H163" s="60"/>
      <c r="I163" s="60">
        <v>1</v>
      </c>
      <c r="K163" s="59" t="s">
        <v>410</v>
      </c>
      <c r="L163" s="58"/>
      <c r="M163" s="58">
        <v>1</v>
      </c>
      <c r="N163" s="58">
        <v>1</v>
      </c>
      <c r="O163" s="58">
        <v>2</v>
      </c>
      <c r="P163" s="58">
        <v>4</v>
      </c>
    </row>
    <row r="164" spans="2:16" x14ac:dyDescent="0.2">
      <c r="B164" s="60" t="s">
        <v>410</v>
      </c>
      <c r="C164" s="65">
        <f t="shared" si="3"/>
        <v>0</v>
      </c>
      <c r="D164" s="65">
        <f t="shared" si="4"/>
        <v>-1</v>
      </c>
      <c r="E164" s="65">
        <v>1</v>
      </c>
      <c r="F164" s="65">
        <v>2</v>
      </c>
      <c r="H164" s="60"/>
      <c r="I164" s="60">
        <v>2</v>
      </c>
      <c r="K164" s="59" t="s">
        <v>411</v>
      </c>
      <c r="L164" s="58"/>
      <c r="M164" s="58">
        <v>2</v>
      </c>
      <c r="N164" s="58">
        <v>1</v>
      </c>
      <c r="O164" s="58">
        <v>1</v>
      </c>
      <c r="P164" s="58">
        <v>4</v>
      </c>
    </row>
    <row r="165" spans="2:16" x14ac:dyDescent="0.2">
      <c r="B165" s="60" t="s">
        <v>411</v>
      </c>
      <c r="C165" s="65">
        <f t="shared" si="3"/>
        <v>0</v>
      </c>
      <c r="D165" s="65">
        <f t="shared" si="4"/>
        <v>-2</v>
      </c>
      <c r="E165" s="65">
        <v>1</v>
      </c>
      <c r="F165" s="65">
        <v>1</v>
      </c>
      <c r="H165" s="60"/>
      <c r="I165" s="60">
        <v>3</v>
      </c>
      <c r="K165" s="59" t="s">
        <v>412</v>
      </c>
      <c r="L165" s="58"/>
      <c r="M165" s="58">
        <v>3</v>
      </c>
      <c r="N165" s="58"/>
      <c r="O165" s="58">
        <v>1</v>
      </c>
      <c r="P165" s="58">
        <v>4</v>
      </c>
    </row>
    <row r="166" spans="2:16" x14ac:dyDescent="0.2">
      <c r="B166" s="60" t="s">
        <v>412</v>
      </c>
      <c r="C166" s="65">
        <f t="shared" si="3"/>
        <v>0</v>
      </c>
      <c r="D166" s="65">
        <f t="shared" si="4"/>
        <v>-3</v>
      </c>
      <c r="E166" s="65"/>
      <c r="F166" s="65">
        <v>1</v>
      </c>
      <c r="H166" s="60"/>
      <c r="I166" s="60">
        <v>1</v>
      </c>
      <c r="K166" s="59" t="s">
        <v>402</v>
      </c>
      <c r="L166" s="58"/>
      <c r="M166" s="58">
        <v>1</v>
      </c>
      <c r="N166" s="58">
        <v>1</v>
      </c>
      <c r="O166" s="58">
        <v>2</v>
      </c>
      <c r="P166" s="58">
        <v>4</v>
      </c>
    </row>
    <row r="167" spans="2:16" x14ac:dyDescent="0.2">
      <c r="B167" s="60" t="s">
        <v>402</v>
      </c>
      <c r="C167" s="65">
        <f t="shared" si="3"/>
        <v>0</v>
      </c>
      <c r="D167" s="65">
        <f t="shared" si="4"/>
        <v>-1</v>
      </c>
      <c r="E167" s="65">
        <v>1</v>
      </c>
      <c r="F167" s="65">
        <v>2</v>
      </c>
      <c r="H167" s="60"/>
      <c r="I167" s="60">
        <v>1</v>
      </c>
      <c r="K167" s="59" t="s">
        <v>409</v>
      </c>
      <c r="L167" s="58"/>
      <c r="M167" s="58">
        <v>1</v>
      </c>
      <c r="N167" s="58">
        <v>1</v>
      </c>
      <c r="O167" s="58">
        <v>2</v>
      </c>
      <c r="P167" s="58">
        <v>4</v>
      </c>
    </row>
    <row r="168" spans="2:16" x14ac:dyDescent="0.2">
      <c r="B168" s="60" t="s">
        <v>409</v>
      </c>
      <c r="C168" s="65">
        <f t="shared" si="3"/>
        <v>0</v>
      </c>
      <c r="D168" s="65">
        <f t="shared" si="4"/>
        <v>-1</v>
      </c>
      <c r="E168" s="65">
        <v>1</v>
      </c>
      <c r="F168" s="65">
        <v>2</v>
      </c>
      <c r="H168" s="60"/>
      <c r="I168" s="60"/>
      <c r="K168" s="59" t="s">
        <v>403</v>
      </c>
      <c r="L168" s="58"/>
      <c r="M168" s="58"/>
      <c r="N168" s="58">
        <v>1</v>
      </c>
      <c r="O168" s="58">
        <v>3</v>
      </c>
      <c r="P168" s="58">
        <v>4</v>
      </c>
    </row>
    <row r="169" spans="2:16" x14ac:dyDescent="0.2">
      <c r="B169" s="60" t="s">
        <v>403</v>
      </c>
      <c r="C169" s="65">
        <f t="shared" ref="C169:C180" si="5">-H168</f>
        <v>0</v>
      </c>
      <c r="D169" s="65">
        <f t="shared" ref="D169:D180" si="6">-I168</f>
        <v>0</v>
      </c>
      <c r="E169" s="65">
        <v>1</v>
      </c>
      <c r="F169" s="65">
        <v>3</v>
      </c>
      <c r="H169" s="60"/>
      <c r="I169" s="60"/>
      <c r="K169" s="59" t="s">
        <v>406</v>
      </c>
      <c r="L169" s="58"/>
      <c r="M169" s="58"/>
      <c r="N169" s="58">
        <v>2</v>
      </c>
      <c r="O169" s="58">
        <v>2</v>
      </c>
      <c r="P169" s="58">
        <v>4</v>
      </c>
    </row>
    <row r="170" spans="2:16" x14ac:dyDescent="0.2">
      <c r="B170" s="60" t="s">
        <v>406</v>
      </c>
      <c r="C170" s="65">
        <f t="shared" si="5"/>
        <v>0</v>
      </c>
      <c r="D170" s="65">
        <f t="shared" si="6"/>
        <v>0</v>
      </c>
      <c r="E170" s="65">
        <v>2</v>
      </c>
      <c r="F170" s="65">
        <v>2</v>
      </c>
      <c r="H170" s="60"/>
      <c r="I170" s="60"/>
      <c r="K170" s="59" t="s">
        <v>404</v>
      </c>
      <c r="L170" s="58"/>
      <c r="M170" s="58"/>
      <c r="N170" s="58"/>
      <c r="O170" s="58">
        <v>4</v>
      </c>
      <c r="P170" s="58">
        <v>4</v>
      </c>
    </row>
    <row r="171" spans="2:16" x14ac:dyDescent="0.2">
      <c r="B171" s="60" t="s">
        <v>404</v>
      </c>
      <c r="C171" s="65">
        <f t="shared" si="5"/>
        <v>0</v>
      </c>
      <c r="D171" s="65">
        <f t="shared" si="6"/>
        <v>0</v>
      </c>
      <c r="E171" s="65"/>
      <c r="F171" s="65">
        <v>4</v>
      </c>
      <c r="H171" s="60"/>
      <c r="I171" s="60"/>
      <c r="K171" s="59" t="s">
        <v>418</v>
      </c>
      <c r="L171" s="58"/>
      <c r="M171" s="58"/>
      <c r="N171" s="58">
        <v>4</v>
      </c>
      <c r="O171" s="58"/>
      <c r="P171" s="58">
        <v>4</v>
      </c>
    </row>
    <row r="172" spans="2:16" x14ac:dyDescent="0.2">
      <c r="B172" s="60" t="s">
        <v>418</v>
      </c>
      <c r="C172" s="65">
        <f t="shared" si="5"/>
        <v>0</v>
      </c>
      <c r="D172" s="65">
        <f t="shared" si="6"/>
        <v>0</v>
      </c>
      <c r="E172" s="65">
        <v>4</v>
      </c>
      <c r="F172" s="65"/>
      <c r="H172" s="60"/>
      <c r="I172" s="60"/>
      <c r="K172" s="59" t="s">
        <v>432</v>
      </c>
      <c r="L172" s="58"/>
      <c r="M172" s="58"/>
      <c r="N172" s="58">
        <v>1</v>
      </c>
      <c r="O172" s="58">
        <v>3</v>
      </c>
      <c r="P172" s="58">
        <v>4</v>
      </c>
    </row>
    <row r="173" spans="2:16" x14ac:dyDescent="0.2">
      <c r="B173" s="60" t="s">
        <v>432</v>
      </c>
      <c r="C173" s="65">
        <f t="shared" si="5"/>
        <v>0</v>
      </c>
      <c r="D173" s="65">
        <f t="shared" si="6"/>
        <v>0</v>
      </c>
      <c r="E173" s="65">
        <v>1</v>
      </c>
      <c r="F173" s="65">
        <v>3</v>
      </c>
      <c r="H173" s="60"/>
      <c r="I173" s="60">
        <v>1</v>
      </c>
      <c r="K173" s="59" t="s">
        <v>401</v>
      </c>
      <c r="L173" s="58"/>
      <c r="M173" s="58">
        <v>1</v>
      </c>
      <c r="N173" s="58"/>
      <c r="O173" s="58">
        <v>3</v>
      </c>
      <c r="P173" s="58">
        <v>4</v>
      </c>
    </row>
    <row r="174" spans="2:16" x14ac:dyDescent="0.2">
      <c r="B174" s="60" t="s">
        <v>401</v>
      </c>
      <c r="C174" s="65">
        <f t="shared" si="5"/>
        <v>0</v>
      </c>
      <c r="D174" s="65">
        <f t="shared" si="6"/>
        <v>-1</v>
      </c>
      <c r="E174" s="65"/>
      <c r="F174" s="65">
        <v>3</v>
      </c>
      <c r="H174" s="60"/>
      <c r="I174" s="60"/>
      <c r="K174" s="59" t="s">
        <v>407</v>
      </c>
      <c r="L174" s="58"/>
      <c r="M174" s="58"/>
      <c r="N174" s="58">
        <v>2</v>
      </c>
      <c r="O174" s="58">
        <v>2</v>
      </c>
      <c r="P174" s="58">
        <v>4</v>
      </c>
    </row>
    <row r="175" spans="2:16" x14ac:dyDescent="0.2">
      <c r="B175" s="60" t="s">
        <v>407</v>
      </c>
      <c r="C175" s="65">
        <f t="shared" si="5"/>
        <v>0</v>
      </c>
      <c r="D175" s="65">
        <f t="shared" si="6"/>
        <v>0</v>
      </c>
      <c r="E175" s="65">
        <v>2</v>
      </c>
      <c r="F175" s="65">
        <v>2</v>
      </c>
      <c r="H175" s="60"/>
      <c r="I175" s="60"/>
      <c r="K175" s="59" t="s">
        <v>396</v>
      </c>
      <c r="L175" s="58"/>
      <c r="M175" s="58"/>
      <c r="N175" s="58">
        <v>1</v>
      </c>
      <c r="O175" s="58">
        <v>3</v>
      </c>
      <c r="P175" s="58">
        <v>4</v>
      </c>
    </row>
    <row r="176" spans="2:16" x14ac:dyDescent="0.2">
      <c r="B176" s="60" t="s">
        <v>396</v>
      </c>
      <c r="C176" s="65">
        <f t="shared" si="5"/>
        <v>0</v>
      </c>
      <c r="D176" s="65">
        <f t="shared" si="6"/>
        <v>0</v>
      </c>
      <c r="E176" s="65">
        <v>1</v>
      </c>
      <c r="F176" s="65">
        <v>3</v>
      </c>
      <c r="H176" s="60"/>
      <c r="I176" s="60"/>
      <c r="K176" s="59" t="s">
        <v>400</v>
      </c>
      <c r="L176" s="58"/>
      <c r="M176" s="58"/>
      <c r="N176" s="58">
        <v>2</v>
      </c>
      <c r="O176" s="58">
        <v>2</v>
      </c>
      <c r="P176" s="58">
        <v>4</v>
      </c>
    </row>
    <row r="177" spans="2:16" x14ac:dyDescent="0.2">
      <c r="B177" s="60" t="s">
        <v>400</v>
      </c>
      <c r="C177" s="65">
        <f t="shared" si="5"/>
        <v>0</v>
      </c>
      <c r="D177" s="65">
        <f t="shared" si="6"/>
        <v>0</v>
      </c>
      <c r="E177" s="65">
        <v>2</v>
      </c>
      <c r="F177" s="65">
        <v>2</v>
      </c>
      <c r="H177" s="60"/>
      <c r="I177" s="60"/>
      <c r="K177" s="59" t="s">
        <v>397</v>
      </c>
      <c r="L177" s="58"/>
      <c r="M177" s="58"/>
      <c r="N177" s="58">
        <v>1</v>
      </c>
      <c r="O177" s="58">
        <v>3</v>
      </c>
      <c r="P177" s="58">
        <v>4</v>
      </c>
    </row>
    <row r="178" spans="2:16" x14ac:dyDescent="0.2">
      <c r="B178" s="60" t="s">
        <v>397</v>
      </c>
      <c r="C178" s="65">
        <f t="shared" si="5"/>
        <v>0</v>
      </c>
      <c r="D178" s="65">
        <f t="shared" si="6"/>
        <v>0</v>
      </c>
      <c r="E178" s="65">
        <v>1</v>
      </c>
      <c r="F178" s="65">
        <v>3</v>
      </c>
      <c r="H178" s="60"/>
      <c r="I178" s="60"/>
      <c r="K178" s="59" t="s">
        <v>398</v>
      </c>
      <c r="L178" s="58"/>
      <c r="M178" s="58"/>
      <c r="N178" s="58">
        <v>1</v>
      </c>
      <c r="O178" s="58">
        <v>3</v>
      </c>
      <c r="P178" s="58">
        <v>4</v>
      </c>
    </row>
    <row r="179" spans="2:16" x14ac:dyDescent="0.2">
      <c r="B179" s="60" t="s">
        <v>398</v>
      </c>
      <c r="C179" s="65">
        <f t="shared" si="5"/>
        <v>0</v>
      </c>
      <c r="D179" s="65">
        <f t="shared" si="6"/>
        <v>0</v>
      </c>
      <c r="E179" s="65">
        <v>1</v>
      </c>
      <c r="F179" s="65">
        <v>3</v>
      </c>
      <c r="H179" s="60"/>
      <c r="I179" s="60"/>
      <c r="K179" s="59" t="s">
        <v>399</v>
      </c>
      <c r="L179" s="58"/>
      <c r="M179" s="58"/>
      <c r="N179" s="58">
        <v>1</v>
      </c>
      <c r="O179" s="58">
        <v>3</v>
      </c>
      <c r="P179" s="58">
        <v>4</v>
      </c>
    </row>
    <row r="180" spans="2:16" x14ac:dyDescent="0.2">
      <c r="B180" s="60" t="s">
        <v>399</v>
      </c>
      <c r="C180" s="65">
        <f t="shared" si="5"/>
        <v>0</v>
      </c>
      <c r="D180" s="65">
        <f t="shared" si="6"/>
        <v>0</v>
      </c>
      <c r="E180" s="65">
        <v>1</v>
      </c>
      <c r="F180" s="65">
        <v>3</v>
      </c>
      <c r="K180" s="57" t="s">
        <v>267</v>
      </c>
      <c r="L180" s="58">
        <v>22</v>
      </c>
      <c r="M180" s="58">
        <v>100</v>
      </c>
      <c r="N180" s="58">
        <v>268</v>
      </c>
      <c r="O180" s="58">
        <v>664</v>
      </c>
      <c r="P180" s="58">
        <v>1054</v>
      </c>
    </row>
  </sheetData>
  <pageMargins left="0.7" right="0.7" top="0.75" bottom="0.75" header="0.3" footer="0.3"/>
  <pageSetup orientation="portrait" horizontalDpi="4294967295" verticalDpi="4294967295" r:id="rId2"/>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Raw Survey Data</vt:lpstr>
      <vt:lpstr>Question Mapping</vt:lpstr>
      <vt:lpstr>Chart - All Responses</vt:lpstr>
      <vt:lpstr>Table - Questions by Role</vt:lpstr>
      <vt:lpstr>Pie Chart - Affiliation</vt:lpstr>
      <vt:lpstr>Pie Chart - Primary Role</vt:lpstr>
      <vt:lpstr>Pie Chart - Tot Yrs of Exp</vt:lpstr>
      <vt:lpstr>Pie Chart - Yrs Exp in Role</vt:lpstr>
      <vt:lpstr>Chart - Responses by Role</vt:lpstr>
      <vt:lpstr>Open Quest- Q7_1-Q20</vt:lpstr>
      <vt:lpstr>Open Quest - Q21 Gen Feedback</vt:lpstr>
      <vt:lpstr>Open Quest  - Q22</vt:lpstr>
      <vt:lpstr>Formatted for Pivot</vt:lpstr>
      <vt:lpstr>Data minus Partial Responses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Grace A Lewis</cp:lastModifiedBy>
  <cp:lastPrinted>2020-10-14T18:22:04Z</cp:lastPrinted>
  <dcterms:created xsi:type="dcterms:W3CDTF">2020-10-13T15:54:03Z</dcterms:created>
  <dcterms:modified xsi:type="dcterms:W3CDTF">2020-10-18T18:05:38Z</dcterms:modified>
</cp:coreProperties>
</file>