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filterPrivacy="1"/>
  <xr:revisionPtr revIDLastSave="0" documentId="13_ncr:1_{2EC6F2C4-7331-1A49-8B9D-8C9C529318C6}" xr6:coauthVersionLast="45" xr6:coauthVersionMax="45" xr10:uidLastSave="{00000000-0000-0000-0000-000000000000}"/>
  <bookViews>
    <workbookView xWindow="2040" yWindow="520" windowWidth="19420" windowHeight="10420" activeTab="1" xr2:uid="{00000000-000D-0000-FFFF-FFFF00000000}"/>
  </bookViews>
  <sheets>
    <sheet name="對帳單P.1" sheetId="1" r:id="rId1"/>
    <sheet name="明細P.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88" i="2" l="1"/>
  <c r="J12" i="1" s="1"/>
  <c r="L88" i="2"/>
  <c r="J10" i="1" s="1"/>
  <c r="K88" i="2"/>
  <c r="J8" i="1" s="1"/>
  <c r="J88" i="2"/>
  <c r="J11" i="1" s="1"/>
  <c r="H25" i="1"/>
  <c r="M19" i="1"/>
  <c r="L19" i="1"/>
  <c r="D18" i="1"/>
  <c r="L13" i="1"/>
  <c r="M13" i="1" s="1"/>
  <c r="J9" i="1"/>
  <c r="L7" i="1" l="1"/>
  <c r="L18" i="1" l="1"/>
  <c r="M18" i="1" s="1"/>
  <c r="M7" i="1"/>
  <c r="N22" i="1" l="1"/>
  <c r="F21" i="1"/>
  <c r="H22" i="1" s="1"/>
</calcChain>
</file>

<file path=xl/sharedStrings.xml><?xml version="1.0" encoding="utf-8"?>
<sst xmlns="http://schemas.openxmlformats.org/spreadsheetml/2006/main" count="837" uniqueCount="242">
  <si>
    <t>狄卡科技股份有限公司</t>
  </si>
  <si>
    <t/>
  </si>
  <si>
    <t>年</t>
  </si>
  <si>
    <t>月供應商對帳單</t>
  </si>
  <si>
    <t>請列印對帳單並與發票
(三聯式發票應稅)
一同寄回請款</t>
  </si>
  <si>
    <t>供應商名稱/編號/統編：</t>
  </si>
  <si>
    <t>對帳區間：</t>
  </si>
  <si>
    <t>未</t>
  </si>
  <si>
    <t>税</t>
  </si>
  <si>
    <t xml:space="preserve">含 稅	</t>
  </si>
  <si>
    <t>銷售淨額</t>
  </si>
  <si>
    <t xml:space="preserve">    銷售總額</t>
  </si>
  <si>
    <t xml:space="preserve">        減：退貨折讓及手續費總金額</t>
  </si>
  <si>
    <t xml:space="preserve">        減：訂單成交分潤</t>
  </si>
  <si>
    <t xml:space="preserve">        減：供應商之行銷優惠</t>
  </si>
  <si>
    <t xml:space="preserve">        加：商品運費</t>
  </si>
  <si>
    <t>Dcard服務費</t>
  </si>
  <si>
    <t xml:space="preserve">    代付超商運費</t>
  </si>
  <si>
    <t xml:space="preserve">    各項費用及罰則</t>
  </si>
  <si>
    <t>發票開立金額</t>
  </si>
  <si>
    <t>Dcard應開立「服務費」發票</t>
  </si>
  <si>
    <t>彙總：</t>
  </si>
  <si>
    <t>此次請款應由</t>
  </si>
  <si>
    <t>匯款至</t>
  </si>
  <si>
    <t>供應商請款注意事項-</t>
  </si>
  <si>
    <t>一、請款作業相關時程</t>
  </si>
  <si>
    <t>（一）請將對帳單及發票等資料於 20 日前寄達（遇假日敬請提前作業）</t>
  </si>
  <si>
    <t>（二）地址、收件人及聯絡資訊</t>
  </si>
  <si>
    <t xml:space="preserve">          1. 寄送地址：106 台北市大安區光復南路 102 號 14 樓 Dcard</t>
  </si>
  <si>
    <t xml:space="preserve">          2. 收件人：林貝樺</t>
  </si>
  <si>
    <t xml:space="preserve">          3. 聯絡電話：0988-771-733</t>
  </si>
  <si>
    <t>（三）匯款日：於收到發票後，次月 10 日打款，並統一於匯款中扣除匯費</t>
  </si>
  <si>
    <t>二、發票資料</t>
  </si>
  <si>
    <t>（一）發票抬頭：狄卡科技股份有限公司</t>
  </si>
  <si>
    <t>（二）統一編號：42656367</t>
  </si>
  <si>
    <t>（三）發票開立金額：請依對帳單所列之「訂單貨款總計」金額，開立一張發票進行請款</t>
  </si>
  <si>
    <t>正向付款明細</t>
  </si>
  <si>
    <t>下單日期</t>
  </si>
  <si>
    <t>訂單編號</t>
  </si>
  <si>
    <t>狀態</t>
  </si>
  <si>
    <t>付款方式</t>
  </si>
  <si>
    <t>取貨方式</t>
  </si>
  <si>
    <t>品名</t>
  </si>
  <si>
    <t>規格</t>
  </si>
  <si>
    <t>單價</t>
  </si>
  <si>
    <t>數量</t>
  </si>
  <si>
    <t>供應商攤分優惠</t>
  </si>
  <si>
    <t>總金額</t>
  </si>
  <si>
    <t>分潤金額</t>
  </si>
  <si>
    <t>商品運費</t>
  </si>
  <si>
    <t>原訂單編號</t>
  </si>
  <si>
    <t>2020/06/30 17:49</t>
  </si>
  <si>
    <t>2MXwbh2VjYWxudpcy</t>
  </si>
  <si>
    <t>PICKED</t>
  </si>
  <si>
    <t>STORE_PICKUP</t>
  </si>
  <si>
    <t>STORE_PICKUP_711</t>
  </si>
  <si>
    <t>SP廣穎 真無線藍牙耳機</t>
  </si>
  <si>
    <t>*24H 限時特惠* SP廣穎 BP82真無線藍牙耳機 (分潤 10%)</t>
  </si>
  <si>
    <t>2020/06/30 18:40</t>
  </si>
  <si>
    <t>2MXwRAopEqUM688VS</t>
  </si>
  <si>
    <t>2020/06/30 20:36</t>
  </si>
  <si>
    <t>2MXynH2B9dxWh8xKp</t>
  </si>
  <si>
    <t>STORE_PICKUP_FAMILY</t>
  </si>
  <si>
    <t>2020/06/30 21:48</t>
  </si>
  <si>
    <t>2MXzk9wHSP1f3cLAk</t>
  </si>
  <si>
    <t>2020/06/30 22:27</t>
  </si>
  <si>
    <t>2MXzQndVbaQagWpgf</t>
  </si>
  <si>
    <t>2020/06/30 22:55</t>
  </si>
  <si>
    <t>2MXAcLKyE41ZyyusB</t>
  </si>
  <si>
    <t>2020/06/30 23:10</t>
  </si>
  <si>
    <t>2MXApw2pcFkDmvccj</t>
  </si>
  <si>
    <t>2020/06/30 23:42</t>
  </si>
  <si>
    <t>2MXAPMQeWFjp5kM2J</t>
  </si>
  <si>
    <t>CREDIT</t>
  </si>
  <si>
    <t>2020/06/30 23:54</t>
  </si>
  <si>
    <t>2MXAZ5ewKz844YLQp</t>
  </si>
  <si>
    <t>2020/06/30 23:56</t>
  </si>
  <si>
    <t>2MXB1on78tV6WAh1k</t>
  </si>
  <si>
    <t>2020/07/01 00:11</t>
  </si>
  <si>
    <t>2MXBcYHpkCBFf6S1y</t>
  </si>
  <si>
    <t>2020/07/01 01:49</t>
  </si>
  <si>
    <t>2MXCuUMEHNBuxaSPY</t>
  </si>
  <si>
    <t>2020/07/01 10:37</t>
  </si>
  <si>
    <t>2MXKseJ3EveSRmaju</t>
  </si>
  <si>
    <t>2020/07/01 11:28</t>
  </si>
  <si>
    <t>2MXL8anJUx558KXNM</t>
  </si>
  <si>
    <t>2020/07/01 12:11</t>
  </si>
  <si>
    <t>2MXLG8zGgHVbvXiNV</t>
  </si>
  <si>
    <t>2020/07/01 12:48</t>
  </si>
  <si>
    <t>2MXMbowAbizrmvmNq</t>
  </si>
  <si>
    <t>2020/07/01 14:36</t>
  </si>
  <si>
    <t>2MXNABGXJbTS6aU6T</t>
  </si>
  <si>
    <t>2020/07/01 14:40</t>
  </si>
  <si>
    <t>2MXNDUMuNzio5Zspe</t>
  </si>
  <si>
    <t>2020/07/01 14:51</t>
  </si>
  <si>
    <t>2MXNNjaVepnsSgJQH</t>
  </si>
  <si>
    <t>2020/07/01 14:58</t>
  </si>
  <si>
    <t>2MXNTLKA5RtGW9GJQ</t>
  </si>
  <si>
    <t>2020/07/01 19:06</t>
  </si>
  <si>
    <t>2MXSa6Q1bdywnavNr</t>
  </si>
  <si>
    <t>SP廣穎 BP82真無線藍牙耳機 (分潤 10%)</t>
  </si>
  <si>
    <t>2020/07/01 20:33</t>
  </si>
  <si>
    <t>2MXTijVtuChHQ9X8q</t>
  </si>
  <si>
    <t>2020/07/01 20:45</t>
  </si>
  <si>
    <t>2MXTsx9HVZu5ytcsH</t>
  </si>
  <si>
    <t>2020/07/01 23:13</t>
  </si>
  <si>
    <t>2MXVpzF85vAKdcHfW</t>
  </si>
  <si>
    <t>2020/07/01 23:56</t>
  </si>
  <si>
    <t>2MXVYwrVCQjHHaXTc</t>
  </si>
  <si>
    <t>2020/07/02 01:28</t>
  </si>
  <si>
    <t>2MXXbr5PX6BLWAcyi</t>
  </si>
  <si>
    <t>2020/07/02 06:48</t>
  </si>
  <si>
    <t>2MY2p4zgK9bBbv9So</t>
  </si>
  <si>
    <t>2020/07/02 12:57</t>
  </si>
  <si>
    <t>2MY7fAGW7PRoYinFq</t>
  </si>
  <si>
    <t>2020/07/02 14:35</t>
  </si>
  <si>
    <t>2MY8xibwT2MwjpjUa</t>
  </si>
  <si>
    <t>2020/07/02 15:09</t>
  </si>
  <si>
    <t>2MY8ZNq1TUY3KdVk7</t>
  </si>
  <si>
    <t>2020/07/02 16:42</t>
  </si>
  <si>
    <t>2MYadhj3gByGdBrcS</t>
  </si>
  <si>
    <t>2020/07/02 21:59</t>
  </si>
  <si>
    <t>2MYeosVPib3Bksp4o</t>
  </si>
  <si>
    <t>2020/07/03 18:17</t>
  </si>
  <si>
    <t>2MYvqDCJe15Hig8dP</t>
  </si>
  <si>
    <t>2020/07/03 21:39</t>
  </si>
  <si>
    <t>2MYy5PTrqmF1XRXYs</t>
  </si>
  <si>
    <t>2020/07/04 09:21</t>
  </si>
  <si>
    <t>2MYHkm4uaTBSyF8KM</t>
  </si>
  <si>
    <t>2020/07/04 10:32</t>
  </si>
  <si>
    <t>2MYJgHEKw1nVwmxjM</t>
  </si>
  <si>
    <t>2020/07/04 21:39</t>
  </si>
  <si>
    <t>2MYT4cmc3ExvnZsrW</t>
  </si>
  <si>
    <t>2020/07/05 00:30</t>
  </si>
  <si>
    <t>2MYViBfh3mrYkXgDx</t>
  </si>
  <si>
    <t>2020/07/05 11:18</t>
  </si>
  <si>
    <t>2MZ4QvHHfxpkAgf9T</t>
  </si>
  <si>
    <t>2020/07/07 15:39</t>
  </si>
  <si>
    <t>2MZMcmfjPPpQCheKF</t>
  </si>
  <si>
    <t>2020/07/12 21:49</t>
  </si>
  <si>
    <t>2N2uSj98KRdoLa8xK</t>
  </si>
  <si>
    <t>2020/07/13 16:31</t>
  </si>
  <si>
    <t>2N2KDSSRJpGo1TrZH</t>
  </si>
  <si>
    <t>2020/07/13 17:52</t>
  </si>
  <si>
    <t>2N2LHAHKv6W5mTDfY</t>
  </si>
  <si>
    <t>2020/07/13 20:17</t>
  </si>
  <si>
    <t>2N2NBV3HVBJg5La6x</t>
  </si>
  <si>
    <t>2020/07/14 01:05</t>
  </si>
  <si>
    <t>2N2SqnXUVFzxbH4Tg</t>
  </si>
  <si>
    <t>2020/07/14 16:03</t>
  </si>
  <si>
    <t>2N35eVehQVcU1AFtv</t>
  </si>
  <si>
    <t>2020/07/14 20:43</t>
  </si>
  <si>
    <t>2N38VMHd5uW9UakUg</t>
  </si>
  <si>
    <t>2020/07/16 21:40</t>
  </si>
  <si>
    <t>2N3NAuG21qsPKZCDx</t>
  </si>
  <si>
    <t>2020/07/18 11:54</t>
  </si>
  <si>
    <t>2N4jNEKQhVBd7tZLX</t>
  </si>
  <si>
    <t>2020/07/18 13:43</t>
  </si>
  <si>
    <t>2N4mffZitKBqfGZKp</t>
  </si>
  <si>
    <t>2020/07/18 15:34</t>
  </si>
  <si>
    <t>2N4nGUusVMcHniCd5</t>
  </si>
  <si>
    <t>2020/07/18 17:46</t>
  </si>
  <si>
    <t>2N4prGdseVMw1RL2f</t>
  </si>
  <si>
    <t>2020/07/20 13:29</t>
  </si>
  <si>
    <t>2N4ZZ2p6hFKvG5EkM</t>
  </si>
  <si>
    <t>兩週優惠：SP廣穎 BP82真無線藍牙耳機 (分潤 10%)</t>
  </si>
  <si>
    <t>2020/07/20 14:26</t>
  </si>
  <si>
    <t>2N51Jq818pVb1EE6d</t>
  </si>
  <si>
    <t>2020/07/20 16:47</t>
  </si>
  <si>
    <t>2N53zXKCVsKSPGH7Z</t>
  </si>
  <si>
    <t>2020/07/21 00:07</t>
  </si>
  <si>
    <t>2N59o66j7ri29vcYB</t>
  </si>
  <si>
    <t>2020/07/21 22:14</t>
  </si>
  <si>
    <t>2N5rRfESmPCPLXGBg</t>
  </si>
  <si>
    <t>2020/07/22 01:27</t>
  </si>
  <si>
    <t>2N5updjjDF8PQ42S5</t>
  </si>
  <si>
    <t>2020/07/23 10:50</t>
  </si>
  <si>
    <t>2N5WLGZa34qqowiX7</t>
  </si>
  <si>
    <t>2020/07/23 21:13</t>
  </si>
  <si>
    <t>2N65YcMoediRbH2vn</t>
  </si>
  <si>
    <t>2020/07/24 16:16</t>
  </si>
  <si>
    <t>2N6m2PjrdcicWHb9j</t>
  </si>
  <si>
    <t>2020/07/25 16:23</t>
  </si>
  <si>
    <t>2N6F5v4CScSUEApMs</t>
  </si>
  <si>
    <t>SP廣穎 BP82真無線藍牙耳機 (分潤 15%)</t>
  </si>
  <si>
    <t>2020/07/25 17:04</t>
  </si>
  <si>
    <t>2N6FC7hAWH3CZAZ4L</t>
  </si>
  <si>
    <t>2020/07/25 18:27</t>
  </si>
  <si>
    <t>2N6GHpxNwwxbx3fC7</t>
  </si>
  <si>
    <t>2020/07/25 23:18</t>
  </si>
  <si>
    <t>2N6LxSUztwfS5offo</t>
  </si>
  <si>
    <t>2020/07/26 02:57</t>
  </si>
  <si>
    <t>2N6PqYfUtMiRqV5yj</t>
  </si>
  <si>
    <t>2020/07/26 04:31</t>
  </si>
  <si>
    <t>2N6QENqcDf62hGgHs</t>
  </si>
  <si>
    <t>2020/07/26 11:12</t>
  </si>
  <si>
    <t>2N6VWUNdtcgBbS2nY</t>
  </si>
  <si>
    <t>2020/07/26 12:37</t>
  </si>
  <si>
    <t>2N6X4TLHvoZQ2MGq9</t>
  </si>
  <si>
    <t>2020/07/26 13:05</t>
  </si>
  <si>
    <t>2N6XrqbbYvNRpTRgR</t>
  </si>
  <si>
    <t>2020/07/26 13:24</t>
  </si>
  <si>
    <t>2N6XFSGBEisc4iXg6</t>
  </si>
  <si>
    <t>2020/07/26 13:57</t>
  </si>
  <si>
    <t>2N6Y7XcgQy6xXQ446</t>
  </si>
  <si>
    <t>2020/07/26 14:05</t>
  </si>
  <si>
    <t>2N6YdBBJVZ4aPSa5s</t>
  </si>
  <si>
    <t>2020/07/26 14:30</t>
  </si>
  <si>
    <t>2N6YxH1HX1Y4ui8ha</t>
  </si>
  <si>
    <t>2020/07/26 16:00</t>
  </si>
  <si>
    <t>2N6ZK8uQU79ambvHA</t>
  </si>
  <si>
    <t>2020/07/26 16:13</t>
  </si>
  <si>
    <t>2N6ZUFykVWXsWTHs8</t>
  </si>
  <si>
    <t>2020/07/26 16:53</t>
  </si>
  <si>
    <t>2N71rbrrtBQK4vWMN</t>
  </si>
  <si>
    <t>2020/07/26 17:19</t>
  </si>
  <si>
    <t>2N71LQGKewWTftkGR</t>
  </si>
  <si>
    <t>2020/07/26 20:31</t>
  </si>
  <si>
    <t>2N74iSKhhrzoZCgWQ</t>
  </si>
  <si>
    <t>2020/07/27 12:02</t>
  </si>
  <si>
    <t>2N7gyYBwvViVbVJ45</t>
  </si>
  <si>
    <t>2N6LJT2G1jyLcY4Xa</t>
  </si>
  <si>
    <t>2020/07/27 22:32</t>
  </si>
  <si>
    <t>2N7pRCWLoazix6EdL</t>
  </si>
  <si>
    <t>2020/07/28 17:29</t>
  </si>
  <si>
    <t>2N7EQnJHsUhBcdEwW</t>
  </si>
  <si>
    <t>2020/07/28 23:00</t>
  </si>
  <si>
    <t>2N7KbQGkh2DTynpxB</t>
  </si>
  <si>
    <t>2020/07/28 23:54</t>
  </si>
  <si>
    <t>2N7KUg1pyKBKEWGRY</t>
  </si>
  <si>
    <t>2020/07/29 00:14</t>
  </si>
  <si>
    <t>2N7LausBrpCseELGH</t>
  </si>
  <si>
    <t>請款總金額(未稅)</t>
  </si>
  <si>
    <t>逆向付款明細</t>
  </si>
  <si>
    <t>正向金流手續費</t>
  </si>
  <si>
    <t>退貨折讓總金額(未稅)</t>
  </si>
  <si>
    <t>七日未取貨</t>
  </si>
  <si>
    <t>2020/07/05 00:20</t>
  </si>
  <si>
    <t>2MYVbf49s1BxuF7Cb</t>
  </si>
  <si>
    <t>NO_SHOW</t>
  </si>
  <si>
    <t>郡美有限公司/SAD0000042/82834135 SP廣穎 真無線藍牙耳機</t>
    <phoneticPr fontId="7" type="noConversion"/>
  </si>
  <si>
    <t>2020/7/1-2020/7/31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</si>
</sst>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新細明體"/>
      <family val="2"/>
      <scheme val="minor"/>
    </font>
    <font>
      <sz val="24"/>
      <name val="新細明體"/>
      <family val="1"/>
      <charset val="136"/>
    </font>
    <font>
      <b/>
      <sz val="11"/>
      <name val="新細明體"/>
      <family val="1"/>
      <charset val="136"/>
    </font>
    <font>
      <sz val="11"/>
      <color rgb="FF18AF36"/>
      <name val="新細明體"/>
      <family val="1"/>
      <charset val="136"/>
    </font>
    <font>
      <b/>
      <sz val="11"/>
      <name val="新細明體"/>
      <family val="1"/>
      <charset val="136"/>
    </font>
    <font>
      <sz val="11"/>
      <color rgb="FF3690DA"/>
      <name val="新細明體"/>
      <family val="1"/>
      <charset val="136"/>
    </font>
    <font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6F6FA"/>
      </patternFill>
    </fill>
    <fill>
      <patternFill patternType="solid">
        <fgColor rgb="FFCDEFE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3" borderId="0" xfId="0" applyFont="1" applyFill="1"/>
    <xf numFmtId="0" fontId="0" fillId="3" borderId="0" xfId="0" applyFill="1"/>
    <xf numFmtId="0" fontId="3" fillId="3" borderId="0" xfId="0" applyFont="1" applyFill="1"/>
    <xf numFmtId="0" fontId="5" fillId="3" borderId="0" xfId="0" applyFont="1" applyFill="1"/>
    <xf numFmtId="0" fontId="6" fillId="3" borderId="0" xfId="0" applyFont="1" applyFill="1"/>
    <xf numFmtId="0" fontId="1" fillId="0" borderId="0" xfId="0" applyFont="1" applyAlignment="1">
      <alignment horizontal="right"/>
    </xf>
    <xf numFmtId="0" fontId="1" fillId="0" borderId="0" xfId="0" applyFont="1"/>
    <xf numFmtId="0" fontId="2" fillId="3" borderId="0" xfId="0" applyFont="1" applyFill="1" applyAlignment="1">
      <alignment horizontal="center" vertical="center" wrapText="1"/>
    </xf>
    <xf numFmtId="0" fontId="0" fillId="0" borderId="0" xfId="0" applyAlignment="1">
      <alignment horizontal="right"/>
    </xf>
    <xf numFmtId="0" fontId="0" fillId="2" borderId="0" xfId="0" applyFill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3" fillId="3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0" fillId="3" borderId="0" xfId="0" applyFill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"/>
  <sheetViews>
    <sheetView topLeftCell="C1" workbookViewId="0">
      <selection activeCell="D3" sqref="D3:G3"/>
    </sheetView>
  </sheetViews>
  <sheetFormatPr baseColWidth="10" defaultColWidth="9" defaultRowHeight="14"/>
  <cols>
    <col min="4" max="4" width="45" customWidth="1"/>
    <col min="5" max="5" width="20" customWidth="1"/>
    <col min="6" max="6" width="15" customWidth="1"/>
    <col min="8" max="8" width="10" customWidth="1"/>
    <col min="14" max="14" width="20" customWidth="1"/>
  </cols>
  <sheetData>
    <row r="1" spans="1:19" s="1" customFormat="1" ht="19.5" customHeight="1">
      <c r="A1" s="12" t="s">
        <v>0</v>
      </c>
      <c r="B1" s="12"/>
      <c r="C1" s="12"/>
      <c r="D1" s="12"/>
      <c r="E1" s="12"/>
      <c r="F1" s="12"/>
      <c r="G1" s="12"/>
      <c r="H1" s="2">
        <v>109</v>
      </c>
      <c r="I1" s="1" t="s">
        <v>2</v>
      </c>
      <c r="J1" s="2">
        <v>8</v>
      </c>
      <c r="K1" s="13" t="s">
        <v>3</v>
      </c>
      <c r="L1" s="13"/>
      <c r="M1" s="13"/>
      <c r="N1" s="13"/>
      <c r="O1" s="1" t="s">
        <v>1</v>
      </c>
      <c r="P1" s="14" t="s">
        <v>4</v>
      </c>
      <c r="Q1" s="14"/>
      <c r="R1" s="14"/>
      <c r="S1" s="14"/>
    </row>
    <row r="2" spans="1:19">
      <c r="P2" s="14"/>
      <c r="Q2" s="14"/>
      <c r="R2" s="14"/>
      <c r="S2" s="14"/>
    </row>
    <row r="3" spans="1:19">
      <c r="A3" s="15" t="s">
        <v>5</v>
      </c>
      <c r="B3" s="15"/>
      <c r="C3" s="15"/>
      <c r="D3" s="16" t="s">
        <v>240</v>
      </c>
      <c r="E3" s="16"/>
      <c r="F3" s="16"/>
      <c r="G3" s="16"/>
      <c r="P3" s="14"/>
      <c r="Q3" s="14"/>
      <c r="R3" s="14"/>
      <c r="S3" s="14"/>
    </row>
    <row r="4" spans="1:19">
      <c r="A4" s="15" t="s">
        <v>6</v>
      </c>
      <c r="B4" s="15"/>
      <c r="C4" s="15"/>
      <c r="D4" s="16" t="s">
        <v>241</v>
      </c>
      <c r="E4" s="16"/>
      <c r="F4" s="16"/>
      <c r="G4" s="16"/>
    </row>
    <row r="6" spans="1:19">
      <c r="A6" t="s">
        <v>1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 s="3" t="s">
        <v>7</v>
      </c>
      <c r="L6" t="s">
        <v>8</v>
      </c>
      <c r="M6" t="s">
        <v>1</v>
      </c>
      <c r="N6" s="15" t="s">
        <v>9</v>
      </c>
      <c r="O6" s="15"/>
    </row>
    <row r="7" spans="1:19" s="4" customFormat="1">
      <c r="A7" s="4" t="s">
        <v>1</v>
      </c>
      <c r="B7" s="4" t="s">
        <v>1</v>
      </c>
      <c r="C7" s="4" t="s">
        <v>1</v>
      </c>
      <c r="D7" s="4" t="s">
        <v>10</v>
      </c>
      <c r="E7" s="4" t="s">
        <v>1</v>
      </c>
      <c r="F7" s="4" t="s">
        <v>1</v>
      </c>
      <c r="G7" s="4" t="s">
        <v>1</v>
      </c>
      <c r="H7" s="4" t="s">
        <v>1</v>
      </c>
      <c r="I7" s="4" t="s">
        <v>1</v>
      </c>
      <c r="J7" s="4" t="s">
        <v>1</v>
      </c>
      <c r="K7" s="4" t="s">
        <v>1</v>
      </c>
      <c r="L7" s="4">
        <f>J8-J9-J10-J11+J12</f>
        <v>69653</v>
      </c>
      <c r="M7" s="17">
        <f>ROUND(L7*1.05,0)</f>
        <v>73136</v>
      </c>
      <c r="N7" s="17"/>
      <c r="O7" s="17"/>
    </row>
    <row r="8" spans="1:19">
      <c r="A8" t="s">
        <v>1</v>
      </c>
      <c r="B8" t="s">
        <v>1</v>
      </c>
      <c r="C8" t="s">
        <v>1</v>
      </c>
      <c r="D8" s="5" t="s">
        <v>11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 s="16">
        <f>明細P.2!K88</f>
        <v>78084</v>
      </c>
      <c r="K8" s="16"/>
    </row>
    <row r="9" spans="1:19">
      <c r="A9" t="s">
        <v>1</v>
      </c>
      <c r="B9" t="s">
        <v>1</v>
      </c>
      <c r="C9" t="s">
        <v>1</v>
      </c>
      <c r="D9" t="s">
        <v>12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s="16">
        <f>明細P.2!K92-明細P.2!L92-明細P.2!J92+明細P.2!M92+明細P.2!N92</f>
        <v>0</v>
      </c>
      <c r="K9" s="16"/>
    </row>
    <row r="10" spans="1:19">
      <c r="A10" t="s">
        <v>1</v>
      </c>
      <c r="B10" t="s">
        <v>1</v>
      </c>
      <c r="C10" t="s">
        <v>1</v>
      </c>
      <c r="D10" t="s">
        <v>13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s="16">
        <f>明細P.2!L88</f>
        <v>8431</v>
      </c>
      <c r="K10" s="16"/>
    </row>
    <row r="11" spans="1:19">
      <c r="A11" t="s">
        <v>1</v>
      </c>
      <c r="B11" t="s">
        <v>1</v>
      </c>
      <c r="C11" t="s">
        <v>1</v>
      </c>
      <c r="D11" t="s">
        <v>14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s="16">
        <f>明細P.2!J88</f>
        <v>0</v>
      </c>
      <c r="K11" s="16"/>
    </row>
    <row r="12" spans="1:19">
      <c r="A12" t="s">
        <v>1</v>
      </c>
      <c r="B12" t="s">
        <v>1</v>
      </c>
      <c r="C12" t="s">
        <v>1</v>
      </c>
      <c r="D12" t="s">
        <v>15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s="16">
        <f>明細P.2!M88</f>
        <v>0</v>
      </c>
      <c r="K12" s="16"/>
    </row>
    <row r="13" spans="1:19" s="6" customFormat="1">
      <c r="A13" s="6" t="s">
        <v>1</v>
      </c>
      <c r="B13" s="6" t="s">
        <v>1</v>
      </c>
      <c r="C13" s="6" t="s">
        <v>1</v>
      </c>
      <c r="D13" s="6" t="s">
        <v>16</v>
      </c>
      <c r="E13" s="6" t="s">
        <v>1</v>
      </c>
      <c r="F13" s="6" t="s">
        <v>1</v>
      </c>
      <c r="G13" s="6" t="s">
        <v>1</v>
      </c>
      <c r="H13" s="6" t="s">
        <v>1</v>
      </c>
      <c r="I13" s="6" t="s">
        <v>1</v>
      </c>
      <c r="J13" s="6" t="s">
        <v>1</v>
      </c>
      <c r="K13" s="6" t="s">
        <v>1</v>
      </c>
      <c r="L13" s="6">
        <f>J14+J15</f>
        <v>0</v>
      </c>
      <c r="M13" s="18">
        <f>ROUND(L13*1.05,0)</f>
        <v>0</v>
      </c>
      <c r="N13" s="18"/>
      <c r="O13" s="18"/>
    </row>
    <row r="14" spans="1:19">
      <c r="A14" t="s">
        <v>1</v>
      </c>
      <c r="B14" t="s">
        <v>1</v>
      </c>
      <c r="C14" t="s">
        <v>1</v>
      </c>
      <c r="D14" t="s">
        <v>17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 s="16">
        <v>0</v>
      </c>
      <c r="K14" s="16"/>
    </row>
    <row r="15" spans="1:19">
      <c r="A15" t="s">
        <v>1</v>
      </c>
      <c r="B15" t="s">
        <v>1</v>
      </c>
      <c r="C15" t="s">
        <v>1</v>
      </c>
      <c r="D15" t="s">
        <v>18</v>
      </c>
      <c r="E15" t="s">
        <v>1</v>
      </c>
      <c r="F15" t="s">
        <v>1</v>
      </c>
      <c r="G15" t="s">
        <v>1</v>
      </c>
      <c r="H15" t="s">
        <v>1</v>
      </c>
      <c r="I15" t="s">
        <v>1</v>
      </c>
      <c r="J15" s="16">
        <v>0</v>
      </c>
      <c r="K15" s="16"/>
    </row>
    <row r="17" spans="1:15">
      <c r="A17" t="s">
        <v>1</v>
      </c>
      <c r="B17" t="s">
        <v>1</v>
      </c>
      <c r="C17" t="s">
        <v>1</v>
      </c>
      <c r="D17" s="7" t="s">
        <v>19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</row>
    <row r="18" spans="1:15" s="4" customFormat="1">
      <c r="A18" s="4" t="s">
        <v>1</v>
      </c>
      <c r="B18" s="4" t="s">
        <v>1</v>
      </c>
      <c r="C18" s="4" t="s">
        <v>1</v>
      </c>
      <c r="D18" s="9" t="str">
        <f>LEFT(D3,SEARCH("/",D3)-1)&amp;"應開立「進貨」發票"</f>
        <v>郡美有限公司應開立「進貨」發票</v>
      </c>
      <c r="E18" s="9" t="s">
        <v>1</v>
      </c>
      <c r="F18" s="9" t="s">
        <v>1</v>
      </c>
      <c r="G18" s="9" t="s">
        <v>1</v>
      </c>
      <c r="H18" s="9" t="s">
        <v>1</v>
      </c>
      <c r="I18" s="9" t="s">
        <v>1</v>
      </c>
      <c r="J18" s="9" t="s">
        <v>1</v>
      </c>
      <c r="K18" s="9" t="s">
        <v>1</v>
      </c>
      <c r="L18" s="9">
        <f>L7</f>
        <v>69653</v>
      </c>
      <c r="M18" s="19">
        <f>ROUND(L18*1.05,0)</f>
        <v>73136</v>
      </c>
      <c r="N18" s="19"/>
      <c r="O18" s="19"/>
    </row>
    <row r="19" spans="1:15" s="6" customFormat="1">
      <c r="A19" s="6" t="s">
        <v>1</v>
      </c>
      <c r="B19" s="6" t="s">
        <v>1</v>
      </c>
      <c r="C19" s="6" t="s">
        <v>1</v>
      </c>
      <c r="D19" s="10" t="s">
        <v>20</v>
      </c>
      <c r="E19" s="10" t="s">
        <v>1</v>
      </c>
      <c r="F19" s="10" t="s">
        <v>1</v>
      </c>
      <c r="G19" s="10" t="s">
        <v>1</v>
      </c>
      <c r="H19" s="10" t="s">
        <v>1</v>
      </c>
      <c r="I19" s="10" t="s">
        <v>1</v>
      </c>
      <c r="J19" s="10" t="s">
        <v>1</v>
      </c>
      <c r="K19" s="10" t="s">
        <v>1</v>
      </c>
      <c r="L19" s="10">
        <f>L13</f>
        <v>0</v>
      </c>
      <c r="M19" s="20">
        <f>ROUND(L13*1.05,0)</f>
        <v>0</v>
      </c>
      <c r="N19" s="20"/>
      <c r="O19" s="20"/>
    </row>
    <row r="21" spans="1:15">
      <c r="A21" t="s">
        <v>1</v>
      </c>
      <c r="B21" t="s">
        <v>1</v>
      </c>
      <c r="C21" t="s">
        <v>1</v>
      </c>
      <c r="D21" s="7" t="s">
        <v>21</v>
      </c>
      <c r="E21" s="8" t="s">
        <v>22</v>
      </c>
      <c r="F21" s="11" t="str">
        <f>IF(M18-M19&lt;0,H25,A1)</f>
        <v>狄卡科技股份有限公司</v>
      </c>
      <c r="G21" s="8"/>
      <c r="H21" s="8"/>
      <c r="I21" s="8"/>
      <c r="J21" s="8"/>
      <c r="K21" s="8"/>
      <c r="L21" s="8"/>
      <c r="M21" s="8"/>
      <c r="N21" s="8"/>
      <c r="O21" s="8"/>
    </row>
    <row r="22" spans="1:15">
      <c r="A22" t="s">
        <v>1</v>
      </c>
      <c r="B22" t="s">
        <v>1</v>
      </c>
      <c r="C22" t="s">
        <v>1</v>
      </c>
      <c r="D22" s="8" t="s">
        <v>1</v>
      </c>
      <c r="E22" s="8" t="s">
        <v>1</v>
      </c>
      <c r="F22" s="8" t="s">
        <v>1</v>
      </c>
      <c r="G22" s="8" t="s">
        <v>23</v>
      </c>
      <c r="H22" s="21" t="str">
        <f>IF(F21=H25,A1,H25)</f>
        <v>郡美有限公司</v>
      </c>
      <c r="I22" s="21"/>
      <c r="J22" s="21"/>
      <c r="K22" s="21"/>
      <c r="L22" s="8" t="s">
        <v>1</v>
      </c>
      <c r="M22" s="8" t="s">
        <v>1</v>
      </c>
      <c r="N22" s="8">
        <f>ABS(M18-M19)</f>
        <v>73136</v>
      </c>
      <c r="O22" s="8"/>
    </row>
    <row r="25" spans="1:15" s="1" customFormat="1" ht="19.5" customHeight="1">
      <c r="A25" s="12" t="s">
        <v>24</v>
      </c>
      <c r="B25" s="12"/>
      <c r="C25" s="12"/>
      <c r="D25" s="12"/>
      <c r="E25" s="12"/>
      <c r="F25" s="12"/>
      <c r="G25" s="12"/>
      <c r="H25" s="1" t="str">
        <f>LEFT(D3,SEARCH("/",D3)-1)</f>
        <v>郡美有限公司</v>
      </c>
    </row>
    <row r="26" spans="1:15">
      <c r="A26" t="s">
        <v>1</v>
      </c>
      <c r="B26" t="s">
        <v>25</v>
      </c>
    </row>
    <row r="27" spans="1:15">
      <c r="A27" t="s">
        <v>1</v>
      </c>
      <c r="B27" t="s">
        <v>26</v>
      </c>
    </row>
    <row r="28" spans="1:15">
      <c r="A28" t="s">
        <v>1</v>
      </c>
      <c r="B28" t="s">
        <v>27</v>
      </c>
    </row>
    <row r="29" spans="1:15">
      <c r="A29" t="s">
        <v>1</v>
      </c>
      <c r="B29" t="s">
        <v>28</v>
      </c>
    </row>
    <row r="30" spans="1:15">
      <c r="A30" t="s">
        <v>1</v>
      </c>
      <c r="B30" t="s">
        <v>29</v>
      </c>
    </row>
    <row r="31" spans="1:15">
      <c r="A31" t="s">
        <v>1</v>
      </c>
      <c r="B31" t="s">
        <v>30</v>
      </c>
    </row>
    <row r="32" spans="1:15">
      <c r="A32" t="s">
        <v>1</v>
      </c>
      <c r="B32" t="s">
        <v>31</v>
      </c>
    </row>
    <row r="33" spans="1:2">
      <c r="A33" t="s">
        <v>1</v>
      </c>
      <c r="B33" t="s">
        <v>32</v>
      </c>
    </row>
    <row r="34" spans="1:2">
      <c r="A34" t="s">
        <v>1</v>
      </c>
      <c r="B34" t="s">
        <v>33</v>
      </c>
    </row>
    <row r="35" spans="1:2">
      <c r="A35" t="s">
        <v>1</v>
      </c>
      <c r="B35" t="s">
        <v>34</v>
      </c>
    </row>
    <row r="36" spans="1:2">
      <c r="A36" t="s">
        <v>1</v>
      </c>
      <c r="B36" t="s">
        <v>35</v>
      </c>
    </row>
  </sheetData>
  <mergeCells count="21">
    <mergeCell ref="A25:G25"/>
    <mergeCell ref="J14:K14"/>
    <mergeCell ref="J15:K15"/>
    <mergeCell ref="M18:O18"/>
    <mergeCell ref="M19:O19"/>
    <mergeCell ref="H22:K22"/>
    <mergeCell ref="J9:K9"/>
    <mergeCell ref="J10:K10"/>
    <mergeCell ref="J11:K11"/>
    <mergeCell ref="J12:K12"/>
    <mergeCell ref="M13:O13"/>
    <mergeCell ref="A4:C4"/>
    <mergeCell ref="D4:G4"/>
    <mergeCell ref="N6:O6"/>
    <mergeCell ref="M7:O7"/>
    <mergeCell ref="J8:K8"/>
    <mergeCell ref="A1:G1"/>
    <mergeCell ref="K1:N1"/>
    <mergeCell ref="P1:S3"/>
    <mergeCell ref="A3:C3"/>
    <mergeCell ref="D3:G3"/>
  </mergeCells>
  <phoneticPr fontId="7" type="noConversion"/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6"/>
  <sheetViews>
    <sheetView tabSelected="1" workbookViewId="0">
      <selection activeCell="B3" sqref="B3:B87"/>
    </sheetView>
  </sheetViews>
  <sheetFormatPr baseColWidth="10" defaultColWidth="9" defaultRowHeight="14"/>
  <cols>
    <col min="1" max="2" width="20" customWidth="1"/>
    <col min="5" max="6" width="20" customWidth="1"/>
    <col min="7" max="7" width="40" customWidth="1"/>
    <col min="10" max="13" width="15" customWidth="1"/>
    <col min="14" max="15" width="20" customWidth="1"/>
  </cols>
  <sheetData>
    <row r="1" spans="1:14">
      <c r="A1" t="s">
        <v>36</v>
      </c>
    </row>
    <row r="2" spans="1:14">
      <c r="A2" t="s">
        <v>37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</row>
    <row r="3" spans="1:14">
      <c r="A3" t="s">
        <v>51</v>
      </c>
      <c r="B3" t="s">
        <v>52</v>
      </c>
      <c r="C3" t="s">
        <v>53</v>
      </c>
      <c r="D3" t="s">
        <v>54</v>
      </c>
      <c r="E3" t="s">
        <v>55</v>
      </c>
      <c r="F3" t="s">
        <v>56</v>
      </c>
      <c r="G3" t="s">
        <v>57</v>
      </c>
      <c r="H3">
        <v>856</v>
      </c>
      <c r="I3">
        <v>1</v>
      </c>
      <c r="J3">
        <v>0</v>
      </c>
      <c r="K3">
        <v>856</v>
      </c>
      <c r="L3">
        <v>86</v>
      </c>
      <c r="M3">
        <v>0</v>
      </c>
    </row>
    <row r="4" spans="1:14">
      <c r="A4" t="s">
        <v>58</v>
      </c>
      <c r="B4" t="s">
        <v>59</v>
      </c>
      <c r="C4" t="s">
        <v>53</v>
      </c>
      <c r="D4" t="s">
        <v>54</v>
      </c>
      <c r="E4" t="s">
        <v>55</v>
      </c>
      <c r="F4" t="s">
        <v>56</v>
      </c>
      <c r="G4" t="s">
        <v>57</v>
      </c>
      <c r="H4">
        <v>856</v>
      </c>
      <c r="I4">
        <v>1</v>
      </c>
      <c r="J4">
        <v>0</v>
      </c>
      <c r="K4">
        <v>856</v>
      </c>
      <c r="L4">
        <v>86</v>
      </c>
      <c r="M4">
        <v>0</v>
      </c>
    </row>
    <row r="5" spans="1:14">
      <c r="A5" t="s">
        <v>60</v>
      </c>
      <c r="B5" t="s">
        <v>61</v>
      </c>
      <c r="C5" t="s">
        <v>53</v>
      </c>
      <c r="D5" t="s">
        <v>54</v>
      </c>
      <c r="E5" t="s">
        <v>62</v>
      </c>
      <c r="F5" t="s">
        <v>56</v>
      </c>
      <c r="G5" t="s">
        <v>57</v>
      </c>
      <c r="H5">
        <v>856</v>
      </c>
      <c r="I5">
        <v>1</v>
      </c>
      <c r="J5">
        <v>0</v>
      </c>
      <c r="K5">
        <v>856</v>
      </c>
      <c r="L5">
        <v>86</v>
      </c>
      <c r="M5">
        <v>0</v>
      </c>
    </row>
    <row r="6" spans="1:14">
      <c r="A6" t="s">
        <v>63</v>
      </c>
      <c r="B6" t="s">
        <v>64</v>
      </c>
      <c r="C6" t="s">
        <v>53</v>
      </c>
      <c r="D6" t="s">
        <v>54</v>
      </c>
      <c r="E6" t="s">
        <v>62</v>
      </c>
      <c r="F6" t="s">
        <v>56</v>
      </c>
      <c r="G6" t="s">
        <v>57</v>
      </c>
      <c r="H6">
        <v>856</v>
      </c>
      <c r="I6">
        <v>1</v>
      </c>
      <c r="J6">
        <v>0</v>
      </c>
      <c r="K6">
        <v>856</v>
      </c>
      <c r="L6">
        <v>86</v>
      </c>
      <c r="M6">
        <v>0</v>
      </c>
    </row>
    <row r="7" spans="1:14">
      <c r="A7" t="s">
        <v>65</v>
      </c>
      <c r="B7" t="s">
        <v>66</v>
      </c>
      <c r="C7" t="s">
        <v>53</v>
      </c>
      <c r="D7" t="s">
        <v>54</v>
      </c>
      <c r="E7" t="s">
        <v>62</v>
      </c>
      <c r="F7" t="s">
        <v>56</v>
      </c>
      <c r="G7" t="s">
        <v>57</v>
      </c>
      <c r="H7">
        <v>856</v>
      </c>
      <c r="I7">
        <v>1</v>
      </c>
      <c r="J7">
        <v>0</v>
      </c>
      <c r="K7">
        <v>856</v>
      </c>
      <c r="L7">
        <v>86</v>
      </c>
      <c r="M7">
        <v>0</v>
      </c>
    </row>
    <row r="8" spans="1:14">
      <c r="A8" t="s">
        <v>67</v>
      </c>
      <c r="B8" t="s">
        <v>68</v>
      </c>
      <c r="C8" t="s">
        <v>53</v>
      </c>
      <c r="D8" t="s">
        <v>54</v>
      </c>
      <c r="E8" t="s">
        <v>55</v>
      </c>
      <c r="F8" t="s">
        <v>56</v>
      </c>
      <c r="G8" t="s">
        <v>57</v>
      </c>
      <c r="H8">
        <v>856</v>
      </c>
      <c r="I8">
        <v>1</v>
      </c>
      <c r="J8">
        <v>0</v>
      </c>
      <c r="K8">
        <v>856</v>
      </c>
      <c r="L8">
        <v>86</v>
      </c>
      <c r="M8">
        <v>0</v>
      </c>
    </row>
    <row r="9" spans="1:14">
      <c r="A9" t="s">
        <v>69</v>
      </c>
      <c r="B9" t="s">
        <v>70</v>
      </c>
      <c r="C9" t="s">
        <v>53</v>
      </c>
      <c r="D9" t="s">
        <v>54</v>
      </c>
      <c r="E9" t="s">
        <v>55</v>
      </c>
      <c r="F9" t="s">
        <v>56</v>
      </c>
      <c r="G9" t="s">
        <v>57</v>
      </c>
      <c r="H9">
        <v>856</v>
      </c>
      <c r="I9">
        <v>1</v>
      </c>
      <c r="J9">
        <v>0</v>
      </c>
      <c r="K9">
        <v>856</v>
      </c>
      <c r="L9">
        <v>86</v>
      </c>
      <c r="M9">
        <v>0</v>
      </c>
    </row>
    <row r="10" spans="1:14">
      <c r="A10" t="s">
        <v>71</v>
      </c>
      <c r="B10" t="s">
        <v>72</v>
      </c>
      <c r="C10" t="s">
        <v>53</v>
      </c>
      <c r="D10" t="s">
        <v>73</v>
      </c>
      <c r="E10" t="s">
        <v>55</v>
      </c>
      <c r="F10" t="s">
        <v>56</v>
      </c>
      <c r="G10" t="s">
        <v>57</v>
      </c>
      <c r="H10">
        <v>856</v>
      </c>
      <c r="I10">
        <v>1</v>
      </c>
      <c r="J10">
        <v>0</v>
      </c>
      <c r="K10">
        <v>856</v>
      </c>
      <c r="L10">
        <v>86</v>
      </c>
      <c r="M10">
        <v>0</v>
      </c>
    </row>
    <row r="11" spans="1:14">
      <c r="A11" t="s">
        <v>74</v>
      </c>
      <c r="B11" t="s">
        <v>75</v>
      </c>
      <c r="C11" t="s">
        <v>53</v>
      </c>
      <c r="D11" t="s">
        <v>54</v>
      </c>
      <c r="E11" t="s">
        <v>55</v>
      </c>
      <c r="F11" t="s">
        <v>56</v>
      </c>
      <c r="G11" t="s">
        <v>57</v>
      </c>
      <c r="H11">
        <v>856</v>
      </c>
      <c r="I11">
        <v>1</v>
      </c>
      <c r="J11">
        <v>0</v>
      </c>
      <c r="K11">
        <v>856</v>
      </c>
      <c r="L11">
        <v>86</v>
      </c>
      <c r="M11">
        <v>0</v>
      </c>
    </row>
    <row r="12" spans="1:14">
      <c r="A12" t="s">
        <v>76</v>
      </c>
      <c r="B12" t="s">
        <v>77</v>
      </c>
      <c r="C12" t="s">
        <v>53</v>
      </c>
      <c r="D12" t="s">
        <v>73</v>
      </c>
      <c r="E12" t="s">
        <v>55</v>
      </c>
      <c r="F12" t="s">
        <v>56</v>
      </c>
      <c r="G12" t="s">
        <v>57</v>
      </c>
      <c r="H12">
        <v>856</v>
      </c>
      <c r="I12">
        <v>1</v>
      </c>
      <c r="J12">
        <v>0</v>
      </c>
      <c r="K12">
        <v>856</v>
      </c>
      <c r="L12">
        <v>86</v>
      </c>
      <c r="M12">
        <v>0</v>
      </c>
    </row>
    <row r="13" spans="1:14">
      <c r="A13" t="s">
        <v>78</v>
      </c>
      <c r="B13" t="s">
        <v>79</v>
      </c>
      <c r="C13" t="s">
        <v>53</v>
      </c>
      <c r="D13" t="s">
        <v>54</v>
      </c>
      <c r="E13" t="s">
        <v>62</v>
      </c>
      <c r="F13" t="s">
        <v>56</v>
      </c>
      <c r="G13" t="s">
        <v>57</v>
      </c>
      <c r="H13">
        <v>856</v>
      </c>
      <c r="I13">
        <v>1</v>
      </c>
      <c r="J13">
        <v>0</v>
      </c>
      <c r="K13">
        <v>856</v>
      </c>
      <c r="L13">
        <v>86</v>
      </c>
      <c r="M13">
        <v>0</v>
      </c>
    </row>
    <row r="14" spans="1:14">
      <c r="A14" t="s">
        <v>80</v>
      </c>
      <c r="B14" t="s">
        <v>81</v>
      </c>
      <c r="C14" t="s">
        <v>53</v>
      </c>
      <c r="D14" t="s">
        <v>54</v>
      </c>
      <c r="E14" t="s">
        <v>62</v>
      </c>
      <c r="F14" t="s">
        <v>56</v>
      </c>
      <c r="G14" t="s">
        <v>57</v>
      </c>
      <c r="H14">
        <v>856</v>
      </c>
      <c r="I14">
        <v>1</v>
      </c>
      <c r="J14">
        <v>0</v>
      </c>
      <c r="K14">
        <v>856</v>
      </c>
      <c r="L14">
        <v>86</v>
      </c>
      <c r="M14">
        <v>0</v>
      </c>
    </row>
    <row r="15" spans="1:14">
      <c r="A15" t="s">
        <v>82</v>
      </c>
      <c r="B15" t="s">
        <v>83</v>
      </c>
      <c r="C15" t="s">
        <v>53</v>
      </c>
      <c r="D15" t="s">
        <v>54</v>
      </c>
      <c r="E15" t="s">
        <v>55</v>
      </c>
      <c r="F15" t="s">
        <v>56</v>
      </c>
      <c r="G15" t="s">
        <v>57</v>
      </c>
      <c r="H15">
        <v>856</v>
      </c>
      <c r="I15">
        <v>1</v>
      </c>
      <c r="J15">
        <v>0</v>
      </c>
      <c r="K15">
        <v>856</v>
      </c>
      <c r="L15">
        <v>86</v>
      </c>
      <c r="M15">
        <v>0</v>
      </c>
    </row>
    <row r="16" spans="1:14">
      <c r="A16" t="s">
        <v>84</v>
      </c>
      <c r="B16" t="s">
        <v>85</v>
      </c>
      <c r="C16" t="s">
        <v>53</v>
      </c>
      <c r="D16" t="s">
        <v>54</v>
      </c>
      <c r="E16" t="s">
        <v>62</v>
      </c>
      <c r="F16" t="s">
        <v>56</v>
      </c>
      <c r="G16" t="s">
        <v>57</v>
      </c>
      <c r="H16">
        <v>856</v>
      </c>
      <c r="I16">
        <v>1</v>
      </c>
      <c r="J16">
        <v>0</v>
      </c>
      <c r="K16">
        <v>856</v>
      </c>
      <c r="L16">
        <v>86</v>
      </c>
      <c r="M16">
        <v>0</v>
      </c>
    </row>
    <row r="17" spans="1:13">
      <c r="A17" t="s">
        <v>86</v>
      </c>
      <c r="B17" t="s">
        <v>87</v>
      </c>
      <c r="C17" t="s">
        <v>53</v>
      </c>
      <c r="D17" t="s">
        <v>54</v>
      </c>
      <c r="E17" t="s">
        <v>55</v>
      </c>
      <c r="F17" t="s">
        <v>56</v>
      </c>
      <c r="G17" t="s">
        <v>57</v>
      </c>
      <c r="H17">
        <v>856</v>
      </c>
      <c r="I17">
        <v>1</v>
      </c>
      <c r="J17">
        <v>0</v>
      </c>
      <c r="K17">
        <v>856</v>
      </c>
      <c r="L17">
        <v>86</v>
      </c>
      <c r="M17">
        <v>0</v>
      </c>
    </row>
    <row r="18" spans="1:13">
      <c r="A18" t="s">
        <v>88</v>
      </c>
      <c r="B18" t="s">
        <v>89</v>
      </c>
      <c r="C18" t="s">
        <v>53</v>
      </c>
      <c r="D18" t="s">
        <v>54</v>
      </c>
      <c r="E18" t="s">
        <v>55</v>
      </c>
      <c r="F18" t="s">
        <v>56</v>
      </c>
      <c r="G18" t="s">
        <v>57</v>
      </c>
      <c r="H18">
        <v>856</v>
      </c>
      <c r="I18">
        <v>1</v>
      </c>
      <c r="J18">
        <v>0</v>
      </c>
      <c r="K18">
        <v>856</v>
      </c>
      <c r="L18">
        <v>86</v>
      </c>
      <c r="M18">
        <v>0</v>
      </c>
    </row>
    <row r="19" spans="1:13">
      <c r="A19" t="s">
        <v>90</v>
      </c>
      <c r="B19" t="s">
        <v>91</v>
      </c>
      <c r="C19" t="s">
        <v>53</v>
      </c>
      <c r="D19" t="s">
        <v>54</v>
      </c>
      <c r="E19" t="s">
        <v>55</v>
      </c>
      <c r="F19" t="s">
        <v>56</v>
      </c>
      <c r="G19" t="s">
        <v>57</v>
      </c>
      <c r="H19">
        <v>856</v>
      </c>
      <c r="I19">
        <v>1</v>
      </c>
      <c r="J19">
        <v>0</v>
      </c>
      <c r="K19">
        <v>856</v>
      </c>
      <c r="L19">
        <v>86</v>
      </c>
      <c r="M19">
        <v>0</v>
      </c>
    </row>
    <row r="20" spans="1:13">
      <c r="A20" t="s">
        <v>92</v>
      </c>
      <c r="B20" t="s">
        <v>93</v>
      </c>
      <c r="C20" t="s">
        <v>53</v>
      </c>
      <c r="D20" t="s">
        <v>54</v>
      </c>
      <c r="E20" t="s">
        <v>55</v>
      </c>
      <c r="F20" t="s">
        <v>56</v>
      </c>
      <c r="G20" t="s">
        <v>57</v>
      </c>
      <c r="H20">
        <v>856</v>
      </c>
      <c r="I20">
        <v>1</v>
      </c>
      <c r="J20">
        <v>0</v>
      </c>
      <c r="K20">
        <v>856</v>
      </c>
      <c r="L20">
        <v>86</v>
      </c>
      <c r="M20">
        <v>0</v>
      </c>
    </row>
    <row r="21" spans="1:13">
      <c r="A21" t="s">
        <v>94</v>
      </c>
      <c r="B21" t="s">
        <v>95</v>
      </c>
      <c r="C21" t="s">
        <v>53</v>
      </c>
      <c r="D21" t="s">
        <v>54</v>
      </c>
      <c r="E21" t="s">
        <v>55</v>
      </c>
      <c r="F21" t="s">
        <v>56</v>
      </c>
      <c r="G21" t="s">
        <v>57</v>
      </c>
      <c r="H21">
        <v>856</v>
      </c>
      <c r="I21">
        <v>1</v>
      </c>
      <c r="J21">
        <v>0</v>
      </c>
      <c r="K21">
        <v>856</v>
      </c>
      <c r="L21">
        <v>86</v>
      </c>
      <c r="M21">
        <v>0</v>
      </c>
    </row>
    <row r="22" spans="1:13">
      <c r="A22" t="s">
        <v>96</v>
      </c>
      <c r="B22" t="s">
        <v>97</v>
      </c>
      <c r="C22" t="s">
        <v>53</v>
      </c>
      <c r="D22" t="s">
        <v>54</v>
      </c>
      <c r="E22" t="s">
        <v>55</v>
      </c>
      <c r="F22" t="s">
        <v>56</v>
      </c>
      <c r="G22" t="s">
        <v>57</v>
      </c>
      <c r="H22">
        <v>856</v>
      </c>
      <c r="I22">
        <v>1</v>
      </c>
      <c r="J22">
        <v>0</v>
      </c>
      <c r="K22">
        <v>856</v>
      </c>
      <c r="L22">
        <v>86</v>
      </c>
      <c r="M22">
        <v>0</v>
      </c>
    </row>
    <row r="23" spans="1:13">
      <c r="A23" t="s">
        <v>98</v>
      </c>
      <c r="B23" t="s">
        <v>99</v>
      </c>
      <c r="C23" t="s">
        <v>53</v>
      </c>
      <c r="D23" t="s">
        <v>54</v>
      </c>
      <c r="E23" t="s">
        <v>55</v>
      </c>
      <c r="F23" t="s">
        <v>56</v>
      </c>
      <c r="G23" t="s">
        <v>100</v>
      </c>
      <c r="H23">
        <v>885</v>
      </c>
      <c r="I23">
        <v>1</v>
      </c>
      <c r="J23">
        <v>0</v>
      </c>
      <c r="K23">
        <v>885</v>
      </c>
      <c r="L23">
        <v>89</v>
      </c>
      <c r="M23">
        <v>0</v>
      </c>
    </row>
    <row r="24" spans="1:13">
      <c r="A24" t="s">
        <v>101</v>
      </c>
      <c r="B24" t="s">
        <v>102</v>
      </c>
      <c r="C24" t="s">
        <v>53</v>
      </c>
      <c r="D24" t="s">
        <v>73</v>
      </c>
      <c r="E24" t="s">
        <v>55</v>
      </c>
      <c r="F24" t="s">
        <v>56</v>
      </c>
      <c r="G24" t="s">
        <v>100</v>
      </c>
      <c r="H24">
        <v>885</v>
      </c>
      <c r="I24">
        <v>1</v>
      </c>
      <c r="J24">
        <v>0</v>
      </c>
      <c r="K24">
        <v>885</v>
      </c>
      <c r="L24">
        <v>89</v>
      </c>
      <c r="M24">
        <v>0</v>
      </c>
    </row>
    <row r="25" spans="1:13">
      <c r="A25" t="s">
        <v>103</v>
      </c>
      <c r="B25" t="s">
        <v>104</v>
      </c>
      <c r="C25" t="s">
        <v>53</v>
      </c>
      <c r="D25" t="s">
        <v>54</v>
      </c>
      <c r="E25" t="s">
        <v>55</v>
      </c>
      <c r="F25" t="s">
        <v>56</v>
      </c>
      <c r="G25" t="s">
        <v>100</v>
      </c>
      <c r="H25">
        <v>885</v>
      </c>
      <c r="I25">
        <v>1</v>
      </c>
      <c r="J25">
        <v>0</v>
      </c>
      <c r="K25">
        <v>885</v>
      </c>
      <c r="L25">
        <v>89</v>
      </c>
      <c r="M25">
        <v>0</v>
      </c>
    </row>
    <row r="26" spans="1:13">
      <c r="A26" t="s">
        <v>105</v>
      </c>
      <c r="B26" t="s">
        <v>106</v>
      </c>
      <c r="C26" t="s">
        <v>53</v>
      </c>
      <c r="D26" t="s">
        <v>54</v>
      </c>
      <c r="E26" t="s">
        <v>55</v>
      </c>
      <c r="F26" t="s">
        <v>56</v>
      </c>
      <c r="G26" t="s">
        <v>100</v>
      </c>
      <c r="H26">
        <v>885</v>
      </c>
      <c r="I26">
        <v>1</v>
      </c>
      <c r="J26">
        <v>0</v>
      </c>
      <c r="K26">
        <v>885</v>
      </c>
      <c r="L26">
        <v>89</v>
      </c>
      <c r="M26">
        <v>0</v>
      </c>
    </row>
    <row r="27" spans="1:13">
      <c r="A27" t="s">
        <v>107</v>
      </c>
      <c r="B27" t="s">
        <v>108</v>
      </c>
      <c r="C27" t="s">
        <v>53</v>
      </c>
      <c r="D27" t="s">
        <v>73</v>
      </c>
      <c r="E27" t="s">
        <v>62</v>
      </c>
      <c r="F27" t="s">
        <v>56</v>
      </c>
      <c r="G27" t="s">
        <v>100</v>
      </c>
      <c r="H27">
        <v>885</v>
      </c>
      <c r="I27">
        <v>1</v>
      </c>
      <c r="J27">
        <v>0</v>
      </c>
      <c r="K27">
        <v>885</v>
      </c>
      <c r="L27">
        <v>89</v>
      </c>
      <c r="M27">
        <v>0</v>
      </c>
    </row>
    <row r="28" spans="1:13">
      <c r="A28" t="s">
        <v>109</v>
      </c>
      <c r="B28" t="s">
        <v>110</v>
      </c>
      <c r="C28" t="s">
        <v>53</v>
      </c>
      <c r="D28" t="s">
        <v>54</v>
      </c>
      <c r="E28" t="s">
        <v>55</v>
      </c>
      <c r="F28" t="s">
        <v>56</v>
      </c>
      <c r="G28" t="s">
        <v>100</v>
      </c>
      <c r="H28">
        <v>885</v>
      </c>
      <c r="I28">
        <v>1</v>
      </c>
      <c r="J28">
        <v>0</v>
      </c>
      <c r="K28">
        <v>885</v>
      </c>
      <c r="L28">
        <v>89</v>
      </c>
      <c r="M28">
        <v>0</v>
      </c>
    </row>
    <row r="29" spans="1:13">
      <c r="A29" t="s">
        <v>111</v>
      </c>
      <c r="B29" t="s">
        <v>112</v>
      </c>
      <c r="C29" t="s">
        <v>53</v>
      </c>
      <c r="D29" t="s">
        <v>73</v>
      </c>
      <c r="E29" t="s">
        <v>55</v>
      </c>
      <c r="F29" t="s">
        <v>56</v>
      </c>
      <c r="G29" t="s">
        <v>100</v>
      </c>
      <c r="H29">
        <v>885</v>
      </c>
      <c r="I29">
        <v>1</v>
      </c>
      <c r="J29">
        <v>0</v>
      </c>
      <c r="K29">
        <v>885</v>
      </c>
      <c r="L29">
        <v>89</v>
      </c>
      <c r="M29">
        <v>0</v>
      </c>
    </row>
    <row r="30" spans="1:13">
      <c r="A30" t="s">
        <v>113</v>
      </c>
      <c r="B30" t="s">
        <v>114</v>
      </c>
      <c r="C30" t="s">
        <v>53</v>
      </c>
      <c r="D30" t="s">
        <v>54</v>
      </c>
      <c r="E30" t="s">
        <v>55</v>
      </c>
      <c r="F30" t="s">
        <v>56</v>
      </c>
      <c r="G30" t="s">
        <v>100</v>
      </c>
      <c r="H30">
        <v>885</v>
      </c>
      <c r="I30">
        <v>1</v>
      </c>
      <c r="J30">
        <v>0</v>
      </c>
      <c r="K30">
        <v>885</v>
      </c>
      <c r="L30">
        <v>89</v>
      </c>
      <c r="M30">
        <v>0</v>
      </c>
    </row>
    <row r="31" spans="1:13">
      <c r="A31" t="s">
        <v>115</v>
      </c>
      <c r="B31" t="s">
        <v>116</v>
      </c>
      <c r="C31" t="s">
        <v>53</v>
      </c>
      <c r="D31" t="s">
        <v>54</v>
      </c>
      <c r="E31" t="s">
        <v>55</v>
      </c>
      <c r="F31" t="s">
        <v>56</v>
      </c>
      <c r="G31" t="s">
        <v>100</v>
      </c>
      <c r="H31">
        <v>885</v>
      </c>
      <c r="I31">
        <v>1</v>
      </c>
      <c r="J31">
        <v>0</v>
      </c>
      <c r="K31">
        <v>885</v>
      </c>
      <c r="L31">
        <v>89</v>
      </c>
      <c r="M31">
        <v>0</v>
      </c>
    </row>
    <row r="32" spans="1:13">
      <c r="A32" t="s">
        <v>117</v>
      </c>
      <c r="B32" t="s">
        <v>118</v>
      </c>
      <c r="C32" t="s">
        <v>53</v>
      </c>
      <c r="D32" t="s">
        <v>54</v>
      </c>
      <c r="E32" t="s">
        <v>62</v>
      </c>
      <c r="F32" t="s">
        <v>56</v>
      </c>
      <c r="G32" t="s">
        <v>100</v>
      </c>
      <c r="H32">
        <v>885</v>
      </c>
      <c r="I32">
        <v>2</v>
      </c>
      <c r="J32">
        <v>0</v>
      </c>
      <c r="K32">
        <v>1770</v>
      </c>
      <c r="L32">
        <v>177</v>
      </c>
      <c r="M32">
        <v>0</v>
      </c>
    </row>
    <row r="33" spans="1:13">
      <c r="A33" t="s">
        <v>119</v>
      </c>
      <c r="B33" t="s">
        <v>120</v>
      </c>
      <c r="C33" t="s">
        <v>53</v>
      </c>
      <c r="D33" t="s">
        <v>54</v>
      </c>
      <c r="E33" t="s">
        <v>55</v>
      </c>
      <c r="F33" t="s">
        <v>56</v>
      </c>
      <c r="G33" t="s">
        <v>100</v>
      </c>
      <c r="H33">
        <v>885</v>
      </c>
      <c r="I33">
        <v>1</v>
      </c>
      <c r="J33">
        <v>0</v>
      </c>
      <c r="K33">
        <v>885</v>
      </c>
      <c r="L33">
        <v>89</v>
      </c>
      <c r="M33">
        <v>0</v>
      </c>
    </row>
    <row r="34" spans="1:13">
      <c r="A34" t="s">
        <v>121</v>
      </c>
      <c r="B34" t="s">
        <v>122</v>
      </c>
      <c r="C34" t="s">
        <v>53</v>
      </c>
      <c r="D34" t="s">
        <v>54</v>
      </c>
      <c r="E34" t="s">
        <v>55</v>
      </c>
      <c r="F34" t="s">
        <v>56</v>
      </c>
      <c r="G34" t="s">
        <v>100</v>
      </c>
      <c r="H34">
        <v>885</v>
      </c>
      <c r="I34">
        <v>2</v>
      </c>
      <c r="J34">
        <v>0</v>
      </c>
      <c r="K34">
        <v>1770</v>
      </c>
      <c r="L34">
        <v>177</v>
      </c>
      <c r="M34">
        <v>0</v>
      </c>
    </row>
    <row r="35" spans="1:13">
      <c r="A35" t="s">
        <v>123</v>
      </c>
      <c r="B35" t="s">
        <v>124</v>
      </c>
      <c r="C35" t="s">
        <v>53</v>
      </c>
      <c r="D35" t="s">
        <v>54</v>
      </c>
      <c r="E35" t="s">
        <v>55</v>
      </c>
      <c r="F35" t="s">
        <v>56</v>
      </c>
      <c r="G35" t="s">
        <v>100</v>
      </c>
      <c r="H35">
        <v>885</v>
      </c>
      <c r="I35">
        <v>1</v>
      </c>
      <c r="J35">
        <v>0</v>
      </c>
      <c r="K35">
        <v>885</v>
      </c>
      <c r="L35">
        <v>89</v>
      </c>
      <c r="M35">
        <v>0</v>
      </c>
    </row>
    <row r="36" spans="1:13">
      <c r="A36" t="s">
        <v>125</v>
      </c>
      <c r="B36" t="s">
        <v>126</v>
      </c>
      <c r="C36" t="s">
        <v>53</v>
      </c>
      <c r="D36" t="s">
        <v>54</v>
      </c>
      <c r="E36" t="s">
        <v>62</v>
      </c>
      <c r="F36" t="s">
        <v>56</v>
      </c>
      <c r="G36" t="s">
        <v>100</v>
      </c>
      <c r="H36">
        <v>885</v>
      </c>
      <c r="I36">
        <v>1</v>
      </c>
      <c r="J36">
        <v>0</v>
      </c>
      <c r="K36">
        <v>885</v>
      </c>
      <c r="L36">
        <v>89</v>
      </c>
      <c r="M36">
        <v>0</v>
      </c>
    </row>
    <row r="37" spans="1:13">
      <c r="A37" t="s">
        <v>127</v>
      </c>
      <c r="B37" t="s">
        <v>128</v>
      </c>
      <c r="C37" t="s">
        <v>53</v>
      </c>
      <c r="D37" t="s">
        <v>54</v>
      </c>
      <c r="E37" t="s">
        <v>55</v>
      </c>
      <c r="F37" t="s">
        <v>56</v>
      </c>
      <c r="G37" t="s">
        <v>100</v>
      </c>
      <c r="H37">
        <v>885</v>
      </c>
      <c r="I37">
        <v>2</v>
      </c>
      <c r="J37">
        <v>0</v>
      </c>
      <c r="K37">
        <v>1770</v>
      </c>
      <c r="L37">
        <v>177</v>
      </c>
      <c r="M37">
        <v>0</v>
      </c>
    </row>
    <row r="38" spans="1:13">
      <c r="A38" t="s">
        <v>129</v>
      </c>
      <c r="B38" t="s">
        <v>130</v>
      </c>
      <c r="C38" t="s">
        <v>53</v>
      </c>
      <c r="D38" t="s">
        <v>54</v>
      </c>
      <c r="E38" t="s">
        <v>55</v>
      </c>
      <c r="F38" t="s">
        <v>56</v>
      </c>
      <c r="G38" t="s">
        <v>100</v>
      </c>
      <c r="H38">
        <v>885</v>
      </c>
      <c r="I38">
        <v>1</v>
      </c>
      <c r="J38">
        <v>0</v>
      </c>
      <c r="K38">
        <v>885</v>
      </c>
      <c r="L38">
        <v>89</v>
      </c>
      <c r="M38">
        <v>0</v>
      </c>
    </row>
    <row r="39" spans="1:13">
      <c r="A39" t="s">
        <v>131</v>
      </c>
      <c r="B39" t="s">
        <v>132</v>
      </c>
      <c r="C39" t="s">
        <v>53</v>
      </c>
      <c r="D39" t="s">
        <v>54</v>
      </c>
      <c r="E39" t="s">
        <v>55</v>
      </c>
      <c r="F39" t="s">
        <v>56</v>
      </c>
      <c r="G39" t="s">
        <v>100</v>
      </c>
      <c r="H39">
        <v>885</v>
      </c>
      <c r="I39">
        <v>1</v>
      </c>
      <c r="J39">
        <v>0</v>
      </c>
      <c r="K39">
        <v>885</v>
      </c>
      <c r="L39">
        <v>89</v>
      </c>
      <c r="M39">
        <v>0</v>
      </c>
    </row>
    <row r="40" spans="1:13">
      <c r="A40" t="s">
        <v>133</v>
      </c>
      <c r="B40" t="s">
        <v>134</v>
      </c>
      <c r="C40" t="s">
        <v>53</v>
      </c>
      <c r="D40" t="s">
        <v>54</v>
      </c>
      <c r="E40" t="s">
        <v>55</v>
      </c>
      <c r="F40" t="s">
        <v>56</v>
      </c>
      <c r="G40" t="s">
        <v>100</v>
      </c>
      <c r="H40">
        <v>885</v>
      </c>
      <c r="I40">
        <v>1</v>
      </c>
      <c r="J40">
        <v>0</v>
      </c>
      <c r="K40">
        <v>885</v>
      </c>
      <c r="L40">
        <v>89</v>
      </c>
      <c r="M40">
        <v>0</v>
      </c>
    </row>
    <row r="41" spans="1:13">
      <c r="A41" t="s">
        <v>135</v>
      </c>
      <c r="B41" t="s">
        <v>136</v>
      </c>
      <c r="C41" t="s">
        <v>53</v>
      </c>
      <c r="D41" t="s">
        <v>54</v>
      </c>
      <c r="E41" t="s">
        <v>62</v>
      </c>
      <c r="F41" t="s">
        <v>56</v>
      </c>
      <c r="G41" t="s">
        <v>100</v>
      </c>
      <c r="H41">
        <v>885</v>
      </c>
      <c r="I41">
        <v>1</v>
      </c>
      <c r="J41">
        <v>0</v>
      </c>
      <c r="K41">
        <v>885</v>
      </c>
      <c r="L41">
        <v>89</v>
      </c>
      <c r="M41">
        <v>0</v>
      </c>
    </row>
    <row r="42" spans="1:13">
      <c r="A42" t="s">
        <v>137</v>
      </c>
      <c r="B42" t="s">
        <v>138</v>
      </c>
      <c r="C42" t="s">
        <v>53</v>
      </c>
      <c r="D42" t="s">
        <v>54</v>
      </c>
      <c r="E42" t="s">
        <v>55</v>
      </c>
      <c r="F42" t="s">
        <v>56</v>
      </c>
      <c r="G42" t="s">
        <v>100</v>
      </c>
      <c r="H42">
        <v>885</v>
      </c>
      <c r="I42">
        <v>1</v>
      </c>
      <c r="J42">
        <v>0</v>
      </c>
      <c r="K42">
        <v>885</v>
      </c>
      <c r="L42">
        <v>89</v>
      </c>
      <c r="M42">
        <v>0</v>
      </c>
    </row>
    <row r="43" spans="1:13">
      <c r="A43" t="s">
        <v>139</v>
      </c>
      <c r="B43" t="s">
        <v>140</v>
      </c>
      <c r="C43" t="s">
        <v>53</v>
      </c>
      <c r="D43" t="s">
        <v>54</v>
      </c>
      <c r="E43" t="s">
        <v>55</v>
      </c>
      <c r="F43" t="s">
        <v>56</v>
      </c>
      <c r="G43" t="s">
        <v>100</v>
      </c>
      <c r="H43">
        <v>885</v>
      </c>
      <c r="I43">
        <v>1</v>
      </c>
      <c r="J43">
        <v>0</v>
      </c>
      <c r="K43">
        <v>885</v>
      </c>
      <c r="L43">
        <v>89</v>
      </c>
      <c r="M43">
        <v>0</v>
      </c>
    </row>
    <row r="44" spans="1:13">
      <c r="A44" t="s">
        <v>141</v>
      </c>
      <c r="B44" t="s">
        <v>142</v>
      </c>
      <c r="C44" t="s">
        <v>53</v>
      </c>
      <c r="D44" t="s">
        <v>54</v>
      </c>
      <c r="E44" t="s">
        <v>55</v>
      </c>
      <c r="F44" t="s">
        <v>56</v>
      </c>
      <c r="G44" t="s">
        <v>100</v>
      </c>
      <c r="H44">
        <v>885</v>
      </c>
      <c r="I44">
        <v>1</v>
      </c>
      <c r="J44">
        <v>0</v>
      </c>
      <c r="K44">
        <v>885</v>
      </c>
      <c r="L44">
        <v>89</v>
      </c>
      <c r="M44">
        <v>0</v>
      </c>
    </row>
    <row r="45" spans="1:13">
      <c r="A45" t="s">
        <v>143</v>
      </c>
      <c r="B45" t="s">
        <v>144</v>
      </c>
      <c r="C45" t="s">
        <v>53</v>
      </c>
      <c r="D45" t="s">
        <v>73</v>
      </c>
      <c r="E45" t="s">
        <v>55</v>
      </c>
      <c r="F45" t="s">
        <v>56</v>
      </c>
      <c r="G45" t="s">
        <v>100</v>
      </c>
      <c r="H45">
        <v>885</v>
      </c>
      <c r="I45">
        <v>1</v>
      </c>
      <c r="J45">
        <v>0</v>
      </c>
      <c r="K45">
        <v>885</v>
      </c>
      <c r="L45">
        <v>89</v>
      </c>
      <c r="M45">
        <v>0</v>
      </c>
    </row>
    <row r="46" spans="1:13">
      <c r="A46" t="s">
        <v>145</v>
      </c>
      <c r="B46" t="s">
        <v>146</v>
      </c>
      <c r="C46" t="s">
        <v>53</v>
      </c>
      <c r="D46" t="s">
        <v>54</v>
      </c>
      <c r="E46" t="s">
        <v>62</v>
      </c>
      <c r="F46" t="s">
        <v>56</v>
      </c>
      <c r="G46" t="s">
        <v>100</v>
      </c>
      <c r="H46">
        <v>885</v>
      </c>
      <c r="I46">
        <v>1</v>
      </c>
      <c r="J46">
        <v>0</v>
      </c>
      <c r="K46">
        <v>885</v>
      </c>
      <c r="L46">
        <v>89</v>
      </c>
      <c r="M46">
        <v>0</v>
      </c>
    </row>
    <row r="47" spans="1:13">
      <c r="A47" t="s">
        <v>147</v>
      </c>
      <c r="B47" t="s">
        <v>148</v>
      </c>
      <c r="C47" t="s">
        <v>53</v>
      </c>
      <c r="D47" t="s">
        <v>54</v>
      </c>
      <c r="E47" t="s">
        <v>55</v>
      </c>
      <c r="F47" t="s">
        <v>56</v>
      </c>
      <c r="G47" t="s">
        <v>100</v>
      </c>
      <c r="H47">
        <v>885</v>
      </c>
      <c r="I47">
        <v>1</v>
      </c>
      <c r="J47">
        <v>0</v>
      </c>
      <c r="K47">
        <v>885</v>
      </c>
      <c r="L47">
        <v>89</v>
      </c>
      <c r="M47">
        <v>0</v>
      </c>
    </row>
    <row r="48" spans="1:13">
      <c r="A48" t="s">
        <v>149</v>
      </c>
      <c r="B48" t="s">
        <v>150</v>
      </c>
      <c r="C48" t="s">
        <v>53</v>
      </c>
      <c r="D48" t="s">
        <v>73</v>
      </c>
      <c r="E48" t="s">
        <v>55</v>
      </c>
      <c r="F48" t="s">
        <v>56</v>
      </c>
      <c r="G48" t="s">
        <v>100</v>
      </c>
      <c r="H48">
        <v>885</v>
      </c>
      <c r="I48">
        <v>1</v>
      </c>
      <c r="J48">
        <v>0</v>
      </c>
      <c r="K48">
        <v>885</v>
      </c>
      <c r="L48">
        <v>89</v>
      </c>
      <c r="M48">
        <v>0</v>
      </c>
    </row>
    <row r="49" spans="1:13">
      <c r="A49" t="s">
        <v>151</v>
      </c>
      <c r="B49" t="s">
        <v>152</v>
      </c>
      <c r="C49" t="s">
        <v>53</v>
      </c>
      <c r="D49" t="s">
        <v>73</v>
      </c>
      <c r="E49" t="s">
        <v>55</v>
      </c>
      <c r="F49" t="s">
        <v>56</v>
      </c>
      <c r="G49" t="s">
        <v>100</v>
      </c>
      <c r="H49">
        <v>885</v>
      </c>
      <c r="I49">
        <v>1</v>
      </c>
      <c r="J49">
        <v>0</v>
      </c>
      <c r="K49">
        <v>885</v>
      </c>
      <c r="L49">
        <v>89</v>
      </c>
      <c r="M49">
        <v>0</v>
      </c>
    </row>
    <row r="50" spans="1:13">
      <c r="A50" t="s">
        <v>153</v>
      </c>
      <c r="B50" t="s">
        <v>154</v>
      </c>
      <c r="C50" t="s">
        <v>53</v>
      </c>
      <c r="D50" t="s">
        <v>54</v>
      </c>
      <c r="E50" t="s">
        <v>55</v>
      </c>
      <c r="F50" t="s">
        <v>56</v>
      </c>
      <c r="G50" t="s">
        <v>100</v>
      </c>
      <c r="H50">
        <v>885</v>
      </c>
      <c r="I50">
        <v>1</v>
      </c>
      <c r="J50">
        <v>0</v>
      </c>
      <c r="K50">
        <v>885</v>
      </c>
      <c r="L50">
        <v>89</v>
      </c>
      <c r="M50">
        <v>0</v>
      </c>
    </row>
    <row r="51" spans="1:13">
      <c r="A51" t="s">
        <v>155</v>
      </c>
      <c r="B51" t="s">
        <v>156</v>
      </c>
      <c r="C51" t="s">
        <v>53</v>
      </c>
      <c r="D51" t="s">
        <v>54</v>
      </c>
      <c r="E51" t="s">
        <v>55</v>
      </c>
      <c r="F51" t="s">
        <v>56</v>
      </c>
      <c r="G51" t="s">
        <v>100</v>
      </c>
      <c r="H51">
        <v>885</v>
      </c>
      <c r="I51">
        <v>1</v>
      </c>
      <c r="J51">
        <v>0</v>
      </c>
      <c r="K51">
        <v>885</v>
      </c>
      <c r="L51">
        <v>89</v>
      </c>
      <c r="M51">
        <v>0</v>
      </c>
    </row>
    <row r="52" spans="1:13">
      <c r="A52" t="s">
        <v>157</v>
      </c>
      <c r="B52" t="s">
        <v>158</v>
      </c>
      <c r="C52" t="s">
        <v>53</v>
      </c>
      <c r="D52" t="s">
        <v>54</v>
      </c>
      <c r="E52" t="s">
        <v>55</v>
      </c>
      <c r="F52" t="s">
        <v>56</v>
      </c>
      <c r="G52" t="s">
        <v>100</v>
      </c>
      <c r="H52">
        <v>885</v>
      </c>
      <c r="I52">
        <v>1</v>
      </c>
      <c r="J52">
        <v>0</v>
      </c>
      <c r="K52">
        <v>885</v>
      </c>
      <c r="L52">
        <v>89</v>
      </c>
      <c r="M52">
        <v>0</v>
      </c>
    </row>
    <row r="53" spans="1:13">
      <c r="A53" t="s">
        <v>159</v>
      </c>
      <c r="B53" t="s">
        <v>160</v>
      </c>
      <c r="C53" t="s">
        <v>53</v>
      </c>
      <c r="D53" t="s">
        <v>54</v>
      </c>
      <c r="E53" t="s">
        <v>62</v>
      </c>
      <c r="F53" t="s">
        <v>56</v>
      </c>
      <c r="G53" t="s">
        <v>100</v>
      </c>
      <c r="H53">
        <v>885</v>
      </c>
      <c r="I53">
        <v>1</v>
      </c>
      <c r="J53">
        <v>0</v>
      </c>
      <c r="K53">
        <v>885</v>
      </c>
      <c r="L53">
        <v>89</v>
      </c>
      <c r="M53">
        <v>0</v>
      </c>
    </row>
    <row r="54" spans="1:13">
      <c r="A54" t="s">
        <v>161</v>
      </c>
      <c r="B54" t="s">
        <v>162</v>
      </c>
      <c r="C54" t="s">
        <v>53</v>
      </c>
      <c r="D54" t="s">
        <v>54</v>
      </c>
      <c r="E54" t="s">
        <v>55</v>
      </c>
      <c r="F54" t="s">
        <v>56</v>
      </c>
      <c r="G54" t="s">
        <v>100</v>
      </c>
      <c r="H54">
        <v>885</v>
      </c>
      <c r="I54">
        <v>2</v>
      </c>
      <c r="J54">
        <v>0</v>
      </c>
      <c r="K54">
        <v>1770</v>
      </c>
      <c r="L54">
        <v>177</v>
      </c>
      <c r="M54">
        <v>0</v>
      </c>
    </row>
    <row r="55" spans="1:13">
      <c r="A55" t="s">
        <v>163</v>
      </c>
      <c r="B55" t="s">
        <v>164</v>
      </c>
      <c r="C55" t="s">
        <v>53</v>
      </c>
      <c r="D55" t="s">
        <v>54</v>
      </c>
      <c r="E55" t="s">
        <v>55</v>
      </c>
      <c r="F55" t="s">
        <v>56</v>
      </c>
      <c r="G55" t="s">
        <v>165</v>
      </c>
      <c r="H55">
        <v>856</v>
      </c>
      <c r="I55">
        <v>1</v>
      </c>
      <c r="J55">
        <v>0</v>
      </c>
      <c r="K55">
        <v>856</v>
      </c>
      <c r="L55">
        <v>86</v>
      </c>
      <c r="M55">
        <v>0</v>
      </c>
    </row>
    <row r="56" spans="1:13">
      <c r="A56" t="s">
        <v>166</v>
      </c>
      <c r="B56" t="s">
        <v>167</v>
      </c>
      <c r="C56" t="s">
        <v>53</v>
      </c>
      <c r="D56" t="s">
        <v>54</v>
      </c>
      <c r="E56" t="s">
        <v>55</v>
      </c>
      <c r="F56" t="s">
        <v>56</v>
      </c>
      <c r="G56" t="s">
        <v>165</v>
      </c>
      <c r="H56">
        <v>856</v>
      </c>
      <c r="I56">
        <v>1</v>
      </c>
      <c r="J56">
        <v>0</v>
      </c>
      <c r="K56">
        <v>856</v>
      </c>
      <c r="L56">
        <v>86</v>
      </c>
      <c r="M56">
        <v>0</v>
      </c>
    </row>
    <row r="57" spans="1:13">
      <c r="A57" t="s">
        <v>168</v>
      </c>
      <c r="B57" t="s">
        <v>169</v>
      </c>
      <c r="C57" t="s">
        <v>53</v>
      </c>
      <c r="D57" t="s">
        <v>54</v>
      </c>
      <c r="E57" t="s">
        <v>55</v>
      </c>
      <c r="F57" t="s">
        <v>56</v>
      </c>
      <c r="G57" t="s">
        <v>165</v>
      </c>
      <c r="H57">
        <v>856</v>
      </c>
      <c r="I57">
        <v>1</v>
      </c>
      <c r="J57">
        <v>0</v>
      </c>
      <c r="K57">
        <v>856</v>
      </c>
      <c r="L57">
        <v>86</v>
      </c>
      <c r="M57">
        <v>0</v>
      </c>
    </row>
    <row r="58" spans="1:13">
      <c r="A58" t="s">
        <v>170</v>
      </c>
      <c r="B58" t="s">
        <v>171</v>
      </c>
      <c r="C58" t="s">
        <v>53</v>
      </c>
      <c r="D58" t="s">
        <v>54</v>
      </c>
      <c r="E58" t="s">
        <v>55</v>
      </c>
      <c r="F58" t="s">
        <v>56</v>
      </c>
      <c r="G58" t="s">
        <v>165</v>
      </c>
      <c r="H58">
        <v>856</v>
      </c>
      <c r="I58">
        <v>1</v>
      </c>
      <c r="J58">
        <v>0</v>
      </c>
      <c r="K58">
        <v>856</v>
      </c>
      <c r="L58">
        <v>86</v>
      </c>
      <c r="M58">
        <v>0</v>
      </c>
    </row>
    <row r="59" spans="1:13">
      <c r="A59" t="s">
        <v>172</v>
      </c>
      <c r="B59" t="s">
        <v>173</v>
      </c>
      <c r="C59" t="s">
        <v>53</v>
      </c>
      <c r="D59" t="s">
        <v>73</v>
      </c>
      <c r="E59" t="s">
        <v>62</v>
      </c>
      <c r="F59" t="s">
        <v>56</v>
      </c>
      <c r="G59" t="s">
        <v>165</v>
      </c>
      <c r="H59">
        <v>856</v>
      </c>
      <c r="I59">
        <v>1</v>
      </c>
      <c r="J59">
        <v>0</v>
      </c>
      <c r="K59">
        <v>856</v>
      </c>
      <c r="L59">
        <v>86</v>
      </c>
      <c r="M59">
        <v>0</v>
      </c>
    </row>
    <row r="60" spans="1:13">
      <c r="A60" t="s">
        <v>174</v>
      </c>
      <c r="B60" t="s">
        <v>175</v>
      </c>
      <c r="C60" t="s">
        <v>53</v>
      </c>
      <c r="D60" t="s">
        <v>73</v>
      </c>
      <c r="E60" t="s">
        <v>55</v>
      </c>
      <c r="F60" t="s">
        <v>56</v>
      </c>
      <c r="G60" t="s">
        <v>165</v>
      </c>
      <c r="H60">
        <v>856</v>
      </c>
      <c r="I60">
        <v>1</v>
      </c>
      <c r="J60">
        <v>0</v>
      </c>
      <c r="K60">
        <v>856</v>
      </c>
      <c r="L60">
        <v>86</v>
      </c>
      <c r="M60">
        <v>0</v>
      </c>
    </row>
    <row r="61" spans="1:13">
      <c r="A61" t="s">
        <v>176</v>
      </c>
      <c r="B61" t="s">
        <v>177</v>
      </c>
      <c r="C61" t="s">
        <v>53</v>
      </c>
      <c r="D61" t="s">
        <v>73</v>
      </c>
      <c r="E61" t="s">
        <v>55</v>
      </c>
      <c r="F61" t="s">
        <v>56</v>
      </c>
      <c r="G61" t="s">
        <v>165</v>
      </c>
      <c r="H61">
        <v>856</v>
      </c>
      <c r="I61">
        <v>1</v>
      </c>
      <c r="J61">
        <v>0</v>
      </c>
      <c r="K61">
        <v>856</v>
      </c>
      <c r="L61">
        <v>86</v>
      </c>
      <c r="M61">
        <v>0</v>
      </c>
    </row>
    <row r="62" spans="1:13">
      <c r="A62" t="s">
        <v>178</v>
      </c>
      <c r="B62" t="s">
        <v>179</v>
      </c>
      <c r="C62" t="s">
        <v>53</v>
      </c>
      <c r="D62" t="s">
        <v>54</v>
      </c>
      <c r="E62" t="s">
        <v>62</v>
      </c>
      <c r="F62" t="s">
        <v>56</v>
      </c>
      <c r="G62" t="s">
        <v>165</v>
      </c>
      <c r="H62">
        <v>856</v>
      </c>
      <c r="I62">
        <v>1</v>
      </c>
      <c r="J62">
        <v>0</v>
      </c>
      <c r="K62">
        <v>856</v>
      </c>
      <c r="L62">
        <v>86</v>
      </c>
      <c r="M62">
        <v>0</v>
      </c>
    </row>
    <row r="63" spans="1:13">
      <c r="A63" t="s">
        <v>180</v>
      </c>
      <c r="B63" t="s">
        <v>181</v>
      </c>
      <c r="C63" t="s">
        <v>53</v>
      </c>
      <c r="D63" t="s">
        <v>54</v>
      </c>
      <c r="E63" t="s">
        <v>55</v>
      </c>
      <c r="F63" t="s">
        <v>56</v>
      </c>
      <c r="G63" t="s">
        <v>165</v>
      </c>
      <c r="H63">
        <v>856</v>
      </c>
      <c r="I63">
        <v>1</v>
      </c>
      <c r="J63">
        <v>0</v>
      </c>
      <c r="K63">
        <v>856</v>
      </c>
      <c r="L63">
        <v>86</v>
      </c>
      <c r="M63">
        <v>0</v>
      </c>
    </row>
    <row r="64" spans="1:13">
      <c r="A64" t="s">
        <v>182</v>
      </c>
      <c r="B64" t="s">
        <v>183</v>
      </c>
      <c r="C64" t="s">
        <v>53</v>
      </c>
      <c r="D64" t="s">
        <v>54</v>
      </c>
      <c r="E64" t="s">
        <v>55</v>
      </c>
      <c r="F64" t="s">
        <v>56</v>
      </c>
      <c r="G64" t="s">
        <v>184</v>
      </c>
      <c r="H64">
        <v>856</v>
      </c>
      <c r="I64">
        <v>1</v>
      </c>
      <c r="J64">
        <v>0</v>
      </c>
      <c r="K64">
        <v>856</v>
      </c>
      <c r="L64">
        <v>128</v>
      </c>
      <c r="M64">
        <v>0</v>
      </c>
    </row>
    <row r="65" spans="1:13">
      <c r="A65" t="s">
        <v>185</v>
      </c>
      <c r="B65" t="s">
        <v>186</v>
      </c>
      <c r="C65" t="s">
        <v>53</v>
      </c>
      <c r="D65" t="s">
        <v>73</v>
      </c>
      <c r="E65" t="s">
        <v>55</v>
      </c>
      <c r="F65" t="s">
        <v>56</v>
      </c>
      <c r="G65" t="s">
        <v>184</v>
      </c>
      <c r="H65">
        <v>856</v>
      </c>
      <c r="I65">
        <v>1</v>
      </c>
      <c r="J65">
        <v>0</v>
      </c>
      <c r="K65">
        <v>856</v>
      </c>
      <c r="L65">
        <v>128</v>
      </c>
      <c r="M65">
        <v>0</v>
      </c>
    </row>
    <row r="66" spans="1:13">
      <c r="A66" t="s">
        <v>187</v>
      </c>
      <c r="B66" t="s">
        <v>188</v>
      </c>
      <c r="C66" t="s">
        <v>53</v>
      </c>
      <c r="D66" t="s">
        <v>54</v>
      </c>
      <c r="E66" t="s">
        <v>62</v>
      </c>
      <c r="F66" t="s">
        <v>56</v>
      </c>
      <c r="G66" t="s">
        <v>184</v>
      </c>
      <c r="H66">
        <v>856</v>
      </c>
      <c r="I66">
        <v>1</v>
      </c>
      <c r="J66">
        <v>0</v>
      </c>
      <c r="K66">
        <v>856</v>
      </c>
      <c r="L66">
        <v>128</v>
      </c>
      <c r="M66">
        <v>0</v>
      </c>
    </row>
    <row r="67" spans="1:13">
      <c r="A67" t="s">
        <v>189</v>
      </c>
      <c r="B67" t="s">
        <v>190</v>
      </c>
      <c r="C67" t="s">
        <v>53</v>
      </c>
      <c r="D67" t="s">
        <v>54</v>
      </c>
      <c r="E67" t="s">
        <v>55</v>
      </c>
      <c r="F67" t="s">
        <v>56</v>
      </c>
      <c r="G67" t="s">
        <v>184</v>
      </c>
      <c r="H67">
        <v>856</v>
      </c>
      <c r="I67">
        <v>1</v>
      </c>
      <c r="J67">
        <v>0</v>
      </c>
      <c r="K67">
        <v>856</v>
      </c>
      <c r="L67">
        <v>128</v>
      </c>
      <c r="M67">
        <v>0</v>
      </c>
    </row>
    <row r="68" spans="1:13">
      <c r="A68" t="s">
        <v>191</v>
      </c>
      <c r="B68" t="s">
        <v>192</v>
      </c>
      <c r="C68" t="s">
        <v>53</v>
      </c>
      <c r="D68" t="s">
        <v>54</v>
      </c>
      <c r="E68" t="s">
        <v>55</v>
      </c>
      <c r="F68" t="s">
        <v>56</v>
      </c>
      <c r="G68" t="s">
        <v>184</v>
      </c>
      <c r="H68">
        <v>856</v>
      </c>
      <c r="I68">
        <v>1</v>
      </c>
      <c r="J68">
        <v>0</v>
      </c>
      <c r="K68">
        <v>856</v>
      </c>
      <c r="L68">
        <v>128</v>
      </c>
      <c r="M68">
        <v>0</v>
      </c>
    </row>
    <row r="69" spans="1:13">
      <c r="A69" t="s">
        <v>193</v>
      </c>
      <c r="B69" t="s">
        <v>194</v>
      </c>
      <c r="C69" t="s">
        <v>53</v>
      </c>
      <c r="D69" t="s">
        <v>54</v>
      </c>
      <c r="E69" t="s">
        <v>55</v>
      </c>
      <c r="F69" t="s">
        <v>56</v>
      </c>
      <c r="G69" t="s">
        <v>184</v>
      </c>
      <c r="H69">
        <v>856</v>
      </c>
      <c r="I69">
        <v>1</v>
      </c>
      <c r="J69">
        <v>0</v>
      </c>
      <c r="K69">
        <v>856</v>
      </c>
      <c r="L69">
        <v>128</v>
      </c>
      <c r="M69">
        <v>0</v>
      </c>
    </row>
    <row r="70" spans="1:13">
      <c r="A70" t="s">
        <v>195</v>
      </c>
      <c r="B70" t="s">
        <v>196</v>
      </c>
      <c r="C70" t="s">
        <v>53</v>
      </c>
      <c r="D70" t="s">
        <v>54</v>
      </c>
      <c r="E70" t="s">
        <v>55</v>
      </c>
      <c r="F70" t="s">
        <v>56</v>
      </c>
      <c r="G70" t="s">
        <v>184</v>
      </c>
      <c r="H70">
        <v>856</v>
      </c>
      <c r="I70">
        <v>1</v>
      </c>
      <c r="J70">
        <v>0</v>
      </c>
      <c r="K70">
        <v>856</v>
      </c>
      <c r="L70">
        <v>128</v>
      </c>
      <c r="M70">
        <v>0</v>
      </c>
    </row>
    <row r="71" spans="1:13">
      <c r="A71" t="s">
        <v>197</v>
      </c>
      <c r="B71" t="s">
        <v>198</v>
      </c>
      <c r="C71" t="s">
        <v>53</v>
      </c>
      <c r="D71" t="s">
        <v>54</v>
      </c>
      <c r="E71" t="s">
        <v>55</v>
      </c>
      <c r="F71" t="s">
        <v>56</v>
      </c>
      <c r="G71" t="s">
        <v>184</v>
      </c>
      <c r="H71">
        <v>856</v>
      </c>
      <c r="I71">
        <v>1</v>
      </c>
      <c r="J71">
        <v>0</v>
      </c>
      <c r="K71">
        <v>856</v>
      </c>
      <c r="L71">
        <v>128</v>
      </c>
      <c r="M71">
        <v>0</v>
      </c>
    </row>
    <row r="72" spans="1:13">
      <c r="A72" t="s">
        <v>199</v>
      </c>
      <c r="B72" t="s">
        <v>200</v>
      </c>
      <c r="C72" t="s">
        <v>53</v>
      </c>
      <c r="D72" t="s">
        <v>54</v>
      </c>
      <c r="E72" t="s">
        <v>55</v>
      </c>
      <c r="F72" t="s">
        <v>56</v>
      </c>
      <c r="G72" t="s">
        <v>184</v>
      </c>
      <c r="H72">
        <v>856</v>
      </c>
      <c r="I72">
        <v>1</v>
      </c>
      <c r="J72">
        <v>0</v>
      </c>
      <c r="K72">
        <v>856</v>
      </c>
      <c r="L72">
        <v>128</v>
      </c>
      <c r="M72">
        <v>0</v>
      </c>
    </row>
    <row r="73" spans="1:13">
      <c r="A73" t="s">
        <v>201</v>
      </c>
      <c r="B73" t="s">
        <v>202</v>
      </c>
      <c r="C73" t="s">
        <v>53</v>
      </c>
      <c r="D73" t="s">
        <v>54</v>
      </c>
      <c r="E73" t="s">
        <v>62</v>
      </c>
      <c r="F73" t="s">
        <v>56</v>
      </c>
      <c r="G73" t="s">
        <v>184</v>
      </c>
      <c r="H73">
        <v>856</v>
      </c>
      <c r="I73">
        <v>1</v>
      </c>
      <c r="J73">
        <v>0</v>
      </c>
      <c r="K73">
        <v>856</v>
      </c>
      <c r="L73">
        <v>128</v>
      </c>
      <c r="M73">
        <v>0</v>
      </c>
    </row>
    <row r="74" spans="1:13">
      <c r="A74" t="s">
        <v>203</v>
      </c>
      <c r="B74" t="s">
        <v>204</v>
      </c>
      <c r="C74" t="s">
        <v>53</v>
      </c>
      <c r="D74" t="s">
        <v>54</v>
      </c>
      <c r="E74" t="s">
        <v>55</v>
      </c>
      <c r="F74" t="s">
        <v>56</v>
      </c>
      <c r="G74" t="s">
        <v>184</v>
      </c>
      <c r="H74">
        <v>856</v>
      </c>
      <c r="I74">
        <v>1</v>
      </c>
      <c r="J74">
        <v>0</v>
      </c>
      <c r="K74">
        <v>856</v>
      </c>
      <c r="L74">
        <v>128</v>
      </c>
      <c r="M74">
        <v>0</v>
      </c>
    </row>
    <row r="75" spans="1:13">
      <c r="A75" t="s">
        <v>205</v>
      </c>
      <c r="B75" t="s">
        <v>206</v>
      </c>
      <c r="C75" t="s">
        <v>53</v>
      </c>
      <c r="D75" t="s">
        <v>54</v>
      </c>
      <c r="E75" t="s">
        <v>55</v>
      </c>
      <c r="F75" t="s">
        <v>56</v>
      </c>
      <c r="G75" t="s">
        <v>184</v>
      </c>
      <c r="H75">
        <v>856</v>
      </c>
      <c r="I75">
        <v>1</v>
      </c>
      <c r="J75">
        <v>0</v>
      </c>
      <c r="K75">
        <v>856</v>
      </c>
      <c r="L75">
        <v>128</v>
      </c>
      <c r="M75">
        <v>0</v>
      </c>
    </row>
    <row r="76" spans="1:13">
      <c r="A76" t="s">
        <v>207</v>
      </c>
      <c r="B76" t="s">
        <v>208</v>
      </c>
      <c r="C76" t="s">
        <v>53</v>
      </c>
      <c r="D76" t="s">
        <v>73</v>
      </c>
      <c r="E76" t="s">
        <v>55</v>
      </c>
      <c r="F76" t="s">
        <v>56</v>
      </c>
      <c r="G76" t="s">
        <v>184</v>
      </c>
      <c r="H76">
        <v>856</v>
      </c>
      <c r="I76">
        <v>1</v>
      </c>
      <c r="J76">
        <v>0</v>
      </c>
      <c r="K76">
        <v>856</v>
      </c>
      <c r="L76">
        <v>128</v>
      </c>
      <c r="M76">
        <v>0</v>
      </c>
    </row>
    <row r="77" spans="1:13">
      <c r="A77" t="s">
        <v>209</v>
      </c>
      <c r="B77" t="s">
        <v>210</v>
      </c>
      <c r="C77" t="s">
        <v>53</v>
      </c>
      <c r="D77" t="s">
        <v>54</v>
      </c>
      <c r="E77" t="s">
        <v>55</v>
      </c>
      <c r="F77" t="s">
        <v>56</v>
      </c>
      <c r="G77" t="s">
        <v>165</v>
      </c>
      <c r="H77">
        <v>856</v>
      </c>
      <c r="I77">
        <v>1</v>
      </c>
      <c r="J77">
        <v>0</v>
      </c>
      <c r="K77">
        <v>856</v>
      </c>
      <c r="L77">
        <v>86</v>
      </c>
      <c r="M77">
        <v>0</v>
      </c>
    </row>
    <row r="78" spans="1:13">
      <c r="A78" t="s">
        <v>211</v>
      </c>
      <c r="B78" t="s">
        <v>212</v>
      </c>
      <c r="C78" t="s">
        <v>53</v>
      </c>
      <c r="D78" t="s">
        <v>54</v>
      </c>
      <c r="E78" t="s">
        <v>55</v>
      </c>
      <c r="F78" t="s">
        <v>56</v>
      </c>
      <c r="G78" t="s">
        <v>165</v>
      </c>
      <c r="H78">
        <v>856</v>
      </c>
      <c r="I78">
        <v>1</v>
      </c>
      <c r="J78">
        <v>0</v>
      </c>
      <c r="K78">
        <v>856</v>
      </c>
      <c r="L78">
        <v>86</v>
      </c>
      <c r="M78">
        <v>0</v>
      </c>
    </row>
    <row r="79" spans="1:13">
      <c r="A79" t="s">
        <v>213</v>
      </c>
      <c r="B79" t="s">
        <v>214</v>
      </c>
      <c r="C79" t="s">
        <v>53</v>
      </c>
      <c r="D79" t="s">
        <v>73</v>
      </c>
      <c r="E79" t="s">
        <v>55</v>
      </c>
      <c r="F79" t="s">
        <v>56</v>
      </c>
      <c r="G79" t="s">
        <v>165</v>
      </c>
      <c r="H79">
        <v>856</v>
      </c>
      <c r="I79">
        <v>2</v>
      </c>
      <c r="J79">
        <v>0</v>
      </c>
      <c r="K79">
        <v>1712</v>
      </c>
      <c r="L79">
        <v>171</v>
      </c>
      <c r="M79">
        <v>0</v>
      </c>
    </row>
    <row r="80" spans="1:13">
      <c r="A80" t="s">
        <v>215</v>
      </c>
      <c r="B80" t="s">
        <v>216</v>
      </c>
      <c r="C80" t="s">
        <v>53</v>
      </c>
      <c r="D80" t="s">
        <v>54</v>
      </c>
      <c r="E80" t="s">
        <v>55</v>
      </c>
      <c r="F80" t="s">
        <v>56</v>
      </c>
      <c r="G80" t="s">
        <v>165</v>
      </c>
      <c r="H80">
        <v>856</v>
      </c>
      <c r="I80">
        <v>1</v>
      </c>
      <c r="J80">
        <v>0</v>
      </c>
      <c r="K80">
        <v>856</v>
      </c>
      <c r="L80">
        <v>86</v>
      </c>
      <c r="M80">
        <v>0</v>
      </c>
    </row>
    <row r="81" spans="1:15">
      <c r="A81" t="s">
        <v>217</v>
      </c>
      <c r="B81" t="s">
        <v>218</v>
      </c>
      <c r="C81" t="s">
        <v>53</v>
      </c>
      <c r="D81" t="s">
        <v>54</v>
      </c>
      <c r="E81" t="s">
        <v>55</v>
      </c>
      <c r="F81" t="s">
        <v>56</v>
      </c>
      <c r="G81" t="s">
        <v>165</v>
      </c>
      <c r="H81">
        <v>856</v>
      </c>
      <c r="I81">
        <v>1</v>
      </c>
      <c r="J81">
        <v>0</v>
      </c>
      <c r="K81">
        <v>856</v>
      </c>
      <c r="L81">
        <v>86</v>
      </c>
      <c r="M81">
        <v>0</v>
      </c>
    </row>
    <row r="82" spans="1:15">
      <c r="A82" t="s">
        <v>219</v>
      </c>
      <c r="B82" t="s">
        <v>220</v>
      </c>
      <c r="C82" t="s">
        <v>53</v>
      </c>
      <c r="D82" t="s">
        <v>54</v>
      </c>
      <c r="E82" t="s">
        <v>62</v>
      </c>
      <c r="F82" t="s">
        <v>56</v>
      </c>
      <c r="G82" t="s">
        <v>184</v>
      </c>
      <c r="H82">
        <v>856</v>
      </c>
      <c r="I82">
        <v>1</v>
      </c>
      <c r="J82">
        <v>0</v>
      </c>
      <c r="K82">
        <v>856</v>
      </c>
      <c r="L82">
        <v>128</v>
      </c>
      <c r="M82">
        <v>0</v>
      </c>
      <c r="N82" t="s">
        <v>221</v>
      </c>
    </row>
    <row r="83" spans="1:15">
      <c r="A83" t="s">
        <v>222</v>
      </c>
      <c r="B83" t="s">
        <v>223</v>
      </c>
      <c r="C83" t="s">
        <v>53</v>
      </c>
      <c r="D83" t="s">
        <v>54</v>
      </c>
      <c r="E83" t="s">
        <v>55</v>
      </c>
      <c r="F83" t="s">
        <v>56</v>
      </c>
      <c r="G83" t="s">
        <v>165</v>
      </c>
      <c r="H83">
        <v>856</v>
      </c>
      <c r="I83">
        <v>1</v>
      </c>
      <c r="J83">
        <v>0</v>
      </c>
      <c r="K83">
        <v>856</v>
      </c>
      <c r="L83">
        <v>86</v>
      </c>
      <c r="M83">
        <v>0</v>
      </c>
    </row>
    <row r="84" spans="1:15">
      <c r="A84" t="s">
        <v>224</v>
      </c>
      <c r="B84" t="s">
        <v>225</v>
      </c>
      <c r="C84" t="s">
        <v>53</v>
      </c>
      <c r="D84" t="s">
        <v>54</v>
      </c>
      <c r="E84" t="s">
        <v>55</v>
      </c>
      <c r="F84" t="s">
        <v>56</v>
      </c>
      <c r="G84" t="s">
        <v>165</v>
      </c>
      <c r="H84">
        <v>856</v>
      </c>
      <c r="I84">
        <v>1</v>
      </c>
      <c r="J84">
        <v>0</v>
      </c>
      <c r="K84">
        <v>856</v>
      </c>
      <c r="L84">
        <v>86</v>
      </c>
      <c r="M84">
        <v>0</v>
      </c>
    </row>
    <row r="85" spans="1:15">
      <c r="A85" t="s">
        <v>226</v>
      </c>
      <c r="B85" t="s">
        <v>227</v>
      </c>
      <c r="C85" t="s">
        <v>53</v>
      </c>
      <c r="D85" t="s">
        <v>54</v>
      </c>
      <c r="E85" t="s">
        <v>55</v>
      </c>
      <c r="F85" t="s">
        <v>56</v>
      </c>
      <c r="G85" t="s">
        <v>165</v>
      </c>
      <c r="H85">
        <v>856</v>
      </c>
      <c r="I85">
        <v>1</v>
      </c>
      <c r="J85">
        <v>0</v>
      </c>
      <c r="K85">
        <v>856</v>
      </c>
      <c r="L85">
        <v>86</v>
      </c>
      <c r="M85">
        <v>0</v>
      </c>
    </row>
    <row r="86" spans="1:15">
      <c r="A86" t="s">
        <v>228</v>
      </c>
      <c r="B86" t="s">
        <v>229</v>
      </c>
      <c r="C86" t="s">
        <v>53</v>
      </c>
      <c r="D86" t="s">
        <v>54</v>
      </c>
      <c r="E86" t="s">
        <v>55</v>
      </c>
      <c r="F86" t="s">
        <v>56</v>
      </c>
      <c r="G86" t="s">
        <v>165</v>
      </c>
      <c r="H86">
        <v>856</v>
      </c>
      <c r="I86">
        <v>1</v>
      </c>
      <c r="J86">
        <v>0</v>
      </c>
      <c r="K86">
        <v>856</v>
      </c>
      <c r="L86">
        <v>86</v>
      </c>
      <c r="M86">
        <v>0</v>
      </c>
    </row>
    <row r="87" spans="1:15">
      <c r="A87" t="s">
        <v>230</v>
      </c>
      <c r="B87" t="s">
        <v>231</v>
      </c>
      <c r="C87" t="s">
        <v>53</v>
      </c>
      <c r="D87" t="s">
        <v>73</v>
      </c>
      <c r="E87" t="s">
        <v>55</v>
      </c>
      <c r="F87" t="s">
        <v>56</v>
      </c>
      <c r="G87" t="s">
        <v>165</v>
      </c>
      <c r="H87">
        <v>856</v>
      </c>
      <c r="I87">
        <v>1</v>
      </c>
      <c r="J87">
        <v>0</v>
      </c>
      <c r="K87">
        <v>856</v>
      </c>
      <c r="L87">
        <v>86</v>
      </c>
      <c r="M87">
        <v>0</v>
      </c>
    </row>
    <row r="88" spans="1:15">
      <c r="A88" t="s">
        <v>232</v>
      </c>
      <c r="B88" t="s">
        <v>1</v>
      </c>
      <c r="C88" t="s">
        <v>1</v>
      </c>
      <c r="D88" t="s">
        <v>1</v>
      </c>
      <c r="E88" t="s">
        <v>1</v>
      </c>
      <c r="F88" t="s">
        <v>1</v>
      </c>
      <c r="G88" t="s">
        <v>1</v>
      </c>
      <c r="H88" t="s">
        <v>1</v>
      </c>
      <c r="I88" t="s">
        <v>1</v>
      </c>
      <c r="J88">
        <f>SUM(J3:J87)</f>
        <v>0</v>
      </c>
      <c r="K88">
        <f>SUM(K3:K87)</f>
        <v>78084</v>
      </c>
      <c r="L88">
        <f>SUM(L3:L87)</f>
        <v>8431</v>
      </c>
      <c r="M88">
        <f>SUM(M3:M87)</f>
        <v>0</v>
      </c>
    </row>
    <row r="90" spans="1:15">
      <c r="A90" t="s">
        <v>233</v>
      </c>
    </row>
    <row r="91" spans="1:15">
      <c r="A91" t="s">
        <v>37</v>
      </c>
      <c r="B91" t="s">
        <v>38</v>
      </c>
      <c r="C91" t="s">
        <v>39</v>
      </c>
      <c r="D91" t="s">
        <v>40</v>
      </c>
      <c r="E91" t="s">
        <v>41</v>
      </c>
      <c r="F91" t="s">
        <v>42</v>
      </c>
      <c r="G91" t="s">
        <v>43</v>
      </c>
      <c r="H91" t="s">
        <v>44</v>
      </c>
      <c r="I91" t="s">
        <v>45</v>
      </c>
      <c r="J91" t="s">
        <v>46</v>
      </c>
      <c r="K91" t="s">
        <v>47</v>
      </c>
      <c r="L91" t="s">
        <v>48</v>
      </c>
      <c r="M91" t="s">
        <v>49</v>
      </c>
      <c r="N91" t="s">
        <v>234</v>
      </c>
      <c r="O91" t="s">
        <v>50</v>
      </c>
    </row>
    <row r="92" spans="1:15">
      <c r="A92" t="s">
        <v>235</v>
      </c>
      <c r="B92" t="s">
        <v>1</v>
      </c>
      <c r="C92" t="s">
        <v>1</v>
      </c>
      <c r="D92" t="s">
        <v>1</v>
      </c>
      <c r="E92" t="s">
        <v>1</v>
      </c>
      <c r="F92" t="s">
        <v>1</v>
      </c>
      <c r="G92" t="s">
        <v>1</v>
      </c>
      <c r="H92" t="s">
        <v>1</v>
      </c>
      <c r="I92" t="s">
        <v>1</v>
      </c>
      <c r="J92">
        <v>0</v>
      </c>
      <c r="K92">
        <v>0</v>
      </c>
      <c r="L92">
        <v>0</v>
      </c>
      <c r="M92">
        <v>0</v>
      </c>
      <c r="N92">
        <v>0</v>
      </c>
    </row>
    <row r="94" spans="1:15">
      <c r="A94" t="s">
        <v>236</v>
      </c>
    </row>
    <row r="95" spans="1:15">
      <c r="A95" t="s">
        <v>37</v>
      </c>
      <c r="B95" t="s">
        <v>38</v>
      </c>
      <c r="C95" t="s">
        <v>39</v>
      </c>
      <c r="D95" t="s">
        <v>40</v>
      </c>
      <c r="E95" t="s">
        <v>41</v>
      </c>
      <c r="F95" t="s">
        <v>42</v>
      </c>
      <c r="G95" t="s">
        <v>43</v>
      </c>
      <c r="H95" t="s">
        <v>44</v>
      </c>
      <c r="I95" t="s">
        <v>45</v>
      </c>
      <c r="J95" t="s">
        <v>46</v>
      </c>
      <c r="K95" t="s">
        <v>47</v>
      </c>
      <c r="L95" t="s">
        <v>48</v>
      </c>
      <c r="M95" t="s">
        <v>49</v>
      </c>
      <c r="N95" t="s">
        <v>50</v>
      </c>
    </row>
    <row r="96" spans="1:15">
      <c r="A96" t="s">
        <v>237</v>
      </c>
      <c r="B96" t="s">
        <v>238</v>
      </c>
      <c r="C96" t="s">
        <v>239</v>
      </c>
      <c r="D96" t="s">
        <v>54</v>
      </c>
      <c r="E96" t="s">
        <v>62</v>
      </c>
      <c r="F96" t="s">
        <v>56</v>
      </c>
      <c r="G96" t="s">
        <v>100</v>
      </c>
      <c r="H96">
        <v>885</v>
      </c>
      <c r="I96">
        <v>1</v>
      </c>
      <c r="J96">
        <v>0</v>
      </c>
      <c r="K96">
        <v>885</v>
      </c>
      <c r="L96">
        <v>89</v>
      </c>
      <c r="M96">
        <v>0</v>
      </c>
    </row>
  </sheetData>
  <phoneticPr fontId="7" type="noConversion"/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對帳單P.1</vt:lpstr>
      <vt:lpstr>明細P.2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2020-08-04T07:02:37Z</dcterms:created>
  <dcterms:modified xsi:type="dcterms:W3CDTF">2020-08-06T15:20:18Z</dcterms:modified>
</cp:coreProperties>
</file>