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 and revenue" sheetId="1" r:id="rId4"/>
    <sheet state="visible" name="Multiplicator calc" sheetId="2" r:id="rId5"/>
  </sheets>
  <definedNames/>
  <calcPr/>
</workbook>
</file>

<file path=xl/sharedStrings.xml><?xml version="1.0" encoding="utf-8"?>
<sst xmlns="http://schemas.openxmlformats.org/spreadsheetml/2006/main" count="74" uniqueCount="59">
  <si>
    <t>KOLs marketing</t>
  </si>
  <si>
    <t>Month</t>
  </si>
  <si>
    <t>Number of KOLs each month</t>
  </si>
  <si>
    <t>Number of their followers, average</t>
  </si>
  <si>
    <t>Number of their followers, total</t>
  </si>
  <si>
    <t>Conversion to gamers, 2%</t>
  </si>
  <si>
    <t>Number of users from KOLs, accumulated</t>
  </si>
  <si>
    <t>Cost in Total</t>
  </si>
  <si>
    <t>Cost accumulated</t>
  </si>
  <si>
    <t>Customer Acquisition Cost</t>
  </si>
  <si>
    <t>To increase the conversion rate we will hold a monthly big tournament with a prize in usdt/busd and our tokens, give all Influencers promo-codes, which will allow their subscribers to participate in the tournament for free</t>
  </si>
  <si>
    <t>Marketing with partners- Crypto Projects</t>
  </si>
  <si>
    <t>Number of partners each month</t>
  </si>
  <si>
    <t>Conversion to gamers, 5%</t>
  </si>
  <si>
    <t>Number of users from Partners, accumulated</t>
  </si>
  <si>
    <t>Later they will pay us for partnering (~$550)</t>
  </si>
  <si>
    <r>
      <rPr>
        <rFont val="Calibri"/>
        <color theme="1"/>
        <sz val="11.0"/>
      </rPr>
      <t xml:space="preserve">Customer Acquisition Cost </t>
    </r>
    <r>
      <rPr>
        <rFont val="Calibri"/>
        <color theme="1"/>
        <sz val="8.0"/>
      </rPr>
      <t>for the first 4 months</t>
    </r>
  </si>
  <si>
    <t>At first we will spend up to $500 to partner with strong projects with active communities, raffling off their NFTs/tokens through our tournaments, but then they will have to pay us for the opportunity to host events in the game</t>
  </si>
  <si>
    <t>Number of users every month from KOLs and partners</t>
  </si>
  <si>
    <t>Referral program</t>
  </si>
  <si>
    <t>Ref p. participants, 5% of users</t>
  </si>
  <si>
    <t>Each of them will bring at least 2 users</t>
  </si>
  <si>
    <t>Number of users every month from KOLs, partners, ref program</t>
  </si>
  <si>
    <t>Revenue</t>
  </si>
  <si>
    <t>1. Snake for Crypto, revenue form gamers</t>
  </si>
  <si>
    <t>Premium subscription, $3</t>
  </si>
  <si>
    <t>Payable tournaments, $3</t>
  </si>
  <si>
    <t>in-Game Marketplace, $5</t>
  </si>
  <si>
    <t>Total revenue from gamers</t>
  </si>
  <si>
    <t>2. DeFi services</t>
  </si>
  <si>
    <t>Tokens in circulation (in USD, $0,028/token)</t>
  </si>
  <si>
    <t>Fee rate</t>
  </si>
  <si>
    <t>Trading multiplicator (first 10 months)</t>
  </si>
  <si>
    <t>Trading m-tor (after the 10th month)</t>
  </si>
  <si>
    <t>Total revenue from DeFi users (fees)</t>
  </si>
  <si>
    <t>3. Marketing partners</t>
  </si>
  <si>
    <t>Number of partners, at least $550 / partner</t>
  </si>
  <si>
    <t>Revenue from marketing partners</t>
  </si>
  <si>
    <t>Total monthly revenue</t>
  </si>
  <si>
    <t>Distribution of revenue by each group, %</t>
  </si>
  <si>
    <t>1. Snake for Crypto game</t>
  </si>
  <si>
    <t>We burn 8F tokens every month in $</t>
  </si>
  <si>
    <t>We burn 8F tokens every month, pcs</t>
  </si>
  <si>
    <t>We dont take into consideration the price growth here</t>
  </si>
  <si>
    <t>Coinmarketcap P2E games by marketcap from 21 to 60 in the list</t>
  </si>
  <si>
    <t>market cap in $ mln</t>
  </si>
  <si>
    <t>24h trading volume</t>
  </si>
  <si>
    <t>30d trading volume</t>
  </si>
  <si>
    <t>monthly trading volume/marcetcap</t>
  </si>
  <si>
    <t>21-40</t>
  </si>
  <si>
    <t>https://coinmarketcap.com/currencies/victoria-vr/</t>
  </si>
  <si>
    <t>something wrong here. mc=15,331, daily volume=11,799</t>
  </si>
  <si>
    <t>average</t>
  </si>
  <si>
    <t>median</t>
  </si>
  <si>
    <t>https://coinmarketcap.com/currencies/x-world-games/</t>
  </si>
  <si>
    <t>something wrong here. mc=8,549, daily volume = 3,5</t>
  </si>
  <si>
    <t>41-60</t>
  </si>
  <si>
    <t>https://monstainfinite.com/#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</si>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</sst>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000"/>
    <numFmt numFmtId="165" formatCode="_-* #,##0\ _₽_-;\-* #,##0\ _₽_-;_-* &quot;-&quot;??\ _₽_-;_-@"/>
    <numFmt numFmtId="166" formatCode="_-[$$-409]* #,##0_ ;_-[$$-409]* \-#,##0\ ;_-[$$-409]* &quot;-&quot;??_ ;_-@_ "/>
    <numFmt numFmtId="167" formatCode="_-[$$-409]* #,##0.00_ ;_-[$$-409]* \-#,##0.00\ ;_-[$$-409]* &quot;-&quot;??_ ;_-@_ "/>
    <numFmt numFmtId="168" formatCode="_-* #,##0.00\ _₽_-;\-* #,##0.00\ _₽_-;_-* &quot;-&quot;??\ _₽_-;_-@"/>
    <numFmt numFmtId="169" formatCode="_-* #,##0.000\ _₽_-;\-* #,##0.000\ _₽_-;_-* &quot;-&quot;??\ _₽_-;_-@"/>
    <numFmt numFmtId="170" formatCode="0.000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sz val="11.0"/>
      <color rgb="FFBFBFBF"/>
      <name val="Calibri"/>
    </font>
    <font>
      <color rgb="FFD9D9D9"/>
      <name val="Calibri"/>
      <scheme val="minor"/>
    </font>
    <font>
      <sz val="10.0"/>
      <color theme="1"/>
      <name val="Arial"/>
    </font>
    <font>
      <u/>
      <sz val="11.0"/>
      <color theme="1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164" xfId="0" applyFont="1" applyNumberFormat="1"/>
    <xf borderId="0" fillId="0" fontId="2" numFmtId="0" xfId="0" applyAlignment="1" applyFont="1">
      <alignment horizontal="right"/>
    </xf>
    <xf borderId="0" fillId="0" fontId="2" numFmtId="165" xfId="0" applyFont="1" applyNumberFormat="1"/>
    <xf borderId="2" fillId="0" fontId="2" numFmtId="0" xfId="0" applyBorder="1" applyFont="1"/>
    <xf borderId="2" fillId="0" fontId="2" numFmtId="165" xfId="0" applyBorder="1" applyFont="1" applyNumberFormat="1"/>
    <xf borderId="1" fillId="3" fontId="2" numFmtId="9" xfId="0" applyBorder="1" applyFill="1" applyFont="1" applyNumberFormat="1"/>
    <xf borderId="0" fillId="4" fontId="2" numFmtId="0" xfId="0" applyAlignment="1" applyFill="1" applyFont="1">
      <alignment horizontal="right"/>
    </xf>
    <xf borderId="2" fillId="4" fontId="2" numFmtId="165" xfId="0" applyBorder="1" applyFont="1" applyNumberFormat="1"/>
    <xf borderId="0" fillId="5" fontId="2" numFmtId="0" xfId="0" applyAlignment="1" applyFill="1" applyFont="1">
      <alignment horizontal="right"/>
    </xf>
    <xf borderId="2" fillId="5" fontId="2" numFmtId="165" xfId="0" applyBorder="1" applyFont="1" applyNumberFormat="1"/>
    <xf borderId="0" fillId="6" fontId="3" numFmtId="0" xfId="0" applyFill="1" applyFont="1"/>
    <xf borderId="0" fillId="6" fontId="2" numFmtId="0" xfId="0" applyAlignment="1" applyFont="1">
      <alignment horizontal="right" readingOrder="0"/>
    </xf>
    <xf borderId="2" fillId="6" fontId="2" numFmtId="166" xfId="0" applyBorder="1" applyFont="1" applyNumberFormat="1"/>
    <xf borderId="0" fillId="7" fontId="3" numFmtId="0" xfId="0" applyFill="1" applyFont="1"/>
    <xf borderId="0" fillId="7" fontId="2" numFmtId="0" xfId="0" applyAlignment="1" applyFont="1">
      <alignment horizontal="right"/>
    </xf>
    <xf borderId="3" fillId="7" fontId="2" numFmtId="166" xfId="0" applyBorder="1" applyFont="1" applyNumberFormat="1"/>
    <xf borderId="2" fillId="7" fontId="2" numFmtId="166" xfId="0" applyBorder="1" applyFont="1" applyNumberFormat="1"/>
    <xf borderId="4" fillId="2" fontId="2" numFmtId="0" xfId="0" applyAlignment="1" applyBorder="1" applyFont="1">
      <alignment horizontal="right"/>
    </xf>
    <xf borderId="5" fillId="0" fontId="4" numFmtId="0" xfId="0" applyBorder="1" applyFont="1"/>
    <xf borderId="6" fillId="0" fontId="4" numFmtId="0" xfId="0" applyBorder="1" applyFont="1"/>
    <xf borderId="7" fillId="2" fontId="2" numFmtId="167" xfId="0" applyBorder="1" applyFont="1" applyNumberFormat="1"/>
    <xf borderId="0" fillId="0" fontId="2" numFmtId="0" xfId="0" applyAlignment="1" applyFont="1">
      <alignment horizontal="left"/>
    </xf>
    <xf borderId="0" fillId="0" fontId="2" numFmtId="168" xfId="0" applyFont="1" applyNumberFormat="1"/>
    <xf borderId="0" fillId="5" fontId="2" numFmtId="0" xfId="0" applyAlignment="1" applyFont="1">
      <alignment horizontal="right" readingOrder="0"/>
    </xf>
    <xf borderId="0" fillId="6" fontId="2" numFmtId="0" xfId="0" applyAlignment="1" applyFont="1">
      <alignment horizontal="right"/>
    </xf>
    <xf borderId="0" fillId="8" fontId="3" numFmtId="0" xfId="0" applyFill="1" applyFont="1"/>
    <xf borderId="0" fillId="8" fontId="2" numFmtId="0" xfId="0" applyAlignment="1" applyFont="1">
      <alignment horizontal="right"/>
    </xf>
    <xf borderId="3" fillId="8" fontId="2" numFmtId="166" xfId="0" applyBorder="1" applyFont="1" applyNumberFormat="1"/>
    <xf borderId="2" fillId="8" fontId="2" numFmtId="166" xfId="0" applyBorder="1" applyFont="1" applyNumberFormat="1"/>
    <xf borderId="2" fillId="8" fontId="2" numFmtId="166" xfId="0" applyAlignment="1" applyBorder="1" applyFont="1" applyNumberFormat="1">
      <alignment horizontal="right"/>
    </xf>
    <xf borderId="0" fillId="0" fontId="3" numFmtId="0" xfId="0" applyFont="1"/>
    <xf borderId="1" fillId="2" fontId="1" numFmtId="0" xfId="0" applyAlignment="1" applyBorder="1" applyFont="1">
      <alignment horizontal="right"/>
    </xf>
    <xf borderId="1" fillId="2" fontId="1" numFmtId="0" xfId="0" applyBorder="1" applyFont="1"/>
    <xf borderId="1" fillId="3" fontId="2" numFmtId="0" xfId="0" applyBorder="1" applyFont="1"/>
    <xf borderId="2" fillId="9" fontId="2" numFmtId="165" xfId="0" applyBorder="1" applyFill="1" applyFont="1" applyNumberFormat="1"/>
    <xf borderId="0" fillId="0" fontId="1" numFmtId="0" xfId="0" applyAlignment="1" applyFont="1">
      <alignment horizontal="right"/>
    </xf>
    <xf borderId="0" fillId="8" fontId="2" numFmtId="165" xfId="0" applyFont="1" applyNumberFormat="1"/>
    <xf borderId="2" fillId="10" fontId="2" numFmtId="165" xfId="0" applyBorder="1" applyFill="1" applyFont="1" applyNumberFormat="1"/>
    <xf borderId="0" fillId="0" fontId="2" numFmtId="169" xfId="0" applyFont="1" applyNumberFormat="1"/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shrinkToFit="0" wrapText="1"/>
    </xf>
    <xf borderId="0" fillId="0" fontId="2" numFmtId="9" xfId="0" applyAlignment="1" applyFont="1" applyNumberFormat="1">
      <alignment horizontal="right" shrinkToFit="0" wrapText="1"/>
    </xf>
    <xf borderId="0" fillId="0" fontId="2" numFmtId="0" xfId="0" applyFont="1"/>
    <xf borderId="0" fillId="0" fontId="2" numFmtId="0" xfId="0" applyAlignment="1" applyFont="1">
      <alignment horizontal="right" vertical="center"/>
    </xf>
    <xf borderId="0" fillId="0" fontId="2" numFmtId="0" xfId="0" applyAlignment="1" applyFont="1">
      <alignment shrinkToFit="0" wrapText="1"/>
    </xf>
    <xf borderId="2" fillId="10" fontId="2" numFmtId="165" xfId="0" applyAlignment="1" applyBorder="1" applyFont="1" applyNumberFormat="1">
      <alignment horizontal="right" shrinkToFit="0" wrapText="1"/>
    </xf>
    <xf borderId="0" fillId="0" fontId="2" numFmtId="170" xfId="0" applyFont="1" applyNumberFormat="1"/>
    <xf borderId="8" fillId="2" fontId="1" numFmtId="0" xfId="0" applyAlignment="1" applyBorder="1" applyFont="1">
      <alignment horizontal="right"/>
    </xf>
    <xf borderId="5" fillId="11" fontId="1" numFmtId="165" xfId="0" applyBorder="1" applyFill="1" applyFont="1" applyNumberFormat="1"/>
    <xf borderId="9" fillId="11" fontId="1" numFmtId="165" xfId="0" applyBorder="1" applyFont="1" applyNumberFormat="1"/>
    <xf borderId="2" fillId="0" fontId="2" numFmtId="9" xfId="0" applyBorder="1" applyFont="1" applyNumberFormat="1"/>
    <xf borderId="0" fillId="0" fontId="5" numFmtId="9" xfId="0" applyFont="1" applyNumberFormat="1"/>
    <xf borderId="0" fillId="0" fontId="6" numFmtId="0" xfId="0" applyAlignment="1" applyFont="1">
      <alignment horizontal="right" readingOrder="0"/>
    </xf>
    <xf borderId="0" fillId="0" fontId="6" numFmtId="0" xfId="0" applyAlignment="1" applyFont="1">
      <alignment readingOrder="0"/>
    </xf>
    <xf borderId="0" fillId="0" fontId="6" numFmtId="4" xfId="0" applyFont="1" applyNumberFormat="1"/>
    <xf borderId="0" fillId="0" fontId="6" numFmtId="0" xfId="0" applyFont="1"/>
    <xf borderId="0" fillId="0" fontId="6" numFmtId="3" xfId="0" applyFont="1" applyNumberFormat="1"/>
    <xf borderId="0" fillId="0" fontId="6" numFmtId="10" xfId="0" applyFont="1" applyNumberFormat="1"/>
    <xf borderId="0" fillId="0" fontId="7" numFmtId="0" xfId="0" applyFont="1"/>
    <xf borderId="2" fillId="0" fontId="7" numFmtId="0" xfId="0" applyBorder="1" applyFont="1"/>
    <xf borderId="2" fillId="0" fontId="7" numFmtId="0" xfId="0" applyAlignment="1" applyBorder="1" applyFont="1">
      <alignment horizontal="right"/>
    </xf>
    <xf borderId="3" fillId="0" fontId="7" numFmtId="0" xfId="0" applyAlignment="1" applyBorder="1" applyFont="1">
      <alignment horizontal="center" vertical="center"/>
    </xf>
    <xf borderId="10" fillId="0" fontId="4" numFmtId="0" xfId="0" applyBorder="1" applyFont="1"/>
    <xf borderId="0" fillId="0" fontId="8" numFmtId="0" xfId="0" applyFont="1"/>
    <xf borderId="1" fillId="2" fontId="7" numFmtId="0" xfId="0" applyBorder="1" applyFont="1"/>
    <xf borderId="0" fillId="0" fontId="7" numFmtId="0" xfId="0" applyAlignment="1" applyFont="1">
      <alignment horizontal="right"/>
    </xf>
    <xf borderId="1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inmarketcap.com/currencies/victoria-vr/" TargetMode="External"/><Relationship Id="rId2" Type="http://schemas.openxmlformats.org/officeDocument/2006/relationships/hyperlink" Target="https://coinmarketcap.com/currencies/x-world-games/" TargetMode="External"/><Relationship Id="rId3" Type="http://schemas.openxmlformats.org/officeDocument/2006/relationships/hyperlink" Target="https://monstainfinite.com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13.0"/>
    <col customWidth="1" min="2" max="3" width="8.71"/>
    <col customWidth="1" min="4" max="4" width="25.29"/>
    <col customWidth="1" min="5" max="28" width="13.71"/>
    <col customWidth="1" min="29" max="50" width="15.0"/>
  </cols>
  <sheetData>
    <row r="1" ht="14.25" customHeight="1"/>
    <row r="2" ht="14.25" customHeight="1"/>
    <row r="3" ht="14.25" customHeight="1"/>
    <row r="4" ht="14.25" customHeight="1">
      <c r="D4" s="1" t="s">
        <v>0</v>
      </c>
      <c r="E4" s="2"/>
    </row>
    <row r="5" ht="14.25" customHeight="1">
      <c r="D5" s="3" t="s">
        <v>1</v>
      </c>
      <c r="E5" s="4">
        <v>1.0</v>
      </c>
      <c r="F5" s="4">
        <v>2.0</v>
      </c>
      <c r="G5" s="4">
        <v>3.0</v>
      </c>
      <c r="H5" s="4">
        <v>4.0</v>
      </c>
      <c r="I5" s="4">
        <v>5.0</v>
      </c>
      <c r="J5" s="4">
        <v>6.0</v>
      </c>
      <c r="K5" s="4">
        <v>7.0</v>
      </c>
      <c r="L5" s="4">
        <v>8.0</v>
      </c>
      <c r="M5" s="4">
        <v>9.0</v>
      </c>
      <c r="N5" s="4">
        <v>10.0</v>
      </c>
      <c r="O5" s="4">
        <v>11.0</v>
      </c>
      <c r="P5" s="4">
        <v>12.0</v>
      </c>
      <c r="Q5" s="4">
        <v>13.0</v>
      </c>
      <c r="R5" s="4">
        <v>14.0</v>
      </c>
      <c r="S5" s="4">
        <v>15.0</v>
      </c>
      <c r="T5" s="4">
        <v>16.0</v>
      </c>
      <c r="U5" s="4">
        <v>17.0</v>
      </c>
      <c r="V5" s="4">
        <v>18.0</v>
      </c>
      <c r="W5" s="4">
        <v>19.0</v>
      </c>
      <c r="X5" s="4">
        <v>20.0</v>
      </c>
      <c r="Y5" s="4">
        <v>21.0</v>
      </c>
      <c r="Z5" s="4">
        <v>22.0</v>
      </c>
      <c r="AA5" s="4">
        <v>23.0</v>
      </c>
      <c r="AB5" s="4">
        <v>24.0</v>
      </c>
      <c r="AC5" s="4">
        <v>25.0</v>
      </c>
      <c r="AD5" s="4">
        <v>26.0</v>
      </c>
      <c r="AE5" s="4">
        <v>27.0</v>
      </c>
      <c r="AF5" s="4">
        <v>28.0</v>
      </c>
      <c r="AG5" s="4">
        <v>29.0</v>
      </c>
      <c r="AH5" s="4">
        <v>30.0</v>
      </c>
      <c r="AI5" s="4">
        <v>31.0</v>
      </c>
      <c r="AJ5" s="4">
        <v>32.0</v>
      </c>
      <c r="AK5" s="4">
        <v>33.0</v>
      </c>
      <c r="AL5" s="4">
        <v>34.0</v>
      </c>
      <c r="AM5" s="4">
        <v>35.0</v>
      </c>
      <c r="AN5" s="4">
        <v>36.0</v>
      </c>
      <c r="AO5" s="4">
        <v>37.0</v>
      </c>
      <c r="AP5" s="4">
        <v>38.0</v>
      </c>
      <c r="AQ5" s="4">
        <v>39.0</v>
      </c>
      <c r="AR5" s="4">
        <v>40.0</v>
      </c>
      <c r="AS5" s="4">
        <v>41.0</v>
      </c>
      <c r="AT5" s="4">
        <v>42.0</v>
      </c>
      <c r="AU5" s="4">
        <v>43.0</v>
      </c>
      <c r="AV5" s="4">
        <v>44.0</v>
      </c>
      <c r="AW5" s="4">
        <v>45.0</v>
      </c>
      <c r="AX5" s="4">
        <v>46.0</v>
      </c>
    </row>
    <row r="6" ht="14.25" customHeight="1">
      <c r="D6" s="3" t="s">
        <v>2</v>
      </c>
      <c r="E6" s="5">
        <v>3.0</v>
      </c>
      <c r="F6" s="5">
        <v>3.0</v>
      </c>
      <c r="G6" s="5">
        <v>4.0</v>
      </c>
      <c r="H6" s="5">
        <v>4.0</v>
      </c>
      <c r="I6" s="5">
        <v>5.0</v>
      </c>
      <c r="J6" s="5">
        <v>5.0</v>
      </c>
      <c r="K6" s="5">
        <v>6.0</v>
      </c>
      <c r="L6" s="5">
        <v>6.0</v>
      </c>
      <c r="M6" s="5">
        <v>7.0</v>
      </c>
      <c r="N6" s="5">
        <v>7.0</v>
      </c>
      <c r="O6" s="5">
        <v>8.0</v>
      </c>
      <c r="P6" s="5">
        <v>8.0</v>
      </c>
      <c r="Q6" s="5">
        <v>8.0</v>
      </c>
      <c r="R6" s="5">
        <v>8.0</v>
      </c>
      <c r="S6" s="5">
        <v>8.0</v>
      </c>
      <c r="T6" s="5">
        <v>8.0</v>
      </c>
      <c r="U6" s="5">
        <v>8.0</v>
      </c>
      <c r="V6" s="5">
        <v>8.0</v>
      </c>
      <c r="W6" s="5">
        <v>8.0</v>
      </c>
      <c r="X6" s="5">
        <v>8.0</v>
      </c>
      <c r="Y6" s="5">
        <v>8.0</v>
      </c>
      <c r="Z6" s="5">
        <v>8.0</v>
      </c>
      <c r="AA6" s="5">
        <v>8.0</v>
      </c>
      <c r="AB6" s="5">
        <v>8.0</v>
      </c>
      <c r="AC6" s="5">
        <v>8.0</v>
      </c>
      <c r="AD6" s="5">
        <v>8.0</v>
      </c>
      <c r="AE6" s="5">
        <v>8.0</v>
      </c>
      <c r="AF6" s="5">
        <v>8.0</v>
      </c>
      <c r="AG6" s="5">
        <v>8.0</v>
      </c>
      <c r="AH6" s="5">
        <v>8.0</v>
      </c>
      <c r="AI6" s="5">
        <v>8.0</v>
      </c>
      <c r="AJ6" s="5">
        <v>8.0</v>
      </c>
      <c r="AK6" s="5">
        <v>8.0</v>
      </c>
      <c r="AL6" s="5">
        <v>8.0</v>
      </c>
      <c r="AM6" s="5">
        <v>8.0</v>
      </c>
      <c r="AN6" s="5">
        <v>8.0</v>
      </c>
      <c r="AO6" s="5">
        <v>8.0</v>
      </c>
      <c r="AP6" s="5">
        <v>8.0</v>
      </c>
      <c r="AQ6" s="5">
        <v>8.0</v>
      </c>
      <c r="AR6" s="5">
        <v>8.0</v>
      </c>
      <c r="AS6" s="5">
        <v>8.0</v>
      </c>
      <c r="AT6" s="5">
        <v>8.0</v>
      </c>
      <c r="AU6" s="5">
        <v>8.0</v>
      </c>
      <c r="AV6" s="5">
        <v>8.0</v>
      </c>
      <c r="AW6" s="5">
        <v>8.0</v>
      </c>
      <c r="AX6" s="5">
        <v>8.0</v>
      </c>
    </row>
    <row r="7" ht="14.25" customHeight="1">
      <c r="D7" s="3" t="s">
        <v>3</v>
      </c>
      <c r="E7" s="6">
        <v>200000.0</v>
      </c>
      <c r="F7" s="6">
        <v>200000.0</v>
      </c>
      <c r="G7" s="6">
        <v>200000.0</v>
      </c>
      <c r="H7" s="6">
        <v>200000.0</v>
      </c>
      <c r="I7" s="6">
        <v>200000.0</v>
      </c>
      <c r="J7" s="6">
        <v>200000.0</v>
      </c>
      <c r="K7" s="6">
        <v>200000.0</v>
      </c>
      <c r="L7" s="6">
        <v>200000.0</v>
      </c>
      <c r="M7" s="6">
        <v>200000.0</v>
      </c>
      <c r="N7" s="6">
        <v>200000.0</v>
      </c>
      <c r="O7" s="6">
        <v>200000.0</v>
      </c>
      <c r="P7" s="6">
        <v>200000.0</v>
      </c>
      <c r="Q7" s="6">
        <v>200000.0</v>
      </c>
      <c r="R7" s="6">
        <v>200000.0</v>
      </c>
      <c r="S7" s="6">
        <v>200000.0</v>
      </c>
      <c r="T7" s="6">
        <v>200000.0</v>
      </c>
      <c r="U7" s="6">
        <v>200000.0</v>
      </c>
      <c r="V7" s="6">
        <v>200000.0</v>
      </c>
      <c r="W7" s="6">
        <v>200000.0</v>
      </c>
      <c r="X7" s="6">
        <v>200000.0</v>
      </c>
      <c r="Y7" s="6">
        <v>200000.0</v>
      </c>
      <c r="Z7" s="6">
        <v>200000.0</v>
      </c>
      <c r="AA7" s="6">
        <v>200000.0</v>
      </c>
      <c r="AB7" s="6">
        <v>200000.0</v>
      </c>
      <c r="AC7" s="6">
        <v>200000.0</v>
      </c>
      <c r="AD7" s="6">
        <v>200000.0</v>
      </c>
      <c r="AE7" s="6">
        <v>200000.0</v>
      </c>
      <c r="AF7" s="6">
        <v>200000.0</v>
      </c>
      <c r="AG7" s="6">
        <v>200000.0</v>
      </c>
      <c r="AH7" s="6">
        <v>200000.0</v>
      </c>
      <c r="AI7" s="6">
        <v>200000.0</v>
      </c>
      <c r="AJ7" s="6">
        <v>200000.0</v>
      </c>
      <c r="AK7" s="6">
        <v>200000.0</v>
      </c>
      <c r="AL7" s="6">
        <v>200000.0</v>
      </c>
      <c r="AM7" s="6">
        <v>200000.0</v>
      </c>
      <c r="AN7" s="6">
        <v>200000.0</v>
      </c>
      <c r="AO7" s="6">
        <v>200000.0</v>
      </c>
      <c r="AP7" s="6">
        <v>200000.0</v>
      </c>
      <c r="AQ7" s="6">
        <v>200000.0</v>
      </c>
      <c r="AR7" s="6">
        <v>200000.0</v>
      </c>
      <c r="AS7" s="6">
        <v>200000.0</v>
      </c>
      <c r="AT7" s="6">
        <v>200000.0</v>
      </c>
      <c r="AU7" s="6">
        <v>200000.0</v>
      </c>
      <c r="AV7" s="6">
        <v>200000.0</v>
      </c>
      <c r="AW7" s="6">
        <v>200000.0</v>
      </c>
      <c r="AX7" s="6">
        <v>200000.0</v>
      </c>
    </row>
    <row r="8" ht="14.25" customHeight="1">
      <c r="D8" s="3" t="s">
        <v>4</v>
      </c>
      <c r="E8" s="6">
        <f t="shared" ref="E8:AX8" si="1">E6*E7</f>
        <v>600000</v>
      </c>
      <c r="F8" s="6">
        <f t="shared" si="1"/>
        <v>600000</v>
      </c>
      <c r="G8" s="6">
        <f t="shared" si="1"/>
        <v>800000</v>
      </c>
      <c r="H8" s="6">
        <f t="shared" si="1"/>
        <v>800000</v>
      </c>
      <c r="I8" s="6">
        <f t="shared" si="1"/>
        <v>1000000</v>
      </c>
      <c r="J8" s="6">
        <f t="shared" si="1"/>
        <v>1000000</v>
      </c>
      <c r="K8" s="6">
        <f t="shared" si="1"/>
        <v>1200000</v>
      </c>
      <c r="L8" s="6">
        <f t="shared" si="1"/>
        <v>1200000</v>
      </c>
      <c r="M8" s="6">
        <f t="shared" si="1"/>
        <v>1400000</v>
      </c>
      <c r="N8" s="6">
        <f t="shared" si="1"/>
        <v>1400000</v>
      </c>
      <c r="O8" s="6">
        <f t="shared" si="1"/>
        <v>1600000</v>
      </c>
      <c r="P8" s="6">
        <f t="shared" si="1"/>
        <v>1600000</v>
      </c>
      <c r="Q8" s="6">
        <f t="shared" si="1"/>
        <v>1600000</v>
      </c>
      <c r="R8" s="6">
        <f t="shared" si="1"/>
        <v>1600000</v>
      </c>
      <c r="S8" s="6">
        <f t="shared" si="1"/>
        <v>1600000</v>
      </c>
      <c r="T8" s="6">
        <f t="shared" si="1"/>
        <v>1600000</v>
      </c>
      <c r="U8" s="6">
        <f t="shared" si="1"/>
        <v>1600000</v>
      </c>
      <c r="V8" s="6">
        <f t="shared" si="1"/>
        <v>1600000</v>
      </c>
      <c r="W8" s="6">
        <f t="shared" si="1"/>
        <v>1600000</v>
      </c>
      <c r="X8" s="6">
        <f t="shared" si="1"/>
        <v>1600000</v>
      </c>
      <c r="Y8" s="6">
        <f t="shared" si="1"/>
        <v>1600000</v>
      </c>
      <c r="Z8" s="6">
        <f t="shared" si="1"/>
        <v>1600000</v>
      </c>
      <c r="AA8" s="6">
        <f t="shared" si="1"/>
        <v>1600000</v>
      </c>
      <c r="AB8" s="6">
        <f t="shared" si="1"/>
        <v>1600000</v>
      </c>
      <c r="AC8" s="6">
        <f t="shared" si="1"/>
        <v>1600000</v>
      </c>
      <c r="AD8" s="6">
        <f t="shared" si="1"/>
        <v>1600000</v>
      </c>
      <c r="AE8" s="6">
        <f t="shared" si="1"/>
        <v>1600000</v>
      </c>
      <c r="AF8" s="6">
        <f t="shared" si="1"/>
        <v>1600000</v>
      </c>
      <c r="AG8" s="6">
        <f t="shared" si="1"/>
        <v>1600000</v>
      </c>
      <c r="AH8" s="6">
        <f t="shared" si="1"/>
        <v>1600000</v>
      </c>
      <c r="AI8" s="6">
        <f t="shared" si="1"/>
        <v>1600000</v>
      </c>
      <c r="AJ8" s="6">
        <f t="shared" si="1"/>
        <v>1600000</v>
      </c>
      <c r="AK8" s="6">
        <f t="shared" si="1"/>
        <v>1600000</v>
      </c>
      <c r="AL8" s="6">
        <f t="shared" si="1"/>
        <v>1600000</v>
      </c>
      <c r="AM8" s="6">
        <f t="shared" si="1"/>
        <v>1600000</v>
      </c>
      <c r="AN8" s="6">
        <f t="shared" si="1"/>
        <v>1600000</v>
      </c>
      <c r="AO8" s="6">
        <f t="shared" si="1"/>
        <v>1600000</v>
      </c>
      <c r="AP8" s="6">
        <f t="shared" si="1"/>
        <v>1600000</v>
      </c>
      <c r="AQ8" s="6">
        <f t="shared" si="1"/>
        <v>1600000</v>
      </c>
      <c r="AR8" s="6">
        <f t="shared" si="1"/>
        <v>1600000</v>
      </c>
      <c r="AS8" s="6">
        <f t="shared" si="1"/>
        <v>1600000</v>
      </c>
      <c r="AT8" s="6">
        <f t="shared" si="1"/>
        <v>1600000</v>
      </c>
      <c r="AU8" s="6">
        <f t="shared" si="1"/>
        <v>1600000</v>
      </c>
      <c r="AV8" s="6">
        <f t="shared" si="1"/>
        <v>1600000</v>
      </c>
      <c r="AW8" s="6">
        <f t="shared" si="1"/>
        <v>1600000</v>
      </c>
      <c r="AX8" s="6">
        <f t="shared" si="1"/>
        <v>1600000</v>
      </c>
    </row>
    <row r="9" ht="14.25" customHeight="1">
      <c r="B9" s="7">
        <v>0.02</v>
      </c>
      <c r="D9" s="8" t="s">
        <v>5</v>
      </c>
      <c r="E9" s="9">
        <f t="shared" ref="E9:AX9" si="2">E8*$B$9</f>
        <v>12000</v>
      </c>
      <c r="F9" s="9">
        <f t="shared" si="2"/>
        <v>12000</v>
      </c>
      <c r="G9" s="9">
        <f t="shared" si="2"/>
        <v>16000</v>
      </c>
      <c r="H9" s="9">
        <f t="shared" si="2"/>
        <v>16000</v>
      </c>
      <c r="I9" s="9">
        <f t="shared" si="2"/>
        <v>20000</v>
      </c>
      <c r="J9" s="9">
        <f t="shared" si="2"/>
        <v>20000</v>
      </c>
      <c r="K9" s="9">
        <f t="shared" si="2"/>
        <v>24000</v>
      </c>
      <c r="L9" s="9">
        <f t="shared" si="2"/>
        <v>24000</v>
      </c>
      <c r="M9" s="9">
        <f t="shared" si="2"/>
        <v>28000</v>
      </c>
      <c r="N9" s="9">
        <f t="shared" si="2"/>
        <v>28000</v>
      </c>
      <c r="O9" s="9">
        <f t="shared" si="2"/>
        <v>32000</v>
      </c>
      <c r="P9" s="9">
        <f t="shared" si="2"/>
        <v>32000</v>
      </c>
      <c r="Q9" s="9">
        <f t="shared" si="2"/>
        <v>32000</v>
      </c>
      <c r="R9" s="9">
        <f t="shared" si="2"/>
        <v>32000</v>
      </c>
      <c r="S9" s="9">
        <f t="shared" si="2"/>
        <v>32000</v>
      </c>
      <c r="T9" s="9">
        <f t="shared" si="2"/>
        <v>32000</v>
      </c>
      <c r="U9" s="9">
        <f t="shared" si="2"/>
        <v>32000</v>
      </c>
      <c r="V9" s="9">
        <f t="shared" si="2"/>
        <v>32000</v>
      </c>
      <c r="W9" s="9">
        <f t="shared" si="2"/>
        <v>32000</v>
      </c>
      <c r="X9" s="9">
        <f t="shared" si="2"/>
        <v>32000</v>
      </c>
      <c r="Y9" s="9">
        <f t="shared" si="2"/>
        <v>32000</v>
      </c>
      <c r="Z9" s="9">
        <f t="shared" si="2"/>
        <v>32000</v>
      </c>
      <c r="AA9" s="9">
        <f t="shared" si="2"/>
        <v>32000</v>
      </c>
      <c r="AB9" s="9">
        <f t="shared" si="2"/>
        <v>32000</v>
      </c>
      <c r="AC9" s="9">
        <f t="shared" si="2"/>
        <v>32000</v>
      </c>
      <c r="AD9" s="9">
        <f t="shared" si="2"/>
        <v>32000</v>
      </c>
      <c r="AE9" s="9">
        <f t="shared" si="2"/>
        <v>32000</v>
      </c>
      <c r="AF9" s="9">
        <f t="shared" si="2"/>
        <v>32000</v>
      </c>
      <c r="AG9" s="9">
        <f t="shared" si="2"/>
        <v>32000</v>
      </c>
      <c r="AH9" s="9">
        <f t="shared" si="2"/>
        <v>32000</v>
      </c>
      <c r="AI9" s="9">
        <f t="shared" si="2"/>
        <v>32000</v>
      </c>
      <c r="AJ9" s="9">
        <f t="shared" si="2"/>
        <v>32000</v>
      </c>
      <c r="AK9" s="9">
        <f t="shared" si="2"/>
        <v>32000</v>
      </c>
      <c r="AL9" s="9">
        <f t="shared" si="2"/>
        <v>32000</v>
      </c>
      <c r="AM9" s="9">
        <f t="shared" si="2"/>
        <v>32000</v>
      </c>
      <c r="AN9" s="9">
        <f t="shared" si="2"/>
        <v>32000</v>
      </c>
      <c r="AO9" s="9">
        <f t="shared" si="2"/>
        <v>32000</v>
      </c>
      <c r="AP9" s="9">
        <f t="shared" si="2"/>
        <v>32000</v>
      </c>
      <c r="AQ9" s="9">
        <f t="shared" si="2"/>
        <v>32000</v>
      </c>
      <c r="AR9" s="9">
        <f t="shared" si="2"/>
        <v>32000</v>
      </c>
      <c r="AS9" s="9">
        <f t="shared" si="2"/>
        <v>32000</v>
      </c>
      <c r="AT9" s="9">
        <f t="shared" si="2"/>
        <v>32000</v>
      </c>
      <c r="AU9" s="9">
        <f t="shared" si="2"/>
        <v>32000</v>
      </c>
      <c r="AV9" s="9">
        <f t="shared" si="2"/>
        <v>32000</v>
      </c>
      <c r="AW9" s="9">
        <f t="shared" si="2"/>
        <v>32000</v>
      </c>
      <c r="AX9" s="9">
        <f t="shared" si="2"/>
        <v>32000</v>
      </c>
    </row>
    <row r="10" ht="14.25" customHeight="1">
      <c r="D10" s="10" t="s">
        <v>6</v>
      </c>
      <c r="E10" s="11">
        <f>E9</f>
        <v>12000</v>
      </c>
      <c r="F10" s="11">
        <f t="shared" ref="F10:AX10" si="3">E10+F9</f>
        <v>24000</v>
      </c>
      <c r="G10" s="11">
        <f t="shared" si="3"/>
        <v>40000</v>
      </c>
      <c r="H10" s="11">
        <f t="shared" si="3"/>
        <v>56000</v>
      </c>
      <c r="I10" s="11">
        <f t="shared" si="3"/>
        <v>76000</v>
      </c>
      <c r="J10" s="11">
        <f t="shared" si="3"/>
        <v>96000</v>
      </c>
      <c r="K10" s="11">
        <f t="shared" si="3"/>
        <v>120000</v>
      </c>
      <c r="L10" s="11">
        <f t="shared" si="3"/>
        <v>144000</v>
      </c>
      <c r="M10" s="11">
        <f t="shared" si="3"/>
        <v>172000</v>
      </c>
      <c r="N10" s="11">
        <f t="shared" si="3"/>
        <v>200000</v>
      </c>
      <c r="O10" s="11">
        <f t="shared" si="3"/>
        <v>232000</v>
      </c>
      <c r="P10" s="11">
        <f t="shared" si="3"/>
        <v>264000</v>
      </c>
      <c r="Q10" s="11">
        <f t="shared" si="3"/>
        <v>296000</v>
      </c>
      <c r="R10" s="11">
        <f t="shared" si="3"/>
        <v>328000</v>
      </c>
      <c r="S10" s="11">
        <f t="shared" si="3"/>
        <v>360000</v>
      </c>
      <c r="T10" s="11">
        <f t="shared" si="3"/>
        <v>392000</v>
      </c>
      <c r="U10" s="11">
        <f t="shared" si="3"/>
        <v>424000</v>
      </c>
      <c r="V10" s="11">
        <f t="shared" si="3"/>
        <v>456000</v>
      </c>
      <c r="W10" s="11">
        <f t="shared" si="3"/>
        <v>488000</v>
      </c>
      <c r="X10" s="11">
        <f t="shared" si="3"/>
        <v>520000</v>
      </c>
      <c r="Y10" s="11">
        <f t="shared" si="3"/>
        <v>552000</v>
      </c>
      <c r="Z10" s="11">
        <f t="shared" si="3"/>
        <v>584000</v>
      </c>
      <c r="AA10" s="11">
        <f t="shared" si="3"/>
        <v>616000</v>
      </c>
      <c r="AB10" s="11">
        <f t="shared" si="3"/>
        <v>648000</v>
      </c>
      <c r="AC10" s="11">
        <f t="shared" si="3"/>
        <v>680000</v>
      </c>
      <c r="AD10" s="11">
        <f t="shared" si="3"/>
        <v>712000</v>
      </c>
      <c r="AE10" s="11">
        <f t="shared" si="3"/>
        <v>744000</v>
      </c>
      <c r="AF10" s="11">
        <f t="shared" si="3"/>
        <v>776000</v>
      </c>
      <c r="AG10" s="11">
        <f t="shared" si="3"/>
        <v>808000</v>
      </c>
      <c r="AH10" s="11">
        <f t="shared" si="3"/>
        <v>840000</v>
      </c>
      <c r="AI10" s="11">
        <f t="shared" si="3"/>
        <v>872000</v>
      </c>
      <c r="AJ10" s="11">
        <f t="shared" si="3"/>
        <v>904000</v>
      </c>
      <c r="AK10" s="11">
        <f t="shared" si="3"/>
        <v>936000</v>
      </c>
      <c r="AL10" s="11">
        <f t="shared" si="3"/>
        <v>968000</v>
      </c>
      <c r="AM10" s="11">
        <f t="shared" si="3"/>
        <v>1000000</v>
      </c>
      <c r="AN10" s="11">
        <f t="shared" si="3"/>
        <v>1032000</v>
      </c>
      <c r="AO10" s="11">
        <f t="shared" si="3"/>
        <v>1064000</v>
      </c>
      <c r="AP10" s="11">
        <f t="shared" si="3"/>
        <v>1096000</v>
      </c>
      <c r="AQ10" s="11">
        <f t="shared" si="3"/>
        <v>1128000</v>
      </c>
      <c r="AR10" s="11">
        <f t="shared" si="3"/>
        <v>1160000</v>
      </c>
      <c r="AS10" s="11">
        <f t="shared" si="3"/>
        <v>1192000</v>
      </c>
      <c r="AT10" s="11">
        <f t="shared" si="3"/>
        <v>1224000</v>
      </c>
      <c r="AU10" s="11">
        <f t="shared" si="3"/>
        <v>1256000</v>
      </c>
      <c r="AV10" s="11">
        <f t="shared" si="3"/>
        <v>1288000</v>
      </c>
      <c r="AW10" s="11">
        <f t="shared" si="3"/>
        <v>1320000</v>
      </c>
      <c r="AX10" s="11">
        <f t="shared" si="3"/>
        <v>1352000</v>
      </c>
    </row>
    <row r="11" ht="14.25" customHeight="1">
      <c r="A11" s="12"/>
      <c r="B11" s="12"/>
      <c r="C11" s="12"/>
      <c r="D11" s="13" t="s">
        <v>7</v>
      </c>
      <c r="E11" s="14">
        <f t="shared" ref="E11:AX11" si="4">E6*3000</f>
        <v>9000</v>
      </c>
      <c r="F11" s="14">
        <f t="shared" si="4"/>
        <v>9000</v>
      </c>
      <c r="G11" s="14">
        <f t="shared" si="4"/>
        <v>12000</v>
      </c>
      <c r="H11" s="14">
        <f t="shared" si="4"/>
        <v>12000</v>
      </c>
      <c r="I11" s="14">
        <f t="shared" si="4"/>
        <v>15000</v>
      </c>
      <c r="J11" s="14">
        <f t="shared" si="4"/>
        <v>15000</v>
      </c>
      <c r="K11" s="14">
        <f t="shared" si="4"/>
        <v>18000</v>
      </c>
      <c r="L11" s="14">
        <f t="shared" si="4"/>
        <v>18000</v>
      </c>
      <c r="M11" s="14">
        <f t="shared" si="4"/>
        <v>21000</v>
      </c>
      <c r="N11" s="14">
        <f t="shared" si="4"/>
        <v>21000</v>
      </c>
      <c r="O11" s="14">
        <f t="shared" si="4"/>
        <v>24000</v>
      </c>
      <c r="P11" s="14">
        <f t="shared" si="4"/>
        <v>24000</v>
      </c>
      <c r="Q11" s="14">
        <f t="shared" si="4"/>
        <v>24000</v>
      </c>
      <c r="R11" s="14">
        <f t="shared" si="4"/>
        <v>24000</v>
      </c>
      <c r="S11" s="14">
        <f t="shared" si="4"/>
        <v>24000</v>
      </c>
      <c r="T11" s="14">
        <f t="shared" si="4"/>
        <v>24000</v>
      </c>
      <c r="U11" s="14">
        <f t="shared" si="4"/>
        <v>24000</v>
      </c>
      <c r="V11" s="14">
        <f t="shared" si="4"/>
        <v>24000</v>
      </c>
      <c r="W11" s="14">
        <f t="shared" si="4"/>
        <v>24000</v>
      </c>
      <c r="X11" s="14">
        <f t="shared" si="4"/>
        <v>24000</v>
      </c>
      <c r="Y11" s="14">
        <f t="shared" si="4"/>
        <v>24000</v>
      </c>
      <c r="Z11" s="14">
        <f t="shared" si="4"/>
        <v>24000</v>
      </c>
      <c r="AA11" s="14">
        <f t="shared" si="4"/>
        <v>24000</v>
      </c>
      <c r="AB11" s="14">
        <f t="shared" si="4"/>
        <v>24000</v>
      </c>
      <c r="AC11" s="14">
        <f t="shared" si="4"/>
        <v>24000</v>
      </c>
      <c r="AD11" s="14">
        <f t="shared" si="4"/>
        <v>24000</v>
      </c>
      <c r="AE11" s="14">
        <f t="shared" si="4"/>
        <v>24000</v>
      </c>
      <c r="AF11" s="14">
        <f t="shared" si="4"/>
        <v>24000</v>
      </c>
      <c r="AG11" s="14">
        <f t="shared" si="4"/>
        <v>24000</v>
      </c>
      <c r="AH11" s="14">
        <f t="shared" si="4"/>
        <v>24000</v>
      </c>
      <c r="AI11" s="14">
        <f t="shared" si="4"/>
        <v>24000</v>
      </c>
      <c r="AJ11" s="14">
        <f t="shared" si="4"/>
        <v>24000</v>
      </c>
      <c r="AK11" s="14">
        <f t="shared" si="4"/>
        <v>24000</v>
      </c>
      <c r="AL11" s="14">
        <f t="shared" si="4"/>
        <v>24000</v>
      </c>
      <c r="AM11" s="14">
        <f t="shared" si="4"/>
        <v>24000</v>
      </c>
      <c r="AN11" s="14">
        <f t="shared" si="4"/>
        <v>24000</v>
      </c>
      <c r="AO11" s="14">
        <f t="shared" si="4"/>
        <v>24000</v>
      </c>
      <c r="AP11" s="14">
        <f t="shared" si="4"/>
        <v>24000</v>
      </c>
      <c r="AQ11" s="14">
        <f t="shared" si="4"/>
        <v>24000</v>
      </c>
      <c r="AR11" s="14">
        <f t="shared" si="4"/>
        <v>24000</v>
      </c>
      <c r="AS11" s="14">
        <f t="shared" si="4"/>
        <v>24000</v>
      </c>
      <c r="AT11" s="14">
        <f t="shared" si="4"/>
        <v>24000</v>
      </c>
      <c r="AU11" s="14">
        <f t="shared" si="4"/>
        <v>24000</v>
      </c>
      <c r="AV11" s="14">
        <f t="shared" si="4"/>
        <v>24000</v>
      </c>
      <c r="AW11" s="14">
        <f t="shared" si="4"/>
        <v>24000</v>
      </c>
      <c r="AX11" s="14">
        <f t="shared" si="4"/>
        <v>24000</v>
      </c>
    </row>
    <row r="12" ht="14.25" customHeight="1">
      <c r="A12" s="15"/>
      <c r="B12" s="15"/>
      <c r="C12" s="15"/>
      <c r="D12" s="16" t="s">
        <v>8</v>
      </c>
      <c r="E12" s="17">
        <f>E11</f>
        <v>9000</v>
      </c>
      <c r="F12" s="18">
        <f t="shared" ref="F12:AX12" si="5">E12+F11</f>
        <v>18000</v>
      </c>
      <c r="G12" s="18">
        <f t="shared" si="5"/>
        <v>30000</v>
      </c>
      <c r="H12" s="18">
        <f t="shared" si="5"/>
        <v>42000</v>
      </c>
      <c r="I12" s="18">
        <f t="shared" si="5"/>
        <v>57000</v>
      </c>
      <c r="J12" s="18">
        <f t="shared" si="5"/>
        <v>72000</v>
      </c>
      <c r="K12" s="18">
        <f t="shared" si="5"/>
        <v>90000</v>
      </c>
      <c r="L12" s="18">
        <f t="shared" si="5"/>
        <v>108000</v>
      </c>
      <c r="M12" s="18">
        <f t="shared" si="5"/>
        <v>129000</v>
      </c>
      <c r="N12" s="18">
        <f t="shared" si="5"/>
        <v>150000</v>
      </c>
      <c r="O12" s="18">
        <f t="shared" si="5"/>
        <v>174000</v>
      </c>
      <c r="P12" s="18">
        <f t="shared" si="5"/>
        <v>198000</v>
      </c>
      <c r="Q12" s="18">
        <f t="shared" si="5"/>
        <v>222000</v>
      </c>
      <c r="R12" s="18">
        <f t="shared" si="5"/>
        <v>246000</v>
      </c>
      <c r="S12" s="18">
        <f t="shared" si="5"/>
        <v>270000</v>
      </c>
      <c r="T12" s="18">
        <f t="shared" si="5"/>
        <v>294000</v>
      </c>
      <c r="U12" s="18">
        <f t="shared" si="5"/>
        <v>318000</v>
      </c>
      <c r="V12" s="18">
        <f t="shared" si="5"/>
        <v>342000</v>
      </c>
      <c r="W12" s="18">
        <f t="shared" si="5"/>
        <v>366000</v>
      </c>
      <c r="X12" s="18">
        <f t="shared" si="5"/>
        <v>390000</v>
      </c>
      <c r="Y12" s="18">
        <f t="shared" si="5"/>
        <v>414000</v>
      </c>
      <c r="Z12" s="18">
        <f t="shared" si="5"/>
        <v>438000</v>
      </c>
      <c r="AA12" s="18">
        <f t="shared" si="5"/>
        <v>462000</v>
      </c>
      <c r="AB12" s="18">
        <f t="shared" si="5"/>
        <v>486000</v>
      </c>
      <c r="AC12" s="18">
        <f t="shared" si="5"/>
        <v>510000</v>
      </c>
      <c r="AD12" s="18">
        <f t="shared" si="5"/>
        <v>534000</v>
      </c>
      <c r="AE12" s="18">
        <f t="shared" si="5"/>
        <v>558000</v>
      </c>
      <c r="AF12" s="18">
        <f t="shared" si="5"/>
        <v>582000</v>
      </c>
      <c r="AG12" s="18">
        <f t="shared" si="5"/>
        <v>606000</v>
      </c>
      <c r="AH12" s="18">
        <f t="shared" si="5"/>
        <v>630000</v>
      </c>
      <c r="AI12" s="18">
        <f t="shared" si="5"/>
        <v>654000</v>
      </c>
      <c r="AJ12" s="18">
        <f t="shared" si="5"/>
        <v>678000</v>
      </c>
      <c r="AK12" s="18">
        <f t="shared" si="5"/>
        <v>702000</v>
      </c>
      <c r="AL12" s="18">
        <f t="shared" si="5"/>
        <v>726000</v>
      </c>
      <c r="AM12" s="18">
        <f t="shared" si="5"/>
        <v>750000</v>
      </c>
      <c r="AN12" s="18">
        <f t="shared" si="5"/>
        <v>774000</v>
      </c>
      <c r="AO12" s="18">
        <f t="shared" si="5"/>
        <v>798000</v>
      </c>
      <c r="AP12" s="18">
        <f t="shared" si="5"/>
        <v>822000</v>
      </c>
      <c r="AQ12" s="18">
        <f t="shared" si="5"/>
        <v>846000</v>
      </c>
      <c r="AR12" s="18">
        <f t="shared" si="5"/>
        <v>870000</v>
      </c>
      <c r="AS12" s="18">
        <f t="shared" si="5"/>
        <v>894000</v>
      </c>
      <c r="AT12" s="18">
        <f t="shared" si="5"/>
        <v>918000</v>
      </c>
      <c r="AU12" s="18">
        <f t="shared" si="5"/>
        <v>942000</v>
      </c>
      <c r="AV12" s="18">
        <f t="shared" si="5"/>
        <v>966000</v>
      </c>
      <c r="AW12" s="18">
        <f t="shared" si="5"/>
        <v>990000</v>
      </c>
      <c r="AX12" s="18">
        <f t="shared" si="5"/>
        <v>1014000</v>
      </c>
    </row>
    <row r="13" ht="14.25" customHeight="1">
      <c r="B13" s="19" t="s">
        <v>9</v>
      </c>
      <c r="C13" s="20"/>
      <c r="D13" s="21"/>
      <c r="E13" s="22">
        <f>E11/E10</f>
        <v>0.75</v>
      </c>
    </row>
    <row r="14" ht="14.25" customHeight="1"/>
    <row r="15" ht="14.25" customHeight="1">
      <c r="D15" s="23" t="s">
        <v>10</v>
      </c>
    </row>
    <row r="16" ht="14.25" customHeight="1">
      <c r="D16" s="23"/>
    </row>
    <row r="17" ht="14.25" customHeight="1"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ht="14.25" customHeight="1">
      <c r="D18" s="1" t="s">
        <v>11</v>
      </c>
    </row>
    <row r="19" ht="14.25" customHeight="1">
      <c r="D19" s="3" t="s">
        <v>1</v>
      </c>
      <c r="E19" s="4">
        <v>1.0</v>
      </c>
      <c r="F19" s="4">
        <v>2.0</v>
      </c>
      <c r="G19" s="4">
        <v>3.0</v>
      </c>
      <c r="H19" s="4">
        <v>4.0</v>
      </c>
      <c r="I19" s="4">
        <v>5.0</v>
      </c>
      <c r="J19" s="4">
        <v>6.0</v>
      </c>
      <c r="K19" s="4">
        <v>7.0</v>
      </c>
      <c r="L19" s="4">
        <v>8.0</v>
      </c>
      <c r="M19" s="4">
        <v>9.0</v>
      </c>
      <c r="N19" s="4">
        <v>10.0</v>
      </c>
      <c r="O19" s="4">
        <v>11.0</v>
      </c>
      <c r="P19" s="4">
        <v>12.0</v>
      </c>
      <c r="Q19" s="4">
        <v>13.0</v>
      </c>
      <c r="R19" s="4">
        <v>14.0</v>
      </c>
      <c r="S19" s="4">
        <v>15.0</v>
      </c>
      <c r="T19" s="4">
        <v>16.0</v>
      </c>
      <c r="U19" s="4">
        <v>17.0</v>
      </c>
      <c r="V19" s="4">
        <v>18.0</v>
      </c>
      <c r="W19" s="4">
        <v>19.0</v>
      </c>
      <c r="X19" s="4">
        <v>20.0</v>
      </c>
      <c r="Y19" s="4">
        <v>21.0</v>
      </c>
      <c r="Z19" s="4">
        <v>22.0</v>
      </c>
      <c r="AA19" s="4">
        <v>23.0</v>
      </c>
      <c r="AB19" s="4">
        <v>24.0</v>
      </c>
      <c r="AC19" s="4">
        <v>25.0</v>
      </c>
      <c r="AD19" s="4">
        <v>26.0</v>
      </c>
      <c r="AE19" s="4">
        <v>27.0</v>
      </c>
      <c r="AF19" s="4">
        <v>28.0</v>
      </c>
      <c r="AG19" s="4">
        <v>29.0</v>
      </c>
      <c r="AH19" s="4">
        <v>30.0</v>
      </c>
      <c r="AI19" s="4">
        <v>31.0</v>
      </c>
      <c r="AJ19" s="4">
        <v>32.0</v>
      </c>
      <c r="AK19" s="4">
        <v>33.0</v>
      </c>
      <c r="AL19" s="4">
        <v>34.0</v>
      </c>
      <c r="AM19" s="4">
        <v>35.0</v>
      </c>
      <c r="AN19" s="4">
        <v>36.0</v>
      </c>
      <c r="AO19" s="4">
        <v>37.0</v>
      </c>
      <c r="AP19" s="4">
        <v>38.0</v>
      </c>
      <c r="AQ19" s="4">
        <v>39.0</v>
      </c>
      <c r="AR19" s="4">
        <v>40.0</v>
      </c>
      <c r="AS19" s="4">
        <v>41.0</v>
      </c>
      <c r="AT19" s="4">
        <v>42.0</v>
      </c>
      <c r="AU19" s="4">
        <v>43.0</v>
      </c>
      <c r="AV19" s="4">
        <v>44.0</v>
      </c>
      <c r="AW19" s="4">
        <v>45.0</v>
      </c>
      <c r="AX19" s="4">
        <v>46.0</v>
      </c>
    </row>
    <row r="20" ht="14.25" customHeight="1">
      <c r="D20" s="3" t="s">
        <v>12</v>
      </c>
      <c r="E20" s="5">
        <v>12.0</v>
      </c>
      <c r="F20" s="5">
        <f t="shared" ref="F20:P20" si="6">INT(E20*1.2)</f>
        <v>14</v>
      </c>
      <c r="G20" s="5">
        <f t="shared" si="6"/>
        <v>16</v>
      </c>
      <c r="H20" s="5">
        <f t="shared" si="6"/>
        <v>19</v>
      </c>
      <c r="I20" s="5">
        <f t="shared" si="6"/>
        <v>22</v>
      </c>
      <c r="J20" s="5">
        <f t="shared" si="6"/>
        <v>26</v>
      </c>
      <c r="K20" s="5">
        <f t="shared" si="6"/>
        <v>31</v>
      </c>
      <c r="L20" s="5">
        <f t="shared" si="6"/>
        <v>37</v>
      </c>
      <c r="M20" s="5">
        <f t="shared" si="6"/>
        <v>44</v>
      </c>
      <c r="N20" s="5">
        <f t="shared" si="6"/>
        <v>52</v>
      </c>
      <c r="O20" s="5">
        <f t="shared" si="6"/>
        <v>62</v>
      </c>
      <c r="P20" s="5">
        <f t="shared" si="6"/>
        <v>74</v>
      </c>
      <c r="Q20" s="5">
        <f t="shared" ref="Q20:AX20" si="7">INT(P20*1.03)</f>
        <v>76</v>
      </c>
      <c r="R20" s="5">
        <f t="shared" si="7"/>
        <v>78</v>
      </c>
      <c r="S20" s="5">
        <f t="shared" si="7"/>
        <v>80</v>
      </c>
      <c r="T20" s="5">
        <f t="shared" si="7"/>
        <v>82</v>
      </c>
      <c r="U20" s="5">
        <f t="shared" si="7"/>
        <v>84</v>
      </c>
      <c r="V20" s="5">
        <f t="shared" si="7"/>
        <v>86</v>
      </c>
      <c r="W20" s="5">
        <f t="shared" si="7"/>
        <v>88</v>
      </c>
      <c r="X20" s="5">
        <f t="shared" si="7"/>
        <v>90</v>
      </c>
      <c r="Y20" s="5">
        <f t="shared" si="7"/>
        <v>92</v>
      </c>
      <c r="Z20" s="5">
        <f t="shared" si="7"/>
        <v>94</v>
      </c>
      <c r="AA20" s="5">
        <f t="shared" si="7"/>
        <v>96</v>
      </c>
      <c r="AB20" s="5">
        <f t="shared" si="7"/>
        <v>98</v>
      </c>
      <c r="AC20" s="5">
        <f t="shared" si="7"/>
        <v>100</v>
      </c>
      <c r="AD20" s="5">
        <f t="shared" si="7"/>
        <v>103</v>
      </c>
      <c r="AE20" s="5">
        <f t="shared" si="7"/>
        <v>106</v>
      </c>
      <c r="AF20" s="5">
        <f t="shared" si="7"/>
        <v>109</v>
      </c>
      <c r="AG20" s="5">
        <f t="shared" si="7"/>
        <v>112</v>
      </c>
      <c r="AH20" s="5">
        <f t="shared" si="7"/>
        <v>115</v>
      </c>
      <c r="AI20" s="5">
        <f t="shared" si="7"/>
        <v>118</v>
      </c>
      <c r="AJ20" s="5">
        <f t="shared" si="7"/>
        <v>121</v>
      </c>
      <c r="AK20" s="5">
        <f t="shared" si="7"/>
        <v>124</v>
      </c>
      <c r="AL20" s="5">
        <f t="shared" si="7"/>
        <v>127</v>
      </c>
      <c r="AM20" s="5">
        <f t="shared" si="7"/>
        <v>130</v>
      </c>
      <c r="AN20" s="5">
        <f t="shared" si="7"/>
        <v>133</v>
      </c>
      <c r="AO20" s="5">
        <f t="shared" si="7"/>
        <v>136</v>
      </c>
      <c r="AP20" s="5">
        <f t="shared" si="7"/>
        <v>140</v>
      </c>
      <c r="AQ20" s="5">
        <f t="shared" si="7"/>
        <v>144</v>
      </c>
      <c r="AR20" s="5">
        <f t="shared" si="7"/>
        <v>148</v>
      </c>
      <c r="AS20" s="5">
        <f t="shared" si="7"/>
        <v>152</v>
      </c>
      <c r="AT20" s="5">
        <f t="shared" si="7"/>
        <v>156</v>
      </c>
      <c r="AU20" s="5">
        <f t="shared" si="7"/>
        <v>160</v>
      </c>
      <c r="AV20" s="5">
        <f t="shared" si="7"/>
        <v>164</v>
      </c>
      <c r="AW20" s="5">
        <f t="shared" si="7"/>
        <v>168</v>
      </c>
      <c r="AX20" s="5">
        <f t="shared" si="7"/>
        <v>173</v>
      </c>
    </row>
    <row r="21" ht="14.25" customHeight="1">
      <c r="D21" s="3" t="s">
        <v>3</v>
      </c>
      <c r="E21" s="6">
        <v>30000.0</v>
      </c>
      <c r="F21" s="6">
        <v>30000.0</v>
      </c>
      <c r="G21" s="6">
        <v>30000.0</v>
      </c>
      <c r="H21" s="6">
        <v>30000.0</v>
      </c>
      <c r="I21" s="6">
        <v>30000.0</v>
      </c>
      <c r="J21" s="6">
        <v>30000.0</v>
      </c>
      <c r="K21" s="6">
        <v>30000.0</v>
      </c>
      <c r="L21" s="6">
        <v>30000.0</v>
      </c>
      <c r="M21" s="6">
        <v>30000.0</v>
      </c>
      <c r="N21" s="6">
        <v>30000.0</v>
      </c>
      <c r="O21" s="6">
        <v>30000.0</v>
      </c>
      <c r="P21" s="6">
        <v>30000.0</v>
      </c>
      <c r="Q21" s="6">
        <v>30000.0</v>
      </c>
      <c r="R21" s="6">
        <v>30000.0</v>
      </c>
      <c r="S21" s="6">
        <v>30000.0</v>
      </c>
      <c r="T21" s="6">
        <v>30000.0</v>
      </c>
      <c r="U21" s="6">
        <v>30000.0</v>
      </c>
      <c r="V21" s="6">
        <v>30000.0</v>
      </c>
      <c r="W21" s="6">
        <v>30000.0</v>
      </c>
      <c r="X21" s="6">
        <v>30000.0</v>
      </c>
      <c r="Y21" s="6">
        <v>30000.0</v>
      </c>
      <c r="Z21" s="6">
        <v>30000.0</v>
      </c>
      <c r="AA21" s="6">
        <v>30000.0</v>
      </c>
      <c r="AB21" s="6">
        <v>30000.0</v>
      </c>
      <c r="AC21" s="6">
        <v>30000.0</v>
      </c>
      <c r="AD21" s="6">
        <v>30000.0</v>
      </c>
      <c r="AE21" s="6">
        <v>30000.0</v>
      </c>
      <c r="AF21" s="6">
        <v>30000.0</v>
      </c>
      <c r="AG21" s="6">
        <v>30000.0</v>
      </c>
      <c r="AH21" s="6">
        <v>30000.0</v>
      </c>
      <c r="AI21" s="6">
        <v>30000.0</v>
      </c>
      <c r="AJ21" s="6">
        <v>30000.0</v>
      </c>
      <c r="AK21" s="6">
        <v>30000.0</v>
      </c>
      <c r="AL21" s="6">
        <v>30000.0</v>
      </c>
      <c r="AM21" s="6">
        <v>30000.0</v>
      </c>
      <c r="AN21" s="6">
        <v>30000.0</v>
      </c>
      <c r="AO21" s="6">
        <v>30000.0</v>
      </c>
      <c r="AP21" s="6">
        <v>30000.0</v>
      </c>
      <c r="AQ21" s="6">
        <v>30000.0</v>
      </c>
      <c r="AR21" s="6">
        <v>30000.0</v>
      </c>
      <c r="AS21" s="6">
        <v>30000.0</v>
      </c>
      <c r="AT21" s="6">
        <v>30000.0</v>
      </c>
      <c r="AU21" s="6">
        <v>30000.0</v>
      </c>
      <c r="AV21" s="6">
        <v>30000.0</v>
      </c>
      <c r="AW21" s="6">
        <v>30000.0</v>
      </c>
      <c r="AX21" s="6">
        <v>30000.0</v>
      </c>
    </row>
    <row r="22" ht="14.25" customHeight="1">
      <c r="D22" s="3" t="s">
        <v>4</v>
      </c>
      <c r="E22" s="6">
        <f t="shared" ref="E22:AX22" si="8">E21*E20</f>
        <v>360000</v>
      </c>
      <c r="F22" s="6">
        <f t="shared" si="8"/>
        <v>420000</v>
      </c>
      <c r="G22" s="6">
        <f t="shared" si="8"/>
        <v>480000</v>
      </c>
      <c r="H22" s="6">
        <f t="shared" si="8"/>
        <v>570000</v>
      </c>
      <c r="I22" s="6">
        <f t="shared" si="8"/>
        <v>660000</v>
      </c>
      <c r="J22" s="6">
        <f t="shared" si="8"/>
        <v>780000</v>
      </c>
      <c r="K22" s="6">
        <f t="shared" si="8"/>
        <v>930000</v>
      </c>
      <c r="L22" s="6">
        <f t="shared" si="8"/>
        <v>1110000</v>
      </c>
      <c r="M22" s="6">
        <f t="shared" si="8"/>
        <v>1320000</v>
      </c>
      <c r="N22" s="6">
        <f t="shared" si="8"/>
        <v>1560000</v>
      </c>
      <c r="O22" s="6">
        <f t="shared" si="8"/>
        <v>1860000</v>
      </c>
      <c r="P22" s="6">
        <f t="shared" si="8"/>
        <v>2220000</v>
      </c>
      <c r="Q22" s="6">
        <f t="shared" si="8"/>
        <v>2280000</v>
      </c>
      <c r="R22" s="6">
        <f t="shared" si="8"/>
        <v>2340000</v>
      </c>
      <c r="S22" s="6">
        <f t="shared" si="8"/>
        <v>2400000</v>
      </c>
      <c r="T22" s="6">
        <f t="shared" si="8"/>
        <v>2460000</v>
      </c>
      <c r="U22" s="6">
        <f t="shared" si="8"/>
        <v>2520000</v>
      </c>
      <c r="V22" s="6">
        <f t="shared" si="8"/>
        <v>2580000</v>
      </c>
      <c r="W22" s="6">
        <f t="shared" si="8"/>
        <v>2640000</v>
      </c>
      <c r="X22" s="6">
        <f t="shared" si="8"/>
        <v>2700000</v>
      </c>
      <c r="Y22" s="6">
        <f t="shared" si="8"/>
        <v>2760000</v>
      </c>
      <c r="Z22" s="6">
        <f t="shared" si="8"/>
        <v>2820000</v>
      </c>
      <c r="AA22" s="6">
        <f t="shared" si="8"/>
        <v>2880000</v>
      </c>
      <c r="AB22" s="6">
        <f t="shared" si="8"/>
        <v>2940000</v>
      </c>
      <c r="AC22" s="6">
        <f t="shared" si="8"/>
        <v>3000000</v>
      </c>
      <c r="AD22" s="6">
        <f t="shared" si="8"/>
        <v>3090000</v>
      </c>
      <c r="AE22" s="6">
        <f t="shared" si="8"/>
        <v>3180000</v>
      </c>
      <c r="AF22" s="6">
        <f t="shared" si="8"/>
        <v>3270000</v>
      </c>
      <c r="AG22" s="6">
        <f t="shared" si="8"/>
        <v>3360000</v>
      </c>
      <c r="AH22" s="6">
        <f t="shared" si="8"/>
        <v>3450000</v>
      </c>
      <c r="AI22" s="6">
        <f t="shared" si="8"/>
        <v>3540000</v>
      </c>
      <c r="AJ22" s="6">
        <f t="shared" si="8"/>
        <v>3630000</v>
      </c>
      <c r="AK22" s="6">
        <f t="shared" si="8"/>
        <v>3720000</v>
      </c>
      <c r="AL22" s="6">
        <f t="shared" si="8"/>
        <v>3810000</v>
      </c>
      <c r="AM22" s="6">
        <f t="shared" si="8"/>
        <v>3900000</v>
      </c>
      <c r="AN22" s="6">
        <f t="shared" si="8"/>
        <v>3990000</v>
      </c>
      <c r="AO22" s="6">
        <f t="shared" si="8"/>
        <v>4080000</v>
      </c>
      <c r="AP22" s="6">
        <f t="shared" si="8"/>
        <v>4200000</v>
      </c>
      <c r="AQ22" s="6">
        <f t="shared" si="8"/>
        <v>4320000</v>
      </c>
      <c r="AR22" s="6">
        <f t="shared" si="8"/>
        <v>4440000</v>
      </c>
      <c r="AS22" s="6">
        <f t="shared" si="8"/>
        <v>4560000</v>
      </c>
      <c r="AT22" s="6">
        <f t="shared" si="8"/>
        <v>4680000</v>
      </c>
      <c r="AU22" s="6">
        <f t="shared" si="8"/>
        <v>4800000</v>
      </c>
      <c r="AV22" s="6">
        <f t="shared" si="8"/>
        <v>4920000</v>
      </c>
      <c r="AW22" s="6">
        <f t="shared" si="8"/>
        <v>5040000</v>
      </c>
      <c r="AX22" s="6">
        <f t="shared" si="8"/>
        <v>5190000</v>
      </c>
    </row>
    <row r="23" ht="14.25" customHeight="1">
      <c r="B23" s="7">
        <v>0.05</v>
      </c>
      <c r="D23" s="8" t="s">
        <v>13</v>
      </c>
      <c r="E23" s="9">
        <f t="shared" ref="E23:AX23" si="9">E22*$B$23</f>
        <v>18000</v>
      </c>
      <c r="F23" s="9">
        <f t="shared" si="9"/>
        <v>21000</v>
      </c>
      <c r="G23" s="9">
        <f t="shared" si="9"/>
        <v>24000</v>
      </c>
      <c r="H23" s="9">
        <f t="shared" si="9"/>
        <v>28500</v>
      </c>
      <c r="I23" s="9">
        <f t="shared" si="9"/>
        <v>33000</v>
      </c>
      <c r="J23" s="9">
        <f t="shared" si="9"/>
        <v>39000</v>
      </c>
      <c r="K23" s="9">
        <f t="shared" si="9"/>
        <v>46500</v>
      </c>
      <c r="L23" s="9">
        <f t="shared" si="9"/>
        <v>55500</v>
      </c>
      <c r="M23" s="9">
        <f t="shared" si="9"/>
        <v>66000</v>
      </c>
      <c r="N23" s="9">
        <f t="shared" si="9"/>
        <v>78000</v>
      </c>
      <c r="O23" s="9">
        <f t="shared" si="9"/>
        <v>93000</v>
      </c>
      <c r="P23" s="9">
        <f t="shared" si="9"/>
        <v>111000</v>
      </c>
      <c r="Q23" s="9">
        <f t="shared" si="9"/>
        <v>114000</v>
      </c>
      <c r="R23" s="9">
        <f t="shared" si="9"/>
        <v>117000</v>
      </c>
      <c r="S23" s="9">
        <f t="shared" si="9"/>
        <v>120000</v>
      </c>
      <c r="T23" s="9">
        <f t="shared" si="9"/>
        <v>123000</v>
      </c>
      <c r="U23" s="9">
        <f t="shared" si="9"/>
        <v>126000</v>
      </c>
      <c r="V23" s="9">
        <f t="shared" si="9"/>
        <v>129000</v>
      </c>
      <c r="W23" s="9">
        <f t="shared" si="9"/>
        <v>132000</v>
      </c>
      <c r="X23" s="9">
        <f t="shared" si="9"/>
        <v>135000</v>
      </c>
      <c r="Y23" s="9">
        <f t="shared" si="9"/>
        <v>138000</v>
      </c>
      <c r="Z23" s="9">
        <f t="shared" si="9"/>
        <v>141000</v>
      </c>
      <c r="AA23" s="9">
        <f t="shared" si="9"/>
        <v>144000</v>
      </c>
      <c r="AB23" s="9">
        <f t="shared" si="9"/>
        <v>147000</v>
      </c>
      <c r="AC23" s="9">
        <f t="shared" si="9"/>
        <v>150000</v>
      </c>
      <c r="AD23" s="9">
        <f t="shared" si="9"/>
        <v>154500</v>
      </c>
      <c r="AE23" s="9">
        <f t="shared" si="9"/>
        <v>159000</v>
      </c>
      <c r="AF23" s="9">
        <f t="shared" si="9"/>
        <v>163500</v>
      </c>
      <c r="AG23" s="9">
        <f t="shared" si="9"/>
        <v>168000</v>
      </c>
      <c r="AH23" s="9">
        <f t="shared" si="9"/>
        <v>172500</v>
      </c>
      <c r="AI23" s="9">
        <f t="shared" si="9"/>
        <v>177000</v>
      </c>
      <c r="AJ23" s="9">
        <f t="shared" si="9"/>
        <v>181500</v>
      </c>
      <c r="AK23" s="9">
        <f t="shared" si="9"/>
        <v>186000</v>
      </c>
      <c r="AL23" s="9">
        <f t="shared" si="9"/>
        <v>190500</v>
      </c>
      <c r="AM23" s="9">
        <f t="shared" si="9"/>
        <v>195000</v>
      </c>
      <c r="AN23" s="9">
        <f t="shared" si="9"/>
        <v>199500</v>
      </c>
      <c r="AO23" s="9">
        <f t="shared" si="9"/>
        <v>204000</v>
      </c>
      <c r="AP23" s="9">
        <f t="shared" si="9"/>
        <v>210000</v>
      </c>
      <c r="AQ23" s="9">
        <f t="shared" si="9"/>
        <v>216000</v>
      </c>
      <c r="AR23" s="9">
        <f t="shared" si="9"/>
        <v>222000</v>
      </c>
      <c r="AS23" s="9">
        <f t="shared" si="9"/>
        <v>228000</v>
      </c>
      <c r="AT23" s="9">
        <f t="shared" si="9"/>
        <v>234000</v>
      </c>
      <c r="AU23" s="9">
        <f t="shared" si="9"/>
        <v>240000</v>
      </c>
      <c r="AV23" s="9">
        <f t="shared" si="9"/>
        <v>246000</v>
      </c>
      <c r="AW23" s="9">
        <f t="shared" si="9"/>
        <v>252000</v>
      </c>
      <c r="AX23" s="9">
        <f t="shared" si="9"/>
        <v>259500</v>
      </c>
    </row>
    <row r="24" ht="14.25" customHeight="1">
      <c r="D24" s="25" t="s">
        <v>14</v>
      </c>
      <c r="E24" s="11">
        <f>E23</f>
        <v>18000</v>
      </c>
      <c r="F24" s="11">
        <f t="shared" ref="F24:AX24" si="10">E24+F23</f>
        <v>39000</v>
      </c>
      <c r="G24" s="11">
        <f t="shared" si="10"/>
        <v>63000</v>
      </c>
      <c r="H24" s="11">
        <f t="shared" si="10"/>
        <v>91500</v>
      </c>
      <c r="I24" s="11">
        <f t="shared" si="10"/>
        <v>124500</v>
      </c>
      <c r="J24" s="11">
        <f t="shared" si="10"/>
        <v>163500</v>
      </c>
      <c r="K24" s="11">
        <f t="shared" si="10"/>
        <v>210000</v>
      </c>
      <c r="L24" s="11">
        <f t="shared" si="10"/>
        <v>265500</v>
      </c>
      <c r="M24" s="11">
        <f t="shared" si="10"/>
        <v>331500</v>
      </c>
      <c r="N24" s="11">
        <f t="shared" si="10"/>
        <v>409500</v>
      </c>
      <c r="O24" s="11">
        <f t="shared" si="10"/>
        <v>502500</v>
      </c>
      <c r="P24" s="11">
        <f t="shared" si="10"/>
        <v>613500</v>
      </c>
      <c r="Q24" s="11">
        <f t="shared" si="10"/>
        <v>727500</v>
      </c>
      <c r="R24" s="11">
        <f t="shared" si="10"/>
        <v>844500</v>
      </c>
      <c r="S24" s="11">
        <f t="shared" si="10"/>
        <v>964500</v>
      </c>
      <c r="T24" s="11">
        <f t="shared" si="10"/>
        <v>1087500</v>
      </c>
      <c r="U24" s="11">
        <f t="shared" si="10"/>
        <v>1213500</v>
      </c>
      <c r="V24" s="11">
        <f t="shared" si="10"/>
        <v>1342500</v>
      </c>
      <c r="W24" s="11">
        <f t="shared" si="10"/>
        <v>1474500</v>
      </c>
      <c r="X24" s="11">
        <f t="shared" si="10"/>
        <v>1609500</v>
      </c>
      <c r="Y24" s="11">
        <f t="shared" si="10"/>
        <v>1747500</v>
      </c>
      <c r="Z24" s="11">
        <f t="shared" si="10"/>
        <v>1888500</v>
      </c>
      <c r="AA24" s="11">
        <f t="shared" si="10"/>
        <v>2032500</v>
      </c>
      <c r="AB24" s="11">
        <f t="shared" si="10"/>
        <v>2179500</v>
      </c>
      <c r="AC24" s="11">
        <f t="shared" si="10"/>
        <v>2329500</v>
      </c>
      <c r="AD24" s="11">
        <f t="shared" si="10"/>
        <v>2484000</v>
      </c>
      <c r="AE24" s="11">
        <f t="shared" si="10"/>
        <v>2643000</v>
      </c>
      <c r="AF24" s="11">
        <f t="shared" si="10"/>
        <v>2806500</v>
      </c>
      <c r="AG24" s="11">
        <f t="shared" si="10"/>
        <v>2974500</v>
      </c>
      <c r="AH24" s="11">
        <f t="shared" si="10"/>
        <v>3147000</v>
      </c>
      <c r="AI24" s="11">
        <f t="shared" si="10"/>
        <v>3324000</v>
      </c>
      <c r="AJ24" s="11">
        <f t="shared" si="10"/>
        <v>3505500</v>
      </c>
      <c r="AK24" s="11">
        <f t="shared" si="10"/>
        <v>3691500</v>
      </c>
      <c r="AL24" s="11">
        <f t="shared" si="10"/>
        <v>3882000</v>
      </c>
      <c r="AM24" s="11">
        <f t="shared" si="10"/>
        <v>4077000</v>
      </c>
      <c r="AN24" s="11">
        <f t="shared" si="10"/>
        <v>4276500</v>
      </c>
      <c r="AO24" s="11">
        <f t="shared" si="10"/>
        <v>4480500</v>
      </c>
      <c r="AP24" s="11">
        <f t="shared" si="10"/>
        <v>4690500</v>
      </c>
      <c r="AQ24" s="11">
        <f t="shared" si="10"/>
        <v>4906500</v>
      </c>
      <c r="AR24" s="11">
        <f t="shared" si="10"/>
        <v>5128500</v>
      </c>
      <c r="AS24" s="11">
        <f t="shared" si="10"/>
        <v>5356500</v>
      </c>
      <c r="AT24" s="11">
        <f t="shared" si="10"/>
        <v>5590500</v>
      </c>
      <c r="AU24" s="11">
        <f t="shared" si="10"/>
        <v>5830500</v>
      </c>
      <c r="AV24" s="11">
        <f t="shared" si="10"/>
        <v>6076500</v>
      </c>
      <c r="AW24" s="11">
        <f t="shared" si="10"/>
        <v>6328500</v>
      </c>
      <c r="AX24" s="11">
        <f t="shared" si="10"/>
        <v>6588000</v>
      </c>
    </row>
    <row r="25" ht="14.25" customHeight="1">
      <c r="A25" s="12"/>
      <c r="B25" s="12"/>
      <c r="C25" s="12"/>
      <c r="D25" s="26" t="s">
        <v>7</v>
      </c>
      <c r="E25" s="14">
        <f t="shared" ref="E25:H25" si="11">500*E20</f>
        <v>6000</v>
      </c>
      <c r="F25" s="14">
        <f t="shared" si="11"/>
        <v>7000</v>
      </c>
      <c r="G25" s="14">
        <f t="shared" si="11"/>
        <v>8000</v>
      </c>
      <c r="H25" s="14">
        <f t="shared" si="11"/>
        <v>9500</v>
      </c>
      <c r="I25" s="14">
        <v>0.0</v>
      </c>
      <c r="J25" s="14">
        <v>0.0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4">
        <v>0.0</v>
      </c>
      <c r="Q25" s="14">
        <f t="array" ref="Q25">0</f>
        <v>0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</row>
    <row r="26" ht="14.25" customHeight="1">
      <c r="A26" s="27"/>
      <c r="B26" s="27"/>
      <c r="C26" s="27"/>
      <c r="D26" s="28" t="s">
        <v>15</v>
      </c>
      <c r="E26" s="29">
        <v>0.0</v>
      </c>
      <c r="F26" s="30">
        <v>0.0</v>
      </c>
      <c r="G26" s="30">
        <v>0.0</v>
      </c>
      <c r="H26" s="31">
        <v>0.0</v>
      </c>
      <c r="I26" s="30">
        <f t="shared" ref="I26:AX26" si="12">I20*550</f>
        <v>12100</v>
      </c>
      <c r="J26" s="30">
        <f t="shared" si="12"/>
        <v>14300</v>
      </c>
      <c r="K26" s="30">
        <f t="shared" si="12"/>
        <v>17050</v>
      </c>
      <c r="L26" s="30">
        <f t="shared" si="12"/>
        <v>20350</v>
      </c>
      <c r="M26" s="30">
        <f t="shared" si="12"/>
        <v>24200</v>
      </c>
      <c r="N26" s="30">
        <f t="shared" si="12"/>
        <v>28600</v>
      </c>
      <c r="O26" s="30">
        <f t="shared" si="12"/>
        <v>34100</v>
      </c>
      <c r="P26" s="30">
        <f t="shared" si="12"/>
        <v>40700</v>
      </c>
      <c r="Q26" s="30">
        <f t="shared" si="12"/>
        <v>41800</v>
      </c>
      <c r="R26" s="30">
        <f t="shared" si="12"/>
        <v>42900</v>
      </c>
      <c r="S26" s="30">
        <f t="shared" si="12"/>
        <v>44000</v>
      </c>
      <c r="T26" s="30">
        <f t="shared" si="12"/>
        <v>45100</v>
      </c>
      <c r="U26" s="30">
        <f t="shared" si="12"/>
        <v>46200</v>
      </c>
      <c r="V26" s="30">
        <f t="shared" si="12"/>
        <v>47300</v>
      </c>
      <c r="W26" s="30">
        <f t="shared" si="12"/>
        <v>48400</v>
      </c>
      <c r="X26" s="30">
        <f t="shared" si="12"/>
        <v>49500</v>
      </c>
      <c r="Y26" s="30">
        <f t="shared" si="12"/>
        <v>50600</v>
      </c>
      <c r="Z26" s="30">
        <f t="shared" si="12"/>
        <v>51700</v>
      </c>
      <c r="AA26" s="30">
        <f t="shared" si="12"/>
        <v>52800</v>
      </c>
      <c r="AB26" s="30">
        <f t="shared" si="12"/>
        <v>53900</v>
      </c>
      <c r="AC26" s="30">
        <f t="shared" si="12"/>
        <v>55000</v>
      </c>
      <c r="AD26" s="30">
        <f t="shared" si="12"/>
        <v>56650</v>
      </c>
      <c r="AE26" s="30">
        <f t="shared" si="12"/>
        <v>58300</v>
      </c>
      <c r="AF26" s="30">
        <f t="shared" si="12"/>
        <v>59950</v>
      </c>
      <c r="AG26" s="30">
        <f t="shared" si="12"/>
        <v>61600</v>
      </c>
      <c r="AH26" s="30">
        <f t="shared" si="12"/>
        <v>63250</v>
      </c>
      <c r="AI26" s="30">
        <f t="shared" si="12"/>
        <v>64900</v>
      </c>
      <c r="AJ26" s="30">
        <f t="shared" si="12"/>
        <v>66550</v>
      </c>
      <c r="AK26" s="30">
        <f t="shared" si="12"/>
        <v>68200</v>
      </c>
      <c r="AL26" s="30">
        <f t="shared" si="12"/>
        <v>69850</v>
      </c>
      <c r="AM26" s="30">
        <f t="shared" si="12"/>
        <v>71500</v>
      </c>
      <c r="AN26" s="30">
        <f t="shared" si="12"/>
        <v>73150</v>
      </c>
      <c r="AO26" s="30">
        <f t="shared" si="12"/>
        <v>74800</v>
      </c>
      <c r="AP26" s="30">
        <f t="shared" si="12"/>
        <v>77000</v>
      </c>
      <c r="AQ26" s="30">
        <f t="shared" si="12"/>
        <v>79200</v>
      </c>
      <c r="AR26" s="30">
        <f t="shared" si="12"/>
        <v>81400</v>
      </c>
      <c r="AS26" s="30">
        <f t="shared" si="12"/>
        <v>83600</v>
      </c>
      <c r="AT26" s="30">
        <f t="shared" si="12"/>
        <v>85800</v>
      </c>
      <c r="AU26" s="30">
        <f t="shared" si="12"/>
        <v>88000</v>
      </c>
      <c r="AV26" s="30">
        <f t="shared" si="12"/>
        <v>90200</v>
      </c>
      <c r="AW26" s="30">
        <f t="shared" si="12"/>
        <v>92400</v>
      </c>
      <c r="AX26" s="30">
        <f t="shared" si="12"/>
        <v>95150</v>
      </c>
    </row>
    <row r="27" ht="14.25" customHeight="1">
      <c r="B27" s="19" t="s">
        <v>16</v>
      </c>
      <c r="C27" s="20"/>
      <c r="D27" s="21"/>
      <c r="E27" s="22">
        <f>E25/E23</f>
        <v>0.3333333333</v>
      </c>
    </row>
    <row r="28" ht="14.25" customHeight="1"/>
    <row r="29" ht="14.25" customHeight="1">
      <c r="D29" s="32" t="s">
        <v>17</v>
      </c>
    </row>
    <row r="30" ht="14.25" customHeight="1"/>
    <row r="31" ht="14.25" customHeight="1">
      <c r="D31" s="33" t="s">
        <v>18</v>
      </c>
      <c r="E31" s="6">
        <f t="shared" ref="E31:AX31" si="13">E24+E10</f>
        <v>30000</v>
      </c>
      <c r="F31" s="6">
        <f t="shared" si="13"/>
        <v>63000</v>
      </c>
      <c r="G31" s="6">
        <f t="shared" si="13"/>
        <v>103000</v>
      </c>
      <c r="H31" s="6">
        <f t="shared" si="13"/>
        <v>147500</v>
      </c>
      <c r="I31" s="6">
        <f t="shared" si="13"/>
        <v>200500</v>
      </c>
      <c r="J31" s="6">
        <f t="shared" si="13"/>
        <v>259500</v>
      </c>
      <c r="K31" s="6">
        <f t="shared" si="13"/>
        <v>330000</v>
      </c>
      <c r="L31" s="6">
        <f t="shared" si="13"/>
        <v>409500</v>
      </c>
      <c r="M31" s="6">
        <f t="shared" si="13"/>
        <v>503500</v>
      </c>
      <c r="N31" s="6">
        <f t="shared" si="13"/>
        <v>609500</v>
      </c>
      <c r="O31" s="6">
        <f t="shared" si="13"/>
        <v>734500</v>
      </c>
      <c r="P31" s="6">
        <f t="shared" si="13"/>
        <v>877500</v>
      </c>
      <c r="Q31" s="6">
        <f t="shared" si="13"/>
        <v>1023500</v>
      </c>
      <c r="R31" s="6">
        <f t="shared" si="13"/>
        <v>1172500</v>
      </c>
      <c r="S31" s="6">
        <f t="shared" si="13"/>
        <v>1324500</v>
      </c>
      <c r="T31" s="6">
        <f t="shared" si="13"/>
        <v>1479500</v>
      </c>
      <c r="U31" s="6">
        <f t="shared" si="13"/>
        <v>1637500</v>
      </c>
      <c r="V31" s="6">
        <f t="shared" si="13"/>
        <v>1798500</v>
      </c>
      <c r="W31" s="6">
        <f t="shared" si="13"/>
        <v>1962500</v>
      </c>
      <c r="X31" s="6">
        <f t="shared" si="13"/>
        <v>2129500</v>
      </c>
      <c r="Y31" s="6">
        <f t="shared" si="13"/>
        <v>2299500</v>
      </c>
      <c r="Z31" s="6">
        <f t="shared" si="13"/>
        <v>2472500</v>
      </c>
      <c r="AA31" s="6">
        <f t="shared" si="13"/>
        <v>2648500</v>
      </c>
      <c r="AB31" s="6">
        <f t="shared" si="13"/>
        <v>2827500</v>
      </c>
      <c r="AC31" s="6">
        <f t="shared" si="13"/>
        <v>3009500</v>
      </c>
      <c r="AD31" s="6">
        <f t="shared" si="13"/>
        <v>3196000</v>
      </c>
      <c r="AE31" s="6">
        <f t="shared" si="13"/>
        <v>3387000</v>
      </c>
      <c r="AF31" s="6">
        <f t="shared" si="13"/>
        <v>3582500</v>
      </c>
      <c r="AG31" s="6">
        <f t="shared" si="13"/>
        <v>3782500</v>
      </c>
      <c r="AH31" s="6">
        <f t="shared" si="13"/>
        <v>3987000</v>
      </c>
      <c r="AI31" s="6">
        <f t="shared" si="13"/>
        <v>4196000</v>
      </c>
      <c r="AJ31" s="6">
        <f t="shared" si="13"/>
        <v>4409500</v>
      </c>
      <c r="AK31" s="6">
        <f t="shared" si="13"/>
        <v>4627500</v>
      </c>
      <c r="AL31" s="6">
        <f t="shared" si="13"/>
        <v>4850000</v>
      </c>
      <c r="AM31" s="6">
        <f t="shared" si="13"/>
        <v>5077000</v>
      </c>
      <c r="AN31" s="6">
        <f t="shared" si="13"/>
        <v>5308500</v>
      </c>
      <c r="AO31" s="6">
        <f t="shared" si="13"/>
        <v>5544500</v>
      </c>
      <c r="AP31" s="6">
        <f t="shared" si="13"/>
        <v>5786500</v>
      </c>
      <c r="AQ31" s="6">
        <f t="shared" si="13"/>
        <v>6034500</v>
      </c>
      <c r="AR31" s="6">
        <f t="shared" si="13"/>
        <v>6288500</v>
      </c>
      <c r="AS31" s="6">
        <f t="shared" si="13"/>
        <v>6548500</v>
      </c>
      <c r="AT31" s="6">
        <f t="shared" si="13"/>
        <v>6814500</v>
      </c>
      <c r="AU31" s="6">
        <f t="shared" si="13"/>
        <v>7086500</v>
      </c>
      <c r="AV31" s="6">
        <f t="shared" si="13"/>
        <v>7364500</v>
      </c>
      <c r="AW31" s="6">
        <f t="shared" si="13"/>
        <v>7648500</v>
      </c>
      <c r="AX31" s="6">
        <f t="shared" si="13"/>
        <v>7940000</v>
      </c>
    </row>
    <row r="32" ht="14.25" customHeight="1"/>
    <row r="33" ht="14.25" customHeight="1"/>
    <row r="34" ht="14.25" customHeight="1">
      <c r="D34" s="34" t="s">
        <v>19</v>
      </c>
    </row>
    <row r="35" ht="14.25" customHeight="1">
      <c r="B35" s="7">
        <v>0.05</v>
      </c>
      <c r="D35" s="3" t="s">
        <v>20</v>
      </c>
      <c r="E35" s="6">
        <f>E31*$B$35</f>
        <v>1500</v>
      </c>
      <c r="F35" s="6">
        <f t="shared" ref="F35:AX35" si="14">E39*$B$35</f>
        <v>1650</v>
      </c>
      <c r="G35" s="6">
        <f t="shared" si="14"/>
        <v>3315</v>
      </c>
      <c r="H35" s="6">
        <f t="shared" si="14"/>
        <v>5481.5</v>
      </c>
      <c r="I35" s="6">
        <f t="shared" si="14"/>
        <v>7923.15</v>
      </c>
      <c r="J35" s="6">
        <f t="shared" si="14"/>
        <v>10817.315</v>
      </c>
      <c r="K35" s="6">
        <f t="shared" si="14"/>
        <v>14056.7315</v>
      </c>
      <c r="L35" s="6">
        <f t="shared" si="14"/>
        <v>17905.67315</v>
      </c>
      <c r="M35" s="6">
        <f t="shared" si="14"/>
        <v>22265.56732</v>
      </c>
      <c r="N35" s="6">
        <f t="shared" si="14"/>
        <v>27401.55673</v>
      </c>
      <c r="O35" s="6">
        <f t="shared" si="14"/>
        <v>33215.15567</v>
      </c>
      <c r="P35" s="6">
        <f t="shared" si="14"/>
        <v>40046.51557</v>
      </c>
      <c r="Q35" s="6">
        <f t="shared" si="14"/>
        <v>47879.65156</v>
      </c>
      <c r="R35" s="6">
        <f t="shared" si="14"/>
        <v>55962.96516</v>
      </c>
      <c r="S35" s="6">
        <f t="shared" si="14"/>
        <v>64221.29652</v>
      </c>
      <c r="T35" s="6">
        <f t="shared" si="14"/>
        <v>72647.12965</v>
      </c>
      <c r="U35" s="6">
        <f t="shared" si="14"/>
        <v>81239.71297</v>
      </c>
      <c r="V35" s="6">
        <f t="shared" si="14"/>
        <v>89998.9713</v>
      </c>
      <c r="W35" s="6">
        <f t="shared" si="14"/>
        <v>98924.89713</v>
      </c>
      <c r="X35" s="6">
        <f t="shared" si="14"/>
        <v>108017.4897</v>
      </c>
      <c r="Y35" s="6">
        <f t="shared" si="14"/>
        <v>117276.749</v>
      </c>
      <c r="Z35" s="6">
        <f t="shared" si="14"/>
        <v>126702.6749</v>
      </c>
      <c r="AA35" s="6">
        <f t="shared" si="14"/>
        <v>136295.2675</v>
      </c>
      <c r="AB35" s="6">
        <f t="shared" si="14"/>
        <v>146054.5267</v>
      </c>
      <c r="AC35" s="6">
        <f t="shared" si="14"/>
        <v>155980.4527</v>
      </c>
      <c r="AD35" s="6">
        <f t="shared" si="14"/>
        <v>166073.0453</v>
      </c>
      <c r="AE35" s="6">
        <f t="shared" si="14"/>
        <v>176407.3045</v>
      </c>
      <c r="AF35" s="6">
        <f t="shared" si="14"/>
        <v>186990.7305</v>
      </c>
      <c r="AG35" s="6">
        <f t="shared" si="14"/>
        <v>197824.073</v>
      </c>
      <c r="AH35" s="6">
        <f t="shared" si="14"/>
        <v>208907.4073</v>
      </c>
      <c r="AI35" s="6">
        <f t="shared" si="14"/>
        <v>220240.7407</v>
      </c>
      <c r="AJ35" s="6">
        <f t="shared" si="14"/>
        <v>231824.0741</v>
      </c>
      <c r="AK35" s="6">
        <f t="shared" si="14"/>
        <v>243657.4074</v>
      </c>
      <c r="AL35" s="6">
        <f t="shared" si="14"/>
        <v>255740.7407</v>
      </c>
      <c r="AM35" s="6">
        <f t="shared" si="14"/>
        <v>268074.0741</v>
      </c>
      <c r="AN35" s="6">
        <f t="shared" si="14"/>
        <v>280657.4074</v>
      </c>
      <c r="AO35" s="6">
        <f t="shared" si="14"/>
        <v>293490.7407</v>
      </c>
      <c r="AP35" s="6">
        <f t="shared" si="14"/>
        <v>306574.0741</v>
      </c>
      <c r="AQ35" s="6">
        <f t="shared" si="14"/>
        <v>319982.4074</v>
      </c>
      <c r="AR35" s="6">
        <f t="shared" si="14"/>
        <v>333723.2407</v>
      </c>
      <c r="AS35" s="6">
        <f t="shared" si="14"/>
        <v>347797.3241</v>
      </c>
      <c r="AT35" s="6">
        <f t="shared" si="14"/>
        <v>362204.7324</v>
      </c>
      <c r="AU35" s="6">
        <f t="shared" si="14"/>
        <v>376945.4732</v>
      </c>
      <c r="AV35" s="6">
        <f t="shared" si="14"/>
        <v>392019.5473</v>
      </c>
      <c r="AW35" s="6">
        <f t="shared" si="14"/>
        <v>407426.9547</v>
      </c>
      <c r="AX35" s="6">
        <f t="shared" si="14"/>
        <v>423167.6955</v>
      </c>
    </row>
    <row r="36" ht="14.25" customHeight="1">
      <c r="B36" s="35">
        <v>2.0</v>
      </c>
      <c r="D36" s="10" t="s">
        <v>21</v>
      </c>
      <c r="E36" s="11">
        <f t="shared" ref="E36:AX36" si="15">E35*2</f>
        <v>3000</v>
      </c>
      <c r="F36" s="11">
        <f t="shared" si="15"/>
        <v>3300</v>
      </c>
      <c r="G36" s="11">
        <f t="shared" si="15"/>
        <v>6630</v>
      </c>
      <c r="H36" s="11">
        <f t="shared" si="15"/>
        <v>10963</v>
      </c>
      <c r="I36" s="11">
        <f t="shared" si="15"/>
        <v>15846.3</v>
      </c>
      <c r="J36" s="11">
        <f t="shared" si="15"/>
        <v>21634.63</v>
      </c>
      <c r="K36" s="11">
        <f t="shared" si="15"/>
        <v>28113.463</v>
      </c>
      <c r="L36" s="11">
        <f t="shared" si="15"/>
        <v>35811.3463</v>
      </c>
      <c r="M36" s="11">
        <f t="shared" si="15"/>
        <v>44531.13463</v>
      </c>
      <c r="N36" s="11">
        <f t="shared" si="15"/>
        <v>54803.11346</v>
      </c>
      <c r="O36" s="11">
        <f t="shared" si="15"/>
        <v>66430.31135</v>
      </c>
      <c r="P36" s="11">
        <f t="shared" si="15"/>
        <v>80093.03113</v>
      </c>
      <c r="Q36" s="11">
        <f t="shared" si="15"/>
        <v>95759.30311</v>
      </c>
      <c r="R36" s="11">
        <f t="shared" si="15"/>
        <v>111925.9303</v>
      </c>
      <c r="S36" s="11">
        <f t="shared" si="15"/>
        <v>128442.593</v>
      </c>
      <c r="T36" s="11">
        <f t="shared" si="15"/>
        <v>145294.2593</v>
      </c>
      <c r="U36" s="11">
        <f t="shared" si="15"/>
        <v>162479.4259</v>
      </c>
      <c r="V36" s="11">
        <f t="shared" si="15"/>
        <v>179997.9426</v>
      </c>
      <c r="W36" s="11">
        <f t="shared" si="15"/>
        <v>197849.7943</v>
      </c>
      <c r="X36" s="11">
        <f t="shared" si="15"/>
        <v>216034.9794</v>
      </c>
      <c r="Y36" s="11">
        <f t="shared" si="15"/>
        <v>234553.4979</v>
      </c>
      <c r="Z36" s="11">
        <f t="shared" si="15"/>
        <v>253405.3498</v>
      </c>
      <c r="AA36" s="11">
        <f t="shared" si="15"/>
        <v>272590.535</v>
      </c>
      <c r="AB36" s="11">
        <f t="shared" si="15"/>
        <v>292109.0535</v>
      </c>
      <c r="AC36" s="11">
        <f t="shared" si="15"/>
        <v>311960.9053</v>
      </c>
      <c r="AD36" s="11">
        <f t="shared" si="15"/>
        <v>332146.0905</v>
      </c>
      <c r="AE36" s="11">
        <f t="shared" si="15"/>
        <v>352814.6091</v>
      </c>
      <c r="AF36" s="11">
        <f t="shared" si="15"/>
        <v>373981.4609</v>
      </c>
      <c r="AG36" s="11">
        <f t="shared" si="15"/>
        <v>395648.1461</v>
      </c>
      <c r="AH36" s="11">
        <f t="shared" si="15"/>
        <v>417814.8146</v>
      </c>
      <c r="AI36" s="11">
        <f t="shared" si="15"/>
        <v>440481.4815</v>
      </c>
      <c r="AJ36" s="11">
        <f t="shared" si="15"/>
        <v>463648.1481</v>
      </c>
      <c r="AK36" s="11">
        <f t="shared" si="15"/>
        <v>487314.8148</v>
      </c>
      <c r="AL36" s="11">
        <f t="shared" si="15"/>
        <v>511481.4815</v>
      </c>
      <c r="AM36" s="11">
        <f t="shared" si="15"/>
        <v>536148.1481</v>
      </c>
      <c r="AN36" s="11">
        <f t="shared" si="15"/>
        <v>561314.8148</v>
      </c>
      <c r="AO36" s="11">
        <f t="shared" si="15"/>
        <v>586981.4815</v>
      </c>
      <c r="AP36" s="11">
        <f t="shared" si="15"/>
        <v>613148.1481</v>
      </c>
      <c r="AQ36" s="11">
        <f t="shared" si="15"/>
        <v>639964.8148</v>
      </c>
      <c r="AR36" s="11">
        <f t="shared" si="15"/>
        <v>667446.4815</v>
      </c>
      <c r="AS36" s="11">
        <f t="shared" si="15"/>
        <v>695594.6481</v>
      </c>
      <c r="AT36" s="11">
        <f t="shared" si="15"/>
        <v>724409.4648</v>
      </c>
      <c r="AU36" s="11">
        <f t="shared" si="15"/>
        <v>753890.9465</v>
      </c>
      <c r="AV36" s="11">
        <f t="shared" si="15"/>
        <v>784039.0946</v>
      </c>
      <c r="AW36" s="11">
        <f t="shared" si="15"/>
        <v>814853.9095</v>
      </c>
      <c r="AX36" s="11">
        <f t="shared" si="15"/>
        <v>846335.3909</v>
      </c>
    </row>
    <row r="37" ht="14.25" customHeight="1"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ht="14.25" customHeight="1">
      <c r="D38" s="3" t="s">
        <v>1</v>
      </c>
      <c r="E38" s="4">
        <v>1.0</v>
      </c>
      <c r="F38" s="4">
        <v>2.0</v>
      </c>
      <c r="G38" s="4">
        <v>3.0</v>
      </c>
      <c r="H38" s="4">
        <v>4.0</v>
      </c>
      <c r="I38" s="4">
        <v>5.0</v>
      </c>
      <c r="J38" s="4">
        <v>6.0</v>
      </c>
      <c r="K38" s="4">
        <v>7.0</v>
      </c>
      <c r="L38" s="4">
        <v>8.0</v>
      </c>
      <c r="M38" s="4">
        <v>9.0</v>
      </c>
      <c r="N38" s="4">
        <v>10.0</v>
      </c>
      <c r="O38" s="4">
        <v>11.0</v>
      </c>
      <c r="P38" s="4">
        <v>12.0</v>
      </c>
      <c r="Q38" s="4">
        <v>13.0</v>
      </c>
      <c r="R38" s="4">
        <v>14.0</v>
      </c>
      <c r="S38" s="4">
        <v>15.0</v>
      </c>
      <c r="T38" s="4">
        <v>16.0</v>
      </c>
      <c r="U38" s="4">
        <v>17.0</v>
      </c>
      <c r="V38" s="4">
        <v>18.0</v>
      </c>
      <c r="W38" s="4">
        <v>19.0</v>
      </c>
      <c r="X38" s="4">
        <v>20.0</v>
      </c>
      <c r="Y38" s="4">
        <v>21.0</v>
      </c>
      <c r="Z38" s="4">
        <v>22.0</v>
      </c>
      <c r="AA38" s="4">
        <v>23.0</v>
      </c>
      <c r="AB38" s="4">
        <v>24.0</v>
      </c>
      <c r="AC38" s="4">
        <v>25.0</v>
      </c>
      <c r="AD38" s="4">
        <v>26.0</v>
      </c>
      <c r="AE38" s="4">
        <v>27.0</v>
      </c>
      <c r="AF38" s="4">
        <v>28.0</v>
      </c>
      <c r="AG38" s="4">
        <v>29.0</v>
      </c>
      <c r="AH38" s="4">
        <v>30.0</v>
      </c>
      <c r="AI38" s="4">
        <v>31.0</v>
      </c>
      <c r="AJ38" s="4">
        <v>32.0</v>
      </c>
      <c r="AK38" s="4">
        <v>33.0</v>
      </c>
      <c r="AL38" s="4">
        <v>34.0</v>
      </c>
      <c r="AM38" s="4">
        <v>35.0</v>
      </c>
      <c r="AN38" s="4">
        <v>36.0</v>
      </c>
      <c r="AO38" s="4">
        <v>37.0</v>
      </c>
      <c r="AP38" s="4">
        <v>38.0</v>
      </c>
      <c r="AQ38" s="4">
        <v>39.0</v>
      </c>
      <c r="AR38" s="4">
        <v>40.0</v>
      </c>
      <c r="AS38" s="4">
        <v>41.0</v>
      </c>
      <c r="AT38" s="4">
        <v>42.0</v>
      </c>
      <c r="AU38" s="4">
        <v>43.0</v>
      </c>
      <c r="AV38" s="4">
        <v>44.0</v>
      </c>
      <c r="AW38" s="4">
        <v>45.0</v>
      </c>
      <c r="AX38" s="4">
        <v>46.0</v>
      </c>
    </row>
    <row r="39" ht="14.25" customHeight="1">
      <c r="D39" s="33" t="s">
        <v>22</v>
      </c>
      <c r="E39" s="36">
        <f t="shared" ref="E39:AX39" si="16">E31+E36</f>
        <v>33000</v>
      </c>
      <c r="F39" s="36">
        <f t="shared" si="16"/>
        <v>66300</v>
      </c>
      <c r="G39" s="36">
        <f t="shared" si="16"/>
        <v>109630</v>
      </c>
      <c r="H39" s="36">
        <f t="shared" si="16"/>
        <v>158463</v>
      </c>
      <c r="I39" s="36">
        <f t="shared" si="16"/>
        <v>216346.3</v>
      </c>
      <c r="J39" s="36">
        <f t="shared" si="16"/>
        <v>281134.63</v>
      </c>
      <c r="K39" s="36">
        <f t="shared" si="16"/>
        <v>358113.463</v>
      </c>
      <c r="L39" s="36">
        <f t="shared" si="16"/>
        <v>445311.3463</v>
      </c>
      <c r="M39" s="36">
        <f t="shared" si="16"/>
        <v>548031.1346</v>
      </c>
      <c r="N39" s="36">
        <f t="shared" si="16"/>
        <v>664303.1135</v>
      </c>
      <c r="O39" s="36">
        <f t="shared" si="16"/>
        <v>800930.3113</v>
      </c>
      <c r="P39" s="36">
        <f t="shared" si="16"/>
        <v>957593.0311</v>
      </c>
      <c r="Q39" s="36">
        <f t="shared" si="16"/>
        <v>1119259.303</v>
      </c>
      <c r="R39" s="36">
        <f t="shared" si="16"/>
        <v>1284425.93</v>
      </c>
      <c r="S39" s="36">
        <f t="shared" si="16"/>
        <v>1452942.593</v>
      </c>
      <c r="T39" s="36">
        <f t="shared" si="16"/>
        <v>1624794.259</v>
      </c>
      <c r="U39" s="36">
        <f t="shared" si="16"/>
        <v>1799979.426</v>
      </c>
      <c r="V39" s="36">
        <f t="shared" si="16"/>
        <v>1978497.943</v>
      </c>
      <c r="W39" s="36">
        <f t="shared" si="16"/>
        <v>2160349.794</v>
      </c>
      <c r="X39" s="36">
        <f t="shared" si="16"/>
        <v>2345534.979</v>
      </c>
      <c r="Y39" s="36">
        <f t="shared" si="16"/>
        <v>2534053.498</v>
      </c>
      <c r="Z39" s="36">
        <f t="shared" si="16"/>
        <v>2725905.35</v>
      </c>
      <c r="AA39" s="36">
        <f t="shared" si="16"/>
        <v>2921090.535</v>
      </c>
      <c r="AB39" s="36">
        <f t="shared" si="16"/>
        <v>3119609.053</v>
      </c>
      <c r="AC39" s="36">
        <f t="shared" si="16"/>
        <v>3321460.905</v>
      </c>
      <c r="AD39" s="36">
        <f t="shared" si="16"/>
        <v>3528146.091</v>
      </c>
      <c r="AE39" s="36">
        <f t="shared" si="16"/>
        <v>3739814.609</v>
      </c>
      <c r="AF39" s="36">
        <f t="shared" si="16"/>
        <v>3956481.461</v>
      </c>
      <c r="AG39" s="36">
        <f t="shared" si="16"/>
        <v>4178148.146</v>
      </c>
      <c r="AH39" s="36">
        <f t="shared" si="16"/>
        <v>4404814.815</v>
      </c>
      <c r="AI39" s="36">
        <f t="shared" si="16"/>
        <v>4636481.481</v>
      </c>
      <c r="AJ39" s="36">
        <f t="shared" si="16"/>
        <v>4873148.148</v>
      </c>
      <c r="AK39" s="36">
        <f t="shared" si="16"/>
        <v>5114814.815</v>
      </c>
      <c r="AL39" s="36">
        <f t="shared" si="16"/>
        <v>5361481.481</v>
      </c>
      <c r="AM39" s="36">
        <f t="shared" si="16"/>
        <v>5613148.148</v>
      </c>
      <c r="AN39" s="36">
        <f t="shared" si="16"/>
        <v>5869814.815</v>
      </c>
      <c r="AO39" s="36">
        <f t="shared" si="16"/>
        <v>6131481.481</v>
      </c>
      <c r="AP39" s="36">
        <f t="shared" si="16"/>
        <v>6399648.148</v>
      </c>
      <c r="AQ39" s="36">
        <f t="shared" si="16"/>
        <v>6674464.815</v>
      </c>
      <c r="AR39" s="36">
        <f t="shared" si="16"/>
        <v>6955946.481</v>
      </c>
      <c r="AS39" s="36">
        <f t="shared" si="16"/>
        <v>7244094.648</v>
      </c>
      <c r="AT39" s="36">
        <f t="shared" si="16"/>
        <v>7538909.465</v>
      </c>
      <c r="AU39" s="36">
        <f t="shared" si="16"/>
        <v>7840390.946</v>
      </c>
      <c r="AV39" s="36">
        <f t="shared" si="16"/>
        <v>8148539.095</v>
      </c>
      <c r="AW39" s="36">
        <f t="shared" si="16"/>
        <v>8463353.909</v>
      </c>
      <c r="AX39" s="36">
        <f t="shared" si="16"/>
        <v>8786335.391</v>
      </c>
    </row>
    <row r="40" ht="14.25" customHeight="1"/>
    <row r="41" ht="14.25" customHeight="1"/>
    <row r="42" ht="14.25" customHeight="1"/>
    <row r="43" ht="14.25" customHeight="1">
      <c r="D43" s="37" t="s">
        <v>23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t="14.25" customHeight="1"/>
    <row r="45" ht="14.25" customHeight="1">
      <c r="D45" s="37" t="s">
        <v>24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ht="14.25" customHeight="1">
      <c r="D46" s="3" t="s">
        <v>1</v>
      </c>
      <c r="E46" s="4">
        <v>1.0</v>
      </c>
      <c r="F46" s="4">
        <v>2.0</v>
      </c>
      <c r="G46" s="4">
        <v>3.0</v>
      </c>
      <c r="H46" s="4">
        <v>4.0</v>
      </c>
      <c r="I46" s="4">
        <v>5.0</v>
      </c>
      <c r="J46" s="4">
        <v>6.0</v>
      </c>
      <c r="K46" s="4">
        <v>7.0</v>
      </c>
      <c r="L46" s="4">
        <v>8.0</v>
      </c>
      <c r="M46" s="4">
        <v>9.0</v>
      </c>
      <c r="N46" s="4">
        <v>10.0</v>
      </c>
      <c r="O46" s="4">
        <v>11.0</v>
      </c>
      <c r="P46" s="4">
        <v>12.0</v>
      </c>
      <c r="Q46" s="4">
        <v>13.0</v>
      </c>
      <c r="R46" s="4">
        <v>14.0</v>
      </c>
      <c r="S46" s="4">
        <v>15.0</v>
      </c>
      <c r="T46" s="4">
        <v>16.0</v>
      </c>
      <c r="U46" s="4">
        <v>17.0</v>
      </c>
      <c r="V46" s="4">
        <v>18.0</v>
      </c>
      <c r="W46" s="4">
        <v>19.0</v>
      </c>
      <c r="X46" s="4">
        <v>20.0</v>
      </c>
      <c r="Y46" s="4">
        <v>21.0</v>
      </c>
      <c r="Z46" s="4">
        <v>22.0</v>
      </c>
      <c r="AA46" s="4">
        <v>23.0</v>
      </c>
      <c r="AB46" s="4">
        <v>24.0</v>
      </c>
      <c r="AC46" s="4">
        <v>25.0</v>
      </c>
      <c r="AD46" s="4">
        <v>26.0</v>
      </c>
      <c r="AE46" s="4">
        <v>27.0</v>
      </c>
      <c r="AF46" s="4">
        <v>28.0</v>
      </c>
      <c r="AG46" s="4">
        <v>29.0</v>
      </c>
      <c r="AH46" s="4">
        <v>30.0</v>
      </c>
      <c r="AI46" s="4">
        <v>31.0</v>
      </c>
      <c r="AJ46" s="4">
        <v>32.0</v>
      </c>
      <c r="AK46" s="4">
        <v>33.0</v>
      </c>
      <c r="AL46" s="4">
        <v>34.0</v>
      </c>
      <c r="AM46" s="4">
        <v>35.0</v>
      </c>
      <c r="AN46" s="4">
        <v>36.0</v>
      </c>
      <c r="AO46" s="4">
        <v>37.0</v>
      </c>
      <c r="AP46" s="4">
        <v>38.0</v>
      </c>
      <c r="AQ46" s="4">
        <v>39.0</v>
      </c>
      <c r="AR46" s="4">
        <v>40.0</v>
      </c>
      <c r="AS46" s="4">
        <v>41.0</v>
      </c>
      <c r="AT46" s="4">
        <v>42.0</v>
      </c>
      <c r="AU46" s="4">
        <v>43.0</v>
      </c>
      <c r="AV46" s="4">
        <v>44.0</v>
      </c>
      <c r="AW46" s="4">
        <v>45.0</v>
      </c>
      <c r="AX46" s="4">
        <v>46.0</v>
      </c>
    </row>
    <row r="47" ht="14.25" customHeight="1" outlineLevel="1">
      <c r="A47" s="35">
        <v>3.0</v>
      </c>
      <c r="B47" s="7">
        <v>0.01</v>
      </c>
      <c r="D47" s="3" t="s">
        <v>25</v>
      </c>
      <c r="E47" s="38">
        <f t="shared" ref="E47:AX47" si="17">E39*$B$47*$A$47</f>
        <v>990</v>
      </c>
      <c r="F47" s="38">
        <f t="shared" si="17"/>
        <v>1989</v>
      </c>
      <c r="G47" s="38">
        <f t="shared" si="17"/>
        <v>3288.9</v>
      </c>
      <c r="H47" s="38">
        <f t="shared" si="17"/>
        <v>4753.89</v>
      </c>
      <c r="I47" s="38">
        <f t="shared" si="17"/>
        <v>6490.389</v>
      </c>
      <c r="J47" s="38">
        <f t="shared" si="17"/>
        <v>8434.0389</v>
      </c>
      <c r="K47" s="38">
        <f t="shared" si="17"/>
        <v>10743.40389</v>
      </c>
      <c r="L47" s="38">
        <f t="shared" si="17"/>
        <v>13359.34039</v>
      </c>
      <c r="M47" s="38">
        <f t="shared" si="17"/>
        <v>16440.93404</v>
      </c>
      <c r="N47" s="38">
        <f t="shared" si="17"/>
        <v>19929.0934</v>
      </c>
      <c r="O47" s="38">
        <f t="shared" si="17"/>
        <v>24027.90934</v>
      </c>
      <c r="P47" s="38">
        <f t="shared" si="17"/>
        <v>28727.79093</v>
      </c>
      <c r="Q47" s="38">
        <f t="shared" si="17"/>
        <v>33577.77909</v>
      </c>
      <c r="R47" s="38">
        <f t="shared" si="17"/>
        <v>38532.77791</v>
      </c>
      <c r="S47" s="38">
        <f t="shared" si="17"/>
        <v>43588.27779</v>
      </c>
      <c r="T47" s="38">
        <f t="shared" si="17"/>
        <v>48743.82778</v>
      </c>
      <c r="U47" s="38">
        <f t="shared" si="17"/>
        <v>53999.38278</v>
      </c>
      <c r="V47" s="38">
        <f t="shared" si="17"/>
        <v>59354.93828</v>
      </c>
      <c r="W47" s="38">
        <f t="shared" si="17"/>
        <v>64810.49383</v>
      </c>
      <c r="X47" s="38">
        <f t="shared" si="17"/>
        <v>70366.04938</v>
      </c>
      <c r="Y47" s="38">
        <f t="shared" si="17"/>
        <v>76021.60494</v>
      </c>
      <c r="Z47" s="38">
        <f t="shared" si="17"/>
        <v>81777.16049</v>
      </c>
      <c r="AA47" s="38">
        <f t="shared" si="17"/>
        <v>87632.71605</v>
      </c>
      <c r="AB47" s="38">
        <f t="shared" si="17"/>
        <v>93588.2716</v>
      </c>
      <c r="AC47" s="38">
        <f t="shared" si="17"/>
        <v>99643.82716</v>
      </c>
      <c r="AD47" s="38">
        <f t="shared" si="17"/>
        <v>105844.3827</v>
      </c>
      <c r="AE47" s="38">
        <f t="shared" si="17"/>
        <v>112194.4383</v>
      </c>
      <c r="AF47" s="38">
        <f t="shared" si="17"/>
        <v>118694.4438</v>
      </c>
      <c r="AG47" s="38">
        <f t="shared" si="17"/>
        <v>125344.4444</v>
      </c>
      <c r="AH47" s="38">
        <f t="shared" si="17"/>
        <v>132144.4444</v>
      </c>
      <c r="AI47" s="38">
        <f t="shared" si="17"/>
        <v>139094.4444</v>
      </c>
      <c r="AJ47" s="38">
        <f t="shared" si="17"/>
        <v>146194.4444</v>
      </c>
      <c r="AK47" s="38">
        <f t="shared" si="17"/>
        <v>153444.4444</v>
      </c>
      <c r="AL47" s="38">
        <f t="shared" si="17"/>
        <v>160844.4444</v>
      </c>
      <c r="AM47" s="38">
        <f t="shared" si="17"/>
        <v>168394.4444</v>
      </c>
      <c r="AN47" s="38">
        <f t="shared" si="17"/>
        <v>176094.4444</v>
      </c>
      <c r="AO47" s="38">
        <f t="shared" si="17"/>
        <v>183944.4444</v>
      </c>
      <c r="AP47" s="38">
        <f t="shared" si="17"/>
        <v>191989.4444</v>
      </c>
      <c r="AQ47" s="38">
        <f t="shared" si="17"/>
        <v>200233.9444</v>
      </c>
      <c r="AR47" s="38">
        <f t="shared" si="17"/>
        <v>208678.3944</v>
      </c>
      <c r="AS47" s="38">
        <f t="shared" si="17"/>
        <v>217322.8394</v>
      </c>
      <c r="AT47" s="38">
        <f t="shared" si="17"/>
        <v>226167.2839</v>
      </c>
      <c r="AU47" s="38">
        <f t="shared" si="17"/>
        <v>235211.7284</v>
      </c>
      <c r="AV47" s="38">
        <f t="shared" si="17"/>
        <v>244456.1728</v>
      </c>
      <c r="AW47" s="38">
        <f t="shared" si="17"/>
        <v>253900.6173</v>
      </c>
      <c r="AX47" s="38">
        <f t="shared" si="17"/>
        <v>263590.0617</v>
      </c>
    </row>
    <row r="48" ht="14.25" customHeight="1" outlineLevel="1">
      <c r="A48" s="35">
        <v>3.0</v>
      </c>
      <c r="B48" s="7">
        <v>0.02</v>
      </c>
      <c r="D48" s="3" t="s">
        <v>26</v>
      </c>
      <c r="E48" s="38">
        <f t="shared" ref="E48:AX48" si="18">E39*$B$48*$A$48</f>
        <v>1980</v>
      </c>
      <c r="F48" s="38">
        <f t="shared" si="18"/>
        <v>3978</v>
      </c>
      <c r="G48" s="38">
        <f t="shared" si="18"/>
        <v>6577.8</v>
      </c>
      <c r="H48" s="38">
        <f t="shared" si="18"/>
        <v>9507.78</v>
      </c>
      <c r="I48" s="38">
        <f t="shared" si="18"/>
        <v>12980.778</v>
      </c>
      <c r="J48" s="38">
        <f t="shared" si="18"/>
        <v>16868.0778</v>
      </c>
      <c r="K48" s="38">
        <f t="shared" si="18"/>
        <v>21486.80778</v>
      </c>
      <c r="L48" s="38">
        <f t="shared" si="18"/>
        <v>26718.68078</v>
      </c>
      <c r="M48" s="38">
        <f t="shared" si="18"/>
        <v>32881.86808</v>
      </c>
      <c r="N48" s="38">
        <f t="shared" si="18"/>
        <v>39858.18681</v>
      </c>
      <c r="O48" s="38">
        <f t="shared" si="18"/>
        <v>48055.81868</v>
      </c>
      <c r="P48" s="38">
        <f t="shared" si="18"/>
        <v>57455.58187</v>
      </c>
      <c r="Q48" s="38">
        <f t="shared" si="18"/>
        <v>67155.55819</v>
      </c>
      <c r="R48" s="38">
        <f t="shared" si="18"/>
        <v>77065.55582</v>
      </c>
      <c r="S48" s="38">
        <f t="shared" si="18"/>
        <v>87176.55558</v>
      </c>
      <c r="T48" s="38">
        <f t="shared" si="18"/>
        <v>97487.65556</v>
      </c>
      <c r="U48" s="38">
        <f t="shared" si="18"/>
        <v>107998.7656</v>
      </c>
      <c r="V48" s="38">
        <f t="shared" si="18"/>
        <v>118709.8766</v>
      </c>
      <c r="W48" s="38">
        <f t="shared" si="18"/>
        <v>129620.9877</v>
      </c>
      <c r="X48" s="38">
        <f t="shared" si="18"/>
        <v>140732.0988</v>
      </c>
      <c r="Y48" s="38">
        <f t="shared" si="18"/>
        <v>152043.2099</v>
      </c>
      <c r="Z48" s="38">
        <f t="shared" si="18"/>
        <v>163554.321</v>
      </c>
      <c r="AA48" s="38">
        <f t="shared" si="18"/>
        <v>175265.4321</v>
      </c>
      <c r="AB48" s="38">
        <f t="shared" si="18"/>
        <v>187176.5432</v>
      </c>
      <c r="AC48" s="38">
        <f t="shared" si="18"/>
        <v>199287.6543</v>
      </c>
      <c r="AD48" s="38">
        <f t="shared" si="18"/>
        <v>211688.7654</v>
      </c>
      <c r="AE48" s="38">
        <f t="shared" si="18"/>
        <v>224388.8765</v>
      </c>
      <c r="AF48" s="38">
        <f t="shared" si="18"/>
        <v>237388.8877</v>
      </c>
      <c r="AG48" s="38">
        <f t="shared" si="18"/>
        <v>250688.8888</v>
      </c>
      <c r="AH48" s="38">
        <f t="shared" si="18"/>
        <v>264288.8889</v>
      </c>
      <c r="AI48" s="38">
        <f t="shared" si="18"/>
        <v>278188.8889</v>
      </c>
      <c r="AJ48" s="38">
        <f t="shared" si="18"/>
        <v>292388.8889</v>
      </c>
      <c r="AK48" s="38">
        <f t="shared" si="18"/>
        <v>306888.8889</v>
      </c>
      <c r="AL48" s="38">
        <f t="shared" si="18"/>
        <v>321688.8889</v>
      </c>
      <c r="AM48" s="38">
        <f t="shared" si="18"/>
        <v>336788.8889</v>
      </c>
      <c r="AN48" s="38">
        <f t="shared" si="18"/>
        <v>352188.8889</v>
      </c>
      <c r="AO48" s="38">
        <f t="shared" si="18"/>
        <v>367888.8889</v>
      </c>
      <c r="AP48" s="38">
        <f t="shared" si="18"/>
        <v>383978.8889</v>
      </c>
      <c r="AQ48" s="38">
        <f t="shared" si="18"/>
        <v>400467.8889</v>
      </c>
      <c r="AR48" s="38">
        <f t="shared" si="18"/>
        <v>417356.7889</v>
      </c>
      <c r="AS48" s="38">
        <f t="shared" si="18"/>
        <v>434645.6789</v>
      </c>
      <c r="AT48" s="38">
        <f t="shared" si="18"/>
        <v>452334.5679</v>
      </c>
      <c r="AU48" s="38">
        <f t="shared" si="18"/>
        <v>470423.4568</v>
      </c>
      <c r="AV48" s="38">
        <f t="shared" si="18"/>
        <v>488912.3457</v>
      </c>
      <c r="AW48" s="38">
        <f t="shared" si="18"/>
        <v>507801.2346</v>
      </c>
      <c r="AX48" s="38">
        <f t="shared" si="18"/>
        <v>527180.1235</v>
      </c>
    </row>
    <row r="49" ht="14.25" customHeight="1" outlineLevel="1">
      <c r="A49" s="35">
        <v>5.0</v>
      </c>
      <c r="B49" s="7">
        <v>0.01</v>
      </c>
      <c r="D49" s="3" t="s">
        <v>27</v>
      </c>
      <c r="E49" s="38">
        <f t="shared" ref="E49:AX49" si="19">E39*$B$49*5*$A$49</f>
        <v>8250</v>
      </c>
      <c r="F49" s="38">
        <f t="shared" si="19"/>
        <v>16575</v>
      </c>
      <c r="G49" s="38">
        <f t="shared" si="19"/>
        <v>27407.5</v>
      </c>
      <c r="H49" s="38">
        <f t="shared" si="19"/>
        <v>39615.75</v>
      </c>
      <c r="I49" s="38">
        <f t="shared" si="19"/>
        <v>54086.575</v>
      </c>
      <c r="J49" s="38">
        <f t="shared" si="19"/>
        <v>70283.6575</v>
      </c>
      <c r="K49" s="38">
        <f t="shared" si="19"/>
        <v>89528.36575</v>
      </c>
      <c r="L49" s="38">
        <f t="shared" si="19"/>
        <v>111327.8366</v>
      </c>
      <c r="M49" s="38">
        <f t="shared" si="19"/>
        <v>137007.7837</v>
      </c>
      <c r="N49" s="38">
        <f t="shared" si="19"/>
        <v>166075.7784</v>
      </c>
      <c r="O49" s="38">
        <f t="shared" si="19"/>
        <v>200232.5778</v>
      </c>
      <c r="P49" s="38">
        <f t="shared" si="19"/>
        <v>239398.2578</v>
      </c>
      <c r="Q49" s="38">
        <f t="shared" si="19"/>
        <v>279814.8258</v>
      </c>
      <c r="R49" s="38">
        <f t="shared" si="19"/>
        <v>321106.4826</v>
      </c>
      <c r="S49" s="38">
        <f t="shared" si="19"/>
        <v>363235.6483</v>
      </c>
      <c r="T49" s="38">
        <f t="shared" si="19"/>
        <v>406198.5648</v>
      </c>
      <c r="U49" s="38">
        <f t="shared" si="19"/>
        <v>449994.8565</v>
      </c>
      <c r="V49" s="38">
        <f t="shared" si="19"/>
        <v>494624.4856</v>
      </c>
      <c r="W49" s="38">
        <f t="shared" si="19"/>
        <v>540087.4486</v>
      </c>
      <c r="X49" s="38">
        <f t="shared" si="19"/>
        <v>586383.7449</v>
      </c>
      <c r="Y49" s="38">
        <f t="shared" si="19"/>
        <v>633513.3745</v>
      </c>
      <c r="Z49" s="38">
        <f t="shared" si="19"/>
        <v>681476.3374</v>
      </c>
      <c r="AA49" s="38">
        <f t="shared" si="19"/>
        <v>730272.6337</v>
      </c>
      <c r="AB49" s="38">
        <f t="shared" si="19"/>
        <v>779902.2634</v>
      </c>
      <c r="AC49" s="38">
        <f t="shared" si="19"/>
        <v>830365.2263</v>
      </c>
      <c r="AD49" s="38">
        <f t="shared" si="19"/>
        <v>882036.5226</v>
      </c>
      <c r="AE49" s="38">
        <f t="shared" si="19"/>
        <v>934953.6523</v>
      </c>
      <c r="AF49" s="38">
        <f t="shared" si="19"/>
        <v>989120.3652</v>
      </c>
      <c r="AG49" s="38">
        <f t="shared" si="19"/>
        <v>1044537.037</v>
      </c>
      <c r="AH49" s="38">
        <f t="shared" si="19"/>
        <v>1101203.704</v>
      </c>
      <c r="AI49" s="38">
        <f t="shared" si="19"/>
        <v>1159120.37</v>
      </c>
      <c r="AJ49" s="38">
        <f t="shared" si="19"/>
        <v>1218287.037</v>
      </c>
      <c r="AK49" s="38">
        <f t="shared" si="19"/>
        <v>1278703.704</v>
      </c>
      <c r="AL49" s="38">
        <f t="shared" si="19"/>
        <v>1340370.37</v>
      </c>
      <c r="AM49" s="38">
        <f t="shared" si="19"/>
        <v>1403287.037</v>
      </c>
      <c r="AN49" s="38">
        <f t="shared" si="19"/>
        <v>1467453.704</v>
      </c>
      <c r="AO49" s="38">
        <f t="shared" si="19"/>
        <v>1532870.37</v>
      </c>
      <c r="AP49" s="38">
        <f t="shared" si="19"/>
        <v>1599912.037</v>
      </c>
      <c r="AQ49" s="38">
        <f t="shared" si="19"/>
        <v>1668616.204</v>
      </c>
      <c r="AR49" s="38">
        <f t="shared" si="19"/>
        <v>1738986.62</v>
      </c>
      <c r="AS49" s="38">
        <f t="shared" si="19"/>
        <v>1811023.662</v>
      </c>
      <c r="AT49" s="38">
        <f t="shared" si="19"/>
        <v>1884727.366</v>
      </c>
      <c r="AU49" s="38">
        <f t="shared" si="19"/>
        <v>1960097.737</v>
      </c>
      <c r="AV49" s="38">
        <f t="shared" si="19"/>
        <v>2037134.774</v>
      </c>
      <c r="AW49" s="38">
        <f t="shared" si="19"/>
        <v>2115838.477</v>
      </c>
      <c r="AX49" s="38">
        <f t="shared" si="19"/>
        <v>2196583.848</v>
      </c>
    </row>
    <row r="50" ht="14.25" customHeight="1">
      <c r="D50" s="3" t="s">
        <v>28</v>
      </c>
      <c r="E50" s="39">
        <f t="shared" ref="E50:AX50" si="20">E47+E48+E49</f>
        <v>11220</v>
      </c>
      <c r="F50" s="39">
        <f t="shared" si="20"/>
        <v>22542</v>
      </c>
      <c r="G50" s="39">
        <f t="shared" si="20"/>
        <v>37274.2</v>
      </c>
      <c r="H50" s="39">
        <f t="shared" si="20"/>
        <v>53877.42</v>
      </c>
      <c r="I50" s="39">
        <f t="shared" si="20"/>
        <v>73557.742</v>
      </c>
      <c r="J50" s="39">
        <f t="shared" si="20"/>
        <v>95585.7742</v>
      </c>
      <c r="K50" s="39">
        <f t="shared" si="20"/>
        <v>121758.5774</v>
      </c>
      <c r="L50" s="39">
        <f t="shared" si="20"/>
        <v>151405.8577</v>
      </c>
      <c r="M50" s="39">
        <f t="shared" si="20"/>
        <v>186330.5858</v>
      </c>
      <c r="N50" s="39">
        <f t="shared" si="20"/>
        <v>225863.0586</v>
      </c>
      <c r="O50" s="39">
        <f t="shared" si="20"/>
        <v>272316.3059</v>
      </c>
      <c r="P50" s="39">
        <f t="shared" si="20"/>
        <v>325581.6306</v>
      </c>
      <c r="Q50" s="39">
        <f t="shared" si="20"/>
        <v>380548.1631</v>
      </c>
      <c r="R50" s="39">
        <f t="shared" si="20"/>
        <v>436704.8163</v>
      </c>
      <c r="S50" s="39">
        <f t="shared" si="20"/>
        <v>494000.4816</v>
      </c>
      <c r="T50" s="39">
        <f t="shared" si="20"/>
        <v>552430.0482</v>
      </c>
      <c r="U50" s="39">
        <f t="shared" si="20"/>
        <v>611993.0048</v>
      </c>
      <c r="V50" s="39">
        <f t="shared" si="20"/>
        <v>672689.3005</v>
      </c>
      <c r="W50" s="39">
        <f t="shared" si="20"/>
        <v>734518.93</v>
      </c>
      <c r="X50" s="39">
        <f t="shared" si="20"/>
        <v>797481.893</v>
      </c>
      <c r="Y50" s="39">
        <f t="shared" si="20"/>
        <v>861578.1893</v>
      </c>
      <c r="Z50" s="39">
        <f t="shared" si="20"/>
        <v>926807.8189</v>
      </c>
      <c r="AA50" s="39">
        <f t="shared" si="20"/>
        <v>993170.7819</v>
      </c>
      <c r="AB50" s="39">
        <f t="shared" si="20"/>
        <v>1060667.078</v>
      </c>
      <c r="AC50" s="39">
        <f t="shared" si="20"/>
        <v>1129296.708</v>
      </c>
      <c r="AD50" s="39">
        <f t="shared" si="20"/>
        <v>1199569.671</v>
      </c>
      <c r="AE50" s="39">
        <f t="shared" si="20"/>
        <v>1271536.967</v>
      </c>
      <c r="AF50" s="39">
        <f t="shared" si="20"/>
        <v>1345203.697</v>
      </c>
      <c r="AG50" s="39">
        <f t="shared" si="20"/>
        <v>1420570.37</v>
      </c>
      <c r="AH50" s="39">
        <f t="shared" si="20"/>
        <v>1497637.037</v>
      </c>
      <c r="AI50" s="39">
        <f t="shared" si="20"/>
        <v>1576403.704</v>
      </c>
      <c r="AJ50" s="39">
        <f t="shared" si="20"/>
        <v>1656870.37</v>
      </c>
      <c r="AK50" s="39">
        <f t="shared" si="20"/>
        <v>1739037.037</v>
      </c>
      <c r="AL50" s="39">
        <f t="shared" si="20"/>
        <v>1822903.704</v>
      </c>
      <c r="AM50" s="39">
        <f t="shared" si="20"/>
        <v>1908470.37</v>
      </c>
      <c r="AN50" s="39">
        <f t="shared" si="20"/>
        <v>1995737.037</v>
      </c>
      <c r="AO50" s="39">
        <f t="shared" si="20"/>
        <v>2084703.704</v>
      </c>
      <c r="AP50" s="39">
        <f t="shared" si="20"/>
        <v>2175880.37</v>
      </c>
      <c r="AQ50" s="39">
        <f t="shared" si="20"/>
        <v>2269318.037</v>
      </c>
      <c r="AR50" s="39">
        <f t="shared" si="20"/>
        <v>2365021.804</v>
      </c>
      <c r="AS50" s="39">
        <f t="shared" si="20"/>
        <v>2462992.18</v>
      </c>
      <c r="AT50" s="39">
        <f t="shared" si="20"/>
        <v>2563229.218</v>
      </c>
      <c r="AU50" s="39">
        <f t="shared" si="20"/>
        <v>2665732.922</v>
      </c>
      <c r="AV50" s="39">
        <f t="shared" si="20"/>
        <v>2770503.292</v>
      </c>
      <c r="AW50" s="39">
        <f t="shared" si="20"/>
        <v>2877540.329</v>
      </c>
      <c r="AX50" s="39">
        <f t="shared" si="20"/>
        <v>2987354.033</v>
      </c>
    </row>
    <row r="51" ht="14.25" customHeight="1">
      <c r="E51" s="40"/>
      <c r="F51" s="24"/>
      <c r="G51" s="24"/>
      <c r="H51" s="24"/>
      <c r="I51" s="24"/>
    </row>
    <row r="52" ht="14.25" customHeight="1">
      <c r="D52" s="37" t="s">
        <v>29</v>
      </c>
      <c r="E52" s="40"/>
      <c r="F52" s="24"/>
      <c r="G52" s="24"/>
      <c r="H52" s="24"/>
      <c r="I52" s="24"/>
    </row>
    <row r="53" ht="14.25" customHeight="1">
      <c r="D53" s="3" t="s">
        <v>1</v>
      </c>
      <c r="E53" s="4">
        <v>1.0</v>
      </c>
      <c r="F53" s="4">
        <v>2.0</v>
      </c>
      <c r="G53" s="4">
        <v>3.0</v>
      </c>
      <c r="H53" s="4">
        <v>4.0</v>
      </c>
      <c r="I53" s="4">
        <v>5.0</v>
      </c>
      <c r="J53" s="4">
        <v>6.0</v>
      </c>
      <c r="K53" s="4">
        <v>7.0</v>
      </c>
      <c r="L53" s="4">
        <v>8.0</v>
      </c>
      <c r="M53" s="4">
        <v>9.0</v>
      </c>
      <c r="N53" s="4">
        <v>10.0</v>
      </c>
      <c r="O53" s="4">
        <v>11.0</v>
      </c>
      <c r="P53" s="4">
        <v>12.0</v>
      </c>
      <c r="Q53" s="4">
        <v>13.0</v>
      </c>
      <c r="R53" s="4">
        <v>14.0</v>
      </c>
      <c r="S53" s="4">
        <v>15.0</v>
      </c>
      <c r="T53" s="4">
        <v>16.0</v>
      </c>
      <c r="U53" s="4">
        <v>17.0</v>
      </c>
      <c r="V53" s="4">
        <v>18.0</v>
      </c>
      <c r="W53" s="4">
        <v>19.0</v>
      </c>
      <c r="X53" s="4">
        <v>20.0</v>
      </c>
      <c r="Y53" s="4">
        <v>21.0</v>
      </c>
      <c r="Z53" s="4">
        <v>22.0</v>
      </c>
      <c r="AA53" s="4">
        <v>23.0</v>
      </c>
      <c r="AB53" s="4">
        <v>24.0</v>
      </c>
      <c r="AC53" s="4">
        <v>25.0</v>
      </c>
      <c r="AD53" s="4">
        <v>26.0</v>
      </c>
      <c r="AE53" s="4">
        <v>27.0</v>
      </c>
      <c r="AF53" s="4">
        <v>28.0</v>
      </c>
      <c r="AG53" s="4">
        <v>29.0</v>
      </c>
      <c r="AH53" s="4">
        <v>30.0</v>
      </c>
      <c r="AI53" s="4">
        <v>31.0</v>
      </c>
      <c r="AJ53" s="4">
        <v>32.0</v>
      </c>
      <c r="AK53" s="4">
        <v>33.0</v>
      </c>
      <c r="AL53" s="4">
        <v>34.0</v>
      </c>
      <c r="AM53" s="4">
        <v>35.0</v>
      </c>
      <c r="AN53" s="4">
        <v>36.0</v>
      </c>
      <c r="AO53" s="4">
        <v>37.0</v>
      </c>
      <c r="AP53" s="4">
        <v>38.0</v>
      </c>
      <c r="AQ53" s="4">
        <v>39.0</v>
      </c>
      <c r="AR53" s="4">
        <v>40.0</v>
      </c>
      <c r="AS53" s="4">
        <v>41.0</v>
      </c>
      <c r="AT53" s="4">
        <v>42.0</v>
      </c>
      <c r="AU53" s="4">
        <v>43.0</v>
      </c>
      <c r="AV53" s="4">
        <v>44.0</v>
      </c>
      <c r="AW53" s="4">
        <v>45.0</v>
      </c>
      <c r="AX53" s="4">
        <v>46.0</v>
      </c>
    </row>
    <row r="54" ht="14.25" customHeight="1" outlineLevel="1">
      <c r="D54" s="3" t="s">
        <v>30</v>
      </c>
      <c r="E54" s="41">
        <v>999425.7767783522</v>
      </c>
      <c r="F54" s="41">
        <v>1131124.2951651723</v>
      </c>
      <c r="G54" s="41">
        <v>1332351.9986676483</v>
      </c>
      <c r="H54" s="41">
        <v>1664624.8872242644</v>
      </c>
      <c r="I54" s="41">
        <v>2076566.2794049156</v>
      </c>
      <c r="J54" s="41">
        <v>2495117.953060438</v>
      </c>
      <c r="K54" s="41">
        <v>2884430.5748933475</v>
      </c>
      <c r="L54" s="41">
        <v>3279878.5152386404</v>
      </c>
      <c r="M54" s="41">
        <v>3723887.9962761123</v>
      </c>
      <c r="N54" s="41">
        <v>4175098.6106397165</v>
      </c>
      <c r="O54" s="41">
        <v>4760564.765609806</v>
      </c>
      <c r="P54" s="41">
        <v>5356025.313162494</v>
      </c>
      <c r="Q54" s="41">
        <v>5893119.549662437</v>
      </c>
      <c r="R54" s="41">
        <v>6439230.7713385485</v>
      </c>
      <c r="S54" s="41">
        <v>6994542.27448694</v>
      </c>
      <c r="T54" s="41">
        <v>7559237.355403727</v>
      </c>
      <c r="U54" s="41">
        <v>8133499.31038502</v>
      </c>
      <c r="V54" s="41">
        <v>8717511.435726935</v>
      </c>
      <c r="W54" s="41">
        <v>9182831.25007643</v>
      </c>
      <c r="X54" s="41">
        <v>9655745.75330722</v>
      </c>
      <c r="Y54" s="41">
        <v>1.0229771574955417E7</v>
      </c>
      <c r="Z54" s="41">
        <v>1.0813625344741933E7</v>
      </c>
      <c r="AA54" s="41">
        <v>1.1407490358962882E7</v>
      </c>
      <c r="AB54" s="41">
        <v>1.2011549913914379E7</v>
      </c>
      <c r="AC54" s="41">
        <v>1.255135050596717E7</v>
      </c>
      <c r="AD54" s="41">
        <v>1.3100217653566452E7</v>
      </c>
      <c r="AE54" s="41">
        <v>1.3658303541897254E7</v>
      </c>
      <c r="AF54" s="41">
        <v>1.4225760356144613E7</v>
      </c>
      <c r="AG54" s="41">
        <v>1.480274028149356E7</v>
      </c>
      <c r="AH54" s="41">
        <v>1.5389395503129127E7</v>
      </c>
      <c r="AI54" s="41">
        <v>1.5985878206236348E7</v>
      </c>
      <c r="AJ54" s="41">
        <v>1.6592340576000255E7</v>
      </c>
      <c r="AK54" s="41">
        <v>1.7208934797605883E7</v>
      </c>
      <c r="AL54" s="41">
        <v>1.7835813056238264E7</v>
      </c>
      <c r="AM54" s="41">
        <v>1.847312753708243E7</v>
      </c>
      <c r="AN54" s="41">
        <v>1.9121005536434554E7</v>
      </c>
      <c r="AO54" s="41">
        <v>1.96862410173508E7</v>
      </c>
      <c r="AP54" s="41">
        <v>2.026042794270254E7</v>
      </c>
      <c r="AQ54" s="41">
        <v>2.084369360878594E7</v>
      </c>
      <c r="AR54" s="41">
        <v>2.143616531189717E7</v>
      </c>
      <c r="AS54" s="41">
        <v>2.1949303681754403E7</v>
      </c>
      <c r="AT54" s="41">
        <v>2.219259262017778E7</v>
      </c>
      <c r="AU54" s="41">
        <v>2.235851854593778E7</v>
      </c>
      <c r="AV54" s="41">
        <v>2.252444447169778E7</v>
      </c>
      <c r="AW54" s="41">
        <v>2.2648888916017782E7</v>
      </c>
      <c r="AX54" s="41">
        <v>2.2773333360337783E7</v>
      </c>
    </row>
    <row r="55" ht="14.25" customHeight="1" outlineLevel="1">
      <c r="C55" s="42" t="s">
        <v>31</v>
      </c>
      <c r="D55" s="43">
        <v>0.01</v>
      </c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</row>
    <row r="56" ht="14.25" customHeight="1" outlineLevel="1">
      <c r="C56" s="45" t="s">
        <v>32</v>
      </c>
      <c r="D56" s="42">
        <v>1.8</v>
      </c>
    </row>
    <row r="57" ht="14.25" customHeight="1" outlineLevel="1">
      <c r="C57" s="45" t="s">
        <v>33</v>
      </c>
      <c r="D57" s="42">
        <v>2.4</v>
      </c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</row>
    <row r="58" ht="14.25" customHeight="1">
      <c r="C58" s="44"/>
      <c r="D58" s="3" t="s">
        <v>34</v>
      </c>
      <c r="E58" s="47">
        <f t="shared" ref="E58:N58" si="21">E54*$D$56*$D$55</f>
        <v>17989.66398</v>
      </c>
      <c r="F58" s="47">
        <f t="shared" si="21"/>
        <v>20360.23731</v>
      </c>
      <c r="G58" s="47">
        <f t="shared" si="21"/>
        <v>23982.33598</v>
      </c>
      <c r="H58" s="47">
        <f t="shared" si="21"/>
        <v>29963.24797</v>
      </c>
      <c r="I58" s="47">
        <f t="shared" si="21"/>
        <v>37378.19303</v>
      </c>
      <c r="J58" s="47">
        <f t="shared" si="21"/>
        <v>44912.12316</v>
      </c>
      <c r="K58" s="47">
        <f t="shared" si="21"/>
        <v>51919.75035</v>
      </c>
      <c r="L58" s="47">
        <f t="shared" si="21"/>
        <v>59037.81327</v>
      </c>
      <c r="M58" s="47">
        <f t="shared" si="21"/>
        <v>67029.98393</v>
      </c>
      <c r="N58" s="47">
        <f t="shared" si="21"/>
        <v>75151.77499</v>
      </c>
      <c r="O58" s="47">
        <f t="shared" ref="O58:AX58" si="22">O54*$D$57*$D$55</f>
        <v>114253.5544</v>
      </c>
      <c r="P58" s="47">
        <f t="shared" si="22"/>
        <v>128544.6075</v>
      </c>
      <c r="Q58" s="47">
        <f t="shared" si="22"/>
        <v>141434.8692</v>
      </c>
      <c r="R58" s="47">
        <f t="shared" si="22"/>
        <v>154541.5385</v>
      </c>
      <c r="S58" s="47">
        <f t="shared" si="22"/>
        <v>167869.0146</v>
      </c>
      <c r="T58" s="47">
        <f t="shared" si="22"/>
        <v>181421.6965</v>
      </c>
      <c r="U58" s="47">
        <f t="shared" si="22"/>
        <v>195203.9834</v>
      </c>
      <c r="V58" s="47">
        <f t="shared" si="22"/>
        <v>209220.2745</v>
      </c>
      <c r="W58" s="47">
        <f t="shared" si="22"/>
        <v>220387.95</v>
      </c>
      <c r="X58" s="47">
        <f t="shared" si="22"/>
        <v>231737.8981</v>
      </c>
      <c r="Y58" s="47">
        <f t="shared" si="22"/>
        <v>245514.5178</v>
      </c>
      <c r="Z58" s="47">
        <f t="shared" si="22"/>
        <v>259527.0083</v>
      </c>
      <c r="AA58" s="47">
        <f t="shared" si="22"/>
        <v>273779.7686</v>
      </c>
      <c r="AB58" s="47">
        <f t="shared" si="22"/>
        <v>288277.1979</v>
      </c>
      <c r="AC58" s="47">
        <f t="shared" si="22"/>
        <v>301232.4121</v>
      </c>
      <c r="AD58" s="47">
        <f t="shared" si="22"/>
        <v>314405.2237</v>
      </c>
      <c r="AE58" s="47">
        <f t="shared" si="22"/>
        <v>327799.285</v>
      </c>
      <c r="AF58" s="47">
        <f t="shared" si="22"/>
        <v>341418.2485</v>
      </c>
      <c r="AG58" s="47">
        <f t="shared" si="22"/>
        <v>355265.7668</v>
      </c>
      <c r="AH58" s="47">
        <f t="shared" si="22"/>
        <v>369345.4921</v>
      </c>
      <c r="AI58" s="47">
        <f t="shared" si="22"/>
        <v>383661.0769</v>
      </c>
      <c r="AJ58" s="47">
        <f t="shared" si="22"/>
        <v>398216.1738</v>
      </c>
      <c r="AK58" s="47">
        <f t="shared" si="22"/>
        <v>413014.4351</v>
      </c>
      <c r="AL58" s="47">
        <f t="shared" si="22"/>
        <v>428059.5133</v>
      </c>
      <c r="AM58" s="47">
        <f t="shared" si="22"/>
        <v>443355.0609</v>
      </c>
      <c r="AN58" s="47">
        <f t="shared" si="22"/>
        <v>458904.1329</v>
      </c>
      <c r="AO58" s="47">
        <f t="shared" si="22"/>
        <v>472469.7844</v>
      </c>
      <c r="AP58" s="47">
        <f t="shared" si="22"/>
        <v>486250.2706</v>
      </c>
      <c r="AQ58" s="47">
        <f t="shared" si="22"/>
        <v>500248.6466</v>
      </c>
      <c r="AR58" s="47">
        <f t="shared" si="22"/>
        <v>514467.9675</v>
      </c>
      <c r="AS58" s="47">
        <f t="shared" si="22"/>
        <v>526783.2884</v>
      </c>
      <c r="AT58" s="47">
        <f t="shared" si="22"/>
        <v>532622.2229</v>
      </c>
      <c r="AU58" s="47">
        <f t="shared" si="22"/>
        <v>536604.4451</v>
      </c>
      <c r="AV58" s="47">
        <f t="shared" si="22"/>
        <v>540586.6673</v>
      </c>
      <c r="AW58" s="47">
        <f t="shared" si="22"/>
        <v>543573.334</v>
      </c>
      <c r="AX58" s="47">
        <f t="shared" si="22"/>
        <v>546560.0006</v>
      </c>
    </row>
    <row r="59" ht="14.25" customHeight="1"/>
    <row r="60" ht="14.25" customHeight="1">
      <c r="D60" s="37" t="s">
        <v>35</v>
      </c>
      <c r="E60" s="48"/>
      <c r="F60" s="48"/>
      <c r="G60" s="48"/>
    </row>
    <row r="61" ht="14.25" customHeight="1">
      <c r="D61" s="3" t="s">
        <v>1</v>
      </c>
      <c r="E61" s="4">
        <v>1.0</v>
      </c>
      <c r="F61" s="4">
        <v>2.0</v>
      </c>
      <c r="G61" s="4">
        <v>3.0</v>
      </c>
      <c r="H61" s="4">
        <v>4.0</v>
      </c>
      <c r="I61" s="4">
        <v>5.0</v>
      </c>
      <c r="J61" s="4">
        <v>6.0</v>
      </c>
      <c r="K61" s="4">
        <v>7.0</v>
      </c>
      <c r="L61" s="4">
        <v>8.0</v>
      </c>
      <c r="M61" s="4">
        <v>9.0</v>
      </c>
      <c r="N61" s="4">
        <v>10.0</v>
      </c>
      <c r="O61" s="4">
        <v>11.0</v>
      </c>
      <c r="P61" s="4">
        <v>12.0</v>
      </c>
      <c r="Q61" s="4">
        <v>13.0</v>
      </c>
      <c r="R61" s="4">
        <v>14.0</v>
      </c>
      <c r="S61" s="4">
        <v>15.0</v>
      </c>
      <c r="T61" s="4">
        <v>16.0</v>
      </c>
      <c r="U61" s="4">
        <v>17.0</v>
      </c>
      <c r="V61" s="4">
        <v>18.0</v>
      </c>
      <c r="W61" s="4">
        <v>19.0</v>
      </c>
      <c r="X61" s="4">
        <v>20.0</v>
      </c>
      <c r="Y61" s="4">
        <v>21.0</v>
      </c>
      <c r="Z61" s="4">
        <v>22.0</v>
      </c>
      <c r="AA61" s="4">
        <v>23.0</v>
      </c>
      <c r="AB61" s="4">
        <v>24.0</v>
      </c>
      <c r="AC61" s="4">
        <v>25.0</v>
      </c>
      <c r="AD61" s="4">
        <v>26.0</v>
      </c>
      <c r="AE61" s="4">
        <v>27.0</v>
      </c>
      <c r="AF61" s="4">
        <v>28.0</v>
      </c>
      <c r="AG61" s="4">
        <v>29.0</v>
      </c>
      <c r="AH61" s="4">
        <v>30.0</v>
      </c>
      <c r="AI61" s="4">
        <v>31.0</v>
      </c>
      <c r="AJ61" s="4">
        <v>32.0</v>
      </c>
      <c r="AK61" s="4">
        <v>33.0</v>
      </c>
      <c r="AL61" s="4">
        <v>34.0</v>
      </c>
      <c r="AM61" s="4">
        <v>35.0</v>
      </c>
      <c r="AN61" s="4">
        <v>36.0</v>
      </c>
      <c r="AO61" s="4">
        <v>37.0</v>
      </c>
      <c r="AP61" s="4">
        <v>38.0</v>
      </c>
      <c r="AQ61" s="4">
        <v>39.0</v>
      </c>
      <c r="AR61" s="4">
        <v>40.0</v>
      </c>
      <c r="AS61" s="4">
        <v>41.0</v>
      </c>
      <c r="AT61" s="4">
        <v>42.0</v>
      </c>
      <c r="AU61" s="4">
        <v>43.0</v>
      </c>
      <c r="AV61" s="4">
        <v>44.0</v>
      </c>
      <c r="AW61" s="4">
        <v>45.0</v>
      </c>
      <c r="AX61" s="4">
        <v>46.0</v>
      </c>
    </row>
    <row r="62" ht="14.25" customHeight="1" outlineLevel="1">
      <c r="D62" s="3" t="s">
        <v>36</v>
      </c>
      <c r="E62" s="4">
        <v>0.0</v>
      </c>
      <c r="F62" s="4">
        <v>0.0</v>
      </c>
      <c r="G62" s="4">
        <v>0.0</v>
      </c>
      <c r="H62" s="4">
        <v>0.0</v>
      </c>
      <c r="I62" s="4">
        <f t="shared" ref="I62:AX62" si="23">I20</f>
        <v>22</v>
      </c>
      <c r="J62" s="4">
        <f t="shared" si="23"/>
        <v>26</v>
      </c>
      <c r="K62" s="4">
        <f t="shared" si="23"/>
        <v>31</v>
      </c>
      <c r="L62" s="4">
        <f t="shared" si="23"/>
        <v>37</v>
      </c>
      <c r="M62" s="4">
        <f t="shared" si="23"/>
        <v>44</v>
      </c>
      <c r="N62" s="4">
        <f t="shared" si="23"/>
        <v>52</v>
      </c>
      <c r="O62" s="4">
        <f t="shared" si="23"/>
        <v>62</v>
      </c>
      <c r="P62" s="4">
        <f t="shared" si="23"/>
        <v>74</v>
      </c>
      <c r="Q62" s="4">
        <f t="shared" si="23"/>
        <v>76</v>
      </c>
      <c r="R62" s="4">
        <f t="shared" si="23"/>
        <v>78</v>
      </c>
      <c r="S62" s="4">
        <f t="shared" si="23"/>
        <v>80</v>
      </c>
      <c r="T62" s="4">
        <f t="shared" si="23"/>
        <v>82</v>
      </c>
      <c r="U62" s="4">
        <f t="shared" si="23"/>
        <v>84</v>
      </c>
      <c r="V62" s="4">
        <f t="shared" si="23"/>
        <v>86</v>
      </c>
      <c r="W62" s="4">
        <f t="shared" si="23"/>
        <v>88</v>
      </c>
      <c r="X62" s="4">
        <f t="shared" si="23"/>
        <v>90</v>
      </c>
      <c r="Y62" s="4">
        <f t="shared" si="23"/>
        <v>92</v>
      </c>
      <c r="Z62" s="4">
        <f t="shared" si="23"/>
        <v>94</v>
      </c>
      <c r="AA62" s="4">
        <f t="shared" si="23"/>
        <v>96</v>
      </c>
      <c r="AB62" s="4">
        <f t="shared" si="23"/>
        <v>98</v>
      </c>
      <c r="AC62" s="4">
        <f t="shared" si="23"/>
        <v>100</v>
      </c>
      <c r="AD62" s="4">
        <f t="shared" si="23"/>
        <v>103</v>
      </c>
      <c r="AE62" s="4">
        <f t="shared" si="23"/>
        <v>106</v>
      </c>
      <c r="AF62" s="4">
        <f t="shared" si="23"/>
        <v>109</v>
      </c>
      <c r="AG62" s="4">
        <f t="shared" si="23"/>
        <v>112</v>
      </c>
      <c r="AH62" s="4">
        <f t="shared" si="23"/>
        <v>115</v>
      </c>
      <c r="AI62" s="4">
        <f t="shared" si="23"/>
        <v>118</v>
      </c>
      <c r="AJ62" s="4">
        <f t="shared" si="23"/>
        <v>121</v>
      </c>
      <c r="AK62" s="4">
        <f t="shared" si="23"/>
        <v>124</v>
      </c>
      <c r="AL62" s="4">
        <f t="shared" si="23"/>
        <v>127</v>
      </c>
      <c r="AM62" s="4">
        <f t="shared" si="23"/>
        <v>130</v>
      </c>
      <c r="AN62" s="4">
        <f t="shared" si="23"/>
        <v>133</v>
      </c>
      <c r="AO62" s="4">
        <f t="shared" si="23"/>
        <v>136</v>
      </c>
      <c r="AP62" s="4">
        <f t="shared" si="23"/>
        <v>140</v>
      </c>
      <c r="AQ62" s="4">
        <f t="shared" si="23"/>
        <v>144</v>
      </c>
      <c r="AR62" s="4">
        <f t="shared" si="23"/>
        <v>148</v>
      </c>
      <c r="AS62" s="4">
        <f t="shared" si="23"/>
        <v>152</v>
      </c>
      <c r="AT62" s="4">
        <f t="shared" si="23"/>
        <v>156</v>
      </c>
      <c r="AU62" s="4">
        <f t="shared" si="23"/>
        <v>160</v>
      </c>
      <c r="AV62" s="4">
        <f t="shared" si="23"/>
        <v>164</v>
      </c>
      <c r="AW62" s="4">
        <f t="shared" si="23"/>
        <v>168</v>
      </c>
      <c r="AX62" s="4">
        <f t="shared" si="23"/>
        <v>173</v>
      </c>
    </row>
    <row r="63" ht="14.25" customHeight="1">
      <c r="D63" s="3" t="s">
        <v>37</v>
      </c>
      <c r="E63" s="39">
        <v>0.0</v>
      </c>
      <c r="F63" s="39">
        <v>0.0</v>
      </c>
      <c r="G63" s="39">
        <v>0.0</v>
      </c>
      <c r="H63" s="39">
        <v>0.0</v>
      </c>
      <c r="I63" s="39">
        <f t="shared" ref="I63:AX63" si="24">I26</f>
        <v>12100</v>
      </c>
      <c r="J63" s="39">
        <f t="shared" si="24"/>
        <v>14300</v>
      </c>
      <c r="K63" s="39">
        <f t="shared" si="24"/>
        <v>17050</v>
      </c>
      <c r="L63" s="39">
        <f t="shared" si="24"/>
        <v>20350</v>
      </c>
      <c r="M63" s="39">
        <f t="shared" si="24"/>
        <v>24200</v>
      </c>
      <c r="N63" s="39">
        <f t="shared" si="24"/>
        <v>28600</v>
      </c>
      <c r="O63" s="39">
        <f t="shared" si="24"/>
        <v>34100</v>
      </c>
      <c r="P63" s="39">
        <f t="shared" si="24"/>
        <v>40700</v>
      </c>
      <c r="Q63" s="39">
        <f t="shared" si="24"/>
        <v>41800</v>
      </c>
      <c r="R63" s="39">
        <f t="shared" si="24"/>
        <v>42900</v>
      </c>
      <c r="S63" s="39">
        <f t="shared" si="24"/>
        <v>44000</v>
      </c>
      <c r="T63" s="39">
        <f t="shared" si="24"/>
        <v>45100</v>
      </c>
      <c r="U63" s="39">
        <f t="shared" si="24"/>
        <v>46200</v>
      </c>
      <c r="V63" s="39">
        <f t="shared" si="24"/>
        <v>47300</v>
      </c>
      <c r="W63" s="39">
        <f t="shared" si="24"/>
        <v>48400</v>
      </c>
      <c r="X63" s="39">
        <f t="shared" si="24"/>
        <v>49500</v>
      </c>
      <c r="Y63" s="39">
        <f t="shared" si="24"/>
        <v>50600</v>
      </c>
      <c r="Z63" s="39">
        <f t="shared" si="24"/>
        <v>51700</v>
      </c>
      <c r="AA63" s="39">
        <f t="shared" si="24"/>
        <v>52800</v>
      </c>
      <c r="AB63" s="39">
        <f t="shared" si="24"/>
        <v>53900</v>
      </c>
      <c r="AC63" s="39">
        <f t="shared" si="24"/>
        <v>55000</v>
      </c>
      <c r="AD63" s="39">
        <f t="shared" si="24"/>
        <v>56650</v>
      </c>
      <c r="AE63" s="39">
        <f t="shared" si="24"/>
        <v>58300</v>
      </c>
      <c r="AF63" s="39">
        <f t="shared" si="24"/>
        <v>59950</v>
      </c>
      <c r="AG63" s="39">
        <f t="shared" si="24"/>
        <v>61600</v>
      </c>
      <c r="AH63" s="39">
        <f t="shared" si="24"/>
        <v>63250</v>
      </c>
      <c r="AI63" s="39">
        <f t="shared" si="24"/>
        <v>64900</v>
      </c>
      <c r="AJ63" s="39">
        <f t="shared" si="24"/>
        <v>66550</v>
      </c>
      <c r="AK63" s="39">
        <f t="shared" si="24"/>
        <v>68200</v>
      </c>
      <c r="AL63" s="39">
        <f t="shared" si="24"/>
        <v>69850</v>
      </c>
      <c r="AM63" s="39">
        <f t="shared" si="24"/>
        <v>71500</v>
      </c>
      <c r="AN63" s="39">
        <f t="shared" si="24"/>
        <v>73150</v>
      </c>
      <c r="AO63" s="39">
        <f t="shared" si="24"/>
        <v>74800</v>
      </c>
      <c r="AP63" s="39">
        <f t="shared" si="24"/>
        <v>77000</v>
      </c>
      <c r="AQ63" s="39">
        <f t="shared" si="24"/>
        <v>79200</v>
      </c>
      <c r="AR63" s="39">
        <f t="shared" si="24"/>
        <v>81400</v>
      </c>
      <c r="AS63" s="39">
        <f t="shared" si="24"/>
        <v>83600</v>
      </c>
      <c r="AT63" s="39">
        <f t="shared" si="24"/>
        <v>85800</v>
      </c>
      <c r="AU63" s="39">
        <f t="shared" si="24"/>
        <v>88000</v>
      </c>
      <c r="AV63" s="39">
        <f t="shared" si="24"/>
        <v>90200</v>
      </c>
      <c r="AW63" s="39">
        <f t="shared" si="24"/>
        <v>92400</v>
      </c>
      <c r="AX63" s="39">
        <f t="shared" si="24"/>
        <v>95150</v>
      </c>
    </row>
    <row r="64" ht="14.25" customHeight="1"/>
    <row r="65" ht="14.25" customHeight="1"/>
    <row r="66" ht="14.25" customHeight="1">
      <c r="D66" s="49" t="s">
        <v>38</v>
      </c>
      <c r="E66" s="50">
        <f t="shared" ref="E66:AX66" si="25">E50+E58+E63</f>
        <v>29209.66398</v>
      </c>
      <c r="F66" s="50">
        <f t="shared" si="25"/>
        <v>42902.23731</v>
      </c>
      <c r="G66" s="50">
        <f t="shared" si="25"/>
        <v>61256.53598</v>
      </c>
      <c r="H66" s="50">
        <f t="shared" si="25"/>
        <v>83840.66797</v>
      </c>
      <c r="I66" s="50">
        <f t="shared" si="25"/>
        <v>123035.935</v>
      </c>
      <c r="J66" s="50">
        <f t="shared" si="25"/>
        <v>154797.8974</v>
      </c>
      <c r="K66" s="50">
        <f t="shared" si="25"/>
        <v>190728.3278</v>
      </c>
      <c r="L66" s="50">
        <f t="shared" si="25"/>
        <v>230793.671</v>
      </c>
      <c r="M66" s="50">
        <f t="shared" si="25"/>
        <v>277560.5697</v>
      </c>
      <c r="N66" s="50">
        <f t="shared" si="25"/>
        <v>329614.8336</v>
      </c>
      <c r="O66" s="50">
        <f t="shared" si="25"/>
        <v>420669.8602</v>
      </c>
      <c r="P66" s="50">
        <f t="shared" si="25"/>
        <v>494826.2381</v>
      </c>
      <c r="Q66" s="50">
        <f t="shared" si="25"/>
        <v>563783.0323</v>
      </c>
      <c r="R66" s="50">
        <f t="shared" si="25"/>
        <v>634146.3548</v>
      </c>
      <c r="S66" s="50">
        <f t="shared" si="25"/>
        <v>705869.4962</v>
      </c>
      <c r="T66" s="50">
        <f t="shared" si="25"/>
        <v>778951.7447</v>
      </c>
      <c r="U66" s="50">
        <f t="shared" si="25"/>
        <v>853396.9883</v>
      </c>
      <c r="V66" s="50">
        <f t="shared" si="25"/>
        <v>929209.5749</v>
      </c>
      <c r="W66" s="50">
        <f t="shared" si="25"/>
        <v>1003306.88</v>
      </c>
      <c r="X66" s="50">
        <f t="shared" si="25"/>
        <v>1078719.791</v>
      </c>
      <c r="Y66" s="50">
        <f t="shared" si="25"/>
        <v>1157692.707</v>
      </c>
      <c r="Z66" s="50">
        <f t="shared" si="25"/>
        <v>1238034.827</v>
      </c>
      <c r="AA66" s="50">
        <f t="shared" si="25"/>
        <v>1319750.551</v>
      </c>
      <c r="AB66" s="50">
        <f t="shared" si="25"/>
        <v>1402844.276</v>
      </c>
      <c r="AC66" s="50">
        <f t="shared" si="25"/>
        <v>1485529.12</v>
      </c>
      <c r="AD66" s="50">
        <f t="shared" si="25"/>
        <v>1570624.894</v>
      </c>
      <c r="AE66" s="50">
        <f t="shared" si="25"/>
        <v>1657636.252</v>
      </c>
      <c r="AF66" s="50">
        <f t="shared" si="25"/>
        <v>1746571.945</v>
      </c>
      <c r="AG66" s="50">
        <f t="shared" si="25"/>
        <v>1837436.136</v>
      </c>
      <c r="AH66" s="50">
        <f t="shared" si="25"/>
        <v>1930232.529</v>
      </c>
      <c r="AI66" s="50">
        <f t="shared" si="25"/>
        <v>2024964.781</v>
      </c>
      <c r="AJ66" s="50">
        <f t="shared" si="25"/>
        <v>2121636.544</v>
      </c>
      <c r="AK66" s="50">
        <f t="shared" si="25"/>
        <v>2220251.472</v>
      </c>
      <c r="AL66" s="50">
        <f t="shared" si="25"/>
        <v>2320813.217</v>
      </c>
      <c r="AM66" s="50">
        <f t="shared" si="25"/>
        <v>2423325.431</v>
      </c>
      <c r="AN66" s="50">
        <f t="shared" si="25"/>
        <v>2527791.17</v>
      </c>
      <c r="AO66" s="50">
        <f t="shared" si="25"/>
        <v>2631973.488</v>
      </c>
      <c r="AP66" s="50">
        <f t="shared" si="25"/>
        <v>2739130.641</v>
      </c>
      <c r="AQ66" s="50">
        <f t="shared" si="25"/>
        <v>2848766.684</v>
      </c>
      <c r="AR66" s="50">
        <f t="shared" si="25"/>
        <v>2960889.771</v>
      </c>
      <c r="AS66" s="50">
        <f t="shared" si="25"/>
        <v>3073375.469</v>
      </c>
      <c r="AT66" s="50">
        <f t="shared" si="25"/>
        <v>3181651.441</v>
      </c>
      <c r="AU66" s="50">
        <f t="shared" si="25"/>
        <v>3290337.367</v>
      </c>
      <c r="AV66" s="50">
        <f t="shared" si="25"/>
        <v>3401289.96</v>
      </c>
      <c r="AW66" s="50">
        <f t="shared" si="25"/>
        <v>3513513.663</v>
      </c>
      <c r="AX66" s="51">
        <f t="shared" si="25"/>
        <v>3629064.034</v>
      </c>
    </row>
    <row r="67" ht="14.25" customHeight="1"/>
    <row r="68" ht="14.25" customHeight="1"/>
    <row r="69" ht="14.25" customHeight="1">
      <c r="D69" s="37" t="s">
        <v>39</v>
      </c>
    </row>
    <row r="70" ht="14.25" customHeight="1">
      <c r="D70" s="3" t="s">
        <v>1</v>
      </c>
      <c r="E70" s="4">
        <v>1.0</v>
      </c>
      <c r="F70" s="4">
        <v>2.0</v>
      </c>
      <c r="G70" s="4">
        <v>3.0</v>
      </c>
      <c r="H70" s="4">
        <v>4.0</v>
      </c>
      <c r="I70" s="4">
        <v>5.0</v>
      </c>
      <c r="J70" s="4">
        <v>6.0</v>
      </c>
      <c r="K70" s="4">
        <v>7.0</v>
      </c>
      <c r="L70" s="4">
        <v>8.0</v>
      </c>
      <c r="M70" s="4">
        <v>9.0</v>
      </c>
      <c r="N70" s="4">
        <v>10.0</v>
      </c>
      <c r="O70" s="4">
        <v>11.0</v>
      </c>
      <c r="P70" s="4">
        <v>12.0</v>
      </c>
      <c r="Q70" s="4">
        <v>13.0</v>
      </c>
      <c r="R70" s="4">
        <v>14.0</v>
      </c>
      <c r="S70" s="4">
        <v>15.0</v>
      </c>
      <c r="T70" s="4">
        <v>16.0</v>
      </c>
      <c r="U70" s="4">
        <v>17.0</v>
      </c>
      <c r="V70" s="4">
        <v>18.0</v>
      </c>
      <c r="W70" s="4">
        <v>19.0</v>
      </c>
      <c r="X70" s="4">
        <v>20.0</v>
      </c>
      <c r="Y70" s="4">
        <v>21.0</v>
      </c>
      <c r="Z70" s="4">
        <v>22.0</v>
      </c>
      <c r="AA70" s="4">
        <v>23.0</v>
      </c>
      <c r="AB70" s="4">
        <v>24.0</v>
      </c>
      <c r="AC70" s="4">
        <v>25.0</v>
      </c>
      <c r="AD70" s="4">
        <v>26.0</v>
      </c>
      <c r="AE70" s="4">
        <v>27.0</v>
      </c>
      <c r="AF70" s="4">
        <v>28.0</v>
      </c>
      <c r="AG70" s="4">
        <v>29.0</v>
      </c>
      <c r="AH70" s="4">
        <v>30.0</v>
      </c>
      <c r="AI70" s="4">
        <v>31.0</v>
      </c>
      <c r="AJ70" s="4">
        <v>32.0</v>
      </c>
      <c r="AK70" s="4">
        <v>33.0</v>
      </c>
      <c r="AL70" s="4">
        <v>34.0</v>
      </c>
      <c r="AM70" s="4">
        <v>35.0</v>
      </c>
      <c r="AN70" s="4">
        <v>36.0</v>
      </c>
      <c r="AO70" s="4">
        <v>37.0</v>
      </c>
      <c r="AP70" s="4">
        <v>38.0</v>
      </c>
      <c r="AQ70" s="4">
        <v>39.0</v>
      </c>
      <c r="AR70" s="4">
        <v>40.0</v>
      </c>
      <c r="AS70" s="4">
        <v>41.0</v>
      </c>
      <c r="AT70" s="4">
        <v>42.0</v>
      </c>
      <c r="AU70" s="4">
        <v>43.0</v>
      </c>
      <c r="AV70" s="4">
        <v>44.0</v>
      </c>
      <c r="AW70" s="4">
        <v>45.0</v>
      </c>
      <c r="AX70" s="4">
        <v>46.0</v>
      </c>
    </row>
    <row r="71" ht="14.25" customHeight="1">
      <c r="D71" s="3" t="s">
        <v>40</v>
      </c>
      <c r="E71" s="52">
        <f t="shared" ref="E71:AX71" si="26">E50/E66</f>
        <v>0.3841194478</v>
      </c>
      <c r="F71" s="52">
        <f t="shared" si="26"/>
        <v>0.5254271435</v>
      </c>
      <c r="G71" s="52">
        <f t="shared" si="26"/>
        <v>0.6084934351</v>
      </c>
      <c r="H71" s="52">
        <f t="shared" si="26"/>
        <v>0.642616779</v>
      </c>
      <c r="I71" s="52">
        <f t="shared" si="26"/>
        <v>0.5978557564</v>
      </c>
      <c r="J71" s="52">
        <f t="shared" si="26"/>
        <v>0.6174875488</v>
      </c>
      <c r="K71" s="52">
        <f t="shared" si="26"/>
        <v>0.6383874847</v>
      </c>
      <c r="L71" s="52">
        <f t="shared" si="26"/>
        <v>0.6560225723</v>
      </c>
      <c r="M71" s="52">
        <f t="shared" si="26"/>
        <v>0.671315043</v>
      </c>
      <c r="N71" s="52">
        <f t="shared" si="26"/>
        <v>0.6852332953</v>
      </c>
      <c r="O71" s="52">
        <f t="shared" si="26"/>
        <v>0.6473397113</v>
      </c>
      <c r="P71" s="52">
        <f t="shared" si="26"/>
        <v>0.6579716384</v>
      </c>
      <c r="Q71" s="52">
        <f t="shared" si="26"/>
        <v>0.6749904507</v>
      </c>
      <c r="R71" s="52">
        <f t="shared" si="26"/>
        <v>0.6886498881</v>
      </c>
      <c r="S71" s="52">
        <f t="shared" si="26"/>
        <v>0.6998467624</v>
      </c>
      <c r="T71" s="52">
        <f t="shared" si="26"/>
        <v>0.7091967531</v>
      </c>
      <c r="U71" s="52">
        <f t="shared" si="26"/>
        <v>0.7171258081</v>
      </c>
      <c r="V71" s="52">
        <f t="shared" si="26"/>
        <v>0.7239371167</v>
      </c>
      <c r="W71" s="52">
        <f t="shared" si="26"/>
        <v>0.7320979699</v>
      </c>
      <c r="X71" s="52">
        <f t="shared" si="26"/>
        <v>0.7392854934</v>
      </c>
      <c r="Y71" s="52">
        <f t="shared" si="26"/>
        <v>0.7442201061</v>
      </c>
      <c r="Z71" s="52">
        <f t="shared" si="26"/>
        <v>0.7486120734</v>
      </c>
      <c r="AA71" s="52">
        <f t="shared" si="26"/>
        <v>0.752544321</v>
      </c>
      <c r="AB71" s="52">
        <f t="shared" si="26"/>
        <v>0.7560832633</v>
      </c>
      <c r="AC71" s="52">
        <f t="shared" si="26"/>
        <v>0.7601982975</v>
      </c>
      <c r="AD71" s="52">
        <f t="shared" si="26"/>
        <v>0.7637531246</v>
      </c>
      <c r="AE71" s="52">
        <f t="shared" si="26"/>
        <v>0.7670784018</v>
      </c>
      <c r="AF71" s="52">
        <f t="shared" si="26"/>
        <v>0.7701965558</v>
      </c>
      <c r="AG71" s="52">
        <f t="shared" si="26"/>
        <v>0.7731263914</v>
      </c>
      <c r="AH71" s="52">
        <f t="shared" si="26"/>
        <v>0.7758842598</v>
      </c>
      <c r="AI71" s="52">
        <f t="shared" si="26"/>
        <v>0.7784845044</v>
      </c>
      <c r="AJ71" s="52">
        <f t="shared" si="26"/>
        <v>0.7809397773</v>
      </c>
      <c r="AK71" s="52">
        <f t="shared" si="26"/>
        <v>0.7832612922</v>
      </c>
      <c r="AL71" s="52">
        <f t="shared" si="26"/>
        <v>0.7854590323</v>
      </c>
      <c r="AM71" s="52">
        <f t="shared" si="26"/>
        <v>0.7875419231</v>
      </c>
      <c r="AN71" s="52">
        <f t="shared" si="26"/>
        <v>0.7895181615</v>
      </c>
      <c r="AO71" s="52">
        <f t="shared" si="26"/>
        <v>0.7920686561</v>
      </c>
      <c r="AP71" s="52">
        <f t="shared" si="26"/>
        <v>0.7943689643</v>
      </c>
      <c r="AQ71" s="52">
        <f t="shared" si="26"/>
        <v>0.7965966641</v>
      </c>
      <c r="AR71" s="52">
        <f t="shared" si="26"/>
        <v>0.7987537485</v>
      </c>
      <c r="AS71" s="52">
        <f t="shared" si="26"/>
        <v>0.8013964468</v>
      </c>
      <c r="AT71" s="52">
        <f t="shared" si="26"/>
        <v>0.8056285441</v>
      </c>
      <c r="AU71" s="52">
        <f t="shared" si="26"/>
        <v>0.8101700903</v>
      </c>
      <c r="AV71" s="52">
        <f t="shared" si="26"/>
        <v>0.8145448713</v>
      </c>
      <c r="AW71" s="52">
        <f t="shared" si="26"/>
        <v>0.8189922127</v>
      </c>
      <c r="AX71" s="52">
        <f t="shared" si="26"/>
        <v>0.8231747925</v>
      </c>
    </row>
    <row r="72" ht="14.25" customHeight="1">
      <c r="D72" s="3" t="s">
        <v>29</v>
      </c>
      <c r="E72" s="52">
        <f t="shared" ref="E72:AX72" si="27">E58/E66</f>
        <v>0.6158805522</v>
      </c>
      <c r="F72" s="52">
        <f t="shared" si="27"/>
        <v>0.4745728565</v>
      </c>
      <c r="G72" s="52">
        <f t="shared" si="27"/>
        <v>0.3915065649</v>
      </c>
      <c r="H72" s="52">
        <f t="shared" si="27"/>
        <v>0.357383221</v>
      </c>
      <c r="I72" s="52">
        <f t="shared" si="27"/>
        <v>0.3037989919</v>
      </c>
      <c r="J72" s="52">
        <f t="shared" si="27"/>
        <v>0.2901339354</v>
      </c>
      <c r="K72" s="52">
        <f t="shared" si="27"/>
        <v>0.2722183482</v>
      </c>
      <c r="L72" s="52">
        <f t="shared" si="27"/>
        <v>0.2558034326</v>
      </c>
      <c r="M72" s="52">
        <f t="shared" si="27"/>
        <v>0.2414967803</v>
      </c>
      <c r="N72" s="52">
        <f t="shared" si="27"/>
        <v>0.227998765</v>
      </c>
      <c r="O72" s="52">
        <f t="shared" si="27"/>
        <v>0.2715990975</v>
      </c>
      <c r="P72" s="52">
        <f t="shared" si="27"/>
        <v>0.2597772665</v>
      </c>
      <c r="Q72" s="52">
        <f t="shared" si="27"/>
        <v>0.2508675521</v>
      </c>
      <c r="R72" s="52">
        <f t="shared" si="27"/>
        <v>0.2437001133</v>
      </c>
      <c r="S72" s="52">
        <f t="shared" si="27"/>
        <v>0.2378187689</v>
      </c>
      <c r="T72" s="52">
        <f t="shared" si="27"/>
        <v>0.2329049235</v>
      </c>
      <c r="U72" s="52">
        <f t="shared" si="27"/>
        <v>0.2287376053</v>
      </c>
      <c r="V72" s="52">
        <f t="shared" si="27"/>
        <v>0.2251594044</v>
      </c>
      <c r="W72" s="52">
        <f t="shared" si="27"/>
        <v>0.2196615556</v>
      </c>
      <c r="X72" s="52">
        <f t="shared" si="27"/>
        <v>0.2148267789</v>
      </c>
      <c r="Y72" s="52">
        <f t="shared" si="27"/>
        <v>0.2120722678</v>
      </c>
      <c r="Z72" s="52">
        <f t="shared" si="27"/>
        <v>0.2096281967</v>
      </c>
      <c r="AA72" s="52">
        <f t="shared" si="27"/>
        <v>0.2074481185</v>
      </c>
      <c r="AB72" s="52">
        <f t="shared" si="27"/>
        <v>0.2054947957</v>
      </c>
      <c r="AC72" s="52">
        <f t="shared" si="27"/>
        <v>0.2027778575</v>
      </c>
      <c r="AD72" s="52">
        <f t="shared" si="27"/>
        <v>0.2001784288</v>
      </c>
      <c r="AE72" s="52">
        <f t="shared" si="27"/>
        <v>0.1977510353</v>
      </c>
      <c r="AF72" s="52">
        <f t="shared" si="27"/>
        <v>0.1954790637</v>
      </c>
      <c r="AG72" s="52">
        <f t="shared" si="27"/>
        <v>0.1933486338</v>
      </c>
      <c r="AH72" s="52">
        <f t="shared" si="27"/>
        <v>0.1913476675</v>
      </c>
      <c r="AI72" s="52">
        <f t="shared" si="27"/>
        <v>0.1894655555</v>
      </c>
      <c r="AJ72" s="52">
        <f t="shared" si="27"/>
        <v>0.1876929274</v>
      </c>
      <c r="AK72" s="52">
        <f t="shared" si="27"/>
        <v>0.1860214666</v>
      </c>
      <c r="AL72" s="52">
        <f t="shared" si="27"/>
        <v>0.1844437589</v>
      </c>
      <c r="AM72" s="52">
        <f t="shared" si="27"/>
        <v>0.1829531664</v>
      </c>
      <c r="AN72" s="52">
        <f t="shared" si="27"/>
        <v>0.1815435303</v>
      </c>
      <c r="AO72" s="52">
        <f t="shared" si="27"/>
        <v>0.1795116047</v>
      </c>
      <c r="AP72" s="52">
        <f t="shared" si="27"/>
        <v>0.1775199267</v>
      </c>
      <c r="AQ72" s="52">
        <f t="shared" si="27"/>
        <v>0.1756018313</v>
      </c>
      <c r="AR72" s="52">
        <f t="shared" si="27"/>
        <v>0.1737545154</v>
      </c>
      <c r="AS72" s="52">
        <f t="shared" si="27"/>
        <v>0.1714021908</v>
      </c>
      <c r="AT72" s="52">
        <f t="shared" si="27"/>
        <v>0.1674043285</v>
      </c>
      <c r="AU72" s="52">
        <f t="shared" si="27"/>
        <v>0.1630849318</v>
      </c>
      <c r="AV72" s="52">
        <f t="shared" si="27"/>
        <v>0.1589357784</v>
      </c>
      <c r="AW72" s="52">
        <f t="shared" si="27"/>
        <v>0.1547093269</v>
      </c>
      <c r="AX72" s="52">
        <f t="shared" si="27"/>
        <v>0.1506063259</v>
      </c>
    </row>
    <row r="73" ht="14.25" customHeight="1">
      <c r="D73" s="3" t="s">
        <v>35</v>
      </c>
      <c r="E73" s="52">
        <f t="shared" ref="E73:AX73" si="28">E63/E66</f>
        <v>0</v>
      </c>
      <c r="F73" s="52">
        <f t="shared" si="28"/>
        <v>0</v>
      </c>
      <c r="G73" s="52">
        <f t="shared" si="28"/>
        <v>0</v>
      </c>
      <c r="H73" s="52">
        <f t="shared" si="28"/>
        <v>0</v>
      </c>
      <c r="I73" s="52">
        <f t="shared" si="28"/>
        <v>0.09834525171</v>
      </c>
      <c r="J73" s="52">
        <f t="shared" si="28"/>
        <v>0.09237851576</v>
      </c>
      <c r="K73" s="52">
        <f t="shared" si="28"/>
        <v>0.08939416708</v>
      </c>
      <c r="L73" s="52">
        <f t="shared" si="28"/>
        <v>0.08817399503</v>
      </c>
      <c r="M73" s="52">
        <f t="shared" si="28"/>
        <v>0.08718817671</v>
      </c>
      <c r="N73" s="52">
        <f t="shared" si="28"/>
        <v>0.08676793969</v>
      </c>
      <c r="O73" s="52">
        <f t="shared" si="28"/>
        <v>0.08106119127</v>
      </c>
      <c r="P73" s="52">
        <f t="shared" si="28"/>
        <v>0.08225109516</v>
      </c>
      <c r="Q73" s="52">
        <f t="shared" si="28"/>
        <v>0.0741419972</v>
      </c>
      <c r="R73" s="52">
        <f t="shared" si="28"/>
        <v>0.06764999858</v>
      </c>
      <c r="S73" s="52">
        <f t="shared" si="28"/>
        <v>0.06233446867</v>
      </c>
      <c r="T73" s="52">
        <f t="shared" si="28"/>
        <v>0.05789832337</v>
      </c>
      <c r="U73" s="52">
        <f t="shared" si="28"/>
        <v>0.05413658665</v>
      </c>
      <c r="V73" s="52">
        <f t="shared" si="28"/>
        <v>0.05090347891</v>
      </c>
      <c r="W73" s="52">
        <f t="shared" si="28"/>
        <v>0.04824047454</v>
      </c>
      <c r="X73" s="52">
        <f t="shared" si="28"/>
        <v>0.04588772766</v>
      </c>
      <c r="Y73" s="52">
        <f t="shared" si="28"/>
        <v>0.04370762612</v>
      </c>
      <c r="Z73" s="52">
        <f t="shared" si="28"/>
        <v>0.04175972991</v>
      </c>
      <c r="AA73" s="52">
        <f t="shared" si="28"/>
        <v>0.0400075605</v>
      </c>
      <c r="AB73" s="52">
        <f t="shared" si="28"/>
        <v>0.03842194099</v>
      </c>
      <c r="AC73" s="52">
        <f t="shared" si="28"/>
        <v>0.03702384508</v>
      </c>
      <c r="AD73" s="52">
        <f t="shared" si="28"/>
        <v>0.03606844651</v>
      </c>
      <c r="AE73" s="52">
        <f t="shared" si="28"/>
        <v>0.03517056286</v>
      </c>
      <c r="AF73" s="52">
        <f t="shared" si="28"/>
        <v>0.03432438049</v>
      </c>
      <c r="AG73" s="52">
        <f t="shared" si="28"/>
        <v>0.03352497471</v>
      </c>
      <c r="AH73" s="52">
        <f t="shared" si="28"/>
        <v>0.03276807278</v>
      </c>
      <c r="AI73" s="52">
        <f t="shared" si="28"/>
        <v>0.03204994014</v>
      </c>
      <c r="AJ73" s="52">
        <f t="shared" si="28"/>
        <v>0.0313672953</v>
      </c>
      <c r="AK73" s="52">
        <f t="shared" si="28"/>
        <v>0.0307172412</v>
      </c>
      <c r="AL73" s="52">
        <f t="shared" si="28"/>
        <v>0.03009720881</v>
      </c>
      <c r="AM73" s="52">
        <f t="shared" si="28"/>
        <v>0.02950491052</v>
      </c>
      <c r="AN73" s="52">
        <f t="shared" si="28"/>
        <v>0.02893830822</v>
      </c>
      <c r="AO73" s="52">
        <f t="shared" si="28"/>
        <v>0.02841973916</v>
      </c>
      <c r="AP73" s="52">
        <f t="shared" si="28"/>
        <v>0.02811110899</v>
      </c>
      <c r="AQ73" s="52">
        <f t="shared" si="28"/>
        <v>0.02780150458</v>
      </c>
      <c r="AR73" s="52">
        <f t="shared" si="28"/>
        <v>0.02749173603</v>
      </c>
      <c r="AS73" s="52">
        <f t="shared" si="28"/>
        <v>0.02720136243</v>
      </c>
      <c r="AT73" s="52">
        <f t="shared" si="28"/>
        <v>0.02696712748</v>
      </c>
      <c r="AU73" s="52">
        <f t="shared" si="28"/>
        <v>0.02674497785</v>
      </c>
      <c r="AV73" s="52">
        <f t="shared" si="28"/>
        <v>0.02651935033</v>
      </c>
      <c r="AW73" s="52">
        <f t="shared" si="28"/>
        <v>0.02629846042</v>
      </c>
      <c r="AX73" s="52">
        <f t="shared" si="28"/>
        <v>0.02621888154</v>
      </c>
    </row>
    <row r="74" ht="14.25" customHeight="1">
      <c r="E74" s="53">
        <f t="shared" ref="E74:AX74" si="29">SUM(E71:E73)</f>
        <v>1</v>
      </c>
      <c r="F74" s="53">
        <f t="shared" si="29"/>
        <v>1</v>
      </c>
      <c r="G74" s="53">
        <f t="shared" si="29"/>
        <v>1</v>
      </c>
      <c r="H74" s="53">
        <f t="shared" si="29"/>
        <v>1</v>
      </c>
      <c r="I74" s="53">
        <f t="shared" si="29"/>
        <v>1</v>
      </c>
      <c r="J74" s="53">
        <f t="shared" si="29"/>
        <v>1</v>
      </c>
      <c r="K74" s="53">
        <f t="shared" si="29"/>
        <v>1</v>
      </c>
      <c r="L74" s="53">
        <f t="shared" si="29"/>
        <v>1</v>
      </c>
      <c r="M74" s="53">
        <f t="shared" si="29"/>
        <v>1</v>
      </c>
      <c r="N74" s="53">
        <f t="shared" si="29"/>
        <v>1</v>
      </c>
      <c r="O74" s="53">
        <f t="shared" si="29"/>
        <v>1</v>
      </c>
      <c r="P74" s="53">
        <f t="shared" si="29"/>
        <v>1</v>
      </c>
      <c r="Q74" s="53">
        <f t="shared" si="29"/>
        <v>1</v>
      </c>
      <c r="R74" s="53">
        <f t="shared" si="29"/>
        <v>1</v>
      </c>
      <c r="S74" s="53">
        <f t="shared" si="29"/>
        <v>1</v>
      </c>
      <c r="T74" s="53">
        <f t="shared" si="29"/>
        <v>1</v>
      </c>
      <c r="U74" s="53">
        <f t="shared" si="29"/>
        <v>1</v>
      </c>
      <c r="V74" s="53">
        <f t="shared" si="29"/>
        <v>1</v>
      </c>
      <c r="W74" s="53">
        <f t="shared" si="29"/>
        <v>1</v>
      </c>
      <c r="X74" s="53">
        <f t="shared" si="29"/>
        <v>1</v>
      </c>
      <c r="Y74" s="53">
        <f t="shared" si="29"/>
        <v>1</v>
      </c>
      <c r="Z74" s="53">
        <f t="shared" si="29"/>
        <v>1</v>
      </c>
      <c r="AA74" s="53">
        <f t="shared" si="29"/>
        <v>1</v>
      </c>
      <c r="AB74" s="53">
        <f t="shared" si="29"/>
        <v>1</v>
      </c>
      <c r="AC74" s="53">
        <f t="shared" si="29"/>
        <v>1</v>
      </c>
      <c r="AD74" s="53">
        <f t="shared" si="29"/>
        <v>1</v>
      </c>
      <c r="AE74" s="53">
        <f t="shared" si="29"/>
        <v>1</v>
      </c>
      <c r="AF74" s="53">
        <f t="shared" si="29"/>
        <v>1</v>
      </c>
      <c r="AG74" s="53">
        <f t="shared" si="29"/>
        <v>1</v>
      </c>
      <c r="AH74" s="53">
        <f t="shared" si="29"/>
        <v>1</v>
      </c>
      <c r="AI74" s="53">
        <f t="shared" si="29"/>
        <v>1</v>
      </c>
      <c r="AJ74" s="53">
        <f t="shared" si="29"/>
        <v>1</v>
      </c>
      <c r="AK74" s="53">
        <f t="shared" si="29"/>
        <v>1</v>
      </c>
      <c r="AL74" s="53">
        <f t="shared" si="29"/>
        <v>1</v>
      </c>
      <c r="AM74" s="53">
        <f t="shared" si="29"/>
        <v>1</v>
      </c>
      <c r="AN74" s="53">
        <f t="shared" si="29"/>
        <v>1</v>
      </c>
      <c r="AO74" s="53">
        <f t="shared" si="29"/>
        <v>1</v>
      </c>
      <c r="AP74" s="53">
        <f t="shared" si="29"/>
        <v>1</v>
      </c>
      <c r="AQ74" s="53">
        <f t="shared" si="29"/>
        <v>1</v>
      </c>
      <c r="AR74" s="53">
        <f t="shared" si="29"/>
        <v>1</v>
      </c>
      <c r="AS74" s="53">
        <f t="shared" si="29"/>
        <v>1</v>
      </c>
      <c r="AT74" s="53">
        <f t="shared" si="29"/>
        <v>1</v>
      </c>
      <c r="AU74" s="53">
        <f t="shared" si="29"/>
        <v>1</v>
      </c>
      <c r="AV74" s="53">
        <f t="shared" si="29"/>
        <v>1</v>
      </c>
      <c r="AW74" s="53">
        <f t="shared" si="29"/>
        <v>1</v>
      </c>
      <c r="AX74" s="53">
        <f t="shared" si="29"/>
        <v>1</v>
      </c>
    </row>
    <row r="75" ht="14.25" customHeight="1"/>
    <row r="76" ht="14.25" customHeight="1"/>
    <row r="77" ht="14.25" customHeight="1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ht="14.25" customHeight="1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>
      <c r="D112" s="54" t="s">
        <v>1</v>
      </c>
      <c r="E112" s="55">
        <v>1.0</v>
      </c>
      <c r="F112" s="55">
        <v>2.0</v>
      </c>
      <c r="G112" s="55">
        <v>3.0</v>
      </c>
      <c r="H112" s="55">
        <v>4.0</v>
      </c>
      <c r="I112" s="55">
        <v>5.0</v>
      </c>
      <c r="J112" s="55">
        <v>6.0</v>
      </c>
      <c r="K112" s="55">
        <v>7.0</v>
      </c>
      <c r="L112" s="55">
        <v>8.0</v>
      </c>
      <c r="M112" s="55">
        <v>9.0</v>
      </c>
      <c r="N112" s="55">
        <v>10.0</v>
      </c>
      <c r="O112" s="55">
        <v>11.0</v>
      </c>
      <c r="P112" s="55">
        <v>12.0</v>
      </c>
      <c r="Q112" s="55">
        <v>13.0</v>
      </c>
      <c r="R112" s="55">
        <v>14.0</v>
      </c>
      <c r="S112" s="55">
        <v>15.0</v>
      </c>
      <c r="T112" s="55">
        <v>16.0</v>
      </c>
      <c r="U112" s="55">
        <v>17.0</v>
      </c>
      <c r="V112" s="55">
        <v>18.0</v>
      </c>
      <c r="W112" s="55">
        <v>19.0</v>
      </c>
      <c r="X112" s="55">
        <v>20.0</v>
      </c>
      <c r="Y112" s="55">
        <v>21.0</v>
      </c>
      <c r="Z112" s="55">
        <v>22.0</v>
      </c>
      <c r="AA112" s="55">
        <v>23.0</v>
      </c>
      <c r="AB112" s="55">
        <v>24.0</v>
      </c>
      <c r="AC112" s="55">
        <v>25.0</v>
      </c>
      <c r="AD112" s="55">
        <v>26.0</v>
      </c>
      <c r="AE112" s="55">
        <v>27.0</v>
      </c>
      <c r="AF112" s="55">
        <v>28.0</v>
      </c>
      <c r="AG112" s="55">
        <v>29.0</v>
      </c>
      <c r="AH112" s="55">
        <v>30.0</v>
      </c>
      <c r="AI112" s="55">
        <v>31.0</v>
      </c>
      <c r="AJ112" s="55">
        <v>32.0</v>
      </c>
      <c r="AK112" s="55">
        <v>33.0</v>
      </c>
      <c r="AL112" s="55">
        <v>34.0</v>
      </c>
      <c r="AM112" s="55">
        <v>35.0</v>
      </c>
      <c r="AN112" s="55">
        <v>36.0</v>
      </c>
      <c r="AO112" s="55">
        <v>37.0</v>
      </c>
      <c r="AP112" s="55">
        <v>38.0</v>
      </c>
      <c r="AQ112" s="55">
        <v>39.0</v>
      </c>
      <c r="AR112" s="55">
        <v>40.0</v>
      </c>
      <c r="AS112" s="55">
        <v>41.0</v>
      </c>
      <c r="AT112" s="55">
        <v>42.0</v>
      </c>
      <c r="AU112" s="55">
        <v>43.0</v>
      </c>
      <c r="AV112" s="55">
        <v>44.0</v>
      </c>
      <c r="AW112" s="55">
        <v>45.0</v>
      </c>
      <c r="AX112" s="55">
        <v>46.0</v>
      </c>
    </row>
    <row r="113" ht="14.25" customHeight="1">
      <c r="D113" s="54" t="s">
        <v>41</v>
      </c>
      <c r="E113" s="56">
        <f t="shared" ref="E113:AX113" si="30">E58*110%+E49*80%+E48*35%</f>
        <v>27081.63038</v>
      </c>
      <c r="F113" s="56">
        <f t="shared" si="30"/>
        <v>37048.56104</v>
      </c>
      <c r="G113" s="56">
        <f t="shared" si="30"/>
        <v>50608.79957</v>
      </c>
      <c r="H113" s="56">
        <f t="shared" si="30"/>
        <v>67979.89577</v>
      </c>
      <c r="I113" s="56">
        <f t="shared" si="30"/>
        <v>88928.54463</v>
      </c>
      <c r="J113" s="56">
        <f t="shared" si="30"/>
        <v>111534.0887</v>
      </c>
      <c r="K113" s="56">
        <f t="shared" si="30"/>
        <v>136254.8007</v>
      </c>
      <c r="L113" s="56">
        <f t="shared" si="30"/>
        <v>163355.4021</v>
      </c>
      <c r="M113" s="56">
        <f t="shared" si="30"/>
        <v>194847.8631</v>
      </c>
      <c r="N113" s="56">
        <f t="shared" si="30"/>
        <v>229477.9406</v>
      </c>
      <c r="O113" s="56">
        <f t="shared" si="30"/>
        <v>302684.5086</v>
      </c>
      <c r="P113" s="56">
        <f t="shared" si="30"/>
        <v>353027.1281</v>
      </c>
      <c r="Q113" s="56">
        <f t="shared" si="30"/>
        <v>402934.6621</v>
      </c>
      <c r="R113" s="56">
        <f t="shared" si="30"/>
        <v>453853.823</v>
      </c>
      <c r="S113" s="56">
        <f t="shared" si="30"/>
        <v>505756.2291</v>
      </c>
      <c r="T113" s="56">
        <f t="shared" si="30"/>
        <v>558643.3975</v>
      </c>
      <c r="U113" s="56">
        <f t="shared" si="30"/>
        <v>612519.8349</v>
      </c>
      <c r="V113" s="56">
        <f t="shared" si="30"/>
        <v>667390.3472</v>
      </c>
      <c r="W113" s="56">
        <f t="shared" si="30"/>
        <v>719864.0495</v>
      </c>
      <c r="X113" s="56">
        <f t="shared" si="30"/>
        <v>773274.9183</v>
      </c>
      <c r="Y113" s="56">
        <f t="shared" si="30"/>
        <v>830091.7926</v>
      </c>
      <c r="Z113" s="56">
        <f t="shared" si="30"/>
        <v>887904.7914</v>
      </c>
      <c r="AA113" s="56">
        <f t="shared" si="30"/>
        <v>946718.7537</v>
      </c>
      <c r="AB113" s="56">
        <f t="shared" si="30"/>
        <v>1006538.519</v>
      </c>
      <c r="AC113" s="56">
        <f t="shared" si="30"/>
        <v>1065398.513</v>
      </c>
      <c r="AD113" s="56">
        <f t="shared" si="30"/>
        <v>1125566.032</v>
      </c>
      <c r="AE113" s="56">
        <f t="shared" si="30"/>
        <v>1187078.242</v>
      </c>
      <c r="AF113" s="56">
        <f t="shared" si="30"/>
        <v>1249942.476</v>
      </c>
      <c r="AG113" s="56">
        <f t="shared" si="30"/>
        <v>1314163.084</v>
      </c>
      <c r="AH113" s="56">
        <f t="shared" si="30"/>
        <v>1379744.115</v>
      </c>
      <c r="AI113" s="56">
        <f t="shared" si="30"/>
        <v>1446689.592</v>
      </c>
      <c r="AJ113" s="56">
        <f t="shared" si="30"/>
        <v>1515003.532</v>
      </c>
      <c r="AK113" s="56">
        <f t="shared" si="30"/>
        <v>1584689.953</v>
      </c>
      <c r="AL113" s="56">
        <f t="shared" si="30"/>
        <v>1655752.872</v>
      </c>
      <c r="AM113" s="56">
        <f t="shared" si="30"/>
        <v>1728196.308</v>
      </c>
      <c r="AN113" s="56">
        <f t="shared" si="30"/>
        <v>1802023.62</v>
      </c>
      <c r="AO113" s="56">
        <f t="shared" si="30"/>
        <v>1874774.17</v>
      </c>
      <c r="AP113" s="56">
        <f t="shared" si="30"/>
        <v>1949197.538</v>
      </c>
      <c r="AQ113" s="56">
        <f t="shared" si="30"/>
        <v>2025330.235</v>
      </c>
      <c r="AR113" s="56">
        <f t="shared" si="30"/>
        <v>2103178.937</v>
      </c>
      <c r="AS113" s="56">
        <f t="shared" si="30"/>
        <v>2180406.534</v>
      </c>
      <c r="AT113" s="56">
        <f t="shared" si="30"/>
        <v>2251983.437</v>
      </c>
      <c r="AU113" s="56">
        <f t="shared" si="30"/>
        <v>2322991.289</v>
      </c>
      <c r="AV113" s="56">
        <f t="shared" si="30"/>
        <v>2395472.474</v>
      </c>
      <c r="AW113" s="56">
        <f t="shared" si="30"/>
        <v>2468331.881</v>
      </c>
      <c r="AX113" s="56">
        <f t="shared" si="30"/>
        <v>2542996.122</v>
      </c>
    </row>
    <row r="114" ht="14.25" customHeight="1">
      <c r="D114" s="54" t="s">
        <v>42</v>
      </c>
      <c r="E114" s="56">
        <f t="shared" ref="E114:AX114" si="31">E113/0.028</f>
        <v>967201.085</v>
      </c>
      <c r="F114" s="56">
        <f t="shared" si="31"/>
        <v>1323162.894</v>
      </c>
      <c r="G114" s="56">
        <f t="shared" si="31"/>
        <v>1807457.128</v>
      </c>
      <c r="H114" s="56">
        <f t="shared" si="31"/>
        <v>2427853.42</v>
      </c>
      <c r="I114" s="56">
        <f t="shared" si="31"/>
        <v>3176019.451</v>
      </c>
      <c r="J114" s="56">
        <f t="shared" si="31"/>
        <v>3983360.311</v>
      </c>
      <c r="K114" s="56">
        <f t="shared" si="31"/>
        <v>4866242.882</v>
      </c>
      <c r="L114" s="56">
        <f t="shared" si="31"/>
        <v>5834121.505</v>
      </c>
      <c r="M114" s="56">
        <f t="shared" si="31"/>
        <v>6958852.253</v>
      </c>
      <c r="N114" s="56">
        <f t="shared" si="31"/>
        <v>8195640.734</v>
      </c>
      <c r="O114" s="56">
        <f t="shared" si="31"/>
        <v>10810161.02</v>
      </c>
      <c r="P114" s="56">
        <f t="shared" si="31"/>
        <v>12608111.72</v>
      </c>
      <c r="Q114" s="56">
        <f t="shared" si="31"/>
        <v>14390523.65</v>
      </c>
      <c r="R114" s="56">
        <f t="shared" si="31"/>
        <v>16209065.11</v>
      </c>
      <c r="S114" s="56">
        <f t="shared" si="31"/>
        <v>18062722.47</v>
      </c>
      <c r="T114" s="56">
        <f t="shared" si="31"/>
        <v>19951549.91</v>
      </c>
      <c r="U114" s="56">
        <f t="shared" si="31"/>
        <v>21875708.39</v>
      </c>
      <c r="V114" s="56">
        <f t="shared" si="31"/>
        <v>23835369.54</v>
      </c>
      <c r="W114" s="56">
        <f t="shared" si="31"/>
        <v>25709430.34</v>
      </c>
      <c r="X114" s="56">
        <f t="shared" si="31"/>
        <v>27616961.37</v>
      </c>
      <c r="Y114" s="56">
        <f t="shared" si="31"/>
        <v>29646135.45</v>
      </c>
      <c r="Z114" s="56">
        <f t="shared" si="31"/>
        <v>31710885.41</v>
      </c>
      <c r="AA114" s="56">
        <f t="shared" si="31"/>
        <v>33811384.06</v>
      </c>
      <c r="AB114" s="56">
        <f t="shared" si="31"/>
        <v>35947804.23</v>
      </c>
      <c r="AC114" s="56">
        <f t="shared" si="31"/>
        <v>38049946.91</v>
      </c>
      <c r="AD114" s="56">
        <f t="shared" si="31"/>
        <v>40198786.86</v>
      </c>
      <c r="AE114" s="56">
        <f t="shared" si="31"/>
        <v>42395651.5</v>
      </c>
      <c r="AF114" s="56">
        <f t="shared" si="31"/>
        <v>44640802.72</v>
      </c>
      <c r="AG114" s="56">
        <f t="shared" si="31"/>
        <v>46934395.85</v>
      </c>
      <c r="AH114" s="56">
        <f t="shared" si="31"/>
        <v>49276575.55</v>
      </c>
      <c r="AI114" s="56">
        <f t="shared" si="31"/>
        <v>51667485.43</v>
      </c>
      <c r="AJ114" s="56">
        <f t="shared" si="31"/>
        <v>54107269</v>
      </c>
      <c r="AK114" s="56">
        <f t="shared" si="31"/>
        <v>56596069.74</v>
      </c>
      <c r="AL114" s="56">
        <f t="shared" si="31"/>
        <v>59134031.15</v>
      </c>
      <c r="AM114" s="56">
        <f t="shared" si="31"/>
        <v>61721296.7</v>
      </c>
      <c r="AN114" s="56">
        <f t="shared" si="31"/>
        <v>64357986.44</v>
      </c>
      <c r="AO114" s="56">
        <f t="shared" si="31"/>
        <v>66956220.37</v>
      </c>
      <c r="AP114" s="56">
        <f t="shared" si="31"/>
        <v>69614197.8</v>
      </c>
      <c r="AQ114" s="56">
        <f t="shared" si="31"/>
        <v>72333222.69</v>
      </c>
      <c r="AR114" s="56">
        <f t="shared" si="31"/>
        <v>75113533.45</v>
      </c>
      <c r="AS114" s="56">
        <f t="shared" si="31"/>
        <v>77871661.94</v>
      </c>
      <c r="AT114" s="56">
        <f t="shared" si="31"/>
        <v>80427979.89</v>
      </c>
      <c r="AU114" s="56">
        <f t="shared" si="31"/>
        <v>82963974.6</v>
      </c>
      <c r="AV114" s="56">
        <f t="shared" si="31"/>
        <v>85552588.36</v>
      </c>
      <c r="AW114" s="56">
        <f t="shared" si="31"/>
        <v>88154710.05</v>
      </c>
      <c r="AX114" s="56">
        <f t="shared" si="31"/>
        <v>90821290.08</v>
      </c>
    </row>
    <row r="115" ht="14.25" customHeight="1">
      <c r="D115" s="55" t="s">
        <v>43</v>
      </c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</row>
    <row r="116" ht="14.25" customHeight="1">
      <c r="E116" s="58">
        <f>E114</f>
        <v>967201.085</v>
      </c>
      <c r="F116" s="58">
        <f t="shared" ref="F116:AX116" si="32">F114+E116</f>
        <v>2290363.979</v>
      </c>
      <c r="G116" s="58">
        <f t="shared" si="32"/>
        <v>4097821.107</v>
      </c>
      <c r="H116" s="58">
        <f t="shared" si="32"/>
        <v>6525674.527</v>
      </c>
      <c r="I116" s="58">
        <f t="shared" si="32"/>
        <v>9701693.978</v>
      </c>
      <c r="J116" s="58">
        <f t="shared" si="32"/>
        <v>13685054.29</v>
      </c>
      <c r="K116" s="58">
        <f t="shared" si="32"/>
        <v>18551297.17</v>
      </c>
      <c r="L116" s="58">
        <f t="shared" si="32"/>
        <v>24385418.68</v>
      </c>
      <c r="M116" s="58">
        <f t="shared" si="32"/>
        <v>31344270.93</v>
      </c>
      <c r="N116" s="58">
        <f t="shared" si="32"/>
        <v>39539911.66</v>
      </c>
      <c r="O116" s="58">
        <f t="shared" si="32"/>
        <v>50350072.69</v>
      </c>
      <c r="P116" s="58">
        <f t="shared" si="32"/>
        <v>62958184.41</v>
      </c>
      <c r="Q116" s="58">
        <f t="shared" si="32"/>
        <v>77348708.05</v>
      </c>
      <c r="R116" s="58">
        <f t="shared" si="32"/>
        <v>93557773.16</v>
      </c>
      <c r="S116" s="58">
        <f t="shared" si="32"/>
        <v>111620495.6</v>
      </c>
      <c r="T116" s="58">
        <f t="shared" si="32"/>
        <v>131572045.5</v>
      </c>
      <c r="U116" s="58">
        <f t="shared" si="32"/>
        <v>153447753.9</v>
      </c>
      <c r="V116" s="58">
        <f t="shared" si="32"/>
        <v>177283123.5</v>
      </c>
      <c r="W116" s="58">
        <f t="shared" si="32"/>
        <v>202992553.8</v>
      </c>
      <c r="X116" s="58">
        <f t="shared" si="32"/>
        <v>230609515.2</v>
      </c>
      <c r="Y116" s="58">
        <f t="shared" si="32"/>
        <v>260255650.6</v>
      </c>
      <c r="Z116" s="58">
        <f t="shared" si="32"/>
        <v>291966536</v>
      </c>
      <c r="AA116" s="58">
        <f t="shared" si="32"/>
        <v>325777920.1</v>
      </c>
      <c r="AB116" s="58">
        <f t="shared" si="32"/>
        <v>361725724.3</v>
      </c>
      <c r="AC116" s="58">
        <f t="shared" si="32"/>
        <v>399775671.2</v>
      </c>
      <c r="AD116" s="58">
        <f t="shared" si="32"/>
        <v>439974458.1</v>
      </c>
      <c r="AE116" s="58">
        <f t="shared" si="32"/>
        <v>482370109.6</v>
      </c>
      <c r="AF116" s="58">
        <f t="shared" si="32"/>
        <v>527010912.3</v>
      </c>
      <c r="AG116" s="58">
        <f t="shared" si="32"/>
        <v>573945308.2</v>
      </c>
      <c r="AH116" s="58">
        <f t="shared" si="32"/>
        <v>623221883.7</v>
      </c>
      <c r="AI116" s="58">
        <f t="shared" si="32"/>
        <v>674889369.2</v>
      </c>
      <c r="AJ116" s="58">
        <f t="shared" si="32"/>
        <v>728996638.2</v>
      </c>
      <c r="AK116" s="58">
        <f t="shared" si="32"/>
        <v>785592707.9</v>
      </c>
      <c r="AL116" s="58">
        <f t="shared" si="32"/>
        <v>844726739</v>
      </c>
      <c r="AM116" s="58">
        <f t="shared" si="32"/>
        <v>906448035.7</v>
      </c>
      <c r="AN116" s="58">
        <f t="shared" si="32"/>
        <v>970806022.2</v>
      </c>
      <c r="AO116" s="58">
        <f t="shared" si="32"/>
        <v>1037762243</v>
      </c>
      <c r="AP116" s="58">
        <f t="shared" si="32"/>
        <v>1107376440</v>
      </c>
      <c r="AQ116" s="58">
        <f t="shared" si="32"/>
        <v>1179709663</v>
      </c>
      <c r="AR116" s="58">
        <f t="shared" si="32"/>
        <v>1254823196</v>
      </c>
      <c r="AS116" s="58">
        <f t="shared" si="32"/>
        <v>1332694858</v>
      </c>
      <c r="AT116" s="58">
        <f t="shared" si="32"/>
        <v>1413122838</v>
      </c>
      <c r="AU116" s="58">
        <f t="shared" si="32"/>
        <v>1496086813</v>
      </c>
      <c r="AV116" s="58">
        <f t="shared" si="32"/>
        <v>1581639401</v>
      </c>
      <c r="AW116" s="58">
        <f t="shared" si="32"/>
        <v>1669794111</v>
      </c>
      <c r="AX116" s="58">
        <f t="shared" si="32"/>
        <v>1760615401</v>
      </c>
    </row>
    <row r="117" ht="14.25" customHeight="1">
      <c r="E117" s="59">
        <f t="shared" ref="E117:AX117" si="33">E116/888888888</f>
        <v>0.001088101222</v>
      </c>
      <c r="F117" s="59">
        <f t="shared" si="33"/>
        <v>0.002576659479</v>
      </c>
      <c r="G117" s="59">
        <f t="shared" si="33"/>
        <v>0.00461004875</v>
      </c>
      <c r="H117" s="59">
        <f t="shared" si="33"/>
        <v>0.007341383851</v>
      </c>
      <c r="I117" s="59">
        <f t="shared" si="33"/>
        <v>0.01091440574</v>
      </c>
      <c r="J117" s="59">
        <f t="shared" si="33"/>
        <v>0.01539568609</v>
      </c>
      <c r="K117" s="59">
        <f t="shared" si="33"/>
        <v>0.02087020934</v>
      </c>
      <c r="L117" s="59">
        <f t="shared" si="33"/>
        <v>0.02743359604</v>
      </c>
      <c r="M117" s="59">
        <f t="shared" si="33"/>
        <v>0.03526230483</v>
      </c>
      <c r="N117" s="59">
        <f t="shared" si="33"/>
        <v>0.04448240067</v>
      </c>
      <c r="O117" s="59">
        <f t="shared" si="33"/>
        <v>0.05664383183</v>
      </c>
      <c r="P117" s="59">
        <f t="shared" si="33"/>
        <v>0.07082795753</v>
      </c>
      <c r="Q117" s="59">
        <f t="shared" si="33"/>
        <v>0.08701729665</v>
      </c>
      <c r="R117" s="59">
        <f t="shared" si="33"/>
        <v>0.1052524949</v>
      </c>
      <c r="S117" s="59">
        <f t="shared" si="33"/>
        <v>0.1255730577</v>
      </c>
      <c r="T117" s="59">
        <f t="shared" si="33"/>
        <v>0.1480185514</v>
      </c>
      <c r="U117" s="59">
        <f t="shared" si="33"/>
        <v>0.1726287233</v>
      </c>
      <c r="V117" s="59">
        <f t="shared" si="33"/>
        <v>0.1994435141</v>
      </c>
      <c r="W117" s="59">
        <f t="shared" si="33"/>
        <v>0.2283666233</v>
      </c>
      <c r="X117" s="59">
        <f t="shared" si="33"/>
        <v>0.2594357048</v>
      </c>
      <c r="Y117" s="59">
        <f t="shared" si="33"/>
        <v>0.2927876073</v>
      </c>
      <c r="Z117" s="59">
        <f t="shared" si="33"/>
        <v>0.3284623534</v>
      </c>
      <c r="AA117" s="59">
        <f t="shared" si="33"/>
        <v>0.3665001605</v>
      </c>
      <c r="AB117" s="59">
        <f t="shared" si="33"/>
        <v>0.4069414403</v>
      </c>
      <c r="AC117" s="59">
        <f t="shared" si="33"/>
        <v>0.4497476306</v>
      </c>
      <c r="AD117" s="59">
        <f t="shared" si="33"/>
        <v>0.4949712659</v>
      </c>
      <c r="AE117" s="59">
        <f t="shared" si="33"/>
        <v>0.5426663738</v>
      </c>
      <c r="AF117" s="59">
        <f t="shared" si="33"/>
        <v>0.592887277</v>
      </c>
      <c r="AG117" s="59">
        <f t="shared" si="33"/>
        <v>0.6456884723</v>
      </c>
      <c r="AH117" s="59">
        <f t="shared" si="33"/>
        <v>0.7011246199</v>
      </c>
      <c r="AI117" s="59">
        <f t="shared" si="33"/>
        <v>0.7592505411</v>
      </c>
      <c r="AJ117" s="59">
        <f t="shared" si="33"/>
        <v>0.8201212187</v>
      </c>
      <c r="AK117" s="59">
        <f t="shared" si="33"/>
        <v>0.8837917973</v>
      </c>
      <c r="AL117" s="59">
        <f t="shared" si="33"/>
        <v>0.9503175824</v>
      </c>
      <c r="AM117" s="59">
        <f t="shared" si="33"/>
        <v>1.019754041</v>
      </c>
      <c r="AN117" s="59">
        <f t="shared" si="33"/>
        <v>1.092156776</v>
      </c>
      <c r="AO117" s="59">
        <f t="shared" si="33"/>
        <v>1.167482524</v>
      </c>
      <c r="AP117" s="59">
        <f t="shared" si="33"/>
        <v>1.245798497</v>
      </c>
      <c r="AQ117" s="59">
        <f t="shared" si="33"/>
        <v>1.327173372</v>
      </c>
      <c r="AR117" s="59">
        <f t="shared" si="33"/>
        <v>1.411676097</v>
      </c>
      <c r="AS117" s="59">
        <f t="shared" si="33"/>
        <v>1.499281717</v>
      </c>
      <c r="AT117" s="59">
        <f t="shared" si="33"/>
        <v>1.589763195</v>
      </c>
      <c r="AU117" s="59">
        <f t="shared" si="33"/>
        <v>1.683097666</v>
      </c>
      <c r="AV117" s="59">
        <f t="shared" si="33"/>
        <v>1.779344328</v>
      </c>
      <c r="AW117" s="59">
        <f t="shared" si="33"/>
        <v>1.878518377</v>
      </c>
      <c r="AX117" s="59">
        <f t="shared" si="33"/>
        <v>1.980692329</v>
      </c>
    </row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B13:D13"/>
    <mergeCell ref="B27:D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8.43"/>
    <col customWidth="1" min="6" max="6" width="2.71"/>
    <col customWidth="1" min="7" max="7" width="16.57"/>
    <col customWidth="1" min="8" max="8" width="15.86"/>
    <col customWidth="1" min="9" max="9" width="16.0"/>
    <col customWidth="1" min="10" max="10" width="28.29"/>
    <col customWidth="1" min="11" max="11" width="5.43"/>
    <col customWidth="1" min="12" max="12" width="11.71"/>
    <col customWidth="1" min="13" max="26" width="8.71"/>
  </cols>
  <sheetData>
    <row r="1" ht="14.2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4.25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4.2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4.25" customHeigh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24.75" customHeight="1">
      <c r="A5" s="44"/>
      <c r="B5" s="44"/>
      <c r="C5" s="44"/>
      <c r="D5" s="60"/>
      <c r="E5" s="60"/>
      <c r="F5" s="60" t="s">
        <v>44</v>
      </c>
      <c r="J5" s="60"/>
      <c r="K5" s="60"/>
      <c r="L5" s="60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4.25" customHeight="1">
      <c r="A6" s="44"/>
      <c r="B6" s="44"/>
      <c r="C6" s="44"/>
      <c r="D6" s="60"/>
      <c r="E6" s="60"/>
      <c r="F6" s="60"/>
      <c r="G6" s="60"/>
      <c r="H6" s="60"/>
      <c r="I6" s="60"/>
      <c r="J6" s="60"/>
      <c r="K6" s="60"/>
      <c r="L6" s="60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4.25" customHeight="1">
      <c r="A7" s="44"/>
      <c r="B7" s="44"/>
      <c r="C7" s="44"/>
      <c r="D7" s="60"/>
      <c r="E7" s="60"/>
      <c r="F7" s="61"/>
      <c r="G7" s="61" t="s">
        <v>45</v>
      </c>
      <c r="H7" s="61" t="s">
        <v>46</v>
      </c>
      <c r="I7" s="61" t="s">
        <v>47</v>
      </c>
      <c r="J7" s="61" t="s">
        <v>48</v>
      </c>
      <c r="K7" s="61"/>
      <c r="L7" s="60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4.25" customHeight="1">
      <c r="A8" s="44"/>
      <c r="B8" s="44"/>
      <c r="C8" s="44"/>
      <c r="D8" s="60"/>
      <c r="E8" s="60"/>
      <c r="F8" s="62">
        <v>21.0</v>
      </c>
      <c r="G8" s="62">
        <v>52.3</v>
      </c>
      <c r="H8" s="62">
        <v>1.8</v>
      </c>
      <c r="I8" s="62">
        <f t="shared" ref="I8:I48" si="1">H8*30</f>
        <v>54</v>
      </c>
      <c r="J8" s="62">
        <f t="shared" ref="J8:J15" si="2">I8/G8</f>
        <v>1.03250478</v>
      </c>
      <c r="K8" s="63" t="s">
        <v>49</v>
      </c>
      <c r="L8" s="60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4.25" customHeight="1">
      <c r="A9" s="44"/>
      <c r="B9" s="44"/>
      <c r="C9" s="44"/>
      <c r="D9" s="60"/>
      <c r="E9" s="60"/>
      <c r="F9" s="62">
        <v>22.0</v>
      </c>
      <c r="G9" s="62">
        <v>39.0</v>
      </c>
      <c r="H9" s="62">
        <v>1.4</v>
      </c>
      <c r="I9" s="62">
        <f t="shared" si="1"/>
        <v>42</v>
      </c>
      <c r="J9" s="62">
        <f t="shared" si="2"/>
        <v>1.076923077</v>
      </c>
      <c r="K9" s="64"/>
      <c r="L9" s="60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4.25" customHeight="1">
      <c r="A10" s="44"/>
      <c r="B10" s="44"/>
      <c r="C10" s="44"/>
      <c r="D10" s="60"/>
      <c r="E10" s="60"/>
      <c r="F10" s="62">
        <v>23.0</v>
      </c>
      <c r="G10" s="62">
        <v>30.4</v>
      </c>
      <c r="H10" s="62">
        <v>3.5</v>
      </c>
      <c r="I10" s="62">
        <f t="shared" si="1"/>
        <v>105</v>
      </c>
      <c r="J10" s="62">
        <f t="shared" si="2"/>
        <v>3.453947368</v>
      </c>
      <c r="K10" s="64"/>
      <c r="L10" s="60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4.25" customHeight="1">
      <c r="A11" s="44"/>
      <c r="B11" s="44"/>
      <c r="C11" s="44"/>
      <c r="D11" s="60"/>
      <c r="E11" s="60"/>
      <c r="F11" s="62">
        <v>24.0</v>
      </c>
      <c r="G11" s="62">
        <v>24.0</v>
      </c>
      <c r="H11" s="62">
        <v>4.0</v>
      </c>
      <c r="I11" s="62">
        <f t="shared" si="1"/>
        <v>120</v>
      </c>
      <c r="J11" s="62">
        <f t="shared" si="2"/>
        <v>5</v>
      </c>
      <c r="K11" s="64"/>
      <c r="L11" s="60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4.25" customHeight="1">
      <c r="A12" s="44"/>
      <c r="B12" s="44"/>
      <c r="C12" s="44"/>
      <c r="D12" s="60"/>
      <c r="E12" s="60"/>
      <c r="F12" s="62">
        <v>25.0</v>
      </c>
      <c r="G12" s="62">
        <v>20.7</v>
      </c>
      <c r="H12" s="62">
        <v>0.185</v>
      </c>
      <c r="I12" s="62">
        <f t="shared" si="1"/>
        <v>5.55</v>
      </c>
      <c r="J12" s="62">
        <f t="shared" si="2"/>
        <v>0.268115942</v>
      </c>
      <c r="K12" s="64"/>
      <c r="L12" s="60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4.25" customHeight="1">
      <c r="A13" s="44"/>
      <c r="B13" s="44"/>
      <c r="C13" s="44"/>
      <c r="D13" s="60"/>
      <c r="E13" s="60"/>
      <c r="F13" s="62">
        <v>26.0</v>
      </c>
      <c r="G13" s="62">
        <v>19.6</v>
      </c>
      <c r="H13" s="62">
        <v>1.0</v>
      </c>
      <c r="I13" s="62">
        <f t="shared" si="1"/>
        <v>30</v>
      </c>
      <c r="J13" s="62">
        <f t="shared" si="2"/>
        <v>1.530612245</v>
      </c>
      <c r="K13" s="64"/>
      <c r="L13" s="60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4.25" customHeight="1">
      <c r="A14" s="44"/>
      <c r="B14" s="44"/>
      <c r="C14" s="44"/>
      <c r="D14" s="60"/>
      <c r="E14" s="60"/>
      <c r="F14" s="62">
        <v>27.0</v>
      </c>
      <c r="G14" s="62">
        <v>15.856</v>
      </c>
      <c r="H14" s="62">
        <v>3.247</v>
      </c>
      <c r="I14" s="62">
        <f t="shared" si="1"/>
        <v>97.41</v>
      </c>
      <c r="J14" s="62">
        <f t="shared" si="2"/>
        <v>6.143415742</v>
      </c>
      <c r="K14" s="64"/>
      <c r="L14" s="60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4.25" customHeight="1">
      <c r="A15" s="44"/>
      <c r="B15" s="44"/>
      <c r="C15" s="44"/>
      <c r="D15" s="60"/>
      <c r="E15" s="60"/>
      <c r="F15" s="62">
        <v>28.0</v>
      </c>
      <c r="G15" s="62">
        <v>15.835</v>
      </c>
      <c r="H15" s="62">
        <v>1.655</v>
      </c>
      <c r="I15" s="62">
        <f t="shared" si="1"/>
        <v>49.65</v>
      </c>
      <c r="J15" s="62">
        <f t="shared" si="2"/>
        <v>3.135459425</v>
      </c>
      <c r="K15" s="64"/>
      <c r="L15" s="60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4.25" customHeight="1">
      <c r="A16" s="44"/>
      <c r="B16" s="44"/>
      <c r="C16" s="44"/>
      <c r="D16" s="65" t="s">
        <v>50</v>
      </c>
      <c r="E16" s="66" t="s">
        <v>51</v>
      </c>
      <c r="F16" s="62">
        <v>29.0</v>
      </c>
      <c r="G16" s="61"/>
      <c r="H16" s="61"/>
      <c r="I16" s="62">
        <f t="shared" si="1"/>
        <v>0</v>
      </c>
      <c r="J16" s="62"/>
      <c r="K16" s="64"/>
      <c r="L16" s="60" t="s">
        <v>52</v>
      </c>
      <c r="M16" s="44" t="s">
        <v>53</v>
      </c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4.25" customHeight="1">
      <c r="A17" s="44"/>
      <c r="B17" s="44"/>
      <c r="C17" s="44"/>
      <c r="D17" s="60"/>
      <c r="E17" s="60"/>
      <c r="F17" s="62">
        <v>30.0</v>
      </c>
      <c r="G17" s="62">
        <v>13.041</v>
      </c>
      <c r="H17" s="62">
        <v>0.276</v>
      </c>
      <c r="I17" s="62">
        <f t="shared" si="1"/>
        <v>8.28</v>
      </c>
      <c r="J17" s="62">
        <f t="shared" ref="J17:J20" si="3">I17/G17</f>
        <v>0.6349206349</v>
      </c>
      <c r="K17" s="64"/>
      <c r="L17" s="67">
        <f>SUM(I8:I27)/SUM(G8:G27)</f>
        <v>2.468157865</v>
      </c>
      <c r="M17" s="44">
        <f>MEDIAN(J8:J27)</f>
        <v>2.461884841</v>
      </c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4.25" customHeight="1">
      <c r="A18" s="44"/>
      <c r="B18" s="44"/>
      <c r="C18" s="44"/>
      <c r="D18" s="60"/>
      <c r="E18" s="60"/>
      <c r="F18" s="62">
        <v>31.0</v>
      </c>
      <c r="G18" s="62">
        <v>10.433</v>
      </c>
      <c r="H18" s="62">
        <v>0.807</v>
      </c>
      <c r="I18" s="62">
        <f t="shared" si="1"/>
        <v>24.21</v>
      </c>
      <c r="J18" s="62">
        <f t="shared" si="3"/>
        <v>2.320521422</v>
      </c>
      <c r="K18" s="64"/>
      <c r="L18" s="60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4.25" customHeight="1">
      <c r="A19" s="44"/>
      <c r="B19" s="44"/>
      <c r="C19" s="44"/>
      <c r="D19" s="60"/>
      <c r="E19" s="60"/>
      <c r="F19" s="62">
        <v>32.0</v>
      </c>
      <c r="G19" s="62">
        <v>9.9</v>
      </c>
      <c r="H19" s="62">
        <v>1.625</v>
      </c>
      <c r="I19" s="62">
        <f t="shared" si="1"/>
        <v>48.75</v>
      </c>
      <c r="J19" s="62">
        <f t="shared" si="3"/>
        <v>4.924242424</v>
      </c>
      <c r="K19" s="64"/>
      <c r="L19" s="60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4.25" customHeight="1">
      <c r="A20" s="44"/>
      <c r="B20" s="44"/>
      <c r="C20" s="44"/>
      <c r="D20" s="60"/>
      <c r="E20" s="60"/>
      <c r="F20" s="62">
        <v>33.0</v>
      </c>
      <c r="G20" s="62">
        <v>9.246</v>
      </c>
      <c r="H20" s="62">
        <v>2.038</v>
      </c>
      <c r="I20" s="62">
        <f t="shared" si="1"/>
        <v>61.14</v>
      </c>
      <c r="J20" s="62">
        <f t="shared" si="3"/>
        <v>6.612589228</v>
      </c>
      <c r="K20" s="64"/>
      <c r="L20" s="60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4.25" customHeight="1">
      <c r="A21" s="44"/>
      <c r="B21" s="44"/>
      <c r="C21" s="44"/>
      <c r="D21" s="65" t="s">
        <v>54</v>
      </c>
      <c r="E21" s="66" t="s">
        <v>55</v>
      </c>
      <c r="F21" s="62">
        <v>34.0</v>
      </c>
      <c r="G21" s="61"/>
      <c r="H21" s="61"/>
      <c r="I21" s="62">
        <f t="shared" si="1"/>
        <v>0</v>
      </c>
      <c r="J21" s="62"/>
      <c r="K21" s="64"/>
      <c r="L21" s="60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4.25" customHeight="1">
      <c r="A22" s="44"/>
      <c r="B22" s="44"/>
      <c r="C22" s="44"/>
      <c r="D22" s="60"/>
      <c r="E22" s="60"/>
      <c r="F22" s="62">
        <v>35.0</v>
      </c>
      <c r="G22" s="62">
        <v>7.7</v>
      </c>
      <c r="H22" s="62">
        <v>0.1</v>
      </c>
      <c r="I22" s="62">
        <f t="shared" si="1"/>
        <v>3</v>
      </c>
      <c r="J22" s="62">
        <f t="shared" ref="J22:J47" si="4">I22/G22</f>
        <v>0.3896103896</v>
      </c>
      <c r="K22" s="64"/>
      <c r="L22" s="60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ht="14.25" customHeight="1">
      <c r="A23" s="44"/>
      <c r="B23" s="44"/>
      <c r="C23" s="44"/>
      <c r="D23" s="60"/>
      <c r="E23" s="60"/>
      <c r="F23" s="62">
        <v>36.0</v>
      </c>
      <c r="G23" s="62">
        <v>7.0</v>
      </c>
      <c r="H23" s="62">
        <v>0.378</v>
      </c>
      <c r="I23" s="62">
        <f t="shared" si="1"/>
        <v>11.34</v>
      </c>
      <c r="J23" s="62">
        <f t="shared" si="4"/>
        <v>1.62</v>
      </c>
      <c r="K23" s="64"/>
      <c r="L23" s="60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ht="14.25" customHeight="1">
      <c r="A24" s="44"/>
      <c r="B24" s="44"/>
      <c r="C24" s="44"/>
      <c r="D24" s="60"/>
      <c r="E24" s="60"/>
      <c r="F24" s="62">
        <v>37.0</v>
      </c>
      <c r="G24" s="62">
        <v>6.7</v>
      </c>
      <c r="H24" s="62">
        <v>0.222</v>
      </c>
      <c r="I24" s="62">
        <f t="shared" si="1"/>
        <v>6.66</v>
      </c>
      <c r="J24" s="62">
        <f t="shared" si="4"/>
        <v>0.9940298507</v>
      </c>
      <c r="K24" s="64"/>
      <c r="L24" s="60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4.25" customHeight="1">
      <c r="A25" s="44"/>
      <c r="B25" s="44"/>
      <c r="C25" s="44"/>
      <c r="D25" s="60"/>
      <c r="E25" s="60"/>
      <c r="F25" s="62">
        <v>38.0</v>
      </c>
      <c r="G25" s="62">
        <v>6.465</v>
      </c>
      <c r="H25" s="62">
        <v>0.561</v>
      </c>
      <c r="I25" s="62">
        <f t="shared" si="1"/>
        <v>16.83</v>
      </c>
      <c r="J25" s="62">
        <f t="shared" si="4"/>
        <v>2.60324826</v>
      </c>
      <c r="K25" s="64"/>
      <c r="L25" s="60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4.25" customHeight="1">
      <c r="A26" s="44"/>
      <c r="B26" s="44"/>
      <c r="C26" s="44"/>
      <c r="D26" s="60"/>
      <c r="E26" s="60"/>
      <c r="F26" s="62">
        <v>39.0</v>
      </c>
      <c r="G26" s="62">
        <v>5.77</v>
      </c>
      <c r="H26" s="62">
        <v>1.35</v>
      </c>
      <c r="I26" s="62">
        <f t="shared" si="1"/>
        <v>40.5</v>
      </c>
      <c r="J26" s="62">
        <f t="shared" si="4"/>
        <v>7.019064125</v>
      </c>
      <c r="K26" s="64"/>
      <c r="L26" s="60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4.25" customHeight="1">
      <c r="A27" s="44"/>
      <c r="B27" s="44"/>
      <c r="C27" s="44"/>
      <c r="D27" s="60"/>
      <c r="E27" s="60"/>
      <c r="F27" s="62">
        <v>40.0</v>
      </c>
      <c r="G27" s="62">
        <v>5.5</v>
      </c>
      <c r="H27" s="62">
        <v>0.492</v>
      </c>
      <c r="I27" s="62">
        <f t="shared" si="1"/>
        <v>14.76</v>
      </c>
      <c r="J27" s="62">
        <f t="shared" si="4"/>
        <v>2.683636364</v>
      </c>
      <c r="K27" s="68"/>
      <c r="L27" s="60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4.25" customHeight="1">
      <c r="A28" s="44"/>
      <c r="B28" s="44"/>
      <c r="C28" s="44"/>
      <c r="D28" s="60"/>
      <c r="E28" s="60"/>
      <c r="F28" s="62">
        <v>41.0</v>
      </c>
      <c r="G28" s="62">
        <v>5.5</v>
      </c>
      <c r="H28" s="62">
        <v>0.029</v>
      </c>
      <c r="I28" s="62">
        <f t="shared" si="1"/>
        <v>0.87</v>
      </c>
      <c r="J28" s="62">
        <f t="shared" si="4"/>
        <v>0.1581818182</v>
      </c>
      <c r="K28" s="63" t="s">
        <v>56</v>
      </c>
      <c r="L28" s="60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4.25" customHeight="1">
      <c r="A29" s="44"/>
      <c r="B29" s="44"/>
      <c r="C29" s="44"/>
      <c r="D29" s="60"/>
      <c r="E29" s="60"/>
      <c r="F29" s="62">
        <v>42.0</v>
      </c>
      <c r="G29" s="62">
        <v>5.38</v>
      </c>
      <c r="H29" s="62">
        <v>0.488</v>
      </c>
      <c r="I29" s="62">
        <f t="shared" si="1"/>
        <v>14.64</v>
      </c>
      <c r="J29" s="62">
        <f t="shared" si="4"/>
        <v>2.721189591</v>
      </c>
      <c r="K29" s="64"/>
      <c r="L29" s="60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4.25" customHeight="1">
      <c r="A30" s="44"/>
      <c r="B30" s="44"/>
      <c r="C30" s="44"/>
      <c r="D30" s="60"/>
      <c r="E30" s="60"/>
      <c r="F30" s="62">
        <v>43.0</v>
      </c>
      <c r="G30" s="62">
        <v>5.0</v>
      </c>
      <c r="H30" s="62">
        <v>0.205</v>
      </c>
      <c r="I30" s="62">
        <f t="shared" si="1"/>
        <v>6.15</v>
      </c>
      <c r="J30" s="62">
        <f t="shared" si="4"/>
        <v>1.23</v>
      </c>
      <c r="K30" s="64"/>
      <c r="L30" s="60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4.25" customHeight="1">
      <c r="A31" s="44"/>
      <c r="B31" s="44"/>
      <c r="C31" s="44"/>
      <c r="D31" s="60"/>
      <c r="E31" s="60"/>
      <c r="F31" s="62">
        <v>44.0</v>
      </c>
      <c r="G31" s="62">
        <v>4.7</v>
      </c>
      <c r="H31" s="62">
        <v>0.624</v>
      </c>
      <c r="I31" s="62">
        <f t="shared" si="1"/>
        <v>18.72</v>
      </c>
      <c r="J31" s="62">
        <f t="shared" si="4"/>
        <v>3.982978723</v>
      </c>
      <c r="K31" s="64"/>
      <c r="L31" s="60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4.25" customHeight="1">
      <c r="A32" s="44"/>
      <c r="B32" s="44"/>
      <c r="C32" s="44"/>
      <c r="D32" s="60"/>
      <c r="E32" s="60"/>
      <c r="F32" s="62">
        <v>45.0</v>
      </c>
      <c r="G32" s="62">
        <v>4.6</v>
      </c>
      <c r="H32" s="62">
        <v>0.412</v>
      </c>
      <c r="I32" s="62">
        <f t="shared" si="1"/>
        <v>12.36</v>
      </c>
      <c r="J32" s="62">
        <f t="shared" si="4"/>
        <v>2.686956522</v>
      </c>
      <c r="K32" s="64"/>
      <c r="L32" s="60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4.25" customHeight="1">
      <c r="A33" s="44"/>
      <c r="B33" s="44"/>
      <c r="C33" s="44"/>
      <c r="D33" s="60"/>
      <c r="E33" s="60"/>
      <c r="F33" s="62">
        <v>46.0</v>
      </c>
      <c r="G33" s="62">
        <v>4.358</v>
      </c>
      <c r="H33" s="62">
        <v>0.578</v>
      </c>
      <c r="I33" s="62">
        <f t="shared" si="1"/>
        <v>17.34</v>
      </c>
      <c r="J33" s="62">
        <f t="shared" si="4"/>
        <v>3.978889399</v>
      </c>
      <c r="K33" s="64"/>
      <c r="L33" s="60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4.25" customHeight="1">
      <c r="A34" s="44"/>
      <c r="B34" s="44"/>
      <c r="C34" s="44"/>
      <c r="D34" s="60"/>
      <c r="E34" s="60"/>
      <c r="F34" s="62">
        <v>47.0</v>
      </c>
      <c r="G34" s="62">
        <v>4.138</v>
      </c>
      <c r="H34" s="62">
        <v>0.316</v>
      </c>
      <c r="I34" s="62">
        <f t="shared" si="1"/>
        <v>9.48</v>
      </c>
      <c r="J34" s="62">
        <f t="shared" si="4"/>
        <v>2.290961817</v>
      </c>
      <c r="K34" s="64"/>
      <c r="L34" s="60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4.25" customHeight="1">
      <c r="A35" s="44"/>
      <c r="B35" s="44"/>
      <c r="C35" s="44"/>
      <c r="D35" s="60"/>
      <c r="E35" s="60"/>
      <c r="F35" s="62">
        <v>48.0</v>
      </c>
      <c r="G35" s="62">
        <v>4.136</v>
      </c>
      <c r="H35" s="62">
        <v>0.02</v>
      </c>
      <c r="I35" s="62">
        <f t="shared" si="1"/>
        <v>0.6</v>
      </c>
      <c r="J35" s="62">
        <f t="shared" si="4"/>
        <v>0.1450676983</v>
      </c>
      <c r="K35" s="64"/>
      <c r="L35" s="60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4.25" customHeight="1">
      <c r="A36" s="44"/>
      <c r="B36" s="44"/>
      <c r="C36" s="44"/>
      <c r="D36" s="60"/>
      <c r="E36" s="60"/>
      <c r="F36" s="62">
        <v>49.0</v>
      </c>
      <c r="G36" s="62">
        <v>3.792</v>
      </c>
      <c r="H36" s="62">
        <v>0.019</v>
      </c>
      <c r="I36" s="62">
        <f t="shared" si="1"/>
        <v>0.57</v>
      </c>
      <c r="J36" s="62">
        <f t="shared" si="4"/>
        <v>0.1503164557</v>
      </c>
      <c r="K36" s="64"/>
      <c r="L36" s="60" t="s">
        <v>52</v>
      </c>
      <c r="M36" s="44" t="s">
        <v>53</v>
      </c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4.25" customHeight="1">
      <c r="A37" s="44"/>
      <c r="B37" s="44"/>
      <c r="C37" s="44"/>
      <c r="D37" s="60"/>
      <c r="E37" s="60"/>
      <c r="F37" s="62">
        <v>50.0</v>
      </c>
      <c r="G37" s="62">
        <v>3.567</v>
      </c>
      <c r="H37" s="62">
        <v>0.1</v>
      </c>
      <c r="I37" s="62">
        <f t="shared" si="1"/>
        <v>3</v>
      </c>
      <c r="J37" s="62">
        <f t="shared" si="4"/>
        <v>0.8410428932</v>
      </c>
      <c r="K37" s="64"/>
      <c r="L37" s="67">
        <f>SUM(I28:I47)/SUM(G28:G47)</f>
        <v>2.171292101</v>
      </c>
      <c r="M37" s="44">
        <f>MEDIAN(J28:J47)</f>
        <v>1.758774224</v>
      </c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4.25" customHeight="1">
      <c r="A38" s="44"/>
      <c r="B38" s="44"/>
      <c r="C38" s="44"/>
      <c r="D38" s="60"/>
      <c r="E38" s="60"/>
      <c r="F38" s="62">
        <v>51.0</v>
      </c>
      <c r="G38" s="62">
        <v>3.274</v>
      </c>
      <c r="H38" s="62">
        <v>0.198</v>
      </c>
      <c r="I38" s="62">
        <f t="shared" si="1"/>
        <v>5.94</v>
      </c>
      <c r="J38" s="62">
        <f t="shared" si="4"/>
        <v>1.814294441</v>
      </c>
      <c r="K38" s="64"/>
      <c r="L38" s="60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4.25" customHeight="1">
      <c r="A39" s="44"/>
      <c r="B39" s="44"/>
      <c r="C39" s="44"/>
      <c r="D39" s="60"/>
      <c r="E39" s="60"/>
      <c r="F39" s="62">
        <v>52.0</v>
      </c>
      <c r="G39" s="62">
        <v>3.26</v>
      </c>
      <c r="H39" s="62">
        <v>0.356</v>
      </c>
      <c r="I39" s="62">
        <f t="shared" si="1"/>
        <v>10.68</v>
      </c>
      <c r="J39" s="62">
        <f t="shared" si="4"/>
        <v>3.27607362</v>
      </c>
      <c r="K39" s="64"/>
      <c r="L39" s="60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4.25" customHeight="1">
      <c r="A40" s="44"/>
      <c r="B40" s="44"/>
      <c r="C40" s="44"/>
      <c r="D40" s="65" t="s">
        <v>57</v>
      </c>
      <c r="E40" s="60" t="s">
        <v>58</v>
      </c>
      <c r="F40" s="62">
        <v>53.0</v>
      </c>
      <c r="G40" s="62">
        <v>2.985</v>
      </c>
      <c r="H40" s="62">
        <v>0.848</v>
      </c>
      <c r="I40" s="62">
        <f t="shared" si="1"/>
        <v>25.44</v>
      </c>
      <c r="J40" s="62">
        <f t="shared" si="4"/>
        <v>8.522613065</v>
      </c>
      <c r="K40" s="64"/>
      <c r="L40" s="60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4.25" customHeight="1">
      <c r="A41" s="44"/>
      <c r="B41" s="44"/>
      <c r="C41" s="44"/>
      <c r="D41" s="60"/>
      <c r="E41" s="60"/>
      <c r="F41" s="62">
        <v>54.0</v>
      </c>
      <c r="G41" s="62">
        <v>2.507</v>
      </c>
      <c r="H41" s="62">
        <v>0.013369</v>
      </c>
      <c r="I41" s="62">
        <f t="shared" si="1"/>
        <v>0.40107</v>
      </c>
      <c r="J41" s="62">
        <f t="shared" si="4"/>
        <v>0.1599800558</v>
      </c>
      <c r="K41" s="64"/>
      <c r="L41" s="60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4.25" customHeight="1">
      <c r="A42" s="44"/>
      <c r="B42" s="44"/>
      <c r="C42" s="44"/>
      <c r="D42" s="60"/>
      <c r="E42" s="60"/>
      <c r="F42" s="62">
        <v>55.0</v>
      </c>
      <c r="G42" s="62">
        <v>2.35</v>
      </c>
      <c r="H42" s="62">
        <v>0.008422</v>
      </c>
      <c r="I42" s="62">
        <f t="shared" si="1"/>
        <v>0.25266</v>
      </c>
      <c r="J42" s="62">
        <f t="shared" si="4"/>
        <v>0.1075148936</v>
      </c>
      <c r="K42" s="64"/>
      <c r="L42" s="60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4.25" customHeight="1">
      <c r="A43" s="44"/>
      <c r="B43" s="44"/>
      <c r="C43" s="44"/>
      <c r="D43" s="60"/>
      <c r="E43" s="60"/>
      <c r="F43" s="62">
        <v>56.0</v>
      </c>
      <c r="G43" s="62">
        <v>2.349</v>
      </c>
      <c r="H43" s="62">
        <v>0.299797</v>
      </c>
      <c r="I43" s="62">
        <f t="shared" si="1"/>
        <v>8.99391</v>
      </c>
      <c r="J43" s="62">
        <f t="shared" si="4"/>
        <v>3.828825032</v>
      </c>
      <c r="K43" s="64"/>
      <c r="L43" s="60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4.25" customHeight="1">
      <c r="A44" s="44"/>
      <c r="B44" s="44"/>
      <c r="C44" s="44"/>
      <c r="D44" s="60"/>
      <c r="E44" s="60"/>
      <c r="F44" s="62">
        <v>57.0</v>
      </c>
      <c r="G44" s="62">
        <v>2.307</v>
      </c>
      <c r="H44" s="62">
        <v>0.358616</v>
      </c>
      <c r="I44" s="62">
        <f t="shared" si="1"/>
        <v>10.75848</v>
      </c>
      <c r="J44" s="62">
        <f t="shared" si="4"/>
        <v>4.663407022</v>
      </c>
      <c r="K44" s="64"/>
      <c r="L44" s="60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4.25" customHeight="1">
      <c r="A45" s="44"/>
      <c r="B45" s="44"/>
      <c r="C45" s="44"/>
      <c r="D45" s="60"/>
      <c r="E45" s="60"/>
      <c r="F45" s="62">
        <v>58.0</v>
      </c>
      <c r="G45" s="62">
        <v>2.261</v>
      </c>
      <c r="H45" s="62">
        <v>0.1165</v>
      </c>
      <c r="I45" s="62">
        <f t="shared" si="1"/>
        <v>3.495</v>
      </c>
      <c r="J45" s="62">
        <f t="shared" si="4"/>
        <v>1.545776205</v>
      </c>
      <c r="K45" s="64"/>
      <c r="L45" s="60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4.25" customHeight="1">
      <c r="A46" s="44"/>
      <c r="B46" s="44"/>
      <c r="C46" s="44"/>
      <c r="D46" s="60"/>
      <c r="E46" s="60"/>
      <c r="F46" s="62">
        <v>59.0</v>
      </c>
      <c r="G46" s="62">
        <v>2.199</v>
      </c>
      <c r="H46" s="62">
        <v>0.012</v>
      </c>
      <c r="I46" s="62">
        <f t="shared" si="1"/>
        <v>0.36</v>
      </c>
      <c r="J46" s="62">
        <f t="shared" si="4"/>
        <v>0.1637107776</v>
      </c>
      <c r="K46" s="64"/>
      <c r="L46" s="60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4.25" customHeight="1">
      <c r="A47" s="44"/>
      <c r="B47" s="44"/>
      <c r="C47" s="44"/>
      <c r="D47" s="60"/>
      <c r="E47" s="60"/>
      <c r="F47" s="62">
        <v>60.0</v>
      </c>
      <c r="G47" s="62">
        <v>2.059</v>
      </c>
      <c r="H47" s="62">
        <v>0.1169</v>
      </c>
      <c r="I47" s="62">
        <f t="shared" si="1"/>
        <v>3.507</v>
      </c>
      <c r="J47" s="62">
        <f t="shared" si="4"/>
        <v>1.703254007</v>
      </c>
      <c r="K47" s="68"/>
      <c r="L47" s="60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4.25" customHeight="1">
      <c r="A48" s="44"/>
      <c r="B48" s="44"/>
      <c r="C48" s="44"/>
      <c r="D48" s="60"/>
      <c r="E48" s="60"/>
      <c r="F48" s="60"/>
      <c r="G48" s="60">
        <f t="shared" ref="G48:H48" si="5">SUM(G8:G47)</f>
        <v>370.168</v>
      </c>
      <c r="H48" s="60">
        <f t="shared" si="5"/>
        <v>29.754604</v>
      </c>
      <c r="I48" s="67">
        <f t="shared" si="1"/>
        <v>892.63812</v>
      </c>
      <c r="J48" s="60"/>
      <c r="K48" s="60"/>
      <c r="L48" s="60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4.25" customHeight="1">
      <c r="A49" s="44"/>
      <c r="B49" s="44"/>
      <c r="C49" s="44"/>
      <c r="D49" s="60"/>
      <c r="E49" s="60"/>
      <c r="F49" s="60"/>
      <c r="G49" s="44"/>
      <c r="H49" s="60"/>
      <c r="I49" s="60"/>
      <c r="J49" s="60"/>
      <c r="K49" s="60"/>
      <c r="L49" s="60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4.25" customHeight="1">
      <c r="A50" s="44"/>
      <c r="B50" s="44"/>
      <c r="C50" s="44"/>
      <c r="D50" s="60"/>
      <c r="E50" s="60"/>
      <c r="F50" s="60"/>
      <c r="G50" s="60"/>
      <c r="H50" s="60"/>
      <c r="I50" s="60"/>
      <c r="J50" s="67">
        <f>I48/G48</f>
        <v>2.411440535</v>
      </c>
      <c r="K50" s="60"/>
      <c r="L50" s="60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4.25" customHeight="1">
      <c r="A51" s="44"/>
      <c r="B51" s="44"/>
      <c r="C51" s="44"/>
      <c r="D51" s="60"/>
      <c r="E51" s="60"/>
      <c r="F51" s="60"/>
      <c r="G51" s="60"/>
      <c r="H51" s="60"/>
      <c r="I51" s="60"/>
      <c r="J51" s="60"/>
      <c r="K51" s="60"/>
      <c r="L51" s="60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4.25" customHeight="1">
      <c r="A52" s="44"/>
      <c r="B52" s="44"/>
      <c r="C52" s="44"/>
      <c r="D52" s="60"/>
      <c r="E52" s="60"/>
      <c r="F52" s="60"/>
      <c r="G52" s="60"/>
      <c r="H52" s="60"/>
      <c r="I52" s="67" t="s">
        <v>53</v>
      </c>
      <c r="J52" s="67">
        <f>MEDIAN(J8:J47)</f>
        <v>2.052628129</v>
      </c>
      <c r="K52" s="60"/>
      <c r="L52" s="60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4.2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4.2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4.2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4.2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4.2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4.2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4.2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4.2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4.2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4.2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4.2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4.2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4.2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4.2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4.2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4.2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4.2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4.2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4.2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4.2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4.2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4.2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4.2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4.2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4.2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4.2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4.2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4.2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4.2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4.2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4.2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4.2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4.2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4.2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4.2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4.2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4.2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4.2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4.2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4.2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4.2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4.2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4.2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4.2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4.2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4.2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4.2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4.2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4.2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4.2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4.2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4.2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4.2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4.2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4.2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4.2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4.2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4.2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4.2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4.2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4.2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4.2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4.2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4.2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4.2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4.2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4.2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4.2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4.2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4.2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4.2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4.2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4.2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4.2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4.2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4.2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4.2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4.2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4.2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4.2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4.2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4.2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4.2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4.2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4.2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4.2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4.2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4.2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4.2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4.2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4.2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4.2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4.2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4.2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4.2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4.2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4.2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4.2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4.2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4.2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4.2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4.2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4.2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4.2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4.2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4.2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4.2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4.2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4.2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4.2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4.2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4.2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4.2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4.2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4.2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4.2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4.2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4.2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4.2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4.2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4.2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4.2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4.2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4.2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4.2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4.2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4.2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4.2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4.2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4.2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4.2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4.2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4.2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4.2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4.2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4.2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4.2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4.2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4.2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4.2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4.2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4.2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4.2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4.2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4.2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4.2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4.2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4.2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4.2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4.2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4.2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4.2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4.2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4.2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4.2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4.2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4.2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4.2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4.2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4.2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4.2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4.2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4.2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4.2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4.2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4.2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4.2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4.2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4.2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4.2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4.2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4.2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4.2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4.2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4.2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4.2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4.2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4.2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4.2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4.2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4.2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4.2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4.2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4.2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4.2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4.2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4.2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4.2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4.2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4.2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4.2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4.2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4.2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4.2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4.2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4.2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4.2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4.2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4.2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4.2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4.2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4.2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4.2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4.2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4.2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4.2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4.2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4.2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4.2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4.2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4.2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4.2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4.2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4.2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4.2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4.2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4.2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4.2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4.2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4.2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4.2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4.2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4.2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4.2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4.2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4.2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4.2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4.2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4.2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4.2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4.2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4.2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4.2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4.2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4.2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4.2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4.2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4.2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4.2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4.2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4.2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4.2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4.2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4.2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4.2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4.2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4.2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4.2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4.2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4.2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4.2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4.2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4.2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4.2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4.2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4.2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4.2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4.2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4.2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4.2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4.2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4.2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4.2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4.2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4.2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4.2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4.2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4.2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4.2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4.2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4.2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4.2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4.2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4.2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4.2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4.2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4.2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4.2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4.2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4.2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4.2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4.2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4.2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4.2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4.2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4.2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4.2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4.2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4.2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4.2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4.2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4.2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4.2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4.2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4.2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4.2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4.2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4.2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4.2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4.2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4.2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4.2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4.2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4.2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4.2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4.2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4.2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4.2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4.2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4.2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4.2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4.2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4.2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4.2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4.2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4.2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4.2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4.2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4.2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4.2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4.2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4.2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4.2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4.2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4.2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4.2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4.2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4.2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4.2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4.2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4.2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4.2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4.2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4.2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4.2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4.2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4.2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4.2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4.2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4.2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4.2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4.2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4.2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4.2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4.2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4.2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4.2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4.2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4.2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4.2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4.2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4.2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4.2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4.2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4.2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4.2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4.2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4.2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4.2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4.2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4.2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4.2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4.2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4.2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4.2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4.2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4.2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4.2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4.2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4.2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4.2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4.2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4.2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4.2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4.2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4.2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4.2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4.2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4.2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4.2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4.2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4.2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4.2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4.2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4.2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4.2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4.2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4.2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4.2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4.2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4.2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4.2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4.2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4.2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4.2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4.2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4.2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4.2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4.2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4.2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4.2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4.2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4.2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4.2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4.2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4.2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4.2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4.2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4.2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4.2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4.2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4.2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4.2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4.2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4.2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4.2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4.2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4.2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4.2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4.2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4.2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4.2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4.2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4.2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4.2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4.2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4.2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4.2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4.2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4.2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4.2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4.2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4.2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4.2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4.2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4.2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4.2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4.2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4.2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4.2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4.2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4.2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4.2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4.2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4.2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4.2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4.2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4.2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4.2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4.2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4.2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4.2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4.2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4.2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4.2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4.2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4.2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4.2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4.2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4.2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4.2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4.2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4.2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4.2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4.2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4.2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4.2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4.2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4.2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4.2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4.2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4.2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4.2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4.2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4.2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4.2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4.2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4.2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4.2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4.2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4.2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4.2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4.2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4.2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4.2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4.2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4.2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4.2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4.2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4.2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4.2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4.2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4.2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4.2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4.2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4.2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4.2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4.2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4.2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4.2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4.2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4.2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4.2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4.2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4.2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4.2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4.2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4.2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4.2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4.2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4.2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4.2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4.2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4.2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4.2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4.2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4.2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4.2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4.2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4.2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4.2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4.2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4.2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4.2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4.2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4.2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4.2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4.2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4.2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4.2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4.2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4.2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4.2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4.2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4.2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4.2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4.2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4.2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4.2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4.2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4.2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4.2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4.2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4.2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4.2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4.2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4.2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4.2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4.2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4.2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4.2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4.2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4.2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4.2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4.2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4.2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4.2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4.2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4.2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4.2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4.2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4.2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4.2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4.2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4.2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4.2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4.2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4.2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4.2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4.2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4.2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4.2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4.2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4.2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4.2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4.2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4.2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4.2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4.2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4.2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4.2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4.2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4.2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4.2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4.2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4.2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4.2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4.2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4.2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4.2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4.2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4.2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4.2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4.2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4.2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4.2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4.2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4.2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4.2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4.2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4.2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4.2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4.2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4.2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4.2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4.2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4.2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4.2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4.2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4.2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4.2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4.2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4.2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4.2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4.2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4.2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4.2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4.2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4.2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4.2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4.2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4.2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4.2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4.2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4.2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4.2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4.2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4.2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4.2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4.2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4.2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4.2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4.2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4.2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4.2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4.2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4.2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4.2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4.2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4.2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4.2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4.2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4.2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4.2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4.2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4.2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4.2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4.2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4.2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4.2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4.2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4.2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4.2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4.2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4.2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4.2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4.2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4.2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4.2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4.2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4.2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4.2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4.2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4.2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4.2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4.2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4.2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4.2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4.2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4.2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4.2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4.2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4.2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4.2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4.2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4.2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4.2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4.2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4.2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4.2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4.2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4.2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4.2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4.2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4.2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4.2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4.2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4.2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4.2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4.2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4.2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4.2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4.2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4.2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4.2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4.2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4.2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4.2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4.2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4.2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4.2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4.2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4.2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4.2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4.2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4.2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4.2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4.2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4.2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4.2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4.2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4.2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4.2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4.2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4.2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4.2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4.2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4.2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4.2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4.2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4.2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4.2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4.2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4.2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4.2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4.2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4.2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4.2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4.2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4.2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4.2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4.2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4.2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4.2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4.2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4.2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4.2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4.2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4.2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4.2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4.2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4.2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4.2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4.2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4.2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4.2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4.2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4.2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4.2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4.2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4.2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4.2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4.2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4.2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4.2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4.2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4.2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4.2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4.2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4.2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4.2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4.2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4.2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4.2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4.2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4.2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4.2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4.2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4.2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4.2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4.2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4.2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4.2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4.2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4.2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4.2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4.2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4.2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4.2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4.2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4.2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4.2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4.2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4.2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4.2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4.2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4.2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4.2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4.2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4.2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4.2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4.2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4.2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4.2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4.2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4.2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4.2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4.2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4.2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4.2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4.2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4.2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4.2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4.2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4.2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4.2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4.2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4.2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4.2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4.2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4.2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4.2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4.2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4.2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4.2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4.2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4.2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4.2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4.2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4.2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4.2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4.2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4.2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4.2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4.2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4.2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4.2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4.2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4.2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4.2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4.2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4.2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4.2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4.2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4.2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4.2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4.2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4.2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4.2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4.2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4.2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4.2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4.2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4.2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4.2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4.2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4.2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4.2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4.2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4.2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4.2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4.2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4.2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4.2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4.2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4.2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4.2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4.2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4.2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4.2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4.2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4.2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4.2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4.2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4.2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4.2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4.2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4.2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4.2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4.2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4.2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4.2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4.2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4.2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4.2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4.2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4.2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4.2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4.2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4.2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4.2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4.2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4.2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4.2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4.2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4.2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4.2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4.2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4.2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4.2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4.2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4.2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4.2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4.2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4.2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4.2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4.2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4.2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4.2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4.2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4.2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4.2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4.2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4.2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4.2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4.2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4.2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4.2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4.2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4.2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4.2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4.2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4.2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4.2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4.2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4.2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4.2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4.2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4.2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4.2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4.2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4.2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4.2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4.2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4.2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4.2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4.2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4.2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4.2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4.2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4.2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4.2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4.2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4.2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4.2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4.2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4.2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4.2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4.2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4.2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4.2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4.2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4.2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4.2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4.2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4.2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4.2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4.2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3">
    <mergeCell ref="F5:I5"/>
    <mergeCell ref="K8:K27"/>
    <mergeCell ref="K28:K47"/>
  </mergeCells>
  <hyperlinks>
    <hyperlink r:id="rId1" ref="D16"/>
    <hyperlink r:id="rId2" ref="D21"/>
    <hyperlink r:id="rId3" ref="D40"/>
  </hyperlinks>
  <printOptions/>
  <pageMargins bottom="0.75" footer="0.0" header="0.0" left="0.7" right="0.7" top="0.75"/>
  <pageSetup paperSize="9" orientation="portrait"/>
  <drawing r:id="rId4"/>
</worksheet>
</file>