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2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F34" i="10" l="1"/>
  <c r="E34" i="10"/>
  <c r="G12" i="8"/>
  <c r="E35" i="10" l="1"/>
  <c r="L27" i="6"/>
  <c r="F7" i="9" l="1"/>
  <c r="H7" i="9" s="1"/>
  <c r="H9" i="9" s="1"/>
  <c r="Q48" i="2" l="1"/>
  <c r="Q43" i="2"/>
  <c r="Q40" i="2"/>
  <c r="Q20" i="2"/>
  <c r="Q6" i="2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6" i="2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R40" i="2"/>
  <c r="Q41" i="2"/>
  <c r="Q42" i="2"/>
  <c r="R43" i="2"/>
  <c r="Q44" i="2"/>
  <c r="Q45" i="2"/>
  <c r="R45" i="2" s="1"/>
  <c r="Q46" i="2"/>
  <c r="Q47" i="2"/>
  <c r="R48" i="2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<sst xmlns="http://schemas.openxmlformats.org/spreadsheetml/2006/main" count="791" uniqueCount="318">
  <si>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</si>
  <si>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</si>
  <si>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</si>
  <si>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</si>
  <si>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</si>
  <si>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</si>
  <si>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</si>
  <si>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</si>
  <si>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</si>
  <si>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</si>
  <si>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</si>
  <si>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</si>
  <si>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</si>
  <si>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</si>
  <si>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</si>
  <si>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</si>
  <si>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</si>
  <si>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</si>
  <si>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</si>
  <si>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</si>
  <si>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</si>
  <si>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</si>
  <si>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</si>
  <si>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</si>
  <si>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</si>
  <si>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</si>
  <si>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</si>
  <si>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</si>
  <si>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</si>
  <si>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</si>
  <si>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</si>
  <si>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</si>
  <si>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</si>
  <si>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</si>
  <si>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</si>
  <si>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</si>
  <si>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</si>
  <si>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</si>
  <si>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</si>
  <si>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</si>
  <si>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</si>
  <si>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</si>
  <si>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</si>
  <si>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</si>
  <si>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</si>
  <si>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</si>
  <si>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</si>
  <si>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</si>
  <si>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</si>
  <si>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</si>
  <si>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</si>
  <si>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</si>
  <si>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</si>
  <si>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</si>
  <si>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</si>
  <si>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</si>
  <si>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</si>
  <si>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</si>
  <si>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</si>
  <si>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</si>
  <si>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</si>
  <si>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</si>
  <si>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</si>
  <si>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</si>
  <si>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</si>
  <si>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</si>
  <si>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</si>
  <si>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</si>
  <si>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</si>
  <si>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</si>
  <si>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</si>
  <si>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</si>
  <si>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</si>
  <si>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</si>
  <si>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</si>
  <si>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</si>
  <si>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</si>
  <si>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</si>
  <si>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</si>
  <si>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</si>
  <si>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</si>
  <si>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</si>
  <si>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</si>
  <si>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</si>
  <si>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</si>
  <si>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</si>
  <si>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</si>
  <si>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</si>
  <si>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</si>
  <si>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</si>
  <si>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</si>
  <si>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</si>
  <si>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</si>
  <si>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</si>
  <si>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</si>
  <si>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</si>
  <si>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</si>
  <si>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</si>
  <si>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</si>
  <si>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</si>
  <si>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</si>
  <si>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</si>
  <si>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</si>
  <si>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</si>
  <si>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</si>
  <si>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</si>
  <si>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</si>
  <si>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</si>
  <si>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</si>
  <si>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</si>
  <si>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</si>
  <si>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</si>
  <si>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</si>
  <si>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</si>
  <si>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</si>
  <si>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</si>
  <si>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</si>
  <si>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</si>
  <si>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</si>
  <si>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</si>
  <si>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</si>
  <si>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</si>
  <si>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</si>
  <si>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</si>
  <si>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</si>
  <si>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</si>
  <si>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</si>
  <si>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</si>
  <si>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</si>
  <si>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</si>
  <si>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</si>
  <si>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</si>
  <si>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</si>
  <si>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</si>
  <si>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</si>
  <si>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</si>
  <si>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</si>
  <si>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</si>
  <si>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</si>
  <si>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</si>
  <si>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</si>
  <si>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</si>
  <si>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</si>
  <si>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</si>
  <si>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</si>
  <si>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</si>
  <si>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</si>
  <si>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</si>
  <si>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</si>
  <si>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</si>
  <si>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</si>
  <si>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</si>
  <si>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</si>
  <si>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</si>
  <si>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</si>
  <si>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</si>
  <si>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</si>
  <si>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</si>
  <si>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</si>
  <si>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</si>
  <si>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</si>
  <si>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</si>
  <si>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</si>
  <si>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</si>
  <si>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</si>
  <si>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</si>
  <si>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</si>
  <si>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</si>
  <si>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</si>
  <si>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</si>
  <si>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</si>
  <si>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</si>
  <si>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</si>
  <si>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</si>
  <si>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</si>
  <si>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</si>
  <si>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</si>
  <si>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</si>
  <si>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</si>
  <si>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</si>
  <si>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</si>
  <si>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</si>
  <si>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</si>
  <si>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</si>
  <si>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</si>
  <si>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</si>
  <si>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</si>
  <si>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</si>
  <si>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</si>
  <si>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</si>
  <si>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</si>
  <si>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</si>
  <si>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</si>
  <si>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</si>
  <si>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</si>
  <si>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</si>
  <si>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</si>
  <si>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</si>
  <si>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</si>
  <si>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</si>
  <si>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</si>
  <si>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</si>
  <si>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</si>
  <si>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</si>
  <si>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</si>
  <si>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</si>
  <si>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</si>
  <si>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</si>
  <si>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</si>
  <si>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</si>
  <si>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</si>
  <si>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</si>
  <si>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</si>
  <si>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</si>
  <si>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</si>
  <si>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</si>
  <si>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</si>
  <si>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</si>
  <si>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</si>
  <si>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</si>
  <si>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</si>
  <si>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</si>
  <si>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</si>
  <si>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</si>
  <si>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</si>
  <si>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</si>
  <si>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</si>
  <si>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</si>
  <si>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</si>
  <si>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</si>
  <si>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</si>
  <si>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</si>
  <si>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</si>
  <si>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</si>
  <si>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</si>
  <si>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</si>
  <si>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</si>
  <si>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</si>
  <si>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</si>
  <si>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</si>
  <si>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</si>
  <si>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</si>
  <si>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</si>
  <si>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</si>
  <si>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</si>
  <si>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</si>
  <si>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</si>
  <si>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</si>
  <si>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</si>
  <si>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</si>
  <si>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</si>
  <si>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</si>
  <si>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</si>
  <si>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</si>
  <si>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</si>
  <si>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</si>
  <si>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</si>
  <si>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</si>
  <si>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</si>
  <si>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</si>
  <si>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</si>
  <si>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</si>
  <si>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</si>
  <si>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</si>
  <si>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</si>
  <si>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</si>
  <si>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</si>
  <si>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</si>
  <si>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</si>
  <si>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</si>
  <si>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</si>
  <si>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</si>
  <si>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</si>
  <si>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</si>
  <si>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</si>
  <si>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</si>
  <si>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</si>
  <si>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</si>
  <si>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</si>
  <si>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</si>
  <si>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</si>
  <si>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</si>
  <si>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</si>
  <si>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</si>
  <si>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</si>
  <si>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</si>
  <si>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</si>
  <si>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</si>
  <si>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</si>
  <si>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</si>
  <si>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</si>
  <si>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</si>
  <si>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</si>
  <si>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</si>
  <si>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</si>
  <si>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</si>
  <si>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</si>
  <si>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</si>
  <si>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</si>
  <si>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</si>
  <si>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</si>
  <si>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</si>
  <si>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</si>
  <si>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</si>
  <si>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</si>
  <si>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</si>
  <si>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</si>
  <si>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</si>
  <si>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</si>
  <si>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</si>
  <si>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</si>
  <si>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</si>
  <si>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</si>
  <si>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</si>
  <si>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</si>
  <si>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</si>
  <si>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KAS Akhir Januari</t>
  </si>
  <si>
    <t>Total KAS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</si>
</sst>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7" borderId="67" xfId="0" applyNumberFormat="1" applyFont="1" applyFill="1" applyBorder="1" applyAlignment="1">
      <alignment horizontal="center" vertical="center"/>
    </xf>
    <xf numFmtId="177" fontId="4" fillId="27" borderId="66" xfId="0" applyNumberFormat="1" applyFont="1" applyFill="1" applyBorder="1" applyAlignment="1">
      <alignment horizontal="center" vertical="center"/>
    </xf>
    <xf numFmtId="177" fontId="4" fillId="27" borderId="68" xfId="0" applyNumberFormat="1" applyFont="1" applyFill="1" applyBorder="1" applyAlignment="1">
      <alignment horizontal="center" vertical="center"/>
    </xf>
    <xf numFmtId="177" fontId="4" fillId="27" borderId="27" xfId="0" applyNumberFormat="1" applyFont="1" applyFill="1" applyBorder="1" applyAlignment="1">
      <alignment horizontal="center" vertical="center"/>
    </xf>
    <xf numFmtId="177" fontId="4" fillId="27" borderId="70" xfId="0" applyNumberFormat="1" applyFont="1" applyFill="1" applyBorder="1" applyAlignment="1">
      <alignment horizontal="center" vertical="center"/>
    </xf>
    <xf numFmtId="177" fontId="4" fillId="27" borderId="71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4" borderId="0" xfId="0" applyFont="1" applyFill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52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</row>
    <row r="2" spans="1:21" x14ac:dyDescent="0.25">
      <c r="A2" s="2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</row>
    <row r="3" spans="1:21" x14ac:dyDescent="0.25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</row>
    <row r="4" spans="1:21" x14ac:dyDescent="0.25">
      <c r="A4" s="254"/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</row>
    <row r="5" spans="1:21" x14ac:dyDescent="0.25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</row>
    <row r="6" spans="1:21" x14ac:dyDescent="0.25">
      <c r="A6" s="254"/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60" t="s">
        <v>65</v>
      </c>
      <c r="K79" s="261"/>
      <c r="L79" s="261"/>
      <c r="M79" s="261"/>
      <c r="N79" s="262"/>
      <c r="P79" s="268" t="s">
        <v>66</v>
      </c>
      <c r="Q79" s="261"/>
      <c r="R79" s="261"/>
      <c r="S79" s="262"/>
    </row>
    <row r="80" spans="1:21" ht="15.75" customHeight="1" x14ac:dyDescent="0.25">
      <c r="J80" s="263" t="s">
        <v>67</v>
      </c>
      <c r="K80" s="255"/>
      <c r="L80" s="255"/>
      <c r="M80" s="255"/>
      <c r="N80" s="264"/>
      <c r="P80" s="263" t="s">
        <v>68</v>
      </c>
      <c r="Q80" s="255"/>
      <c r="R80" s="255"/>
      <c r="S80" s="264"/>
    </row>
    <row r="81" spans="10:19" ht="15.75" customHeight="1" x14ac:dyDescent="0.25">
      <c r="J81" s="265"/>
      <c r="K81" s="266"/>
      <c r="L81" s="266"/>
      <c r="M81" s="266"/>
      <c r="N81" s="267"/>
      <c r="P81" s="265"/>
      <c r="Q81" s="266"/>
      <c r="R81" s="266"/>
      <c r="S81" s="267"/>
    </row>
    <row r="82" spans="10:19" ht="15.75" customHeight="1" x14ac:dyDescent="0.25">
      <c r="J82" s="258" t="s">
        <v>19</v>
      </c>
      <c r="K82" s="259"/>
      <c r="L82" s="257"/>
      <c r="M82" s="258" t="s">
        <v>69</v>
      </c>
      <c r="N82" s="257"/>
      <c r="P82" s="258"/>
      <c r="Q82" s="257"/>
      <c r="R82" s="3" t="s">
        <v>19</v>
      </c>
      <c r="S82" s="3" t="s">
        <v>69</v>
      </c>
    </row>
    <row r="83" spans="10:19" ht="15.75" customHeight="1" x14ac:dyDescent="0.25">
      <c r="J83" s="269" t="s">
        <v>70</v>
      </c>
      <c r="K83" s="259"/>
      <c r="L83" s="257"/>
      <c r="M83" s="270">
        <v>7350000</v>
      </c>
      <c r="N83" s="257"/>
      <c r="P83" s="256" t="s">
        <v>71</v>
      </c>
      <c r="Q83" s="257"/>
      <c r="R83" s="4"/>
      <c r="S83" s="5">
        <v>40000</v>
      </c>
    </row>
    <row r="84" spans="10:19" ht="15.75" customHeight="1" x14ac:dyDescent="0.25">
      <c r="J84" s="269" t="s">
        <v>72</v>
      </c>
      <c r="K84" s="259"/>
      <c r="L84" s="257"/>
      <c r="M84" s="271">
        <v>1100000</v>
      </c>
      <c r="N84" s="257"/>
      <c r="P84" s="256" t="s">
        <v>73</v>
      </c>
      <c r="Q84" s="257"/>
      <c r="R84" s="6" t="s">
        <v>74</v>
      </c>
      <c r="S84" s="5">
        <v>30000</v>
      </c>
    </row>
    <row r="85" spans="10:19" ht="15.75" customHeight="1" x14ac:dyDescent="0.25">
      <c r="J85" s="269" t="s">
        <v>75</v>
      </c>
      <c r="K85" s="259"/>
      <c r="L85" s="257"/>
      <c r="M85" s="270">
        <f>M83+M84</f>
        <v>8450000</v>
      </c>
      <c r="N85" s="257"/>
      <c r="P85" s="256" t="s">
        <v>76</v>
      </c>
      <c r="Q85" s="257"/>
      <c r="R85" s="4"/>
      <c r="S85" s="5">
        <v>0</v>
      </c>
    </row>
    <row r="86" spans="10:19" ht="15.75" customHeight="1" x14ac:dyDescent="0.25">
      <c r="J86" s="269" t="s">
        <v>77</v>
      </c>
      <c r="K86" s="259"/>
      <c r="L86" s="257"/>
      <c r="M86" s="270">
        <v>8411850</v>
      </c>
      <c r="N86" s="257"/>
      <c r="P86" s="256" t="s">
        <v>78</v>
      </c>
      <c r="Q86" s="257"/>
      <c r="R86" s="4"/>
      <c r="S86" s="5">
        <f>S83-S84+S85</f>
        <v>10000</v>
      </c>
    </row>
    <row r="87" spans="10:19" ht="15.75" customHeight="1" x14ac:dyDescent="0.25">
      <c r="J87" s="269" t="s">
        <v>79</v>
      </c>
      <c r="K87" s="259"/>
      <c r="L87" s="257"/>
      <c r="M87" s="270">
        <f>M85-M86</f>
        <v>38150</v>
      </c>
      <c r="N87" s="257"/>
      <c r="P87" s="256" t="s">
        <v>80</v>
      </c>
      <c r="Q87" s="257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defaultGridColor="0" topLeftCell="A28" colorId="8" zoomScale="70" zoomScaleNormal="70" workbookViewId="0">
      <selection activeCell="B4" sqref="B4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92" t="s">
        <v>81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4"/>
      <c r="Q2" s="254"/>
      <c r="R2" s="254"/>
      <c r="S2" s="253"/>
      <c r="T2" s="253"/>
    </row>
    <row r="3" spans="1:65" ht="15.75" thickBot="1" x14ac:dyDescent="0.3"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84" t="s">
        <v>84</v>
      </c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7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(140-SUM(C6:J6))</f>
        <v>-20</v>
      </c>
      <c r="R6" s="132">
        <f>Q6+P6</f>
        <v>-20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93" t="s">
        <v>1</v>
      </c>
      <c r="Y6" s="293" t="s">
        <v>85</v>
      </c>
      <c r="Z6" s="282" t="s">
        <v>86</v>
      </c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3"/>
      <c r="AL6" s="283"/>
      <c r="AM6" s="283"/>
      <c r="AN6" s="283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83"/>
      <c r="Y7" s="283"/>
      <c r="Z7" s="282" t="s">
        <v>87</v>
      </c>
      <c r="AA7" s="283"/>
      <c r="AB7" s="283"/>
      <c r="AC7" s="283"/>
      <c r="AD7" s="282" t="s">
        <v>88</v>
      </c>
      <c r="AE7" s="283"/>
      <c r="AF7" s="283"/>
      <c r="AG7" s="283"/>
      <c r="AH7" s="283"/>
      <c r="AI7" s="283"/>
      <c r="AJ7" s="283"/>
      <c r="AK7" s="283"/>
      <c r="AL7" s="283"/>
      <c r="AM7" s="283"/>
      <c r="AN7" s="283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83"/>
      <c r="Y8" s="283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115</v>
      </c>
      <c r="R18" s="132">
        <f t="shared" si="5"/>
        <v>155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208">
        <v>15</v>
      </c>
      <c r="B20" s="209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210">
        <v>20</v>
      </c>
      <c r="J20" s="210">
        <v>20</v>
      </c>
      <c r="K20" s="210">
        <v>20</v>
      </c>
      <c r="L20" s="210">
        <v>20</v>
      </c>
      <c r="M20" s="210">
        <v>20</v>
      </c>
      <c r="N20" s="210">
        <v>20</v>
      </c>
      <c r="O20" s="135">
        <f t="shared" si="0"/>
        <v>240</v>
      </c>
      <c r="P20" s="132">
        <f>'2018(NOT UPDATED)'!S24</f>
        <v>80</v>
      </c>
      <c r="Q20" s="132">
        <f>140-SUM(C20:K20)</f>
        <v>-40</v>
      </c>
      <c r="R20" s="132">
        <f t="shared" si="5"/>
        <v>40</v>
      </c>
      <c r="S20" s="135">
        <f t="shared" si="1"/>
        <v>0</v>
      </c>
      <c r="T20" s="211">
        <f t="shared" si="2"/>
        <v>-60</v>
      </c>
      <c r="U20" s="212" t="str">
        <f t="shared" si="3"/>
        <v>OK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>140-SUM(C40:J40)</f>
        <v>-10</v>
      </c>
      <c r="R40" s="132">
        <f t="shared" si="5"/>
        <v>-10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>140-SUM(C43:L43)</f>
        <v>-60</v>
      </c>
      <c r="R43" s="132">
        <f t="shared" si="5"/>
        <v>-60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>140-SUM(C48:N48)</f>
        <v>-100</v>
      </c>
      <c r="R48" s="132">
        <f t="shared" si="5"/>
        <v>-100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276</v>
      </c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80" t="s">
        <v>142</v>
      </c>
      <c r="AB49" s="281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76" t="s">
        <v>170</v>
      </c>
      <c r="AJ50" s="277"/>
      <c r="AK50" s="277"/>
      <c r="AL50" s="278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73" t="s">
        <v>176</v>
      </c>
      <c r="AJ51" s="274"/>
      <c r="AK51" s="274"/>
      <c r="AL51" s="275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65</v>
      </c>
      <c r="R53" s="132">
        <f t="shared" si="5"/>
        <v>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79"/>
      <c r="AD55" s="279"/>
      <c r="AI55" s="276" t="s">
        <v>174</v>
      </c>
      <c r="AJ55" s="277"/>
      <c r="AK55" s="277"/>
      <c r="AL55" s="278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72" t="s">
        <v>168</v>
      </c>
      <c r="AJ56" s="272"/>
      <c r="AK56" s="272"/>
      <c r="AL56" s="272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85" t="s">
        <v>177</v>
      </c>
      <c r="D63" s="286"/>
      <c r="E63" s="286"/>
      <c r="F63" s="286"/>
      <c r="G63" s="287"/>
      <c r="I63" s="291" t="s">
        <v>178</v>
      </c>
      <c r="J63" s="291"/>
      <c r="K63" s="291"/>
      <c r="L63" s="291"/>
      <c r="M63" s="291"/>
    </row>
    <row r="64" spans="1:41" ht="18.75" customHeight="1" x14ac:dyDescent="0.25">
      <c r="C64" s="288"/>
      <c r="D64" s="289"/>
      <c r="E64" s="289"/>
      <c r="F64" s="289"/>
      <c r="G64" s="290"/>
      <c r="I64" s="291"/>
      <c r="J64" s="291"/>
      <c r="K64" s="291"/>
      <c r="L64" s="291"/>
      <c r="M64" s="291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72" t="s">
        <v>214</v>
      </c>
      <c r="Q70" s="272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16">
    <mergeCell ref="P70:Q70"/>
    <mergeCell ref="C63:G64"/>
    <mergeCell ref="I63:M64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tabSelected="1" topLeftCell="A16" zoomScale="85" zoomScaleNormal="85" workbookViewId="0">
      <selection activeCell="E21" sqref="E21"/>
    </sheetView>
  </sheetViews>
  <sheetFormatPr defaultRowHeight="15" x14ac:dyDescent="0.25"/>
  <cols>
    <col min="1" max="1" width="4.85546875" customWidth="1"/>
    <col min="2" max="2" width="5.140625" style="230" customWidth="1"/>
    <col min="3" max="3" width="27.5703125" style="241" customWidth="1"/>
    <col min="4" max="4" width="29.85546875" style="230" customWidth="1"/>
    <col min="5" max="5" width="27.28515625" customWidth="1"/>
    <col min="6" max="6" width="28" style="242" customWidth="1"/>
  </cols>
  <sheetData>
    <row r="2" spans="1:12" x14ac:dyDescent="0.25">
      <c r="A2" s="374" t="s">
        <v>304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</row>
    <row r="3" spans="1:12" x14ac:dyDescent="0.25">
      <c r="A3" s="374"/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</row>
    <row r="5" spans="1:12" x14ac:dyDescent="0.25">
      <c r="A5" s="291" t="s">
        <v>307</v>
      </c>
      <c r="B5" s="291"/>
      <c r="C5" s="291"/>
      <c r="D5" s="291"/>
      <c r="E5" s="291"/>
      <c r="F5" s="291"/>
      <c r="G5" s="291"/>
      <c r="H5" s="291"/>
      <c r="I5" s="291"/>
      <c r="J5" s="291"/>
      <c r="K5" s="291"/>
    </row>
    <row r="6" spans="1:12" x14ac:dyDescent="0.25">
      <c r="A6" s="291"/>
      <c r="B6" s="291"/>
      <c r="C6" s="291"/>
      <c r="D6" s="291"/>
      <c r="E6" s="291"/>
      <c r="F6" s="291"/>
      <c r="G6" s="291"/>
      <c r="H6" s="291"/>
      <c r="I6" s="291"/>
      <c r="J6" s="291"/>
      <c r="K6" s="291"/>
    </row>
    <row r="8" spans="1:12" x14ac:dyDescent="0.25">
      <c r="B8" s="1" t="s">
        <v>1</v>
      </c>
      <c r="C8" s="243" t="s">
        <v>305</v>
      </c>
      <c r="D8" s="1" t="s">
        <v>19</v>
      </c>
      <c r="E8" s="244" t="s">
        <v>98</v>
      </c>
      <c r="F8" s="245" t="s">
        <v>65</v>
      </c>
    </row>
    <row r="9" spans="1:12" x14ac:dyDescent="0.25">
      <c r="B9" s="1">
        <v>1</v>
      </c>
      <c r="C9" s="243" t="s">
        <v>308</v>
      </c>
      <c r="D9" s="1" t="s">
        <v>309</v>
      </c>
      <c r="E9" s="246">
        <v>1657729.18</v>
      </c>
      <c r="F9" s="238" t="s">
        <v>123</v>
      </c>
    </row>
    <row r="10" spans="1:12" x14ac:dyDescent="0.25">
      <c r="B10" s="1">
        <v>2</v>
      </c>
      <c r="C10" s="243" t="s">
        <v>243</v>
      </c>
      <c r="D10" s="1" t="s">
        <v>244</v>
      </c>
      <c r="E10" s="247" t="s">
        <v>123</v>
      </c>
      <c r="F10" s="237">
        <v>21000</v>
      </c>
    </row>
    <row r="11" spans="1:12" x14ac:dyDescent="0.25">
      <c r="B11" s="1">
        <v>3</v>
      </c>
      <c r="C11" s="243" t="s">
        <v>243</v>
      </c>
      <c r="D11" s="1" t="s">
        <v>245</v>
      </c>
      <c r="E11" s="247" t="s">
        <v>123</v>
      </c>
      <c r="F11" s="237">
        <v>25000</v>
      </c>
    </row>
    <row r="12" spans="1:12" x14ac:dyDescent="0.25">
      <c r="B12" s="1">
        <v>4</v>
      </c>
      <c r="C12" s="236" t="s">
        <v>306</v>
      </c>
      <c r="D12" s="229" t="s">
        <v>314</v>
      </c>
      <c r="E12" s="237">
        <v>1214000</v>
      </c>
      <c r="F12" s="238" t="s">
        <v>123</v>
      </c>
    </row>
    <row r="13" spans="1:12" x14ac:dyDescent="0.25">
      <c r="B13" s="1">
        <v>5</v>
      </c>
      <c r="C13" s="236">
        <v>43709</v>
      </c>
      <c r="D13" s="229" t="s">
        <v>266</v>
      </c>
      <c r="E13" s="237">
        <v>64000</v>
      </c>
      <c r="F13" s="238" t="s">
        <v>123</v>
      </c>
    </row>
    <row r="14" spans="1:12" x14ac:dyDescent="0.25">
      <c r="B14" s="1">
        <v>6</v>
      </c>
      <c r="C14" s="236">
        <v>43716</v>
      </c>
      <c r="D14" s="1" t="s">
        <v>268</v>
      </c>
      <c r="E14" s="237">
        <v>64000</v>
      </c>
      <c r="F14" s="238" t="s">
        <v>123</v>
      </c>
    </row>
    <row r="15" spans="1:12" x14ac:dyDescent="0.25">
      <c r="B15" s="1">
        <v>7</v>
      </c>
      <c r="C15" s="243">
        <v>43718</v>
      </c>
      <c r="D15" s="229" t="s">
        <v>290</v>
      </c>
      <c r="E15" s="237">
        <v>443000</v>
      </c>
      <c r="F15" s="238" t="s">
        <v>123</v>
      </c>
    </row>
    <row r="16" spans="1:12" x14ac:dyDescent="0.25">
      <c r="B16" s="1">
        <v>8</v>
      </c>
      <c r="C16" s="243">
        <v>43719</v>
      </c>
      <c r="D16" s="1" t="s">
        <v>271</v>
      </c>
      <c r="E16" s="238" t="s">
        <v>123</v>
      </c>
      <c r="F16" s="237">
        <v>100000</v>
      </c>
    </row>
    <row r="17" spans="2:6" x14ac:dyDescent="0.25">
      <c r="B17" s="1">
        <v>9</v>
      </c>
      <c r="C17" s="243">
        <v>43726</v>
      </c>
      <c r="D17" s="1" t="s">
        <v>277</v>
      </c>
      <c r="E17" s="237">
        <v>79000</v>
      </c>
      <c r="F17" s="238" t="s">
        <v>123</v>
      </c>
    </row>
    <row r="18" spans="2:6" x14ac:dyDescent="0.25">
      <c r="B18" s="1">
        <v>10</v>
      </c>
      <c r="C18" s="243">
        <v>43726</v>
      </c>
      <c r="D18" s="229" t="s">
        <v>283</v>
      </c>
      <c r="E18" s="238" t="s">
        <v>123</v>
      </c>
      <c r="F18" s="237">
        <v>320000</v>
      </c>
    </row>
    <row r="19" spans="2:6" x14ac:dyDescent="0.25">
      <c r="B19" s="1">
        <v>11</v>
      </c>
      <c r="C19" s="243">
        <v>43726</v>
      </c>
      <c r="D19" s="229" t="s">
        <v>287</v>
      </c>
      <c r="E19" s="238" t="s">
        <v>123</v>
      </c>
      <c r="F19" s="238">
        <v>8000</v>
      </c>
    </row>
    <row r="20" spans="2:6" x14ac:dyDescent="0.25">
      <c r="B20" s="1">
        <v>12</v>
      </c>
      <c r="C20" s="243">
        <v>43728</v>
      </c>
      <c r="D20" s="229" t="s">
        <v>310</v>
      </c>
      <c r="E20" s="237" t="s">
        <v>123</v>
      </c>
      <c r="F20" s="238">
        <v>250000</v>
      </c>
    </row>
    <row r="21" spans="2:6" x14ac:dyDescent="0.25">
      <c r="B21" s="1">
        <v>13</v>
      </c>
      <c r="C21" s="243">
        <v>43728</v>
      </c>
      <c r="D21" s="229" t="s">
        <v>311</v>
      </c>
      <c r="E21" s="238" t="s">
        <v>123</v>
      </c>
      <c r="F21" s="237">
        <v>10000</v>
      </c>
    </row>
    <row r="22" spans="2:6" x14ac:dyDescent="0.25">
      <c r="B22" s="1">
        <v>14</v>
      </c>
      <c r="C22" s="243">
        <v>43729</v>
      </c>
      <c r="D22" s="229" t="s">
        <v>312</v>
      </c>
      <c r="E22" s="238" t="s">
        <v>123</v>
      </c>
      <c r="F22" s="238">
        <v>25000</v>
      </c>
    </row>
    <row r="23" spans="2:6" x14ac:dyDescent="0.25">
      <c r="B23" s="1">
        <v>15</v>
      </c>
      <c r="C23" s="243">
        <v>43729</v>
      </c>
      <c r="D23" s="1" t="s">
        <v>297</v>
      </c>
      <c r="E23" s="237">
        <v>40000</v>
      </c>
      <c r="F23" s="238" t="s">
        <v>123</v>
      </c>
    </row>
    <row r="24" spans="2:6" x14ac:dyDescent="0.25">
      <c r="B24" s="1">
        <v>16</v>
      </c>
      <c r="C24" s="243">
        <v>43729</v>
      </c>
      <c r="D24" s="229" t="s">
        <v>313</v>
      </c>
      <c r="E24" s="238" t="s">
        <v>123</v>
      </c>
      <c r="F24" s="237">
        <v>60000</v>
      </c>
    </row>
    <row r="25" spans="2:6" x14ac:dyDescent="0.25">
      <c r="B25" s="1">
        <v>17</v>
      </c>
      <c r="C25" s="243">
        <v>43737</v>
      </c>
      <c r="D25" s="229" t="s">
        <v>315</v>
      </c>
      <c r="E25" s="237" t="s">
        <v>123</v>
      </c>
      <c r="F25" s="237">
        <v>50000</v>
      </c>
    </row>
    <row r="26" spans="2:6" x14ac:dyDescent="0.25">
      <c r="B26" s="1">
        <v>18</v>
      </c>
      <c r="C26" s="243"/>
      <c r="D26" s="1"/>
      <c r="E26" s="237"/>
      <c r="F26" s="237"/>
    </row>
    <row r="27" spans="2:6" x14ac:dyDescent="0.25">
      <c r="B27" s="1">
        <v>19</v>
      </c>
      <c r="C27" s="243"/>
      <c r="D27" s="1"/>
      <c r="E27" s="237"/>
      <c r="F27" s="237"/>
    </row>
    <row r="28" spans="2:6" x14ac:dyDescent="0.25">
      <c r="B28" s="1">
        <v>20</v>
      </c>
      <c r="C28" s="243"/>
      <c r="D28" s="1"/>
      <c r="E28" s="237"/>
      <c r="F28" s="237"/>
    </row>
    <row r="29" spans="2:6" x14ac:dyDescent="0.25">
      <c r="B29" s="1">
        <v>21</v>
      </c>
      <c r="C29" s="243"/>
      <c r="D29" s="1"/>
      <c r="E29" s="237"/>
      <c r="F29" s="237"/>
    </row>
    <row r="30" spans="2:6" x14ac:dyDescent="0.25">
      <c r="B30" s="1">
        <v>22</v>
      </c>
      <c r="C30" s="243"/>
      <c r="D30" s="1"/>
      <c r="E30" s="237"/>
      <c r="F30" s="237"/>
    </row>
    <row r="31" spans="2:6" x14ac:dyDescent="0.25">
      <c r="B31" s="1">
        <v>23</v>
      </c>
      <c r="C31" s="243"/>
      <c r="D31" s="1"/>
      <c r="E31" s="237"/>
      <c r="F31" s="237"/>
    </row>
    <row r="32" spans="2:6" x14ac:dyDescent="0.25">
      <c r="B32" s="1">
        <v>24</v>
      </c>
      <c r="C32" s="243"/>
      <c r="D32" s="1"/>
      <c r="E32" s="57"/>
      <c r="F32" s="56"/>
    </row>
    <row r="33" spans="2:6" x14ac:dyDescent="0.25">
      <c r="B33" s="1">
        <v>25</v>
      </c>
      <c r="C33" s="243">
        <v>43738</v>
      </c>
      <c r="D33" s="229" t="s">
        <v>303</v>
      </c>
      <c r="E33" s="57"/>
      <c r="F33" s="56">
        <v>41858</v>
      </c>
    </row>
    <row r="34" spans="2:6" ht="15.75" thickBot="1" x14ac:dyDescent="0.3">
      <c r="B34" s="221"/>
      <c r="C34" s="248">
        <v>43738</v>
      </c>
      <c r="D34" s="249" t="s">
        <v>316</v>
      </c>
      <c r="E34" s="250">
        <f>SUM(E9:E33)</f>
        <v>3561729.1799999997</v>
      </c>
      <c r="F34" s="251">
        <f>SUM(F9:F33)</f>
        <v>910858</v>
      </c>
    </row>
    <row r="35" spans="2:6" x14ac:dyDescent="0.25">
      <c r="B35" s="379" t="s">
        <v>317</v>
      </c>
      <c r="C35" s="380"/>
      <c r="D35" s="381"/>
      <c r="E35" s="375">
        <f>E34-F34</f>
        <v>2650871.1799999997</v>
      </c>
      <c r="F35" s="376"/>
    </row>
    <row r="36" spans="2:6" ht="15.75" thickBot="1" x14ac:dyDescent="0.3">
      <c r="B36" s="382"/>
      <c r="C36" s="383"/>
      <c r="D36" s="384"/>
      <c r="E36" s="377"/>
      <c r="F36" s="378"/>
    </row>
  </sheetData>
  <mergeCells count="4">
    <mergeCell ref="A2:L3"/>
    <mergeCell ref="A5:K6"/>
    <mergeCell ref="E35:F36"/>
    <mergeCell ref="B35:D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99"/>
      <c r="B1" s="200"/>
      <c r="C1" s="200"/>
      <c r="M1" s="24"/>
      <c r="N1" s="24"/>
    </row>
    <row r="2" spans="1:30" ht="15.75" thickBot="1" x14ac:dyDescent="0.3">
      <c r="A2" s="199"/>
      <c r="B2" s="200"/>
      <c r="C2" s="200"/>
      <c r="D2" s="294" t="s">
        <v>247</v>
      </c>
      <c r="E2" s="294"/>
      <c r="F2" s="294"/>
      <c r="G2" s="294"/>
      <c r="H2" s="294"/>
      <c r="I2" s="294"/>
      <c r="J2" s="294"/>
      <c r="K2" s="294"/>
      <c r="L2" s="294"/>
      <c r="M2" s="201"/>
      <c r="N2" s="24"/>
    </row>
    <row r="3" spans="1:30" ht="15.75" thickBot="1" x14ac:dyDescent="0.3">
      <c r="A3" s="20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3"/>
      <c r="U3" s="344" t="s">
        <v>195</v>
      </c>
      <c r="V3" s="345"/>
      <c r="W3" s="346" t="s">
        <v>19</v>
      </c>
      <c r="X3" s="345"/>
      <c r="Y3" s="345"/>
      <c r="Z3" s="345"/>
      <c r="AA3" s="345"/>
      <c r="AB3" s="345"/>
      <c r="AC3" s="345"/>
      <c r="AD3" s="347"/>
    </row>
    <row r="4" spans="1:30" x14ac:dyDescent="0.25">
      <c r="A4" s="202"/>
      <c r="B4" s="309" t="s">
        <v>193</v>
      </c>
      <c r="C4" s="310"/>
      <c r="D4" s="310"/>
      <c r="E4" s="310"/>
      <c r="F4" s="310"/>
      <c r="G4" s="70">
        <v>1004200</v>
      </c>
      <c r="H4" s="24"/>
      <c r="I4" s="313" t="s">
        <v>194</v>
      </c>
      <c r="J4" s="282"/>
      <c r="K4" s="282"/>
      <c r="L4" s="282"/>
      <c r="M4" s="203"/>
      <c r="U4" s="356" t="s">
        <v>196</v>
      </c>
      <c r="V4" s="282"/>
      <c r="W4" s="313" t="s">
        <v>198</v>
      </c>
      <c r="X4" s="282"/>
      <c r="Y4" s="282"/>
      <c r="Z4" s="282"/>
      <c r="AA4" s="282"/>
      <c r="AB4" s="282"/>
      <c r="AC4" s="282"/>
      <c r="AD4" s="333"/>
    </row>
    <row r="5" spans="1:30" x14ac:dyDescent="0.25">
      <c r="A5" s="202"/>
      <c r="B5" s="304" t="s">
        <v>237</v>
      </c>
      <c r="C5" s="282"/>
      <c r="D5" s="282"/>
      <c r="E5" s="282"/>
      <c r="F5" s="282"/>
      <c r="G5" s="173">
        <v>568329.18000000005</v>
      </c>
      <c r="H5" s="24"/>
      <c r="I5" s="302" t="s">
        <v>72</v>
      </c>
      <c r="J5" s="303"/>
      <c r="K5" s="314">
        <f>G7</f>
        <v>2332529.1800000002</v>
      </c>
      <c r="L5" s="315"/>
      <c r="M5" s="203"/>
      <c r="U5" s="340" t="s">
        <v>233</v>
      </c>
      <c r="V5" s="341"/>
      <c r="W5" s="302" t="s">
        <v>234</v>
      </c>
      <c r="X5" s="327"/>
      <c r="Y5" s="327"/>
      <c r="Z5" s="327"/>
      <c r="AA5" s="327"/>
      <c r="AB5" s="327"/>
      <c r="AC5" s="327"/>
      <c r="AD5" s="328"/>
    </row>
    <row r="6" spans="1:30" x14ac:dyDescent="0.25">
      <c r="A6" s="202"/>
      <c r="B6" s="296" t="s">
        <v>238</v>
      </c>
      <c r="C6" s="297"/>
      <c r="D6" s="297"/>
      <c r="E6" s="297"/>
      <c r="F6" s="297"/>
      <c r="G6" s="173">
        <v>760000</v>
      </c>
      <c r="H6" s="24"/>
      <c r="I6" s="300" t="s">
        <v>65</v>
      </c>
      <c r="J6" s="301"/>
      <c r="K6" s="316">
        <f>Pengeluaran!F30</f>
        <v>903300</v>
      </c>
      <c r="L6" s="317"/>
      <c r="M6" s="203"/>
      <c r="U6" s="342"/>
      <c r="V6" s="343"/>
      <c r="W6" s="329" t="s">
        <v>235</v>
      </c>
      <c r="X6" s="330"/>
      <c r="Y6" s="330"/>
      <c r="Z6" s="330"/>
      <c r="AA6" s="330"/>
      <c r="AB6" s="330"/>
      <c r="AC6" s="330"/>
      <c r="AD6" s="331"/>
    </row>
    <row r="7" spans="1:30" x14ac:dyDescent="0.25">
      <c r="A7" s="202"/>
      <c r="B7" s="307" t="s">
        <v>15</v>
      </c>
      <c r="C7" s="308"/>
      <c r="D7" s="308"/>
      <c r="E7" s="308"/>
      <c r="F7" s="301"/>
      <c r="G7" s="173">
        <f>SUM(G4:G6)</f>
        <v>2332529.1800000002</v>
      </c>
      <c r="H7" s="24"/>
      <c r="I7" s="300" t="s">
        <v>98</v>
      </c>
      <c r="J7" s="301"/>
      <c r="K7" s="311">
        <f>Pemasukkan!F31</f>
        <v>222000</v>
      </c>
      <c r="L7" s="312"/>
      <c r="M7" s="203"/>
      <c r="U7" s="348"/>
      <c r="V7" s="349"/>
      <c r="W7" s="313" t="s">
        <v>236</v>
      </c>
      <c r="X7" s="282"/>
      <c r="Y7" s="282"/>
      <c r="Z7" s="282"/>
      <c r="AA7" s="282"/>
      <c r="AB7" s="282"/>
      <c r="AC7" s="282"/>
      <c r="AD7" s="333"/>
    </row>
    <row r="8" spans="1:30" ht="15.75" thickBot="1" x14ac:dyDescent="0.3">
      <c r="A8" s="202"/>
      <c r="B8" s="305" t="s">
        <v>192</v>
      </c>
      <c r="C8" s="306"/>
      <c r="D8" s="306"/>
      <c r="E8" s="306"/>
      <c r="F8" s="306"/>
      <c r="G8" s="174">
        <f>K8</f>
        <v>1651229.1800000002</v>
      </c>
      <c r="H8" s="24"/>
      <c r="I8" s="302" t="s">
        <v>191</v>
      </c>
      <c r="J8" s="303"/>
      <c r="K8" s="298">
        <f>(K5-K6)+K7</f>
        <v>1651229.1800000002</v>
      </c>
      <c r="L8" s="299"/>
      <c r="M8" s="203"/>
      <c r="U8" s="352" t="s">
        <v>197</v>
      </c>
      <c r="V8" s="353"/>
      <c r="W8" s="329" t="s">
        <v>199</v>
      </c>
      <c r="X8" s="330"/>
      <c r="Y8" s="330"/>
      <c r="Z8" s="330"/>
      <c r="AA8" s="330"/>
      <c r="AB8" s="330"/>
      <c r="AC8" s="330"/>
      <c r="AD8" s="331"/>
    </row>
    <row r="9" spans="1:30" x14ac:dyDescent="0.25">
      <c r="A9" s="20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03"/>
      <c r="U9" s="354"/>
      <c r="V9" s="355"/>
      <c r="W9" s="329" t="s">
        <v>239</v>
      </c>
      <c r="X9" s="330"/>
      <c r="Y9" s="330"/>
      <c r="Z9" s="330"/>
      <c r="AA9" s="330"/>
      <c r="AB9" s="330"/>
      <c r="AC9" s="330"/>
      <c r="AD9" s="331"/>
    </row>
    <row r="10" spans="1:30" x14ac:dyDescent="0.25">
      <c r="A10" s="202"/>
      <c r="B10" s="282" t="s">
        <v>256</v>
      </c>
      <c r="C10" s="282"/>
      <c r="D10" s="282"/>
      <c r="E10" s="282"/>
      <c r="F10" s="282"/>
      <c r="G10" s="56">
        <f>G5</f>
        <v>568329.18000000005</v>
      </c>
      <c r="H10" s="24"/>
      <c r="I10" s="24"/>
      <c r="J10" s="24"/>
      <c r="K10" s="24"/>
      <c r="L10" s="24"/>
      <c r="M10" s="203"/>
      <c r="U10" s="296" t="s">
        <v>246</v>
      </c>
      <c r="V10" s="297"/>
      <c r="W10" s="282" t="s">
        <v>260</v>
      </c>
      <c r="X10" s="282"/>
      <c r="Y10" s="282"/>
      <c r="Z10" s="282"/>
      <c r="AA10" s="282"/>
      <c r="AB10" s="282"/>
      <c r="AC10" s="282"/>
      <c r="AD10" s="333"/>
    </row>
    <row r="11" spans="1:30" ht="15" customHeight="1" x14ac:dyDescent="0.25">
      <c r="A11" s="202"/>
      <c r="B11" s="282" t="s">
        <v>257</v>
      </c>
      <c r="C11" s="282"/>
      <c r="D11" s="282"/>
      <c r="E11" s="282"/>
      <c r="F11" s="282"/>
      <c r="G11" s="56">
        <v>1089400</v>
      </c>
      <c r="H11" s="24"/>
      <c r="I11" s="24"/>
      <c r="J11" s="24"/>
      <c r="K11" s="24"/>
      <c r="L11" s="24"/>
      <c r="M11" s="203"/>
      <c r="U11" s="296" t="s">
        <v>259</v>
      </c>
      <c r="V11" s="297"/>
      <c r="W11" s="350" t="s">
        <v>261</v>
      </c>
      <c r="X11" s="350"/>
      <c r="Y11" s="350"/>
      <c r="Z11" s="350"/>
      <c r="AA11" s="350"/>
      <c r="AB11" s="350"/>
      <c r="AC11" s="350"/>
      <c r="AD11" s="351"/>
    </row>
    <row r="12" spans="1:30" ht="15" customHeight="1" x14ac:dyDescent="0.25">
      <c r="A12" s="202"/>
      <c r="B12" s="295" t="s">
        <v>258</v>
      </c>
      <c r="C12" s="295"/>
      <c r="D12" s="295"/>
      <c r="E12" s="295"/>
      <c r="F12" s="295"/>
      <c r="G12" s="207">
        <f>SUM(G10:G11)</f>
        <v>1657729.1800000002</v>
      </c>
      <c r="H12" s="24"/>
      <c r="I12" s="24"/>
      <c r="J12" s="24"/>
      <c r="K12" s="24"/>
      <c r="L12" s="24"/>
      <c r="M12" s="203"/>
      <c r="U12" s="296"/>
      <c r="V12" s="297"/>
      <c r="W12" s="282"/>
      <c r="X12" s="282"/>
      <c r="Y12" s="282"/>
      <c r="Z12" s="282"/>
      <c r="AA12" s="282"/>
      <c r="AB12" s="282"/>
      <c r="AC12" s="282"/>
      <c r="AD12" s="333"/>
    </row>
    <row r="13" spans="1:30" ht="18" customHeight="1" thickBot="1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  <c r="U13" s="296"/>
      <c r="V13" s="297"/>
      <c r="W13" s="282"/>
      <c r="X13" s="282"/>
      <c r="Y13" s="282"/>
      <c r="Z13" s="282"/>
      <c r="AA13" s="282"/>
      <c r="AB13" s="282"/>
      <c r="AC13" s="282"/>
      <c r="AD13" s="333"/>
    </row>
    <row r="14" spans="1:30" ht="15.75" thickBot="1" x14ac:dyDescent="0.3">
      <c r="U14" s="334"/>
      <c r="V14" s="335"/>
      <c r="W14" s="325"/>
      <c r="X14" s="325"/>
      <c r="Y14" s="325"/>
      <c r="Z14" s="325"/>
      <c r="AA14" s="325"/>
      <c r="AB14" s="325"/>
      <c r="AC14" s="325"/>
      <c r="AD14" s="326"/>
    </row>
    <row r="17" spans="1:19" ht="15.75" thickBot="1" x14ac:dyDescent="0.3"/>
    <row r="18" spans="1:19" x14ac:dyDescent="0.25">
      <c r="A18" s="199"/>
      <c r="B18" s="200"/>
      <c r="C18" s="200"/>
      <c r="D18" s="294" t="s">
        <v>252</v>
      </c>
      <c r="E18" s="294"/>
      <c r="F18" s="294"/>
      <c r="G18" s="294"/>
      <c r="H18" s="294"/>
      <c r="I18" s="294"/>
      <c r="J18" s="294"/>
      <c r="K18" s="294"/>
      <c r="L18" s="294"/>
      <c r="M18" s="201"/>
      <c r="O18" s="336" t="s">
        <v>253</v>
      </c>
      <c r="P18" s="337"/>
      <c r="Q18" s="337"/>
      <c r="R18" s="337"/>
      <c r="S18" s="338"/>
    </row>
    <row r="19" spans="1:19" x14ac:dyDescent="0.25">
      <c r="A19" s="202"/>
      <c r="M19" s="203"/>
      <c r="O19" s="304" t="s">
        <v>254</v>
      </c>
      <c r="P19" s="282"/>
      <c r="Q19" s="282"/>
      <c r="R19" s="282"/>
      <c r="S19" s="333"/>
    </row>
    <row r="20" spans="1:19" ht="15.75" thickBot="1" x14ac:dyDescent="0.3">
      <c r="A20" s="202"/>
      <c r="B20" s="227"/>
      <c r="C20" s="227"/>
      <c r="D20" s="227"/>
      <c r="E20" s="227"/>
      <c r="F20" s="227"/>
      <c r="G20" s="68"/>
      <c r="H20" s="24"/>
      <c r="I20" s="313" t="s">
        <v>194</v>
      </c>
      <c r="J20" s="282"/>
      <c r="K20" s="282"/>
      <c r="L20" s="282"/>
      <c r="M20" s="203"/>
      <c r="O20" s="304" t="s">
        <v>255</v>
      </c>
      <c r="P20" s="282"/>
      <c r="Q20" s="282"/>
      <c r="R20" s="282"/>
      <c r="S20" s="333"/>
    </row>
    <row r="21" spans="1:19" x14ac:dyDescent="0.25">
      <c r="A21" s="202"/>
      <c r="B21" s="318" t="s">
        <v>300</v>
      </c>
      <c r="C21" s="319"/>
      <c r="D21" s="319"/>
      <c r="E21" s="319"/>
      <c r="F21" s="320"/>
      <c r="G21" s="70">
        <f>G12</f>
        <v>1657729.1800000002</v>
      </c>
      <c r="H21" s="24"/>
      <c r="I21" s="302" t="s">
        <v>72</v>
      </c>
      <c r="J21" s="303"/>
      <c r="K21" s="314">
        <f>G22</f>
        <v>1657729.1800000002</v>
      </c>
      <c r="L21" s="315"/>
      <c r="M21" s="203"/>
      <c r="N21" s="197"/>
      <c r="O21" s="339" t="s">
        <v>262</v>
      </c>
      <c r="P21" s="327"/>
      <c r="Q21" s="327"/>
      <c r="R21" s="327"/>
      <c r="S21" s="328"/>
    </row>
    <row r="22" spans="1:19" x14ac:dyDescent="0.25">
      <c r="A22" s="202"/>
      <c r="B22" s="307" t="s">
        <v>15</v>
      </c>
      <c r="C22" s="308"/>
      <c r="D22" s="308"/>
      <c r="E22" s="308"/>
      <c r="F22" s="301"/>
      <c r="G22" s="173">
        <f>G21</f>
        <v>1657729.1800000002</v>
      </c>
      <c r="H22" s="24"/>
      <c r="I22" s="300" t="s">
        <v>65</v>
      </c>
      <c r="J22" s="301"/>
      <c r="K22" s="316">
        <f>Pengeluaran!L30</f>
        <v>779000</v>
      </c>
      <c r="L22" s="317"/>
      <c r="M22" s="203"/>
      <c r="N22" s="197"/>
      <c r="O22" s="307" t="s">
        <v>263</v>
      </c>
      <c r="P22" s="308"/>
      <c r="Q22" s="308"/>
      <c r="R22" s="308"/>
      <c r="S22" s="332"/>
    </row>
    <row r="23" spans="1:19" ht="15.75" thickBot="1" x14ac:dyDescent="0.3">
      <c r="A23" s="202"/>
      <c r="B23" s="321" t="s">
        <v>192</v>
      </c>
      <c r="C23" s="322"/>
      <c r="D23" s="322"/>
      <c r="E23" s="322"/>
      <c r="F23" s="323"/>
      <c r="G23" s="174">
        <f>K24</f>
        <v>1568729.1800000002</v>
      </c>
      <c r="H23" s="24"/>
      <c r="I23" s="300" t="s">
        <v>98</v>
      </c>
      <c r="J23" s="301"/>
      <c r="K23" s="311">
        <f>Pemasukkan!L31</f>
        <v>690000</v>
      </c>
      <c r="L23" s="312"/>
      <c r="M23" s="203"/>
      <c r="N23" s="197"/>
      <c r="O23" s="307" t="s">
        <v>264</v>
      </c>
      <c r="P23" s="308"/>
      <c r="Q23" s="308"/>
      <c r="R23" s="308"/>
      <c r="S23" s="332"/>
    </row>
    <row r="24" spans="1:19" x14ac:dyDescent="0.25">
      <c r="A24" s="202"/>
      <c r="B24" s="24"/>
      <c r="C24" s="24"/>
      <c r="D24" s="24"/>
      <c r="E24" s="24"/>
      <c r="F24" s="24"/>
      <c r="G24" s="24"/>
      <c r="H24" s="24"/>
      <c r="I24" s="302" t="s">
        <v>191</v>
      </c>
      <c r="J24" s="303"/>
      <c r="K24" s="298">
        <f>(K21-K22)+K23</f>
        <v>1568729.1800000002</v>
      </c>
      <c r="L24" s="299"/>
      <c r="M24" s="203"/>
      <c r="N24" s="197"/>
      <c r="O24" s="307" t="s">
        <v>265</v>
      </c>
      <c r="P24" s="308"/>
      <c r="Q24" s="308"/>
      <c r="R24" s="308"/>
      <c r="S24" s="332"/>
    </row>
    <row r="25" spans="1:19" x14ac:dyDescent="0.25">
      <c r="A25" s="202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03"/>
      <c r="N25" s="197"/>
      <c r="O25" s="304" t="s">
        <v>270</v>
      </c>
      <c r="P25" s="282"/>
      <c r="Q25" s="282"/>
      <c r="R25" s="282"/>
      <c r="S25" s="333"/>
    </row>
    <row r="26" spans="1:19" ht="15.75" thickBot="1" x14ac:dyDescent="0.3">
      <c r="A26" s="20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03"/>
      <c r="N26" s="197"/>
      <c r="O26" s="324"/>
      <c r="P26" s="325"/>
      <c r="Q26" s="325"/>
      <c r="R26" s="325"/>
      <c r="S26" s="326"/>
    </row>
    <row r="27" spans="1:19" ht="15.75" thickBot="1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  <c r="N27" s="197"/>
    </row>
    <row r="28" spans="1:19" x14ac:dyDescent="0.25">
      <c r="A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57" t="s">
        <v>186</v>
      </c>
      <c r="D2" s="358"/>
      <c r="E2" s="358"/>
      <c r="F2" s="358"/>
      <c r="G2" s="358"/>
      <c r="H2" s="358"/>
      <c r="I2" s="358"/>
      <c r="J2" s="358"/>
      <c r="K2" s="358"/>
    </row>
    <row r="3" spans="3:13" ht="15" customHeight="1" x14ac:dyDescent="0.25">
      <c r="C3" s="358"/>
      <c r="D3" s="358"/>
      <c r="E3" s="358"/>
      <c r="F3" s="358"/>
      <c r="G3" s="358"/>
      <c r="H3" s="358"/>
      <c r="I3" s="358"/>
      <c r="J3" s="358"/>
      <c r="K3" s="358"/>
    </row>
    <row r="5" spans="3:13" ht="15" customHeight="1" x14ac:dyDescent="0.25">
      <c r="C5" s="365" t="s">
        <v>250</v>
      </c>
      <c r="D5" s="365"/>
      <c r="E5" s="365"/>
      <c r="F5" s="365"/>
      <c r="G5" s="365"/>
      <c r="I5" s="365" t="s">
        <v>251</v>
      </c>
      <c r="J5" s="365"/>
      <c r="K5" s="365"/>
      <c r="L5" s="365"/>
      <c r="M5" s="36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98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219" t="s">
        <v>266</v>
      </c>
      <c r="K7" s="60">
        <v>43709</v>
      </c>
      <c r="L7" s="64">
        <v>64000</v>
      </c>
      <c r="M7" s="66" t="s">
        <v>267</v>
      </c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 t="s">
        <v>268</v>
      </c>
      <c r="K8" s="60">
        <v>43716</v>
      </c>
      <c r="L8" s="64">
        <v>64000</v>
      </c>
      <c r="M8" s="1" t="s">
        <v>269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290</v>
      </c>
      <c r="K9" s="226" t="s">
        <v>301</v>
      </c>
      <c r="L9" s="64">
        <v>443000</v>
      </c>
      <c r="M9" s="219" t="s">
        <v>290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277</v>
      </c>
      <c r="K10" s="60">
        <v>43726</v>
      </c>
      <c r="L10" s="64">
        <v>79000</v>
      </c>
      <c r="M10" s="1" t="s">
        <v>278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297</v>
      </c>
      <c r="K11" s="239" t="s">
        <v>298</v>
      </c>
      <c r="L11" s="67">
        <v>40000</v>
      </c>
      <c r="M11" s="23" t="s">
        <v>299</v>
      </c>
    </row>
    <row r="12" spans="3:13" ht="15" customHeight="1" x14ac:dyDescent="0.25">
      <c r="C12" s="1">
        <v>6</v>
      </c>
      <c r="D12" s="1"/>
      <c r="E12" s="1"/>
      <c r="F12" s="64"/>
      <c r="G12" s="1"/>
      <c r="I12" s="214">
        <v>6</v>
      </c>
      <c r="J12" s="231"/>
      <c r="K12" s="231"/>
      <c r="L12" s="231"/>
      <c r="M12" s="23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40"/>
      <c r="L13" s="233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09" t="s">
        <v>72</v>
      </c>
      <c r="E29" s="310"/>
      <c r="F29" s="359">
        <f>'Hitung Pemasukan Pengeluaran'!G6</f>
        <v>760000</v>
      </c>
      <c r="G29" s="360"/>
      <c r="I29" s="197"/>
      <c r="J29" s="309" t="s">
        <v>72</v>
      </c>
      <c r="K29" s="310"/>
      <c r="L29" s="359">
        <f>'Hitung Pemasukan Pengeluaran'!G22</f>
        <v>1657729.1800000002</v>
      </c>
      <c r="M29" s="360"/>
    </row>
    <row r="30" spans="3:13" ht="15.75" customHeight="1" x14ac:dyDescent="0.25">
      <c r="D30" s="356" t="s">
        <v>65</v>
      </c>
      <c r="E30" s="282"/>
      <c r="F30" s="361">
        <f>Pengeluaran!F30</f>
        <v>903300</v>
      </c>
      <c r="G30" s="362"/>
      <c r="I30" s="197"/>
      <c r="J30" s="356" t="s">
        <v>65</v>
      </c>
      <c r="K30" s="282"/>
      <c r="L30" s="361">
        <f>Pengeluaran!L30</f>
        <v>779000</v>
      </c>
      <c r="M30" s="362"/>
    </row>
    <row r="31" spans="3:13" ht="15.75" customHeight="1" x14ac:dyDescent="0.25">
      <c r="D31" s="304" t="s">
        <v>98</v>
      </c>
      <c r="E31" s="282"/>
      <c r="F31" s="366">
        <f>F27</f>
        <v>222000</v>
      </c>
      <c r="G31" s="367"/>
      <c r="I31" s="197"/>
      <c r="J31" s="304" t="s">
        <v>98</v>
      </c>
      <c r="K31" s="282"/>
      <c r="L31" s="366">
        <f>L27</f>
        <v>690000</v>
      </c>
      <c r="M31" s="367"/>
    </row>
    <row r="32" spans="3:13" ht="15.75" customHeight="1" thickBot="1" x14ac:dyDescent="0.3">
      <c r="D32" s="305" t="s">
        <v>190</v>
      </c>
      <c r="E32" s="306"/>
      <c r="F32" s="363">
        <f>'Hitung Pemasukan Pengeluaran'!G8</f>
        <v>1651229.1800000002</v>
      </c>
      <c r="G32" s="364"/>
      <c r="I32" s="197"/>
      <c r="J32" s="305" t="s">
        <v>190</v>
      </c>
      <c r="K32" s="306"/>
      <c r="L32" s="363">
        <f>'Hitung Pemasukan Pengeluaran'!G23</f>
        <v>1568729.1800000002</v>
      </c>
      <c r="M32" s="36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68" t="s">
        <v>179</v>
      </c>
      <c r="D2" s="369"/>
      <c r="E2" s="369"/>
      <c r="F2" s="369"/>
      <c r="G2" s="369"/>
      <c r="H2" s="369"/>
      <c r="I2" s="369"/>
      <c r="J2" s="369"/>
      <c r="K2" s="369"/>
    </row>
    <row r="3" spans="3:13" ht="15" customHeight="1" x14ac:dyDescent="0.25">
      <c r="C3" s="369"/>
      <c r="D3" s="369"/>
      <c r="E3" s="369"/>
      <c r="F3" s="369"/>
      <c r="G3" s="369"/>
      <c r="H3" s="369"/>
      <c r="I3" s="369"/>
      <c r="J3" s="369"/>
      <c r="K3" s="369"/>
    </row>
    <row r="5" spans="3:13" ht="15" customHeight="1" x14ac:dyDescent="0.25">
      <c r="C5" s="365" t="s">
        <v>248</v>
      </c>
      <c r="D5" s="365"/>
      <c r="E5" s="365"/>
      <c r="F5" s="365"/>
      <c r="G5" s="365"/>
      <c r="I5" s="365" t="s">
        <v>249</v>
      </c>
      <c r="J5" s="365"/>
      <c r="K5" s="365"/>
      <c r="L5" s="365"/>
      <c r="M5" s="36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213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23">
        <v>2</v>
      </c>
      <c r="J8" s="23" t="s">
        <v>245</v>
      </c>
      <c r="K8" s="215" t="s">
        <v>243</v>
      </c>
      <c r="L8" s="64">
        <v>25000</v>
      </c>
      <c r="M8" s="23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214">
        <v>3</v>
      </c>
      <c r="J9" s="1" t="s">
        <v>271</v>
      </c>
      <c r="K9" s="216" t="s">
        <v>272</v>
      </c>
      <c r="L9" s="64">
        <v>100000</v>
      </c>
      <c r="M9" s="1" t="s">
        <v>273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9">
        <v>4</v>
      </c>
      <c r="J10" s="224" t="s">
        <v>283</v>
      </c>
      <c r="K10" s="225" t="s">
        <v>286</v>
      </c>
      <c r="L10" s="64">
        <v>320000</v>
      </c>
      <c r="M10" s="218" t="s">
        <v>289</v>
      </c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214">
        <v>5</v>
      </c>
      <c r="J11" s="218" t="s">
        <v>287</v>
      </c>
      <c r="K11" s="225" t="s">
        <v>286</v>
      </c>
      <c r="L11" s="64">
        <v>8000</v>
      </c>
      <c r="M11" s="219" t="s">
        <v>288</v>
      </c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1" t="s">
        <v>302</v>
      </c>
      <c r="K12" s="217" t="s">
        <v>291</v>
      </c>
      <c r="L12" s="64">
        <v>250000</v>
      </c>
      <c r="M12" s="1" t="s">
        <v>292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29" t="s">
        <v>311</v>
      </c>
      <c r="K13" s="228" t="s">
        <v>291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293</v>
      </c>
      <c r="K14" s="232" t="s">
        <v>294</v>
      </c>
      <c r="L14" s="67">
        <v>25000</v>
      </c>
      <c r="M14" s="23" t="s">
        <v>292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214">
        <v>9</v>
      </c>
      <c r="J15" s="229" t="s">
        <v>295</v>
      </c>
      <c r="K15" s="228" t="s">
        <v>294</v>
      </c>
      <c r="L15" s="64">
        <v>20000</v>
      </c>
      <c r="M15" s="1" t="s">
        <v>296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214">
        <v>10</v>
      </c>
      <c r="J16" s="163"/>
      <c r="K16" s="234"/>
      <c r="L16" s="235"/>
      <c r="M16" s="163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33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44" t="s">
        <v>72</v>
      </c>
      <c r="E29" s="346"/>
      <c r="F29" s="370">
        <f>'Hitung Pemasukan Pengeluaran'!G6</f>
        <v>760000</v>
      </c>
      <c r="G29" s="371"/>
      <c r="I29" s="197"/>
      <c r="J29" s="344" t="s">
        <v>72</v>
      </c>
      <c r="K29" s="346"/>
      <c r="L29" s="370">
        <f>'Hitung Pemasukan Pengeluaran'!G22</f>
        <v>1657729.1800000002</v>
      </c>
      <c r="M29" s="371"/>
    </row>
    <row r="30" spans="3:13" ht="15.75" customHeight="1" x14ac:dyDescent="0.25">
      <c r="D30" s="304" t="s">
        <v>65</v>
      </c>
      <c r="E30" s="282"/>
      <c r="F30" s="361">
        <f>F27</f>
        <v>903300</v>
      </c>
      <c r="G30" s="362"/>
      <c r="I30" s="197"/>
      <c r="J30" s="304" t="s">
        <v>65</v>
      </c>
      <c r="K30" s="282"/>
      <c r="L30" s="361">
        <f>L27</f>
        <v>779000</v>
      </c>
      <c r="M30" s="362"/>
    </row>
    <row r="31" spans="3:13" ht="15.75" customHeight="1" x14ac:dyDescent="0.25">
      <c r="D31" s="304" t="s">
        <v>98</v>
      </c>
      <c r="E31" s="282"/>
      <c r="F31" s="366">
        <f>Pemasukkan!F27</f>
        <v>222000</v>
      </c>
      <c r="G31" s="367"/>
      <c r="I31" s="197"/>
      <c r="J31" s="304" t="s">
        <v>98</v>
      </c>
      <c r="K31" s="282"/>
      <c r="L31" s="366">
        <f>Pemasukkan!L27</f>
        <v>690000</v>
      </c>
      <c r="M31" s="367"/>
    </row>
    <row r="32" spans="3:13" ht="15.75" customHeight="1" thickBot="1" x14ac:dyDescent="0.3">
      <c r="D32" s="305" t="s">
        <v>191</v>
      </c>
      <c r="E32" s="306"/>
      <c r="F32" s="372">
        <f>'Hitung Pemasukan Pengeluaran'!G8</f>
        <v>1651229.1800000002</v>
      </c>
      <c r="G32" s="373"/>
      <c r="I32" s="197"/>
      <c r="J32" s="305" t="s">
        <v>191</v>
      </c>
      <c r="K32" s="306"/>
      <c r="L32" s="372">
        <f>'Hitung Pemasukan Pengeluaran'!G23</f>
        <v>1568729.1800000002</v>
      </c>
      <c r="M32" s="37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C2" sqref="C2:K3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87" t="s">
        <v>232</v>
      </c>
      <c r="D2" s="388"/>
      <c r="E2" s="388"/>
      <c r="F2" s="388"/>
      <c r="G2" s="388"/>
      <c r="H2" s="388"/>
      <c r="I2" s="388"/>
      <c r="J2" s="388"/>
      <c r="K2" s="388"/>
    </row>
    <row r="3" spans="3:11" x14ac:dyDescent="0.25">
      <c r="C3" s="388"/>
      <c r="D3" s="388"/>
      <c r="E3" s="388"/>
      <c r="F3" s="388"/>
      <c r="G3" s="388"/>
      <c r="H3" s="388"/>
      <c r="I3" s="388"/>
      <c r="J3" s="388"/>
      <c r="K3" s="388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63" customHeight="1" x14ac:dyDescent="0.25">
      <c r="C8" s="1">
        <v>2</v>
      </c>
      <c r="D8" s="1" t="s">
        <v>274</v>
      </c>
      <c r="E8" s="217" t="s">
        <v>272</v>
      </c>
      <c r="F8" s="64">
        <v>160000</v>
      </c>
      <c r="G8" s="164" t="s">
        <v>275</v>
      </c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220000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389"/>
      <c r="E29" s="389"/>
      <c r="F29" s="390"/>
      <c r="G29" s="390"/>
      <c r="H29" s="156"/>
      <c r="I29" s="156"/>
      <c r="J29" s="156"/>
      <c r="K29" s="156"/>
    </row>
    <row r="30" spans="3:11" ht="15.75" thickBot="1" x14ac:dyDescent="0.3">
      <c r="C30" s="24"/>
      <c r="D30" s="391" t="s">
        <v>231</v>
      </c>
      <c r="E30" s="392"/>
      <c r="F30" s="393">
        <f>F27</f>
        <v>220000</v>
      </c>
      <c r="G30" s="394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385"/>
      <c r="E32" s="385"/>
      <c r="F32" s="386"/>
      <c r="G32" s="385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95" t="s">
        <v>122</v>
      </c>
      <c r="D4" s="396"/>
      <c r="E4" s="27"/>
      <c r="F4" s="33"/>
      <c r="G4" s="34"/>
      <c r="H4" s="395" t="s">
        <v>103</v>
      </c>
      <c r="I4" s="396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95" t="s">
        <v>144</v>
      </c>
      <c r="D17" s="396"/>
      <c r="E17" s="27"/>
      <c r="F17" s="26"/>
      <c r="G17" s="35"/>
      <c r="H17" s="395" t="s">
        <v>146</v>
      </c>
      <c r="I17" s="396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398" t="s">
        <v>279</v>
      </c>
      <c r="C2" s="399"/>
      <c r="D2" s="399"/>
      <c r="E2" s="399"/>
      <c r="F2" s="399"/>
      <c r="G2" s="399"/>
      <c r="H2" s="399"/>
      <c r="I2" s="399"/>
      <c r="J2" s="399"/>
    </row>
    <row r="3" spans="2:10" x14ac:dyDescent="0.25">
      <c r="B3" s="399"/>
      <c r="C3" s="399"/>
      <c r="D3" s="399"/>
      <c r="E3" s="399"/>
      <c r="F3" s="399"/>
      <c r="G3" s="399"/>
      <c r="H3" s="399"/>
      <c r="I3" s="399"/>
      <c r="J3" s="399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280</v>
      </c>
      <c r="F6" s="1" t="s">
        <v>282</v>
      </c>
      <c r="G6" s="1" t="s">
        <v>281</v>
      </c>
      <c r="H6" s="313" t="s">
        <v>284</v>
      </c>
      <c r="I6" s="282"/>
    </row>
    <row r="7" spans="2:10" x14ac:dyDescent="0.25">
      <c r="B7" s="1">
        <v>1</v>
      </c>
      <c r="C7" s="1" t="s">
        <v>283</v>
      </c>
      <c r="D7" s="1">
        <v>39</v>
      </c>
      <c r="E7" s="220">
        <v>15000</v>
      </c>
      <c r="F7" s="220">
        <f>D7*E7</f>
        <v>585000</v>
      </c>
      <c r="G7" s="220">
        <v>205000</v>
      </c>
      <c r="H7" s="400">
        <f>F7-G7</f>
        <v>380000</v>
      </c>
      <c r="I7" s="282"/>
    </row>
    <row r="8" spans="2:10" ht="15.75" thickBot="1" x14ac:dyDescent="0.3">
      <c r="B8" s="221"/>
      <c r="C8" s="221"/>
      <c r="D8" s="221"/>
      <c r="E8" s="222"/>
      <c r="F8" s="222"/>
      <c r="G8" s="222"/>
      <c r="H8" s="397"/>
      <c r="I8" s="397"/>
    </row>
    <row r="9" spans="2:10" ht="15.75" thickBot="1" x14ac:dyDescent="0.3">
      <c r="B9" s="221"/>
      <c r="C9" s="221"/>
      <c r="D9" s="221"/>
      <c r="E9" s="222"/>
      <c r="F9" s="222"/>
      <c r="G9" s="223" t="s">
        <v>285</v>
      </c>
      <c r="H9" s="401">
        <f>H7</f>
        <v>380000</v>
      </c>
      <c r="I9" s="402"/>
    </row>
    <row r="10" spans="2:10" x14ac:dyDescent="0.25">
      <c r="B10" s="221"/>
      <c r="C10" s="221"/>
      <c r="D10" s="221"/>
      <c r="E10" s="222"/>
      <c r="F10" s="222"/>
      <c r="G10" s="222"/>
      <c r="H10" s="397"/>
      <c r="I10" s="397"/>
    </row>
    <row r="11" spans="2:10" x14ac:dyDescent="0.25">
      <c r="B11" s="221"/>
      <c r="C11" s="221"/>
      <c r="D11" s="221"/>
      <c r="E11" s="222"/>
      <c r="F11" s="222"/>
      <c r="G11" s="222"/>
      <c r="H11" s="397"/>
      <c r="I11" s="397"/>
    </row>
    <row r="12" spans="2:10" x14ac:dyDescent="0.25">
      <c r="B12" s="221"/>
      <c r="C12" s="221"/>
      <c r="D12" s="221"/>
      <c r="E12" s="222"/>
      <c r="F12" s="222"/>
      <c r="G12" s="222"/>
      <c r="H12" s="397"/>
      <c r="I12" s="397"/>
    </row>
    <row r="13" spans="2:10" x14ac:dyDescent="0.25">
      <c r="B13" s="221"/>
      <c r="C13" s="221"/>
      <c r="D13" s="221"/>
      <c r="E13" s="222"/>
      <c r="F13" s="222"/>
      <c r="G13" s="222"/>
      <c r="H13" s="397"/>
      <c r="I13" s="397"/>
    </row>
    <row r="14" spans="2:10" x14ac:dyDescent="0.25">
      <c r="B14" s="221"/>
      <c r="C14" s="221"/>
      <c r="D14" s="221"/>
      <c r="E14" s="222"/>
      <c r="F14" s="222"/>
      <c r="G14" s="222"/>
      <c r="H14" s="397"/>
      <c r="I14" s="397"/>
    </row>
    <row r="15" spans="2:10" x14ac:dyDescent="0.25">
      <c r="B15" s="221"/>
      <c r="C15" s="221"/>
      <c r="D15" s="221"/>
      <c r="E15" s="222"/>
      <c r="F15" s="222"/>
      <c r="G15" s="222"/>
      <c r="H15" s="397"/>
      <c r="I15" s="397"/>
    </row>
    <row r="16" spans="2:10" x14ac:dyDescent="0.25">
      <c r="B16" s="221"/>
      <c r="C16" s="221"/>
      <c r="D16" s="221"/>
      <c r="E16" s="222"/>
      <c r="F16" s="222"/>
      <c r="G16" s="222"/>
      <c r="H16" s="397"/>
      <c r="I16" s="397"/>
    </row>
    <row r="17" spans="2:9" x14ac:dyDescent="0.25">
      <c r="B17" s="221"/>
      <c r="C17" s="221"/>
      <c r="D17" s="221"/>
      <c r="E17" s="222"/>
      <c r="F17" s="222"/>
      <c r="G17" s="222"/>
      <c r="H17" s="397"/>
      <c r="I17" s="397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2019-09-29T12:45:38Z</dcterms:modified>
</cp:coreProperties>
</file>