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2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Q43" i="2" l="1"/>
  <c r="Q48" i="2"/>
  <c r="R34" i="10" l="1"/>
  <c r="Q34" i="10"/>
  <c r="Q35" i="10" l="1"/>
  <c r="O51" i="2"/>
  <c r="S51" i="2" s="1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4" i="2"/>
  <c r="Q45" i="2"/>
  <c r="Q46" i="2"/>
  <c r="Q47" i="2"/>
  <c r="Q49" i="2"/>
  <c r="Q50" i="2"/>
  <c r="Q51" i="2"/>
  <c r="Q52" i="2"/>
  <c r="Q53" i="2"/>
  <c r="Q54" i="2"/>
  <c r="Q55" i="2"/>
  <c r="Q56" i="2"/>
  <c r="Q57" i="2"/>
  <c r="Q58" i="2"/>
  <c r="Q59" i="2"/>
  <c r="Q60" i="2"/>
  <c r="Q6" i="2"/>
  <c r="R6" i="2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<sst xmlns="http://schemas.openxmlformats.org/spreadsheetml/2006/main" count="817" uniqueCount="334">
  <si>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</si>
  <si>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</si>
  <si>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</si>
  <si>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</si>
  <si>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</si>
  <si>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</si>
  <si>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</si>
  <si>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</si>
  <si>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</si>
  <si>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</si>
  <si>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</si>
  <si>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</si>
  <si>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</si>
  <si>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</si>
  <si>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</si>
  <si>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</si>
  <si>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</si>
  <si>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</si>
  <si>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</si>
  <si>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</si>
  <si>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</si>
  <si>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</si>
  <si>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</si>
  <si>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</si>
  <si>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</si>
  <si>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</si>
  <si>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</si>
  <si>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</si>
  <si>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</si>
  <si>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</si>
  <si>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</si>
  <si>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</si>
  <si>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</si>
  <si>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</si>
  <si>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</si>
  <si>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</si>
  <si>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</si>
  <si>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</si>
  <si>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</si>
  <si>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</si>
  <si>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</si>
  <si>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</si>
  <si>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</si>
  <si>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</si>
  <si>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</si>
  <si>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</si>
  <si>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</si>
  <si>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</si>
  <si>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</si>
  <si>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</si>
  <si>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</si>
  <si>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</si>
  <si>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</si>
  <si>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</si>
  <si>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</si>
  <si>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</si>
  <si>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</si>
  <si>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</si>
  <si>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</si>
  <si>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</si>
  <si>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</si>
  <si>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</si>
  <si>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</si>
  <si>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</si>
  <si>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</si>
  <si>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</si>
  <si>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</si>
  <si>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</si>
  <si>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</si>
  <si>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</si>
  <si>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</si>
  <si>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</si>
  <si>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</si>
  <si>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</si>
  <si>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</si>
  <si>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</si>
  <si>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</si>
  <si>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</si>
  <si>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</si>
  <si>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</si>
  <si>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</si>
  <si>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</si>
  <si>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</si>
  <si>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</si>
  <si>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</si>
  <si>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</si>
  <si>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</si>
  <si>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</si>
  <si>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</si>
  <si>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</si>
  <si>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</si>
  <si>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</si>
  <si>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</si>
  <si>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</si>
  <si>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</si>
  <si>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</si>
  <si>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</si>
  <si>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</si>
  <si>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</si>
  <si>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</si>
  <si>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</si>
  <si>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</si>
  <si>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</si>
  <si>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</si>
  <si>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</si>
  <si>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</si>
  <si>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</si>
  <si>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</si>
  <si>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</si>
  <si>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</si>
  <si>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</si>
  <si>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</si>
  <si>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</si>
  <si>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</si>
  <si>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</si>
  <si>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</si>
  <si>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</si>
  <si>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</si>
  <si>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</si>
  <si>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</si>
  <si>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</si>
  <si>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</si>
  <si>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</si>
  <si>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</si>
  <si>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</si>
  <si>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</si>
  <si>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</si>
  <si>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</si>
  <si>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</si>
  <si>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</si>
  <si>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</si>
  <si>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</si>
  <si>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</si>
  <si>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</si>
  <si>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</si>
  <si>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</si>
  <si>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</si>
  <si>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</si>
  <si>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</si>
  <si>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</si>
  <si>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</si>
  <si>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</si>
  <si>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</si>
  <si>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</si>
  <si>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</si>
  <si>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</si>
  <si>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</si>
  <si>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</si>
  <si>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</si>
  <si>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</si>
  <si>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</si>
  <si>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</si>
  <si>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</si>
  <si>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</si>
  <si>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</si>
  <si>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</si>
  <si>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</si>
  <si>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</si>
  <si>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</si>
  <si>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</si>
  <si>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</si>
  <si>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</si>
  <si>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</si>
  <si>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</si>
  <si>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</si>
  <si>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</si>
  <si>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</si>
  <si>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</si>
  <si>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</si>
  <si>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</si>
  <si>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</si>
  <si>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</si>
  <si>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</si>
  <si>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</si>
  <si>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</si>
  <si>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</si>
  <si>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</si>
  <si>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</si>
  <si>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</si>
  <si>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</si>
  <si>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</si>
  <si>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</si>
  <si>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</si>
  <si>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</si>
  <si>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</si>
  <si>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</si>
  <si>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</si>
  <si>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</si>
  <si>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</si>
  <si>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</si>
  <si>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</si>
  <si>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</si>
  <si>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</si>
  <si>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</si>
  <si>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</si>
  <si>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</si>
  <si>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</si>
  <si>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</si>
  <si>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</si>
  <si>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</si>
  <si>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</si>
  <si>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</si>
  <si>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</si>
  <si>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</si>
  <si>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</si>
  <si>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</si>
  <si>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</si>
  <si>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</si>
  <si>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</si>
  <si>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</si>
  <si>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</si>
  <si>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</si>
  <si>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</si>
  <si>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</si>
  <si>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</si>
  <si>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</si>
  <si>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</si>
  <si>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</si>
  <si>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</si>
  <si>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</si>
  <si>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</si>
  <si>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</si>
  <si>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</si>
  <si>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</si>
  <si>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</si>
  <si>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</si>
  <si>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</si>
  <si>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</si>
  <si>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</si>
  <si>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</si>
  <si>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</si>
  <si>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</si>
  <si>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</si>
  <si>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</si>
  <si>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</si>
  <si>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</si>
  <si>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</si>
  <si>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</si>
  <si>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</si>
  <si>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</si>
  <si>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</si>
  <si>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</si>
  <si>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</si>
  <si>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</si>
  <si>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</si>
  <si>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</si>
  <si>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</si>
  <si>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</si>
  <si>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</si>
  <si>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</si>
  <si>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</si>
  <si>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</si>
  <si>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</si>
  <si>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</si>
  <si>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</si>
  <si>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</si>
  <si>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</si>
  <si>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</si>
  <si>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</si>
  <si>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</si>
  <si>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</si>
  <si>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</si>
  <si>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</si>
  <si>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</si>
  <si>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</si>
  <si>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</si>
  <si>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</si>
  <si>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</si>
  <si>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</si>
  <si>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</si>
  <si>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</si>
  <si>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</si>
  <si>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</si>
  <si>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</si>
  <si>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</si>
  <si>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</si>
  <si>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</si>
  <si>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</si>
  <si>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</si>
  <si>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</si>
  <si>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</si>
  <si>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</si>
  <si>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</si>
  <si>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</si>
  <si>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</si>
  <si>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</si>
  <si>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</si>
  <si>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</si>
  <si>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</si>
  <si>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</si>
  <si>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</si>
  <si>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</si>
  <si>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</si>
  <si>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</si>
  <si>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</si>
  <si>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</si>
  <si>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</si>
  <si>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</si>
  <si>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</si>
  <si>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</si>
  <si>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</si>
  <si>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</si>
  <si>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</si>
  <si>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</si>
  <si>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</si>
  <si>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</si>
  <si>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</si>
  <si>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</si>
  <si>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</si>
  <si>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</si>
  <si>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</si>
  <si>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</si>
  <si>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</si>
  <si>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</si>
  <si>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Januari - September</t>
  </si>
  <si>
    <t>Kekurangan 2018 + 2019-September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</si>
  <si>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</si>
  <si>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</si>
  <si>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</si>
  <si>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</si>
  <si>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</si>
  <si>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</si>
  <si>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</si>
  <si>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</si>
  <si>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</si>
  <si>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</si>
  <si>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</si>
  <si>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</si>
  <si>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Simpanan 20k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</si>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</sst>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10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3" fillId="21" borderId="4" xfId="0" applyFont="1" applyFill="1" applyBorder="1" applyAlignment="1">
      <alignment horizont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62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21" x14ac:dyDescent="0.25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</row>
    <row r="3" spans="1:21" x14ac:dyDescent="0.25">
      <c r="A3" s="264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</row>
    <row r="4" spans="1:21" x14ac:dyDescent="0.25">
      <c r="A4" s="264"/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</row>
    <row r="5" spans="1:21" x14ac:dyDescent="0.25">
      <c r="A5" s="264"/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</row>
    <row r="6" spans="1:21" x14ac:dyDescent="0.25">
      <c r="A6" s="264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67" t="s">
        <v>65</v>
      </c>
      <c r="K79" s="268"/>
      <c r="L79" s="268"/>
      <c r="M79" s="268"/>
      <c r="N79" s="269"/>
      <c r="P79" s="275" t="s">
        <v>66</v>
      </c>
      <c r="Q79" s="268"/>
      <c r="R79" s="268"/>
      <c r="S79" s="269"/>
    </row>
    <row r="80" spans="1:21" ht="15.75" customHeight="1" x14ac:dyDescent="0.25">
      <c r="J80" s="270" t="s">
        <v>67</v>
      </c>
      <c r="K80" s="265"/>
      <c r="L80" s="265"/>
      <c r="M80" s="265"/>
      <c r="N80" s="271"/>
      <c r="P80" s="270" t="s">
        <v>68</v>
      </c>
      <c r="Q80" s="265"/>
      <c r="R80" s="265"/>
      <c r="S80" s="271"/>
    </row>
    <row r="81" spans="10:19" ht="15.75" customHeight="1" x14ac:dyDescent="0.25">
      <c r="J81" s="272"/>
      <c r="K81" s="273"/>
      <c r="L81" s="273"/>
      <c r="M81" s="273"/>
      <c r="N81" s="274"/>
      <c r="P81" s="272"/>
      <c r="Q81" s="273"/>
      <c r="R81" s="273"/>
      <c r="S81" s="274"/>
    </row>
    <row r="82" spans="10:19" ht="15.75" customHeight="1" x14ac:dyDescent="0.25">
      <c r="J82" s="266" t="s">
        <v>19</v>
      </c>
      <c r="K82" s="257"/>
      <c r="L82" s="258"/>
      <c r="M82" s="266" t="s">
        <v>69</v>
      </c>
      <c r="N82" s="258"/>
      <c r="P82" s="266"/>
      <c r="Q82" s="258"/>
      <c r="R82" s="3" t="s">
        <v>19</v>
      </c>
      <c r="S82" s="3" t="s">
        <v>69</v>
      </c>
    </row>
    <row r="83" spans="10:19" ht="15.75" customHeight="1" x14ac:dyDescent="0.25">
      <c r="J83" s="256" t="s">
        <v>70</v>
      </c>
      <c r="K83" s="257"/>
      <c r="L83" s="258"/>
      <c r="M83" s="259">
        <v>7350000</v>
      </c>
      <c r="N83" s="258"/>
      <c r="P83" s="260" t="s">
        <v>71</v>
      </c>
      <c r="Q83" s="258"/>
      <c r="R83" s="4"/>
      <c r="S83" s="5">
        <v>40000</v>
      </c>
    </row>
    <row r="84" spans="10:19" ht="15.75" customHeight="1" x14ac:dyDescent="0.25">
      <c r="J84" s="256" t="s">
        <v>72</v>
      </c>
      <c r="K84" s="257"/>
      <c r="L84" s="258"/>
      <c r="M84" s="261">
        <v>1100000</v>
      </c>
      <c r="N84" s="258"/>
      <c r="P84" s="260" t="s">
        <v>73</v>
      </c>
      <c r="Q84" s="258"/>
      <c r="R84" s="6" t="s">
        <v>74</v>
      </c>
      <c r="S84" s="5">
        <v>30000</v>
      </c>
    </row>
    <row r="85" spans="10:19" ht="15.75" customHeight="1" x14ac:dyDescent="0.25">
      <c r="J85" s="256" t="s">
        <v>75</v>
      </c>
      <c r="K85" s="257"/>
      <c r="L85" s="258"/>
      <c r="M85" s="259">
        <f>M83+M84</f>
        <v>8450000</v>
      </c>
      <c r="N85" s="258"/>
      <c r="P85" s="260" t="s">
        <v>76</v>
      </c>
      <c r="Q85" s="258"/>
      <c r="R85" s="4"/>
      <c r="S85" s="5">
        <v>0</v>
      </c>
    </row>
    <row r="86" spans="10:19" ht="15.75" customHeight="1" x14ac:dyDescent="0.25">
      <c r="J86" s="256" t="s">
        <v>77</v>
      </c>
      <c r="K86" s="257"/>
      <c r="L86" s="258"/>
      <c r="M86" s="259">
        <v>8411850</v>
      </c>
      <c r="N86" s="258"/>
      <c r="P86" s="260" t="s">
        <v>78</v>
      </c>
      <c r="Q86" s="258"/>
      <c r="R86" s="4"/>
      <c r="S86" s="5">
        <f>S83-S84+S85</f>
        <v>10000</v>
      </c>
    </row>
    <row r="87" spans="10:19" ht="15.75" customHeight="1" x14ac:dyDescent="0.25">
      <c r="J87" s="256" t="s">
        <v>79</v>
      </c>
      <c r="K87" s="257"/>
      <c r="L87" s="258"/>
      <c r="M87" s="259">
        <f>M85-M86</f>
        <v>38150</v>
      </c>
      <c r="N87" s="258"/>
      <c r="P87" s="260" t="s">
        <v>80</v>
      </c>
      <c r="Q87" s="25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A37" colorId="8" zoomScale="70" zoomScaleNormal="70" workbookViewId="0">
      <selection activeCell="G54" sqref="G54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84" t="s">
        <v>81</v>
      </c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4"/>
      <c r="Q2" s="264"/>
      <c r="R2" s="264"/>
      <c r="S2" s="263"/>
      <c r="T2" s="263"/>
    </row>
    <row r="3" spans="1:65" ht="15.75" thickBot="1" x14ac:dyDescent="0.3">
      <c r="C3" s="264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Y3" s="7"/>
    </row>
    <row r="4" spans="1:65" ht="15.75" thickBot="1" x14ac:dyDescent="0.3">
      <c r="A4" s="8" t="s">
        <v>82</v>
      </c>
      <c r="B4" s="71"/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314</v>
      </c>
      <c r="R5" s="77" t="s">
        <v>315</v>
      </c>
      <c r="S5" s="1" t="s">
        <v>16</v>
      </c>
      <c r="T5" s="1" t="s">
        <v>17</v>
      </c>
      <c r="U5" s="1" t="s">
        <v>18</v>
      </c>
      <c r="V5" s="1" t="s">
        <v>19</v>
      </c>
      <c r="X5" s="290" t="s">
        <v>84</v>
      </c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(180-SUM(C6:K6))</f>
        <v>20</v>
      </c>
      <c r="R6" s="132">
        <f>Q6+P6</f>
        <v>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85" t="s">
        <v>1</v>
      </c>
      <c r="Y6" s="285" t="s">
        <v>85</v>
      </c>
      <c r="Z6" s="289" t="s">
        <v>86</v>
      </c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(180-SUM(C7:K7))</f>
        <v>40</v>
      </c>
      <c r="R7" s="132">
        <f t="shared" ref="R7:R60" si="5">Q7+P7</f>
        <v>40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86"/>
      <c r="Y7" s="286"/>
      <c r="Z7" s="289" t="s">
        <v>87</v>
      </c>
      <c r="AA7" s="286"/>
      <c r="AB7" s="286"/>
      <c r="AC7" s="286"/>
      <c r="AD7" s="289" t="s">
        <v>88</v>
      </c>
      <c r="AE7" s="286"/>
      <c r="AF7" s="286"/>
      <c r="AG7" s="286"/>
      <c r="AH7" s="286"/>
      <c r="AI7" s="286"/>
      <c r="AJ7" s="286"/>
      <c r="AK7" s="286"/>
      <c r="AL7" s="286"/>
      <c r="AM7" s="286"/>
      <c r="AN7" s="28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180</v>
      </c>
      <c r="R8" s="132">
        <f t="shared" si="5"/>
        <v>231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86"/>
      <c r="Y8" s="286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40</v>
      </c>
      <c r="R9" s="132">
        <f t="shared" si="5"/>
        <v>40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233">
        <f t="shared" si="4"/>
        <v>180</v>
      </c>
      <c r="R10" s="234">
        <f t="shared" si="5"/>
        <v>280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180</v>
      </c>
      <c r="R11" s="132">
        <f t="shared" si="5"/>
        <v>180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233">
        <f t="shared" si="4"/>
        <v>180</v>
      </c>
      <c r="R12" s="234">
        <f t="shared" si="5"/>
        <v>270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233">
        <f t="shared" si="4"/>
        <v>180</v>
      </c>
      <c r="R13" s="234">
        <f t="shared" si="5"/>
        <v>265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233">
        <f t="shared" si="4"/>
        <v>180</v>
      </c>
      <c r="R14" s="234">
        <f t="shared" si="5"/>
        <v>300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180</v>
      </c>
      <c r="R15" s="132">
        <f t="shared" si="5"/>
        <v>230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233">
        <f t="shared" si="4"/>
        <v>180</v>
      </c>
      <c r="R16" s="234">
        <f t="shared" si="5"/>
        <v>260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60</v>
      </c>
      <c r="R17" s="132">
        <f t="shared" si="5"/>
        <v>60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155</v>
      </c>
      <c r="R18" s="132">
        <f t="shared" si="5"/>
        <v>195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233">
        <f t="shared" si="4"/>
        <v>180</v>
      </c>
      <c r="R19" s="234">
        <f t="shared" si="5"/>
        <v>300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233">
        <f t="shared" si="4"/>
        <v>175</v>
      </c>
      <c r="R21" s="234">
        <f t="shared" si="5"/>
        <v>295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180</v>
      </c>
      <c r="R22" s="132">
        <f t="shared" si="5"/>
        <v>200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233">
        <f t="shared" si="4"/>
        <v>180</v>
      </c>
      <c r="R23" s="234">
        <f t="shared" si="5"/>
        <v>280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233">
        <f t="shared" si="4"/>
        <v>180</v>
      </c>
      <c r="R24" s="234">
        <f t="shared" si="5"/>
        <v>260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180</v>
      </c>
      <c r="R25" s="132">
        <f t="shared" si="5"/>
        <v>180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40</v>
      </c>
      <c r="R26" s="132">
        <f t="shared" si="5"/>
        <v>40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163</v>
      </c>
      <c r="R27" s="132">
        <f t="shared" si="5"/>
        <v>203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127.2</v>
      </c>
      <c r="R28" s="132">
        <f t="shared" si="5"/>
        <v>127.2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233">
        <f t="shared" si="4"/>
        <v>180</v>
      </c>
      <c r="R29" s="234">
        <f t="shared" si="5"/>
        <v>265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233">
        <f t="shared" si="4"/>
        <v>180</v>
      </c>
      <c r="R30" s="234">
        <f t="shared" si="5"/>
        <v>280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233">
        <f t="shared" si="4"/>
        <v>180</v>
      </c>
      <c r="R31" s="234">
        <f t="shared" si="5"/>
        <v>260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180</v>
      </c>
      <c r="R32" s="132">
        <f t="shared" si="5"/>
        <v>220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/>
      <c r="K33" s="72"/>
      <c r="L33" s="72"/>
      <c r="M33" s="72"/>
      <c r="N33" s="72"/>
      <c r="O33" s="13">
        <f t="shared" si="0"/>
        <v>140</v>
      </c>
      <c r="P33" s="130">
        <v>0</v>
      </c>
      <c r="Q33" s="131">
        <f t="shared" si="4"/>
        <v>40</v>
      </c>
      <c r="R33" s="132">
        <f t="shared" si="5"/>
        <v>40</v>
      </c>
      <c r="S33" s="13">
        <f t="shared" si="1"/>
        <v>100</v>
      </c>
      <c r="T33" s="14">
        <f t="shared" si="2"/>
        <v>40</v>
      </c>
      <c r="U33" s="15" t="str">
        <f t="shared" si="3"/>
        <v>NO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175</v>
      </c>
      <c r="R34" s="132">
        <f t="shared" si="5"/>
        <v>215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97</v>
      </c>
      <c r="R35" s="132">
        <f t="shared" si="5"/>
        <v>107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80</v>
      </c>
      <c r="R36" s="132">
        <f t="shared" si="5"/>
        <v>80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233">
        <f t="shared" si="4"/>
        <v>175</v>
      </c>
      <c r="R37" s="234">
        <f t="shared" si="5"/>
        <v>255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233">
        <f t="shared" si="4"/>
        <v>180</v>
      </c>
      <c r="R38" s="234">
        <f t="shared" si="5"/>
        <v>280</v>
      </c>
      <c r="S38" s="232">
        <f t="shared" ref="S38:S60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30</v>
      </c>
      <c r="R40" s="132">
        <f t="shared" si="5"/>
        <v>30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180</v>
      </c>
      <c r="R41" s="132">
        <f t="shared" si="5"/>
        <v>225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142.6</v>
      </c>
      <c r="R42" s="132">
        <f t="shared" si="5"/>
        <v>182.6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0</v>
      </c>
      <c r="R43" s="132">
        <f t="shared" si="5"/>
        <v>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233">
        <f t="shared" si="4"/>
        <v>180</v>
      </c>
      <c r="R44" s="234">
        <f t="shared" si="5"/>
        <v>260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175</v>
      </c>
      <c r="R45" s="132">
        <f t="shared" si="5"/>
        <v>175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233">
        <f t="shared" si="4"/>
        <v>180</v>
      </c>
      <c r="R46" s="234">
        <f t="shared" si="5"/>
        <v>300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233">
        <f t="shared" si="4"/>
        <v>175</v>
      </c>
      <c r="R47" s="234">
        <f t="shared" si="5"/>
        <v>295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120</v>
      </c>
      <c r="R49" s="132">
        <f t="shared" si="5"/>
        <v>120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87" t="s">
        <v>142</v>
      </c>
      <c r="AB49" s="288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150</v>
      </c>
      <c r="R50" s="132">
        <f t="shared" si="5"/>
        <v>150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94" t="s">
        <v>170</v>
      </c>
      <c r="AJ50" s="295"/>
      <c r="AK50" s="295"/>
      <c r="AL50" s="296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60</v>
      </c>
      <c r="R51" s="132">
        <f t="shared" si="5"/>
        <v>60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91" t="s">
        <v>176</v>
      </c>
      <c r="AJ51" s="292"/>
      <c r="AK51" s="292"/>
      <c r="AL51" s="293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60</v>
      </c>
      <c r="R52" s="132">
        <f t="shared" si="5"/>
        <v>60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105</v>
      </c>
      <c r="R53" s="132">
        <f t="shared" si="5"/>
        <v>105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180</v>
      </c>
      <c r="R54" s="132">
        <f t="shared" si="5"/>
        <v>180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180</v>
      </c>
      <c r="R55" s="132">
        <f t="shared" si="5"/>
        <v>180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97"/>
      <c r="AD55" s="297"/>
      <c r="AI55" s="294" t="s">
        <v>174</v>
      </c>
      <c r="AJ55" s="295"/>
      <c r="AK55" s="295"/>
      <c r="AL55" s="296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60</v>
      </c>
      <c r="P56" s="130"/>
      <c r="Q56" s="131">
        <f t="shared" si="4"/>
        <v>120</v>
      </c>
      <c r="R56" s="132">
        <f t="shared" si="5"/>
        <v>120</v>
      </c>
      <c r="S56" s="13">
        <f t="shared" si="10"/>
        <v>180</v>
      </c>
      <c r="T56" s="12">
        <f t="shared" si="2"/>
        <v>120</v>
      </c>
      <c r="U56" s="20" t="str">
        <f t="shared" si="3"/>
        <v>NO</v>
      </c>
      <c r="V56" s="2" t="s">
        <v>328</v>
      </c>
      <c r="AI56" s="276" t="s">
        <v>168</v>
      </c>
      <c r="AJ56" s="276"/>
      <c r="AK56" s="276"/>
      <c r="AL56" s="27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180</v>
      </c>
      <c r="R57" s="132">
        <f t="shared" si="5"/>
        <v>180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180</v>
      </c>
      <c r="R58" s="132">
        <f t="shared" si="5"/>
        <v>180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180</v>
      </c>
      <c r="R59" s="132">
        <f t="shared" si="5"/>
        <v>180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 t="s">
        <v>329</v>
      </c>
      <c r="C60" s="407">
        <v>6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6</v>
      </c>
      <c r="P60" s="130"/>
      <c r="Q60" s="131">
        <f t="shared" si="4"/>
        <v>174</v>
      </c>
      <c r="R60" s="132">
        <f t="shared" si="5"/>
        <v>174</v>
      </c>
      <c r="S60" s="13">
        <f t="shared" si="10"/>
        <v>234</v>
      </c>
      <c r="T60" s="12">
        <f t="shared" si="2"/>
        <v>174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77" t="s">
        <v>177</v>
      </c>
      <c r="D63" s="278"/>
      <c r="E63" s="278"/>
      <c r="F63" s="278"/>
      <c r="G63" s="279"/>
      <c r="I63" s="283" t="s">
        <v>178</v>
      </c>
      <c r="J63" s="283"/>
      <c r="K63" s="283"/>
      <c r="L63" s="283"/>
      <c r="M63" s="283"/>
    </row>
    <row r="64" spans="1:41" ht="18.75" customHeight="1" x14ac:dyDescent="0.25">
      <c r="C64" s="280"/>
      <c r="D64" s="281"/>
      <c r="E64" s="281"/>
      <c r="F64" s="281"/>
      <c r="G64" s="282"/>
      <c r="I64" s="283"/>
      <c r="J64" s="283"/>
      <c r="K64" s="283"/>
      <c r="L64" s="283"/>
      <c r="M64" s="283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76" t="s">
        <v>214</v>
      </c>
      <c r="Q70" s="276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300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72"/>
      <c r="B79" s="17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abSelected="1" topLeftCell="L1" zoomScale="85" zoomScaleNormal="85" workbookViewId="0">
      <selection activeCell="R14" sqref="R14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298" t="s">
        <v>301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</row>
    <row r="3" spans="1:23" x14ac:dyDescent="0.25">
      <c r="A3" s="298"/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</row>
    <row r="5" spans="1:23" x14ac:dyDescent="0.25">
      <c r="A5" s="283" t="s">
        <v>304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M5" s="283" t="s">
        <v>327</v>
      </c>
      <c r="N5" s="283"/>
      <c r="O5" s="283"/>
      <c r="P5" s="283"/>
      <c r="Q5" s="283"/>
      <c r="R5" s="283"/>
      <c r="S5" s="283"/>
      <c r="T5" s="283"/>
      <c r="U5" s="283"/>
      <c r="V5" s="283"/>
      <c r="W5" s="283"/>
    </row>
    <row r="6" spans="1:23" x14ac:dyDescent="0.25">
      <c r="A6" s="283"/>
      <c r="B6" s="283"/>
      <c r="C6" s="283"/>
      <c r="D6" s="283"/>
      <c r="E6" s="283"/>
      <c r="F6" s="283"/>
      <c r="G6" s="283"/>
      <c r="H6" s="283"/>
      <c r="I6" s="283"/>
      <c r="J6" s="283"/>
      <c r="K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302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302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305</v>
      </c>
      <c r="D9" s="1" t="s">
        <v>306</v>
      </c>
      <c r="E9" s="221">
        <v>1657729.18</v>
      </c>
      <c r="F9" s="213" t="s">
        <v>123</v>
      </c>
      <c r="M9" s="251"/>
      <c r="N9" s="1">
        <v>1</v>
      </c>
      <c r="O9" s="218" t="s">
        <v>320</v>
      </c>
      <c r="P9" s="1" t="s">
        <v>321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322</v>
      </c>
      <c r="P10" s="1" t="s">
        <v>323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324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303</v>
      </c>
      <c r="D12" s="204" t="s">
        <v>311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333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326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325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287</v>
      </c>
      <c r="E15" s="212">
        <v>443000</v>
      </c>
      <c r="F15" s="213" t="s">
        <v>123</v>
      </c>
      <c r="M15" s="251"/>
      <c r="N15" s="1">
        <v>7</v>
      </c>
      <c r="O15" s="218"/>
      <c r="P15" s="252"/>
      <c r="Q15" s="212"/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/>
      <c r="P16" s="1"/>
      <c r="Q16" s="213"/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274</v>
      </c>
      <c r="E17" s="212">
        <v>79000</v>
      </c>
      <c r="F17" s="213" t="s">
        <v>123</v>
      </c>
      <c r="M17" s="251"/>
      <c r="N17" s="1">
        <v>9</v>
      </c>
      <c r="O17" s="218"/>
      <c r="P17" s="1"/>
      <c r="Q17" s="212"/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280</v>
      </c>
      <c r="E18" s="213" t="s">
        <v>123</v>
      </c>
      <c r="F18" s="212">
        <v>320000</v>
      </c>
      <c r="M18" s="251"/>
      <c r="N18" s="1">
        <v>10</v>
      </c>
      <c r="O18" s="218"/>
      <c r="P18" s="252"/>
      <c r="Q18" s="213"/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284</v>
      </c>
      <c r="E19" s="213" t="s">
        <v>123</v>
      </c>
      <c r="F19" s="213">
        <v>8000</v>
      </c>
      <c r="M19" s="251"/>
      <c r="N19" s="1">
        <v>11</v>
      </c>
      <c r="O19" s="218"/>
      <c r="P19" s="252"/>
      <c r="Q19" s="213"/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307</v>
      </c>
      <c r="E20" s="212" t="s">
        <v>123</v>
      </c>
      <c r="F20" s="213">
        <v>250000</v>
      </c>
      <c r="M20" s="251"/>
      <c r="N20" s="1">
        <v>12</v>
      </c>
      <c r="O20" s="218"/>
      <c r="P20" s="252"/>
      <c r="Q20" s="212"/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308</v>
      </c>
      <c r="E21" s="213" t="s">
        <v>123</v>
      </c>
      <c r="F21" s="212">
        <v>10000</v>
      </c>
      <c r="M21" s="251"/>
      <c r="N21" s="1">
        <v>13</v>
      </c>
      <c r="O21" s="218"/>
      <c r="P21" s="252"/>
      <c r="Q21" s="213"/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309</v>
      </c>
      <c r="E22" s="213" t="s">
        <v>123</v>
      </c>
      <c r="F22" s="213">
        <v>25000</v>
      </c>
      <c r="M22" s="251"/>
      <c r="N22" s="1">
        <v>14</v>
      </c>
      <c r="O22" s="218"/>
      <c r="P22" s="252"/>
      <c r="Q22" s="213"/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294</v>
      </c>
      <c r="E23" s="212">
        <v>40000</v>
      </c>
      <c r="F23" s="213" t="s">
        <v>123</v>
      </c>
      <c r="M23" s="251"/>
      <c r="N23" s="1">
        <v>15</v>
      </c>
      <c r="O23" s="218"/>
      <c r="P23" s="1"/>
      <c r="Q23" s="212"/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310</v>
      </c>
      <c r="E24" s="213" t="s">
        <v>123</v>
      </c>
      <c r="F24" s="212">
        <v>60000</v>
      </c>
      <c r="M24" s="251"/>
      <c r="N24" s="1">
        <v>16</v>
      </c>
      <c r="O24" s="218"/>
      <c r="P24" s="252"/>
      <c r="Q24" s="213"/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312</v>
      </c>
      <c r="E25" s="212" t="s">
        <v>123</v>
      </c>
      <c r="F25" s="212">
        <v>50000</v>
      </c>
      <c r="M25" s="251"/>
      <c r="N25" s="1">
        <v>17</v>
      </c>
      <c r="O25" s="218"/>
      <c r="P25" s="252"/>
      <c r="Q25" s="212"/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316</v>
      </c>
      <c r="D26" s="1" t="s">
        <v>318</v>
      </c>
      <c r="E26" s="212" t="s">
        <v>123</v>
      </c>
      <c r="F26" s="212">
        <v>40000</v>
      </c>
      <c r="M26" s="251"/>
      <c r="N26" s="1">
        <v>18</v>
      </c>
      <c r="O26" s="218"/>
      <c r="P26" s="1"/>
      <c r="Q26" s="212"/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/>
      <c r="P27" s="1"/>
      <c r="Q27" s="212"/>
      <c r="R27" s="212"/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18"/>
      <c r="P28" s="1"/>
      <c r="Q28" s="212"/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316</v>
      </c>
      <c r="D33" s="204" t="s">
        <v>300</v>
      </c>
      <c r="E33" s="57"/>
      <c r="F33" s="56">
        <v>41858</v>
      </c>
      <c r="M33" s="251"/>
      <c r="N33" s="1">
        <v>25</v>
      </c>
      <c r="O33" s="218">
        <v>43770</v>
      </c>
      <c r="P33" s="252" t="s">
        <v>300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316</v>
      </c>
      <c r="D34" s="224" t="s">
        <v>317</v>
      </c>
      <c r="E34" s="225">
        <f>SUM(E9:E33)</f>
        <v>3561729.1799999997</v>
      </c>
      <c r="F34" s="226">
        <f>SUM(F9:F33)</f>
        <v>950858</v>
      </c>
      <c r="M34" s="251"/>
      <c r="N34" s="196"/>
      <c r="O34" s="223">
        <v>43770</v>
      </c>
      <c r="P34" s="224" t="s">
        <v>319</v>
      </c>
      <c r="Q34" s="225">
        <f>SUM(Q9:Q33)</f>
        <v>2866144.27</v>
      </c>
      <c r="R34" s="226">
        <f>SUM(R9:R33)</f>
        <v>75000</v>
      </c>
      <c r="S34" s="251"/>
      <c r="T34" s="251"/>
      <c r="U34" s="251"/>
      <c r="V34" s="251"/>
      <c r="W34" s="251"/>
    </row>
    <row r="35" spans="2:23" x14ac:dyDescent="0.25">
      <c r="B35" s="303" t="s">
        <v>313</v>
      </c>
      <c r="C35" s="304"/>
      <c r="D35" s="305"/>
      <c r="E35" s="299">
        <f>E34-F34</f>
        <v>2610871.1799999997</v>
      </c>
      <c r="F35" s="300"/>
      <c r="M35" s="251"/>
      <c r="N35" s="303" t="s">
        <v>313</v>
      </c>
      <c r="O35" s="304"/>
      <c r="P35" s="305"/>
      <c r="Q35" s="299">
        <f>Q34-R34</f>
        <v>2791144.27</v>
      </c>
      <c r="R35" s="300"/>
      <c r="S35" s="251"/>
      <c r="T35" s="251"/>
      <c r="U35" s="251"/>
      <c r="V35" s="251"/>
      <c r="W35" s="251"/>
    </row>
    <row r="36" spans="2:23" ht="15.75" thickBot="1" x14ac:dyDescent="0.3">
      <c r="B36" s="306"/>
      <c r="C36" s="307"/>
      <c r="D36" s="308"/>
      <c r="E36" s="301"/>
      <c r="F36" s="302"/>
      <c r="M36" s="251"/>
      <c r="N36" s="306"/>
      <c r="O36" s="307"/>
      <c r="P36" s="308"/>
      <c r="Q36" s="301"/>
      <c r="R36" s="302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66" t="s">
        <v>244</v>
      </c>
      <c r="E2" s="366"/>
      <c r="F2" s="366"/>
      <c r="G2" s="366"/>
      <c r="H2" s="366"/>
      <c r="I2" s="366"/>
      <c r="J2" s="366"/>
      <c r="K2" s="366"/>
      <c r="L2" s="366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09" t="s">
        <v>195</v>
      </c>
      <c r="V3" s="310"/>
      <c r="W3" s="311" t="s">
        <v>19</v>
      </c>
      <c r="X3" s="310"/>
      <c r="Y3" s="310"/>
      <c r="Z3" s="310"/>
      <c r="AA3" s="310"/>
      <c r="AB3" s="310"/>
      <c r="AC3" s="310"/>
      <c r="AD3" s="312"/>
    </row>
    <row r="4" spans="1:30" x14ac:dyDescent="0.25">
      <c r="A4" s="177"/>
      <c r="B4" s="370" t="s">
        <v>193</v>
      </c>
      <c r="C4" s="371"/>
      <c r="D4" s="371"/>
      <c r="E4" s="371"/>
      <c r="F4" s="371"/>
      <c r="G4" s="70">
        <v>1004200</v>
      </c>
      <c r="H4" s="24"/>
      <c r="I4" s="318" t="s">
        <v>194</v>
      </c>
      <c r="J4" s="289"/>
      <c r="K4" s="289"/>
      <c r="L4" s="289"/>
      <c r="M4" s="178"/>
      <c r="U4" s="330" t="s">
        <v>196</v>
      </c>
      <c r="V4" s="289"/>
      <c r="W4" s="318" t="s">
        <v>198</v>
      </c>
      <c r="X4" s="289"/>
      <c r="Y4" s="289"/>
      <c r="Z4" s="289"/>
      <c r="AA4" s="289"/>
      <c r="AB4" s="289"/>
      <c r="AC4" s="289"/>
      <c r="AD4" s="313"/>
    </row>
    <row r="5" spans="1:30" x14ac:dyDescent="0.25">
      <c r="A5" s="177"/>
      <c r="B5" s="335" t="s">
        <v>235</v>
      </c>
      <c r="C5" s="289"/>
      <c r="D5" s="289"/>
      <c r="E5" s="289"/>
      <c r="F5" s="289"/>
      <c r="G5" s="154">
        <v>568329.18000000005</v>
      </c>
      <c r="H5" s="24"/>
      <c r="I5" s="337" t="s">
        <v>72</v>
      </c>
      <c r="J5" s="358"/>
      <c r="K5" s="360">
        <f>G7</f>
        <v>2332529.1800000002</v>
      </c>
      <c r="L5" s="361"/>
      <c r="M5" s="178"/>
      <c r="U5" s="331" t="s">
        <v>231</v>
      </c>
      <c r="V5" s="332"/>
      <c r="W5" s="337" t="s">
        <v>232</v>
      </c>
      <c r="X5" s="338"/>
      <c r="Y5" s="338"/>
      <c r="Z5" s="338"/>
      <c r="AA5" s="338"/>
      <c r="AB5" s="338"/>
      <c r="AC5" s="338"/>
      <c r="AD5" s="339"/>
    </row>
    <row r="6" spans="1:30" x14ac:dyDescent="0.25">
      <c r="A6" s="177"/>
      <c r="B6" s="328" t="s">
        <v>236</v>
      </c>
      <c r="C6" s="329"/>
      <c r="D6" s="329"/>
      <c r="E6" s="329"/>
      <c r="F6" s="329"/>
      <c r="G6" s="154">
        <v>760000</v>
      </c>
      <c r="H6" s="24"/>
      <c r="I6" s="359" t="s">
        <v>65</v>
      </c>
      <c r="J6" s="354"/>
      <c r="K6" s="362">
        <f>Pengeluaran!F30</f>
        <v>903300</v>
      </c>
      <c r="L6" s="363"/>
      <c r="M6" s="178"/>
      <c r="U6" s="333"/>
      <c r="V6" s="334"/>
      <c r="W6" s="319" t="s">
        <v>233</v>
      </c>
      <c r="X6" s="320"/>
      <c r="Y6" s="320"/>
      <c r="Z6" s="320"/>
      <c r="AA6" s="320"/>
      <c r="AB6" s="320"/>
      <c r="AC6" s="320"/>
      <c r="AD6" s="321"/>
    </row>
    <row r="7" spans="1:30" x14ac:dyDescent="0.25">
      <c r="A7" s="177"/>
      <c r="B7" s="340" t="s">
        <v>15</v>
      </c>
      <c r="C7" s="341"/>
      <c r="D7" s="341"/>
      <c r="E7" s="341"/>
      <c r="F7" s="354"/>
      <c r="G7" s="154">
        <f>SUM(G4:G6)</f>
        <v>2332529.1800000002</v>
      </c>
      <c r="H7" s="24"/>
      <c r="I7" s="359" t="s">
        <v>98</v>
      </c>
      <c r="J7" s="354"/>
      <c r="K7" s="364">
        <f>Pemasukkan!F31</f>
        <v>222000</v>
      </c>
      <c r="L7" s="365"/>
      <c r="M7" s="178"/>
      <c r="U7" s="316"/>
      <c r="V7" s="317"/>
      <c r="W7" s="318" t="s">
        <v>234</v>
      </c>
      <c r="X7" s="289"/>
      <c r="Y7" s="289"/>
      <c r="Z7" s="289"/>
      <c r="AA7" s="289"/>
      <c r="AB7" s="289"/>
      <c r="AC7" s="289"/>
      <c r="AD7" s="313"/>
    </row>
    <row r="8" spans="1:30" ht="15.75" thickBot="1" x14ac:dyDescent="0.3">
      <c r="A8" s="177"/>
      <c r="B8" s="368" t="s">
        <v>192</v>
      </c>
      <c r="C8" s="369"/>
      <c r="D8" s="369"/>
      <c r="E8" s="369"/>
      <c r="F8" s="369"/>
      <c r="G8" s="155">
        <f>K8</f>
        <v>1651229.1800000002</v>
      </c>
      <c r="H8" s="24"/>
      <c r="I8" s="337" t="s">
        <v>191</v>
      </c>
      <c r="J8" s="358"/>
      <c r="K8" s="349">
        <f>(K5-K6)+K7</f>
        <v>1651229.1800000002</v>
      </c>
      <c r="L8" s="350"/>
      <c r="M8" s="178"/>
      <c r="U8" s="324" t="s">
        <v>197</v>
      </c>
      <c r="V8" s="325"/>
      <c r="W8" s="319" t="s">
        <v>199</v>
      </c>
      <c r="X8" s="320"/>
      <c r="Y8" s="320"/>
      <c r="Z8" s="320"/>
      <c r="AA8" s="320"/>
      <c r="AB8" s="320"/>
      <c r="AC8" s="320"/>
      <c r="AD8" s="321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26"/>
      <c r="V9" s="327"/>
      <c r="W9" s="319" t="s">
        <v>237</v>
      </c>
      <c r="X9" s="320"/>
      <c r="Y9" s="320"/>
      <c r="Z9" s="320"/>
      <c r="AA9" s="320"/>
      <c r="AB9" s="320"/>
      <c r="AC9" s="320"/>
      <c r="AD9" s="321"/>
    </row>
    <row r="10" spans="1:30" x14ac:dyDescent="0.25">
      <c r="A10" s="177"/>
      <c r="B10" s="289" t="s">
        <v>253</v>
      </c>
      <c r="C10" s="289"/>
      <c r="D10" s="289"/>
      <c r="E10" s="289"/>
      <c r="F10" s="289"/>
      <c r="G10" s="56">
        <f>G5</f>
        <v>568329.18000000005</v>
      </c>
      <c r="H10" s="24"/>
      <c r="I10" s="24"/>
      <c r="J10" s="24"/>
      <c r="K10" s="24"/>
      <c r="L10" s="24"/>
      <c r="M10" s="178"/>
      <c r="U10" s="328" t="s">
        <v>243</v>
      </c>
      <c r="V10" s="329"/>
      <c r="W10" s="289" t="s">
        <v>257</v>
      </c>
      <c r="X10" s="289"/>
      <c r="Y10" s="289"/>
      <c r="Z10" s="289"/>
      <c r="AA10" s="289"/>
      <c r="AB10" s="289"/>
      <c r="AC10" s="289"/>
      <c r="AD10" s="313"/>
    </row>
    <row r="11" spans="1:30" ht="15" customHeight="1" x14ac:dyDescent="0.25">
      <c r="A11" s="177"/>
      <c r="B11" s="289" t="s">
        <v>254</v>
      </c>
      <c r="C11" s="289"/>
      <c r="D11" s="289"/>
      <c r="E11" s="289"/>
      <c r="F11" s="289"/>
      <c r="G11" s="56">
        <v>1089400</v>
      </c>
      <c r="H11" s="24"/>
      <c r="I11" s="24"/>
      <c r="J11" s="24"/>
      <c r="K11" s="24"/>
      <c r="L11" s="24"/>
      <c r="M11" s="178"/>
      <c r="U11" s="328" t="s">
        <v>256</v>
      </c>
      <c r="V11" s="329"/>
      <c r="W11" s="322" t="s">
        <v>258</v>
      </c>
      <c r="X11" s="322"/>
      <c r="Y11" s="322"/>
      <c r="Z11" s="322"/>
      <c r="AA11" s="322"/>
      <c r="AB11" s="322"/>
      <c r="AC11" s="322"/>
      <c r="AD11" s="323"/>
    </row>
    <row r="12" spans="1:30" ht="15" customHeight="1" x14ac:dyDescent="0.25">
      <c r="A12" s="177"/>
      <c r="B12" s="367" t="s">
        <v>255</v>
      </c>
      <c r="C12" s="367"/>
      <c r="D12" s="367"/>
      <c r="E12" s="367"/>
      <c r="F12" s="367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28"/>
      <c r="V12" s="329"/>
      <c r="W12" s="289"/>
      <c r="X12" s="289"/>
      <c r="Y12" s="289"/>
      <c r="Z12" s="289"/>
      <c r="AA12" s="289"/>
      <c r="AB12" s="289"/>
      <c r="AC12" s="289"/>
      <c r="AD12" s="313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28"/>
      <c r="V13" s="329"/>
      <c r="W13" s="289"/>
      <c r="X13" s="289"/>
      <c r="Y13" s="289"/>
      <c r="Z13" s="289"/>
      <c r="AA13" s="289"/>
      <c r="AB13" s="289"/>
      <c r="AC13" s="289"/>
      <c r="AD13" s="313"/>
    </row>
    <row r="14" spans="1:30" ht="15.75" thickBot="1" x14ac:dyDescent="0.3">
      <c r="U14" s="343"/>
      <c r="V14" s="344"/>
      <c r="W14" s="314"/>
      <c r="X14" s="314"/>
      <c r="Y14" s="314"/>
      <c r="Z14" s="314"/>
      <c r="AA14" s="314"/>
      <c r="AB14" s="314"/>
      <c r="AC14" s="314"/>
      <c r="AD14" s="315"/>
    </row>
    <row r="17" spans="1:19" ht="15.75" thickBot="1" x14ac:dyDescent="0.3"/>
    <row r="18" spans="1:19" x14ac:dyDescent="0.25">
      <c r="A18" s="174"/>
      <c r="B18" s="175"/>
      <c r="C18" s="175"/>
      <c r="D18" s="366" t="s">
        <v>249</v>
      </c>
      <c r="E18" s="366"/>
      <c r="F18" s="366"/>
      <c r="G18" s="366"/>
      <c r="H18" s="366"/>
      <c r="I18" s="366"/>
      <c r="J18" s="366"/>
      <c r="K18" s="366"/>
      <c r="L18" s="366"/>
      <c r="M18" s="176"/>
      <c r="O18" s="345" t="s">
        <v>250</v>
      </c>
      <c r="P18" s="346"/>
      <c r="Q18" s="346"/>
      <c r="R18" s="346"/>
      <c r="S18" s="347"/>
    </row>
    <row r="19" spans="1:19" x14ac:dyDescent="0.25">
      <c r="A19" s="177"/>
      <c r="M19" s="178"/>
      <c r="O19" s="335" t="s">
        <v>251</v>
      </c>
      <c r="P19" s="289"/>
      <c r="Q19" s="289"/>
      <c r="R19" s="289"/>
      <c r="S19" s="313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18" t="s">
        <v>194</v>
      </c>
      <c r="J20" s="289"/>
      <c r="K20" s="289"/>
      <c r="L20" s="289"/>
      <c r="M20" s="178"/>
      <c r="O20" s="335" t="s">
        <v>252</v>
      </c>
      <c r="P20" s="289"/>
      <c r="Q20" s="289"/>
      <c r="R20" s="289"/>
      <c r="S20" s="313"/>
    </row>
    <row r="21" spans="1:19" x14ac:dyDescent="0.25">
      <c r="A21" s="177"/>
      <c r="B21" s="351" t="s">
        <v>297</v>
      </c>
      <c r="C21" s="352"/>
      <c r="D21" s="352"/>
      <c r="E21" s="352"/>
      <c r="F21" s="353"/>
      <c r="G21" s="70">
        <f>G12</f>
        <v>1657729.1800000002</v>
      </c>
      <c r="H21" s="24"/>
      <c r="I21" s="337" t="s">
        <v>72</v>
      </c>
      <c r="J21" s="358"/>
      <c r="K21" s="360">
        <f>G22</f>
        <v>1657729.1800000002</v>
      </c>
      <c r="L21" s="361"/>
      <c r="M21" s="178"/>
      <c r="N21" s="172"/>
      <c r="O21" s="348" t="s">
        <v>259</v>
      </c>
      <c r="P21" s="338"/>
      <c r="Q21" s="338"/>
      <c r="R21" s="338"/>
      <c r="S21" s="339"/>
    </row>
    <row r="22" spans="1:19" x14ac:dyDescent="0.25">
      <c r="A22" s="177"/>
      <c r="B22" s="340" t="s">
        <v>15</v>
      </c>
      <c r="C22" s="341"/>
      <c r="D22" s="341"/>
      <c r="E22" s="341"/>
      <c r="F22" s="354"/>
      <c r="G22" s="154">
        <f>G21</f>
        <v>1657729.1800000002</v>
      </c>
      <c r="H22" s="24"/>
      <c r="I22" s="359" t="s">
        <v>65</v>
      </c>
      <c r="J22" s="354"/>
      <c r="K22" s="362">
        <f>Pengeluaran!L30</f>
        <v>779000</v>
      </c>
      <c r="L22" s="363"/>
      <c r="M22" s="178"/>
      <c r="N22" s="172"/>
      <c r="O22" s="340" t="s">
        <v>260</v>
      </c>
      <c r="P22" s="341"/>
      <c r="Q22" s="341"/>
      <c r="R22" s="341"/>
      <c r="S22" s="342"/>
    </row>
    <row r="23" spans="1:19" ht="15.75" thickBot="1" x14ac:dyDescent="0.3">
      <c r="A23" s="177"/>
      <c r="B23" s="355" t="s">
        <v>192</v>
      </c>
      <c r="C23" s="356"/>
      <c r="D23" s="356"/>
      <c r="E23" s="356"/>
      <c r="F23" s="357"/>
      <c r="G23" s="155">
        <f>K24</f>
        <v>1568729.1800000002</v>
      </c>
      <c r="H23" s="24"/>
      <c r="I23" s="359" t="s">
        <v>98</v>
      </c>
      <c r="J23" s="354"/>
      <c r="K23" s="364">
        <f>Pemasukkan!L31</f>
        <v>690000</v>
      </c>
      <c r="L23" s="365"/>
      <c r="M23" s="178"/>
      <c r="N23" s="172"/>
      <c r="O23" s="340" t="s">
        <v>261</v>
      </c>
      <c r="P23" s="341"/>
      <c r="Q23" s="341"/>
      <c r="R23" s="341"/>
      <c r="S23" s="342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37" t="s">
        <v>191</v>
      </c>
      <c r="J24" s="358"/>
      <c r="K24" s="349">
        <f>(K21-K22)+K23</f>
        <v>1568729.1800000002</v>
      </c>
      <c r="L24" s="350"/>
      <c r="M24" s="178"/>
      <c r="N24" s="172"/>
      <c r="O24" s="340" t="s">
        <v>262</v>
      </c>
      <c r="P24" s="341"/>
      <c r="Q24" s="341"/>
      <c r="R24" s="341"/>
      <c r="S24" s="342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35" t="s">
        <v>267</v>
      </c>
      <c r="P25" s="289"/>
      <c r="Q25" s="289"/>
      <c r="R25" s="289"/>
      <c r="S25" s="313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36"/>
      <c r="P26" s="314"/>
      <c r="Q26" s="314"/>
      <c r="R26" s="314"/>
      <c r="S26" s="315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81" t="s">
        <v>186</v>
      </c>
      <c r="D2" s="382"/>
      <c r="E2" s="382"/>
      <c r="F2" s="382"/>
      <c r="G2" s="382"/>
      <c r="H2" s="382"/>
      <c r="I2" s="382"/>
      <c r="J2" s="382"/>
      <c r="K2" s="382"/>
    </row>
    <row r="3" spans="3:13" ht="15" customHeight="1" x14ac:dyDescent="0.25">
      <c r="C3" s="382"/>
      <c r="D3" s="382"/>
      <c r="E3" s="382"/>
      <c r="F3" s="382"/>
      <c r="G3" s="382"/>
      <c r="H3" s="382"/>
      <c r="I3" s="382"/>
      <c r="J3" s="382"/>
      <c r="K3" s="382"/>
    </row>
    <row r="5" spans="3:13" ht="15" customHeight="1" x14ac:dyDescent="0.25">
      <c r="C5" s="374" t="s">
        <v>247</v>
      </c>
      <c r="D5" s="374"/>
      <c r="E5" s="374"/>
      <c r="F5" s="374"/>
      <c r="G5" s="374"/>
      <c r="I5" s="374" t="s">
        <v>248</v>
      </c>
      <c r="J5" s="374"/>
      <c r="K5" s="374"/>
      <c r="L5" s="374"/>
      <c r="M5" s="374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1" t="s">
        <v>298</v>
      </c>
      <c r="L9" s="64">
        <v>443000</v>
      </c>
      <c r="M9" s="194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4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70" t="s">
        <v>72</v>
      </c>
      <c r="E29" s="371"/>
      <c r="F29" s="375">
        <f>'Hitung Pemasukan Pengeluaran'!G6</f>
        <v>760000</v>
      </c>
      <c r="G29" s="376"/>
      <c r="I29" s="172"/>
      <c r="J29" s="370" t="s">
        <v>72</v>
      </c>
      <c r="K29" s="371"/>
      <c r="L29" s="375">
        <f>'Hitung Pemasukan Pengeluaran'!G22</f>
        <v>1657729.1800000002</v>
      </c>
      <c r="M29" s="376"/>
    </row>
    <row r="30" spans="3:13" ht="15.75" customHeight="1" x14ac:dyDescent="0.25">
      <c r="D30" s="330" t="s">
        <v>65</v>
      </c>
      <c r="E30" s="289"/>
      <c r="F30" s="377">
        <f>Pengeluaran!F30</f>
        <v>903300</v>
      </c>
      <c r="G30" s="378"/>
      <c r="I30" s="172"/>
      <c r="J30" s="330" t="s">
        <v>65</v>
      </c>
      <c r="K30" s="289"/>
      <c r="L30" s="377">
        <f>Pengeluaran!L30</f>
        <v>779000</v>
      </c>
      <c r="M30" s="378"/>
    </row>
    <row r="31" spans="3:13" ht="15.75" customHeight="1" x14ac:dyDescent="0.25">
      <c r="D31" s="335" t="s">
        <v>98</v>
      </c>
      <c r="E31" s="289"/>
      <c r="F31" s="379">
        <f>F27</f>
        <v>222000</v>
      </c>
      <c r="G31" s="380"/>
      <c r="I31" s="172"/>
      <c r="J31" s="335" t="s">
        <v>98</v>
      </c>
      <c r="K31" s="289"/>
      <c r="L31" s="379">
        <f>L27</f>
        <v>690000</v>
      </c>
      <c r="M31" s="380"/>
    </row>
    <row r="32" spans="3:13" ht="15.75" customHeight="1" thickBot="1" x14ac:dyDescent="0.3">
      <c r="D32" s="368" t="s">
        <v>190</v>
      </c>
      <c r="E32" s="369"/>
      <c r="F32" s="372">
        <f>'Hitung Pemasukan Pengeluaran'!G8</f>
        <v>1651229.1800000002</v>
      </c>
      <c r="G32" s="373"/>
      <c r="I32" s="172"/>
      <c r="J32" s="368" t="s">
        <v>190</v>
      </c>
      <c r="K32" s="369"/>
      <c r="L32" s="372">
        <f>'Hitung Pemasukan Pengeluaran'!G23</f>
        <v>1568729.1800000002</v>
      </c>
      <c r="M32" s="37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87" t="s">
        <v>179</v>
      </c>
      <c r="D2" s="388"/>
      <c r="E2" s="388"/>
      <c r="F2" s="388"/>
      <c r="G2" s="388"/>
      <c r="H2" s="388"/>
      <c r="I2" s="388"/>
      <c r="J2" s="388"/>
      <c r="K2" s="388"/>
    </row>
    <row r="3" spans="3:13" ht="15" customHeight="1" x14ac:dyDescent="0.25">
      <c r="C3" s="388"/>
      <c r="D3" s="388"/>
      <c r="E3" s="388"/>
      <c r="F3" s="388"/>
      <c r="G3" s="388"/>
      <c r="H3" s="388"/>
      <c r="I3" s="388"/>
      <c r="J3" s="388"/>
      <c r="K3" s="388"/>
    </row>
    <row r="5" spans="3:13" ht="15" customHeight="1" x14ac:dyDescent="0.25">
      <c r="C5" s="374" t="s">
        <v>245</v>
      </c>
      <c r="D5" s="374"/>
      <c r="E5" s="374"/>
      <c r="F5" s="374"/>
      <c r="G5" s="374"/>
      <c r="I5" s="374" t="s">
        <v>246</v>
      </c>
      <c r="J5" s="374"/>
      <c r="K5" s="374"/>
      <c r="L5" s="374"/>
      <c r="M5" s="374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280</v>
      </c>
      <c r="K10" s="200" t="s">
        <v>283</v>
      </c>
      <c r="L10" s="64">
        <v>320000</v>
      </c>
      <c r="M10" s="193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284</v>
      </c>
      <c r="K11" s="200" t="s">
        <v>283</v>
      </c>
      <c r="L11" s="64">
        <v>8000</v>
      </c>
      <c r="M11" s="194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2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308</v>
      </c>
      <c r="K13" s="203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7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292</v>
      </c>
      <c r="K15" s="203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09" t="s">
        <v>72</v>
      </c>
      <c r="E29" s="311"/>
      <c r="F29" s="385">
        <f>'Hitung Pemasukan Pengeluaran'!G6</f>
        <v>760000</v>
      </c>
      <c r="G29" s="386"/>
      <c r="I29" s="172"/>
      <c r="J29" s="309" t="s">
        <v>72</v>
      </c>
      <c r="K29" s="311"/>
      <c r="L29" s="385">
        <f>'Hitung Pemasukan Pengeluaran'!G22</f>
        <v>1657729.1800000002</v>
      </c>
      <c r="M29" s="386"/>
    </row>
    <row r="30" spans="3:13" ht="15.75" customHeight="1" x14ac:dyDescent="0.25">
      <c r="D30" s="335" t="s">
        <v>65</v>
      </c>
      <c r="E30" s="289"/>
      <c r="F30" s="377">
        <f>F27</f>
        <v>903300</v>
      </c>
      <c r="G30" s="378"/>
      <c r="I30" s="172"/>
      <c r="J30" s="335" t="s">
        <v>65</v>
      </c>
      <c r="K30" s="289"/>
      <c r="L30" s="377">
        <f>L27</f>
        <v>779000</v>
      </c>
      <c r="M30" s="378"/>
    </row>
    <row r="31" spans="3:13" ht="15.75" customHeight="1" x14ac:dyDescent="0.25">
      <c r="D31" s="335" t="s">
        <v>98</v>
      </c>
      <c r="E31" s="289"/>
      <c r="F31" s="379">
        <f>Pemasukkan!F27</f>
        <v>222000</v>
      </c>
      <c r="G31" s="380"/>
      <c r="I31" s="172"/>
      <c r="J31" s="335" t="s">
        <v>98</v>
      </c>
      <c r="K31" s="289"/>
      <c r="L31" s="379">
        <f>Pemasukkan!L27</f>
        <v>690000</v>
      </c>
      <c r="M31" s="380"/>
    </row>
    <row r="32" spans="3:13" ht="15.75" customHeight="1" thickBot="1" x14ac:dyDescent="0.3">
      <c r="D32" s="368" t="s">
        <v>191</v>
      </c>
      <c r="E32" s="369"/>
      <c r="F32" s="383">
        <f>'Hitung Pemasukan Pengeluaran'!G8</f>
        <v>1651229.1800000002</v>
      </c>
      <c r="G32" s="384"/>
      <c r="I32" s="172"/>
      <c r="J32" s="368" t="s">
        <v>191</v>
      </c>
      <c r="K32" s="369"/>
      <c r="L32" s="383">
        <f>'Hitung Pemasukan Pengeluaran'!G23</f>
        <v>1568729.1800000002</v>
      </c>
      <c r="M32" s="38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91" t="s">
        <v>230</v>
      </c>
      <c r="D2" s="392"/>
      <c r="E2" s="392"/>
      <c r="F2" s="392"/>
      <c r="G2" s="392"/>
      <c r="H2" s="392"/>
      <c r="I2" s="392"/>
      <c r="J2" s="392"/>
      <c r="K2" s="392"/>
    </row>
    <row r="3" spans="3:11" x14ac:dyDescent="0.25">
      <c r="C3" s="392"/>
      <c r="D3" s="392"/>
      <c r="E3" s="392"/>
      <c r="F3" s="392"/>
      <c r="G3" s="392"/>
      <c r="H3" s="392"/>
      <c r="I3" s="392"/>
      <c r="J3" s="392"/>
      <c r="K3" s="392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330</v>
      </c>
      <c r="E9" s="408" t="s">
        <v>331</v>
      </c>
      <c r="F9" s="151">
        <v>6000</v>
      </c>
      <c r="G9" s="409" t="s">
        <v>332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93"/>
      <c r="E29" s="393"/>
      <c r="F29" s="394"/>
      <c r="G29" s="394"/>
      <c r="H29" s="141"/>
      <c r="I29" s="141"/>
      <c r="J29" s="141"/>
      <c r="K29" s="141"/>
    </row>
    <row r="30" spans="3:11" ht="15.75" thickBot="1" x14ac:dyDescent="0.3">
      <c r="C30" s="24"/>
      <c r="D30" s="395" t="s">
        <v>229</v>
      </c>
      <c r="E30" s="396"/>
      <c r="F30" s="397">
        <f>F27</f>
        <v>226000</v>
      </c>
      <c r="G30" s="398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89"/>
      <c r="E32" s="389"/>
      <c r="F32" s="390"/>
      <c r="G32" s="389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99" t="s">
        <v>122</v>
      </c>
      <c r="D4" s="400"/>
      <c r="E4" s="27"/>
      <c r="F4" s="33"/>
      <c r="G4" s="34"/>
      <c r="H4" s="399" t="s">
        <v>103</v>
      </c>
      <c r="I4" s="400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99" t="s">
        <v>144</v>
      </c>
      <c r="D17" s="400"/>
      <c r="E17" s="27"/>
      <c r="F17" s="26"/>
      <c r="G17" s="35"/>
      <c r="H17" s="399" t="s">
        <v>146</v>
      </c>
      <c r="I17" s="400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02" t="s">
        <v>276</v>
      </c>
      <c r="C2" s="403"/>
      <c r="D2" s="403"/>
      <c r="E2" s="403"/>
      <c r="F2" s="403"/>
      <c r="G2" s="403"/>
      <c r="H2" s="403"/>
      <c r="I2" s="403"/>
      <c r="J2" s="403"/>
    </row>
    <row r="3" spans="2:10" x14ac:dyDescent="0.25">
      <c r="B3" s="403"/>
      <c r="C3" s="403"/>
      <c r="D3" s="403"/>
      <c r="E3" s="403"/>
      <c r="F3" s="403"/>
      <c r="G3" s="403"/>
      <c r="H3" s="403"/>
      <c r="I3" s="403"/>
      <c r="J3" s="403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18" t="s">
        <v>281</v>
      </c>
      <c r="I6" s="289"/>
    </row>
    <row r="7" spans="2:10" x14ac:dyDescent="0.25">
      <c r="B7" s="1">
        <v>1</v>
      </c>
      <c r="C7" s="1" t="s">
        <v>280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04">
        <f>F7-G7</f>
        <v>380000</v>
      </c>
      <c r="I7" s="289"/>
    </row>
    <row r="8" spans="2:10" ht="15.75" thickBot="1" x14ac:dyDescent="0.3">
      <c r="B8" s="196"/>
      <c r="C8" s="196"/>
      <c r="D8" s="196"/>
      <c r="E8" s="197"/>
      <c r="F8" s="197"/>
      <c r="G8" s="197"/>
      <c r="H8" s="401"/>
      <c r="I8" s="401"/>
    </row>
    <row r="9" spans="2:10" ht="15.75" thickBot="1" x14ac:dyDescent="0.3">
      <c r="B9" s="196"/>
      <c r="C9" s="196"/>
      <c r="D9" s="196"/>
      <c r="E9" s="197"/>
      <c r="F9" s="197"/>
      <c r="G9" s="198" t="s">
        <v>282</v>
      </c>
      <c r="H9" s="405">
        <f>H7</f>
        <v>380000</v>
      </c>
      <c r="I9" s="406"/>
    </row>
    <row r="10" spans="2:10" x14ac:dyDescent="0.25">
      <c r="B10" s="196"/>
      <c r="C10" s="196"/>
      <c r="D10" s="196"/>
      <c r="E10" s="197"/>
      <c r="F10" s="197"/>
      <c r="G10" s="197"/>
      <c r="H10" s="401"/>
      <c r="I10" s="401"/>
    </row>
    <row r="11" spans="2:10" x14ac:dyDescent="0.25">
      <c r="B11" s="196"/>
      <c r="C11" s="196"/>
      <c r="D11" s="196"/>
      <c r="E11" s="197"/>
      <c r="F11" s="197"/>
      <c r="G11" s="197"/>
      <c r="H11" s="401"/>
      <c r="I11" s="401"/>
    </row>
    <row r="12" spans="2:10" x14ac:dyDescent="0.25">
      <c r="B12" s="196"/>
      <c r="C12" s="196"/>
      <c r="D12" s="196"/>
      <c r="E12" s="197"/>
      <c r="F12" s="197"/>
      <c r="G12" s="197"/>
      <c r="H12" s="401"/>
      <c r="I12" s="401"/>
    </row>
    <row r="13" spans="2:10" x14ac:dyDescent="0.25">
      <c r="B13" s="196"/>
      <c r="C13" s="196"/>
      <c r="D13" s="196"/>
      <c r="E13" s="197"/>
      <c r="F13" s="197"/>
      <c r="G13" s="197"/>
      <c r="H13" s="401"/>
      <c r="I13" s="401"/>
    </row>
    <row r="14" spans="2:10" x14ac:dyDescent="0.25">
      <c r="B14" s="196"/>
      <c r="C14" s="196"/>
      <c r="D14" s="196"/>
      <c r="E14" s="197"/>
      <c r="F14" s="197"/>
      <c r="G14" s="197"/>
      <c r="H14" s="401"/>
      <c r="I14" s="401"/>
    </row>
    <row r="15" spans="2:10" x14ac:dyDescent="0.25">
      <c r="B15" s="196"/>
      <c r="C15" s="196"/>
      <c r="D15" s="196"/>
      <c r="E15" s="197"/>
      <c r="F15" s="197"/>
      <c r="G15" s="197"/>
      <c r="H15" s="401"/>
      <c r="I15" s="401"/>
    </row>
    <row r="16" spans="2:10" x14ac:dyDescent="0.25">
      <c r="B16" s="196"/>
      <c r="C16" s="196"/>
      <c r="D16" s="196"/>
      <c r="E16" s="197"/>
      <c r="F16" s="197"/>
      <c r="G16" s="197"/>
      <c r="H16" s="401"/>
      <c r="I16" s="401"/>
    </row>
    <row r="17" spans="2:9" x14ac:dyDescent="0.25">
      <c r="B17" s="196"/>
      <c r="C17" s="196"/>
      <c r="D17" s="196"/>
      <c r="E17" s="197"/>
      <c r="F17" s="197"/>
      <c r="G17" s="197"/>
      <c r="H17" s="401"/>
      <c r="I17" s="401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2019-11-25T03:57:15Z</dcterms:modified>
</cp:coreProperties>
</file>