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Q28" i="10" l="1"/>
  <c r="F40" i="1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<sst xmlns="http://schemas.openxmlformats.org/spreadsheetml/2006/main" count="868" uniqueCount="362">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</sst>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4" xfId="0" applyFont="1" applyFill="1" applyBorder="1" applyAlignment="1"/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177" fontId="4" fillId="0" borderId="4" xfId="0" quotePrefix="1" applyNumberFormat="1" applyFont="1" applyBorder="1" applyAlignment="1">
      <alignment horizontal="center" vertical="center"/>
    </xf>
    <xf numFmtId="167" fontId="0" fillId="13" borderId="4" xfId="0" applyNumberFormat="1" applyFont="1" applyFill="1" applyBorder="1" applyAlignment="1"/>
    <xf numFmtId="177" fontId="4" fillId="15" borderId="24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77" t="s">
        <v>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</row>
    <row r="2" spans="1:2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</row>
    <row r="3" spans="1:21" x14ac:dyDescent="0.25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</row>
    <row r="4" spans="1:21" x14ac:dyDescent="0.25">
      <c r="A4" s="279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</row>
    <row r="5" spans="1:21" x14ac:dyDescent="0.25">
      <c r="A5" s="279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</row>
    <row r="6" spans="1:21" x14ac:dyDescent="0.25">
      <c r="A6" s="279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85" t="s">
        <v>65</v>
      </c>
      <c r="K79" s="286"/>
      <c r="L79" s="286"/>
      <c r="M79" s="286"/>
      <c r="N79" s="287"/>
      <c r="P79" s="293" t="s">
        <v>66</v>
      </c>
      <c r="Q79" s="286"/>
      <c r="R79" s="286"/>
      <c r="S79" s="287"/>
    </row>
    <row r="80" spans="1:21" ht="15.75" customHeight="1" x14ac:dyDescent="0.25">
      <c r="J80" s="288" t="s">
        <v>67</v>
      </c>
      <c r="K80" s="280"/>
      <c r="L80" s="280"/>
      <c r="M80" s="280"/>
      <c r="N80" s="289"/>
      <c r="P80" s="288" t="s">
        <v>68</v>
      </c>
      <c r="Q80" s="280"/>
      <c r="R80" s="280"/>
      <c r="S80" s="289"/>
    </row>
    <row r="81" spans="10:19" ht="15.75" customHeight="1" x14ac:dyDescent="0.25">
      <c r="J81" s="290"/>
      <c r="K81" s="291"/>
      <c r="L81" s="291"/>
      <c r="M81" s="291"/>
      <c r="N81" s="292"/>
      <c r="P81" s="290"/>
      <c r="Q81" s="291"/>
      <c r="R81" s="291"/>
      <c r="S81" s="292"/>
    </row>
    <row r="82" spans="10:19" ht="15.75" customHeight="1" x14ac:dyDescent="0.25">
      <c r="J82" s="283" t="s">
        <v>19</v>
      </c>
      <c r="K82" s="284"/>
      <c r="L82" s="282"/>
      <c r="M82" s="283" t="s">
        <v>69</v>
      </c>
      <c r="N82" s="282"/>
      <c r="P82" s="283"/>
      <c r="Q82" s="282"/>
      <c r="R82" s="3" t="s">
        <v>19</v>
      </c>
      <c r="S82" s="3" t="s">
        <v>69</v>
      </c>
    </row>
    <row r="83" spans="10:19" ht="15.75" customHeight="1" x14ac:dyDescent="0.25">
      <c r="J83" s="294" t="s">
        <v>70</v>
      </c>
      <c r="K83" s="284"/>
      <c r="L83" s="282"/>
      <c r="M83" s="295">
        <v>7350000</v>
      </c>
      <c r="N83" s="282"/>
      <c r="P83" s="281" t="s">
        <v>71</v>
      </c>
      <c r="Q83" s="282"/>
      <c r="R83" s="4"/>
      <c r="S83" s="5">
        <v>40000</v>
      </c>
    </row>
    <row r="84" spans="10:19" ht="15.75" customHeight="1" x14ac:dyDescent="0.25">
      <c r="J84" s="294" t="s">
        <v>72</v>
      </c>
      <c r="K84" s="284"/>
      <c r="L84" s="282"/>
      <c r="M84" s="296">
        <v>1100000</v>
      </c>
      <c r="N84" s="282"/>
      <c r="P84" s="281" t="s">
        <v>73</v>
      </c>
      <c r="Q84" s="282"/>
      <c r="R84" s="6" t="s">
        <v>74</v>
      </c>
      <c r="S84" s="5">
        <v>30000</v>
      </c>
    </row>
    <row r="85" spans="10:19" ht="15.75" customHeight="1" x14ac:dyDescent="0.25">
      <c r="J85" s="294" t="s">
        <v>75</v>
      </c>
      <c r="K85" s="284"/>
      <c r="L85" s="282"/>
      <c r="M85" s="295">
        <f>M83+M84</f>
        <v>8450000</v>
      </c>
      <c r="N85" s="282"/>
      <c r="P85" s="281" t="s">
        <v>76</v>
      </c>
      <c r="Q85" s="282"/>
      <c r="R85" s="4"/>
      <c r="S85" s="5">
        <v>0</v>
      </c>
    </row>
    <row r="86" spans="10:19" ht="15.75" customHeight="1" x14ac:dyDescent="0.25">
      <c r="J86" s="294" t="s">
        <v>77</v>
      </c>
      <c r="K86" s="284"/>
      <c r="L86" s="282"/>
      <c r="M86" s="295">
        <v>8411850</v>
      </c>
      <c r="N86" s="282"/>
      <c r="P86" s="281" t="s">
        <v>78</v>
      </c>
      <c r="Q86" s="282"/>
      <c r="R86" s="4"/>
      <c r="S86" s="5">
        <f>S83-S84+S85</f>
        <v>10000</v>
      </c>
    </row>
    <row r="87" spans="10:19" ht="15.75" customHeight="1" x14ac:dyDescent="0.25">
      <c r="J87" s="294" t="s">
        <v>79</v>
      </c>
      <c r="K87" s="284"/>
      <c r="L87" s="282"/>
      <c r="M87" s="295">
        <f>M85-M86</f>
        <v>38150</v>
      </c>
      <c r="N87" s="282"/>
      <c r="P87" s="281" t="s">
        <v>80</v>
      </c>
      <c r="Q87" s="282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23" priority="4" operator="equal">
      <formula>"NO"</formula>
    </cfRule>
    <cfRule type="cellIs" dxfId="22" priority="5" operator="equal">
      <formula>"OK"</formula>
    </cfRule>
  </conditionalFormatting>
  <conditionalFormatting sqref="S10:S52">
    <cfRule type="cellIs" dxfId="21" priority="2" operator="greaterThanOrEqual">
      <formula>1</formula>
    </cfRule>
  </conditionalFormatting>
  <conditionalFormatting sqref="S10:S51">
    <cfRule type="cellIs" dxfId="20" priority="3" operator="lessThanOrEqual">
      <formula>0</formula>
    </cfRule>
  </conditionalFormatting>
  <conditionalFormatting sqref="B12">
    <cfRule type="cellIs" dxfId="19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23" t="s">
        <v>276</v>
      </c>
      <c r="C2" s="424"/>
      <c r="D2" s="424"/>
      <c r="E2" s="424"/>
      <c r="F2" s="424"/>
      <c r="G2" s="424"/>
      <c r="H2" s="424"/>
      <c r="I2" s="424"/>
      <c r="J2" s="424"/>
    </row>
    <row r="3" spans="2:10" x14ac:dyDescent="0.25">
      <c r="B3" s="424"/>
      <c r="C3" s="424"/>
      <c r="D3" s="424"/>
      <c r="E3" s="424"/>
      <c r="F3" s="424"/>
      <c r="G3" s="424"/>
      <c r="H3" s="424"/>
      <c r="I3" s="424"/>
      <c r="J3" s="424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49" t="s">
        <v>281</v>
      </c>
      <c r="I6" s="307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25">
        <f>F7-G7</f>
        <v>380000</v>
      </c>
      <c r="I7" s="307"/>
    </row>
    <row r="8" spans="2:10" ht="15.75" thickBot="1" x14ac:dyDescent="0.3">
      <c r="B8" s="196"/>
      <c r="C8" s="196"/>
      <c r="D8" s="196"/>
      <c r="E8" s="197"/>
      <c r="F8" s="197"/>
      <c r="G8" s="197"/>
      <c r="H8" s="422"/>
      <c r="I8" s="422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26">
        <f>H7</f>
        <v>380000</v>
      </c>
      <c r="I9" s="427"/>
    </row>
    <row r="10" spans="2:10" x14ac:dyDescent="0.25">
      <c r="B10" s="196"/>
      <c r="C10" s="196"/>
      <c r="D10" s="196"/>
      <c r="E10" s="197"/>
      <c r="F10" s="197"/>
      <c r="G10" s="197"/>
      <c r="H10" s="422"/>
      <c r="I10" s="422"/>
    </row>
    <row r="11" spans="2:10" x14ac:dyDescent="0.25">
      <c r="B11" s="196"/>
      <c r="C11" s="196"/>
      <c r="D11" s="196"/>
      <c r="E11" s="197"/>
      <c r="F11" s="197"/>
      <c r="G11" s="197"/>
      <c r="H11" s="422"/>
      <c r="I11" s="422"/>
    </row>
    <row r="12" spans="2:10" x14ac:dyDescent="0.25">
      <c r="B12" s="196"/>
      <c r="C12" s="196"/>
      <c r="D12" s="196"/>
      <c r="E12" s="197"/>
      <c r="F12" s="197"/>
      <c r="G12" s="197"/>
      <c r="H12" s="422"/>
      <c r="I12" s="422"/>
    </row>
    <row r="13" spans="2:10" x14ac:dyDescent="0.25">
      <c r="B13" s="196"/>
      <c r="C13" s="196"/>
      <c r="D13" s="196"/>
      <c r="E13" s="197"/>
      <c r="F13" s="197"/>
      <c r="G13" s="197"/>
      <c r="H13" s="422"/>
      <c r="I13" s="422"/>
    </row>
    <row r="14" spans="2:10" x14ac:dyDescent="0.25">
      <c r="B14" s="196"/>
      <c r="C14" s="196"/>
      <c r="D14" s="196"/>
      <c r="E14" s="197"/>
      <c r="F14" s="197"/>
      <c r="G14" s="197"/>
      <c r="H14" s="422"/>
      <c r="I14" s="422"/>
    </row>
    <row r="15" spans="2:10" x14ac:dyDescent="0.25">
      <c r="B15" s="196"/>
      <c r="C15" s="196"/>
      <c r="D15" s="196"/>
      <c r="E15" s="197"/>
      <c r="F15" s="197"/>
      <c r="G15" s="197"/>
      <c r="H15" s="422"/>
      <c r="I15" s="422"/>
    </row>
    <row r="16" spans="2:10" x14ac:dyDescent="0.25">
      <c r="B16" s="196"/>
      <c r="C16" s="196"/>
      <c r="D16" s="196"/>
      <c r="E16" s="197"/>
      <c r="F16" s="197"/>
      <c r="G16" s="197"/>
      <c r="H16" s="422"/>
      <c r="I16" s="422"/>
    </row>
    <row r="17" spans="2:9" x14ac:dyDescent="0.25">
      <c r="B17" s="196"/>
      <c r="C17" s="196"/>
      <c r="D17" s="196"/>
      <c r="E17" s="197"/>
      <c r="F17" s="197"/>
      <c r="G17" s="197"/>
      <c r="H17" s="422"/>
      <c r="I17" s="422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P7" sqref="P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7" t="s">
        <v>81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9"/>
      <c r="Q2" s="279"/>
      <c r="R2" s="279"/>
      <c r="S2" s="278"/>
      <c r="T2" s="278"/>
    </row>
    <row r="3" spans="1:65" ht="15.75" thickBot="1" x14ac:dyDescent="0.3">
      <c r="C3" s="279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Y3" s="7"/>
    </row>
    <row r="4" spans="1:65" ht="15.75" thickBot="1" x14ac:dyDescent="0.3">
      <c r="A4" s="8" t="s">
        <v>82</v>
      </c>
      <c r="B4" s="71" t="s">
        <v>348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309" t="s">
        <v>84</v>
      </c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2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338</v>
      </c>
      <c r="X6" s="318" t="s">
        <v>1</v>
      </c>
      <c r="Y6" s="318" t="s">
        <v>85</v>
      </c>
      <c r="Z6" s="307" t="s">
        <v>86</v>
      </c>
      <c r="AA6" s="308"/>
      <c r="AB6" s="308"/>
      <c r="AC6" s="308"/>
      <c r="AD6" s="308"/>
      <c r="AE6" s="308"/>
      <c r="AF6" s="308"/>
      <c r="AG6" s="308"/>
      <c r="AH6" s="308"/>
      <c r="AI6" s="308"/>
      <c r="AJ6" s="308"/>
      <c r="AK6" s="308"/>
      <c r="AL6" s="308"/>
      <c r="AM6" s="308"/>
      <c r="AN6" s="30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338</v>
      </c>
      <c r="X7" s="308"/>
      <c r="Y7" s="308"/>
      <c r="Z7" s="307" t="s">
        <v>87</v>
      </c>
      <c r="AA7" s="308"/>
      <c r="AB7" s="308"/>
      <c r="AC7" s="308"/>
      <c r="AD7" s="307" t="s">
        <v>88</v>
      </c>
      <c r="AE7" s="308"/>
      <c r="AF7" s="308"/>
      <c r="AG7" s="308"/>
      <c r="AH7" s="308"/>
      <c r="AI7" s="308"/>
      <c r="AJ7" s="308"/>
      <c r="AK7" s="308"/>
      <c r="AL7" s="308"/>
      <c r="AM7" s="308"/>
      <c r="AN7" s="30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08"/>
      <c r="Y8" s="308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05" t="s">
        <v>142</v>
      </c>
      <c r="AB49" s="306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1" t="s">
        <v>170</v>
      </c>
      <c r="AJ50" s="302"/>
      <c r="AK50" s="302"/>
      <c r="AL50" s="30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8" t="s">
        <v>176</v>
      </c>
      <c r="AJ51" s="299"/>
      <c r="AK51" s="299"/>
      <c r="AL51" s="30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04"/>
      <c r="AD55" s="304"/>
      <c r="AI55" s="301" t="s">
        <v>174</v>
      </c>
      <c r="AJ55" s="302"/>
      <c r="AK55" s="302"/>
      <c r="AL55" s="30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97" t="s">
        <v>168</v>
      </c>
      <c r="AJ56" s="297"/>
      <c r="AK56" s="297"/>
      <c r="AL56" s="29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326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343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310" t="s">
        <v>177</v>
      </c>
      <c r="D69" s="311"/>
      <c r="E69" s="311"/>
      <c r="F69" s="311"/>
      <c r="G69" s="312"/>
      <c r="I69" s="316" t="s">
        <v>178</v>
      </c>
      <c r="J69" s="316"/>
      <c r="K69" s="316"/>
      <c r="L69" s="316"/>
      <c r="M69" s="316"/>
    </row>
    <row r="70" spans="3:19" ht="18.75" customHeight="1" x14ac:dyDescent="0.25">
      <c r="C70" s="313"/>
      <c r="D70" s="314"/>
      <c r="E70" s="314"/>
      <c r="F70" s="314"/>
      <c r="G70" s="315"/>
      <c r="I70" s="316"/>
      <c r="J70" s="316"/>
      <c r="K70" s="316"/>
      <c r="L70" s="316"/>
      <c r="M70" s="316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297" t="s">
        <v>214</v>
      </c>
      <c r="Q76" s="29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18" priority="7">
      <formula>IF(ISBLANK($B$4), 0, SEARCH($B$4,$B6))</formula>
    </cfRule>
  </conditionalFormatting>
  <conditionalFormatting sqref="AK9:AK48">
    <cfRule type="containsText" dxfId="17" priority="8" operator="containsText" text="YES">
      <formula>NOT(ISERROR(SEARCH(("YES"),(AK9))))</formula>
    </cfRule>
  </conditionalFormatting>
  <conditionalFormatting sqref="AK9:AK48">
    <cfRule type="containsText" dxfId="16" priority="9" operator="containsText" text="NO">
      <formula>NOT(ISERROR(SEARCH(("NO"),(AK9))))</formula>
    </cfRule>
  </conditionalFormatting>
  <conditionalFormatting sqref="Y9:AN9 Y46:AC46 AD46:AL48 AC47:AC48 Y10:AL45 AM10:AN48">
    <cfRule type="expression" dxfId="15" priority="10">
      <formula>IF(ISBLANK($Z$4), 0, SEARCH($Z$4,$Y9))</formula>
    </cfRule>
  </conditionalFormatting>
  <conditionalFormatting sqref="U6:U61">
    <cfRule type="containsText" dxfId="14" priority="11" operator="containsText" text="NO">
      <formula>NOT(ISERROR(SEARCH(("NO"),(U6))))</formula>
    </cfRule>
  </conditionalFormatting>
  <conditionalFormatting sqref="U6:U61">
    <cfRule type="containsText" dxfId="13" priority="12" operator="containsText" text="OK">
      <formula>NOT(ISERROR(SEARCH(("OK"),(U6))))</formula>
    </cfRule>
  </conditionalFormatting>
  <conditionalFormatting sqref="Y10:Y45">
    <cfRule type="expression" dxfId="12" priority="6">
      <formula>IF(AK10="YES",1,0)</formula>
    </cfRule>
  </conditionalFormatting>
  <conditionalFormatting sqref="Q6:R61">
    <cfRule type="cellIs" dxfId="11" priority="5" operator="lessThanOrEqual">
      <formula>0</formula>
    </cfRule>
  </conditionalFormatting>
  <conditionalFormatting sqref="P6:P61">
    <cfRule type="cellIs" dxfId="10" priority="3" operator="greaterThanOrEqual">
      <formula>1</formula>
    </cfRule>
    <cfRule type="cellIs" dxfId="9" priority="4" operator="lessThanOrEqual">
      <formula>0</formula>
    </cfRule>
  </conditionalFormatting>
  <conditionalFormatting sqref="Y9:AN48">
    <cfRule type="expression" dxfId="8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topLeftCell="H16" zoomScale="85" zoomScaleNormal="85" workbookViewId="0">
      <selection activeCell="O30" sqref="O30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19" t="s">
        <v>301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</row>
    <row r="3" spans="1:23" x14ac:dyDescent="0.25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</row>
    <row r="5" spans="1:23" x14ac:dyDescent="0.25">
      <c r="A5" s="316" t="s">
        <v>304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M5" s="316" t="s">
        <v>325</v>
      </c>
      <c r="N5" s="316"/>
      <c r="O5" s="316"/>
      <c r="P5" s="316"/>
      <c r="Q5" s="316"/>
      <c r="R5" s="316"/>
      <c r="S5" s="316"/>
      <c r="T5" s="316"/>
      <c r="U5" s="316"/>
      <c r="V5" s="316"/>
      <c r="W5" s="316"/>
    </row>
    <row r="6" spans="1:23" x14ac:dyDescent="0.25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 t="s">
        <v>333</v>
      </c>
      <c r="P15" s="252" t="s">
        <v>334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333</v>
      </c>
      <c r="P16" s="1" t="s">
        <v>335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 t="s">
        <v>333</v>
      </c>
      <c r="P17" s="1" t="s">
        <v>336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 t="s">
        <v>333</v>
      </c>
      <c r="P18" s="252" t="s">
        <v>337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 t="s">
        <v>333</v>
      </c>
      <c r="P19" s="252" t="s">
        <v>339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 t="s">
        <v>333</v>
      </c>
      <c r="P20" s="252" t="s">
        <v>340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 t="s">
        <v>333</v>
      </c>
      <c r="P21" s="252" t="s">
        <v>341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 t="s">
        <v>333</v>
      </c>
      <c r="P22" s="252" t="s">
        <v>342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 t="s">
        <v>333</v>
      </c>
      <c r="P23" s="1" t="s">
        <v>344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 t="s">
        <v>345</v>
      </c>
      <c r="P24" s="252" t="s">
        <v>342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 t="s">
        <v>345</v>
      </c>
      <c r="P25" s="252" t="s">
        <v>346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 t="s">
        <v>345</v>
      </c>
      <c r="P26" s="1" t="s">
        <v>347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 t="s">
        <v>349</v>
      </c>
      <c r="P27" s="1" t="s">
        <v>350</v>
      </c>
      <c r="Q27" s="212"/>
      <c r="R27" s="212">
        <v>500000</v>
      </c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431" t="s">
        <v>123</v>
      </c>
      <c r="P28" s="276" t="s">
        <v>360</v>
      </c>
      <c r="Q28" s="212">
        <f>'Pembayaran Makrab 19'!F40</f>
        <v>500000</v>
      </c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1" t="s">
        <v>361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433" t="s">
        <v>361</v>
      </c>
      <c r="P34" s="224" t="s">
        <v>317</v>
      </c>
      <c r="Q34" s="225">
        <f>SUM(Q9:Q33)</f>
        <v>4081144.27</v>
      </c>
      <c r="R34" s="226">
        <f>SUM(R9:R33)</f>
        <v>575000</v>
      </c>
      <c r="S34" s="251"/>
      <c r="T34" s="251"/>
      <c r="U34" s="251"/>
      <c r="V34" s="251"/>
      <c r="W34" s="251"/>
    </row>
    <row r="35" spans="2:23" x14ac:dyDescent="0.25">
      <c r="B35" s="324" t="s">
        <v>313</v>
      </c>
      <c r="C35" s="325"/>
      <c r="D35" s="326"/>
      <c r="E35" s="320">
        <f>E34-F34</f>
        <v>2610871.1799999997</v>
      </c>
      <c r="F35" s="321"/>
      <c r="M35" s="251"/>
      <c r="N35" s="324" t="s">
        <v>313</v>
      </c>
      <c r="O35" s="325"/>
      <c r="P35" s="326"/>
      <c r="Q35" s="320">
        <f>Q34-R34</f>
        <v>3506144.27</v>
      </c>
      <c r="R35" s="321"/>
      <c r="S35" s="251"/>
      <c r="T35" s="251"/>
      <c r="U35" s="251"/>
      <c r="V35" s="251"/>
      <c r="W35" s="251"/>
    </row>
    <row r="36" spans="2:23" ht="15.75" thickBot="1" x14ac:dyDescent="0.3">
      <c r="B36" s="327"/>
      <c r="C36" s="328"/>
      <c r="D36" s="329"/>
      <c r="E36" s="322"/>
      <c r="F36" s="323"/>
      <c r="M36" s="251"/>
      <c r="N36" s="327"/>
      <c r="O36" s="328"/>
      <c r="P36" s="329"/>
      <c r="Q36" s="322"/>
      <c r="R36" s="323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0"/>
  <sheetViews>
    <sheetView workbookViewId="0">
      <selection activeCell="E14" sqref="E14"/>
    </sheetView>
  </sheetViews>
  <sheetFormatPr defaultRowHeight="15" x14ac:dyDescent="0.25"/>
  <cols>
    <col min="2" max="2" width="3.85546875" customWidth="1"/>
    <col min="3" max="3" width="26.7109375" customWidth="1"/>
    <col min="4" max="4" width="14.85546875" customWidth="1"/>
    <col min="5" max="5" width="22.140625" customWidth="1"/>
    <col min="6" max="6" width="19" customWidth="1"/>
  </cols>
  <sheetData>
    <row r="3" spans="2:6" x14ac:dyDescent="0.25">
      <c r="B3" s="57" t="s">
        <v>1</v>
      </c>
      <c r="C3" s="57" t="s">
        <v>351</v>
      </c>
      <c r="D3" s="57" t="s">
        <v>92</v>
      </c>
      <c r="E3" s="428" t="s">
        <v>352</v>
      </c>
      <c r="F3" s="57" t="s">
        <v>180</v>
      </c>
    </row>
    <row r="4" spans="2:6" x14ac:dyDescent="0.25">
      <c r="B4" s="57">
        <v>1</v>
      </c>
      <c r="C4" s="57" t="s">
        <v>353</v>
      </c>
      <c r="D4" s="57" t="s">
        <v>354</v>
      </c>
      <c r="E4" s="57" t="s">
        <v>355</v>
      </c>
      <c r="F4" s="56">
        <v>125000</v>
      </c>
    </row>
    <row r="5" spans="2:6" x14ac:dyDescent="0.25">
      <c r="B5" s="57">
        <v>2</v>
      </c>
      <c r="C5" s="59" t="s">
        <v>356</v>
      </c>
      <c r="D5" s="59" t="s">
        <v>354</v>
      </c>
      <c r="E5" s="59" t="s">
        <v>355</v>
      </c>
      <c r="F5" s="56">
        <v>125000</v>
      </c>
    </row>
    <row r="6" spans="2:6" x14ac:dyDescent="0.25">
      <c r="B6" s="57">
        <v>3</v>
      </c>
      <c r="C6" s="59" t="s">
        <v>357</v>
      </c>
      <c r="D6" s="59" t="s">
        <v>354</v>
      </c>
      <c r="E6" s="59" t="s">
        <v>358</v>
      </c>
      <c r="F6" s="56">
        <v>125000</v>
      </c>
    </row>
    <row r="7" spans="2:6" x14ac:dyDescent="0.25">
      <c r="B7" s="57">
        <v>4</v>
      </c>
      <c r="C7" s="59" t="s">
        <v>359</v>
      </c>
      <c r="D7" s="59" t="s">
        <v>354</v>
      </c>
      <c r="E7" s="59" t="s">
        <v>358</v>
      </c>
      <c r="F7" s="56">
        <v>125000</v>
      </c>
    </row>
    <row r="8" spans="2:6" x14ac:dyDescent="0.25">
      <c r="B8" s="57">
        <v>5</v>
      </c>
      <c r="C8" s="57"/>
      <c r="D8" s="57"/>
      <c r="E8" s="57"/>
      <c r="F8" s="56"/>
    </row>
    <row r="9" spans="2:6" x14ac:dyDescent="0.25">
      <c r="B9" s="57">
        <v>6</v>
      </c>
      <c r="C9" s="57"/>
      <c r="D9" s="57"/>
      <c r="E9" s="57"/>
      <c r="F9" s="56"/>
    </row>
    <row r="10" spans="2:6" x14ac:dyDescent="0.25">
      <c r="B10" s="57">
        <v>7</v>
      </c>
      <c r="C10" s="57"/>
      <c r="D10" s="57"/>
      <c r="E10" s="57"/>
      <c r="F10" s="56"/>
    </row>
    <row r="11" spans="2:6" x14ac:dyDescent="0.25">
      <c r="B11" s="57">
        <v>8</v>
      </c>
      <c r="C11" s="57"/>
      <c r="D11" s="57"/>
      <c r="E11" s="57"/>
      <c r="F11" s="56"/>
    </row>
    <row r="12" spans="2:6" x14ac:dyDescent="0.25">
      <c r="B12" s="57">
        <v>9</v>
      </c>
      <c r="C12" s="57"/>
      <c r="D12" s="57"/>
      <c r="E12" s="57"/>
      <c r="F12" s="56"/>
    </row>
    <row r="13" spans="2:6" x14ac:dyDescent="0.25">
      <c r="B13" s="57">
        <v>10</v>
      </c>
      <c r="C13" s="57"/>
      <c r="D13" s="57"/>
      <c r="E13" s="57"/>
      <c r="F13" s="56"/>
    </row>
    <row r="14" spans="2:6" x14ac:dyDescent="0.25">
      <c r="B14" s="57">
        <v>11</v>
      </c>
      <c r="C14" s="57"/>
      <c r="D14" s="57"/>
      <c r="E14" s="57"/>
      <c r="F14" s="56"/>
    </row>
    <row r="15" spans="2:6" x14ac:dyDescent="0.25">
      <c r="B15" s="57">
        <v>12</v>
      </c>
      <c r="C15" s="57"/>
      <c r="D15" s="57"/>
      <c r="E15" s="57"/>
      <c r="F15" s="56"/>
    </row>
    <row r="16" spans="2:6" x14ac:dyDescent="0.25">
      <c r="B16" s="57">
        <v>13</v>
      </c>
      <c r="C16" s="57"/>
      <c r="D16" s="57"/>
      <c r="E16" s="57"/>
      <c r="F16" s="56"/>
    </row>
    <row r="17" spans="2:6" x14ac:dyDescent="0.25">
      <c r="B17" s="57">
        <v>14</v>
      </c>
      <c r="C17" s="57"/>
      <c r="D17" s="57"/>
      <c r="E17" s="57"/>
      <c r="F17" s="56"/>
    </row>
    <row r="18" spans="2:6" x14ac:dyDescent="0.25">
      <c r="B18" s="57">
        <v>15</v>
      </c>
      <c r="C18" s="57"/>
      <c r="D18" s="57"/>
      <c r="E18" s="57"/>
      <c r="F18" s="56"/>
    </row>
    <row r="19" spans="2:6" x14ac:dyDescent="0.25">
      <c r="B19" s="57">
        <v>16</v>
      </c>
      <c r="C19" s="57"/>
      <c r="D19" s="57"/>
      <c r="E19" s="57"/>
      <c r="F19" s="56"/>
    </row>
    <row r="20" spans="2:6" x14ac:dyDescent="0.25">
      <c r="B20" s="57">
        <v>17</v>
      </c>
      <c r="C20" s="57"/>
      <c r="D20" s="57"/>
      <c r="E20" s="57"/>
      <c r="F20" s="56"/>
    </row>
    <row r="21" spans="2:6" x14ac:dyDescent="0.25">
      <c r="B21" s="57">
        <v>18</v>
      </c>
      <c r="C21" s="57"/>
      <c r="D21" s="57"/>
      <c r="E21" s="57"/>
      <c r="F21" s="56"/>
    </row>
    <row r="22" spans="2:6" x14ac:dyDescent="0.25">
      <c r="B22" s="57">
        <v>19</v>
      </c>
      <c r="C22" s="57"/>
      <c r="D22" s="57"/>
      <c r="E22" s="57"/>
      <c r="F22" s="56"/>
    </row>
    <row r="23" spans="2:6" x14ac:dyDescent="0.25">
      <c r="B23" s="57">
        <v>20</v>
      </c>
      <c r="C23" s="57"/>
      <c r="D23" s="57"/>
      <c r="E23" s="57"/>
      <c r="F23" s="56"/>
    </row>
    <row r="24" spans="2:6" x14ac:dyDescent="0.25">
      <c r="B24" s="57">
        <v>21</v>
      </c>
      <c r="C24" s="57"/>
      <c r="D24" s="57"/>
      <c r="E24" s="57"/>
      <c r="F24" s="56"/>
    </row>
    <row r="25" spans="2:6" x14ac:dyDescent="0.25">
      <c r="B25" s="57">
        <v>22</v>
      </c>
      <c r="C25" s="57"/>
      <c r="D25" s="57"/>
      <c r="E25" s="57"/>
      <c r="F25" s="56"/>
    </row>
    <row r="26" spans="2:6" x14ac:dyDescent="0.25">
      <c r="B26" s="57">
        <v>23</v>
      </c>
      <c r="C26" s="57"/>
      <c r="D26" s="57"/>
      <c r="E26" s="57"/>
      <c r="F26" s="56"/>
    </row>
    <row r="27" spans="2:6" x14ac:dyDescent="0.25">
      <c r="B27" s="57">
        <v>24</v>
      </c>
      <c r="C27" s="57"/>
      <c r="D27" s="57"/>
      <c r="E27" s="57"/>
      <c r="F27" s="56"/>
    </row>
    <row r="28" spans="2:6" x14ac:dyDescent="0.25">
      <c r="B28" s="57">
        <v>25</v>
      </c>
      <c r="C28" s="57"/>
      <c r="D28" s="57"/>
      <c r="E28" s="57"/>
      <c r="F28" s="56"/>
    </row>
    <row r="29" spans="2:6" x14ac:dyDescent="0.25">
      <c r="B29" s="57">
        <v>26</v>
      </c>
      <c r="C29" s="57"/>
      <c r="D29" s="57"/>
      <c r="E29" s="57"/>
      <c r="F29" s="56"/>
    </row>
    <row r="30" spans="2:6" x14ac:dyDescent="0.25">
      <c r="B30" s="57">
        <v>27</v>
      </c>
      <c r="C30" s="57"/>
      <c r="D30" s="57"/>
      <c r="E30" s="57"/>
      <c r="F30" s="56"/>
    </row>
    <row r="31" spans="2:6" x14ac:dyDescent="0.25">
      <c r="B31" s="57">
        <v>28</v>
      </c>
      <c r="C31" s="57"/>
      <c r="D31" s="57"/>
      <c r="E31" s="57"/>
      <c r="F31" s="56"/>
    </row>
    <row r="32" spans="2:6" x14ac:dyDescent="0.25">
      <c r="B32" s="57">
        <v>29</v>
      </c>
      <c r="C32" s="57"/>
      <c r="D32" s="57"/>
      <c r="E32" s="57"/>
      <c r="F32" s="56"/>
    </row>
    <row r="33" spans="2:6" x14ac:dyDescent="0.25">
      <c r="B33" s="57">
        <v>30</v>
      </c>
      <c r="C33" s="57"/>
      <c r="D33" s="57"/>
      <c r="E33" s="57"/>
      <c r="F33" s="56"/>
    </row>
    <row r="34" spans="2:6" x14ac:dyDescent="0.25">
      <c r="B34" s="57">
        <v>31</v>
      </c>
      <c r="C34" s="57"/>
      <c r="D34" s="57"/>
      <c r="E34" s="57"/>
      <c r="F34" s="56"/>
    </row>
    <row r="35" spans="2:6" x14ac:dyDescent="0.25">
      <c r="B35" s="57">
        <v>32</v>
      </c>
      <c r="C35" s="57"/>
      <c r="D35" s="57"/>
      <c r="E35" s="57"/>
      <c r="F35" s="56"/>
    </row>
    <row r="36" spans="2:6" x14ac:dyDescent="0.25">
      <c r="B36" s="57">
        <v>33</v>
      </c>
      <c r="C36" s="57"/>
      <c r="D36" s="57"/>
      <c r="E36" s="57"/>
      <c r="F36" s="56"/>
    </row>
    <row r="37" spans="2:6" x14ac:dyDescent="0.25">
      <c r="B37" s="57">
        <v>34</v>
      </c>
      <c r="C37" s="57"/>
      <c r="D37" s="57"/>
      <c r="E37" s="57"/>
      <c r="F37" s="56"/>
    </row>
    <row r="38" spans="2:6" x14ac:dyDescent="0.25">
      <c r="B38" s="57">
        <v>35</v>
      </c>
      <c r="C38" s="57"/>
      <c r="D38" s="57"/>
      <c r="E38" s="57"/>
      <c r="F38" s="56"/>
    </row>
    <row r="39" spans="2:6" ht="15.75" thickBot="1" x14ac:dyDescent="0.3">
      <c r="B39" s="143">
        <v>36</v>
      </c>
      <c r="C39" s="143"/>
      <c r="D39" s="143"/>
      <c r="E39" s="143"/>
      <c r="F39" s="56"/>
    </row>
    <row r="40" spans="2:6" ht="15.75" thickBot="1" x14ac:dyDescent="0.3">
      <c r="B40" s="429" t="s">
        <v>15</v>
      </c>
      <c r="C40" s="430"/>
      <c r="D40" s="430"/>
      <c r="E40" s="427"/>
      <c r="F40" s="432">
        <f>SUM(F4:F39)</f>
        <v>500000</v>
      </c>
    </row>
  </sheetData>
  <mergeCells count="1">
    <mergeCell ref="B40:E40"/>
  </mergeCells>
  <conditionalFormatting sqref="D4:D39">
    <cfRule type="containsText" dxfId="6" priority="4" operator="containsText" text="MABA">
      <formula>NOT(ISERROR(SEARCH("MABA",D4)))</formula>
    </cfRule>
    <cfRule type="containsText" dxfId="5" priority="3" operator="containsText" text="SENIOR">
      <formula>NOT(ISERROR(SEARCH("SENIOR",D4)))</formula>
    </cfRule>
  </conditionalFormatting>
  <conditionalFormatting sqref="E4:E39">
    <cfRule type="containsText" dxfId="2" priority="2" operator="containsText" text="Transfer">
      <formula>NOT(ISERROR(SEARCH("Transfer",E4)))</formula>
    </cfRule>
    <cfRule type="containsText" dxfId="1" priority="1" operator="containsText" text="Tunai">
      <formula>NOT(ISERROR(SEARCH("Tunai",E4)))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30" t="s">
        <v>244</v>
      </c>
      <c r="E2" s="330"/>
      <c r="F2" s="330"/>
      <c r="G2" s="330"/>
      <c r="H2" s="330"/>
      <c r="I2" s="330"/>
      <c r="J2" s="330"/>
      <c r="K2" s="330"/>
      <c r="L2" s="330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80" t="s">
        <v>195</v>
      </c>
      <c r="V3" s="381"/>
      <c r="W3" s="382" t="s">
        <v>19</v>
      </c>
      <c r="X3" s="381"/>
      <c r="Y3" s="381"/>
      <c r="Z3" s="381"/>
      <c r="AA3" s="381"/>
      <c r="AB3" s="381"/>
      <c r="AC3" s="381"/>
      <c r="AD3" s="383"/>
    </row>
    <row r="4" spans="1:30" x14ac:dyDescent="0.25">
      <c r="A4" s="177"/>
      <c r="B4" s="345" t="s">
        <v>193</v>
      </c>
      <c r="C4" s="346"/>
      <c r="D4" s="346"/>
      <c r="E4" s="346"/>
      <c r="F4" s="346"/>
      <c r="G4" s="70">
        <v>1004200</v>
      </c>
      <c r="H4" s="24"/>
      <c r="I4" s="349" t="s">
        <v>194</v>
      </c>
      <c r="J4" s="307"/>
      <c r="K4" s="307"/>
      <c r="L4" s="307"/>
      <c r="M4" s="178"/>
      <c r="U4" s="392" t="s">
        <v>196</v>
      </c>
      <c r="V4" s="307"/>
      <c r="W4" s="349" t="s">
        <v>198</v>
      </c>
      <c r="X4" s="307"/>
      <c r="Y4" s="307"/>
      <c r="Z4" s="307"/>
      <c r="AA4" s="307"/>
      <c r="AB4" s="307"/>
      <c r="AC4" s="307"/>
      <c r="AD4" s="369"/>
    </row>
    <row r="5" spans="1:30" x14ac:dyDescent="0.25">
      <c r="A5" s="177"/>
      <c r="B5" s="340" t="s">
        <v>235</v>
      </c>
      <c r="C5" s="307"/>
      <c r="D5" s="307"/>
      <c r="E5" s="307"/>
      <c r="F5" s="307"/>
      <c r="G5" s="154">
        <v>568329.18000000005</v>
      </c>
      <c r="H5" s="24"/>
      <c r="I5" s="338" t="s">
        <v>72</v>
      </c>
      <c r="J5" s="339"/>
      <c r="K5" s="350">
        <f>G7</f>
        <v>2332529.1800000002</v>
      </c>
      <c r="L5" s="351"/>
      <c r="M5" s="178"/>
      <c r="U5" s="376" t="s">
        <v>231</v>
      </c>
      <c r="V5" s="377"/>
      <c r="W5" s="338" t="s">
        <v>232</v>
      </c>
      <c r="X5" s="363"/>
      <c r="Y5" s="363"/>
      <c r="Z5" s="363"/>
      <c r="AA5" s="363"/>
      <c r="AB5" s="363"/>
      <c r="AC5" s="363"/>
      <c r="AD5" s="364"/>
    </row>
    <row r="6" spans="1:30" x14ac:dyDescent="0.25">
      <c r="A6" s="177"/>
      <c r="B6" s="332" t="s">
        <v>236</v>
      </c>
      <c r="C6" s="333"/>
      <c r="D6" s="333"/>
      <c r="E6" s="333"/>
      <c r="F6" s="333"/>
      <c r="G6" s="154">
        <v>760000</v>
      </c>
      <c r="H6" s="24"/>
      <c r="I6" s="336" t="s">
        <v>65</v>
      </c>
      <c r="J6" s="337"/>
      <c r="K6" s="352">
        <f>Pengeluaran!F30</f>
        <v>903300</v>
      </c>
      <c r="L6" s="353"/>
      <c r="M6" s="178"/>
      <c r="U6" s="378"/>
      <c r="V6" s="379"/>
      <c r="W6" s="365" t="s">
        <v>233</v>
      </c>
      <c r="X6" s="366"/>
      <c r="Y6" s="366"/>
      <c r="Z6" s="366"/>
      <c r="AA6" s="366"/>
      <c r="AB6" s="366"/>
      <c r="AC6" s="366"/>
      <c r="AD6" s="367"/>
    </row>
    <row r="7" spans="1:30" x14ac:dyDescent="0.25">
      <c r="A7" s="177"/>
      <c r="B7" s="343" t="s">
        <v>15</v>
      </c>
      <c r="C7" s="344"/>
      <c r="D7" s="344"/>
      <c r="E7" s="344"/>
      <c r="F7" s="337"/>
      <c r="G7" s="154">
        <f>SUM(G4:G6)</f>
        <v>2332529.1800000002</v>
      </c>
      <c r="H7" s="24"/>
      <c r="I7" s="336" t="s">
        <v>98</v>
      </c>
      <c r="J7" s="337"/>
      <c r="K7" s="347">
        <f>Pemasukkan!F31</f>
        <v>222000</v>
      </c>
      <c r="L7" s="348"/>
      <c r="M7" s="178"/>
      <c r="U7" s="384"/>
      <c r="V7" s="385"/>
      <c r="W7" s="349" t="s">
        <v>234</v>
      </c>
      <c r="X7" s="307"/>
      <c r="Y7" s="307"/>
      <c r="Z7" s="307"/>
      <c r="AA7" s="307"/>
      <c r="AB7" s="307"/>
      <c r="AC7" s="307"/>
      <c r="AD7" s="369"/>
    </row>
    <row r="8" spans="1:30" ht="15.75" thickBot="1" x14ac:dyDescent="0.3">
      <c r="A8" s="177"/>
      <c r="B8" s="341" t="s">
        <v>192</v>
      </c>
      <c r="C8" s="342"/>
      <c r="D8" s="342"/>
      <c r="E8" s="342"/>
      <c r="F8" s="342"/>
      <c r="G8" s="155">
        <f>K8</f>
        <v>1651229.1800000002</v>
      </c>
      <c r="H8" s="24"/>
      <c r="I8" s="338" t="s">
        <v>191</v>
      </c>
      <c r="J8" s="339"/>
      <c r="K8" s="334">
        <f>(K5-K6)+K7</f>
        <v>1651229.1800000002</v>
      </c>
      <c r="L8" s="335"/>
      <c r="M8" s="178"/>
      <c r="U8" s="388" t="s">
        <v>197</v>
      </c>
      <c r="V8" s="389"/>
      <c r="W8" s="365" t="s">
        <v>199</v>
      </c>
      <c r="X8" s="366"/>
      <c r="Y8" s="366"/>
      <c r="Z8" s="366"/>
      <c r="AA8" s="366"/>
      <c r="AB8" s="366"/>
      <c r="AC8" s="366"/>
      <c r="AD8" s="367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90"/>
      <c r="V9" s="391"/>
      <c r="W9" s="365" t="s">
        <v>237</v>
      </c>
      <c r="X9" s="366"/>
      <c r="Y9" s="366"/>
      <c r="Z9" s="366"/>
      <c r="AA9" s="366"/>
      <c r="AB9" s="366"/>
      <c r="AC9" s="366"/>
      <c r="AD9" s="367"/>
    </row>
    <row r="10" spans="1:30" x14ac:dyDescent="0.25">
      <c r="A10" s="177"/>
      <c r="B10" s="307" t="s">
        <v>253</v>
      </c>
      <c r="C10" s="307"/>
      <c r="D10" s="307"/>
      <c r="E10" s="307"/>
      <c r="F10" s="307"/>
      <c r="G10" s="56">
        <f>G5</f>
        <v>568329.18000000005</v>
      </c>
      <c r="H10" s="24"/>
      <c r="I10" s="24"/>
      <c r="J10" s="24"/>
      <c r="K10" s="24"/>
      <c r="L10" s="24"/>
      <c r="M10" s="178"/>
      <c r="U10" s="332" t="s">
        <v>243</v>
      </c>
      <c r="V10" s="333"/>
      <c r="W10" s="307" t="s">
        <v>257</v>
      </c>
      <c r="X10" s="307"/>
      <c r="Y10" s="307"/>
      <c r="Z10" s="307"/>
      <c r="AA10" s="307"/>
      <c r="AB10" s="307"/>
      <c r="AC10" s="307"/>
      <c r="AD10" s="369"/>
    </row>
    <row r="11" spans="1:30" ht="15" customHeight="1" x14ac:dyDescent="0.25">
      <c r="A11" s="177"/>
      <c r="B11" s="307" t="s">
        <v>254</v>
      </c>
      <c r="C11" s="307"/>
      <c r="D11" s="307"/>
      <c r="E11" s="307"/>
      <c r="F11" s="307"/>
      <c r="G11" s="56">
        <v>1089400</v>
      </c>
      <c r="H11" s="24"/>
      <c r="I11" s="24"/>
      <c r="J11" s="24"/>
      <c r="K11" s="24"/>
      <c r="L11" s="24"/>
      <c r="M11" s="178"/>
      <c r="U11" s="332" t="s">
        <v>256</v>
      </c>
      <c r="V11" s="333"/>
      <c r="W11" s="386" t="s">
        <v>258</v>
      </c>
      <c r="X11" s="386"/>
      <c r="Y11" s="386"/>
      <c r="Z11" s="386"/>
      <c r="AA11" s="386"/>
      <c r="AB11" s="386"/>
      <c r="AC11" s="386"/>
      <c r="AD11" s="387"/>
    </row>
    <row r="12" spans="1:30" ht="15" customHeight="1" x14ac:dyDescent="0.25">
      <c r="A12" s="177"/>
      <c r="B12" s="331" t="s">
        <v>255</v>
      </c>
      <c r="C12" s="331"/>
      <c r="D12" s="331"/>
      <c r="E12" s="331"/>
      <c r="F12" s="331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32"/>
      <c r="V12" s="333"/>
      <c r="W12" s="307"/>
      <c r="X12" s="307"/>
      <c r="Y12" s="307"/>
      <c r="Z12" s="307"/>
      <c r="AA12" s="307"/>
      <c r="AB12" s="307"/>
      <c r="AC12" s="307"/>
      <c r="AD12" s="369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32"/>
      <c r="V13" s="333"/>
      <c r="W13" s="307"/>
      <c r="X13" s="307"/>
      <c r="Y13" s="307"/>
      <c r="Z13" s="307"/>
      <c r="AA13" s="307"/>
      <c r="AB13" s="307"/>
      <c r="AC13" s="307"/>
      <c r="AD13" s="369"/>
    </row>
    <row r="14" spans="1:30" ht="15.75" thickBot="1" x14ac:dyDescent="0.3">
      <c r="U14" s="370"/>
      <c r="V14" s="371"/>
      <c r="W14" s="361"/>
      <c r="X14" s="361"/>
      <c r="Y14" s="361"/>
      <c r="Z14" s="361"/>
      <c r="AA14" s="361"/>
      <c r="AB14" s="361"/>
      <c r="AC14" s="361"/>
      <c r="AD14" s="362"/>
    </row>
    <row r="17" spans="1:19" ht="15.75" thickBot="1" x14ac:dyDescent="0.3"/>
    <row r="18" spans="1:19" x14ac:dyDescent="0.25">
      <c r="A18" s="174"/>
      <c r="B18" s="175"/>
      <c r="C18" s="175"/>
      <c r="D18" s="330" t="s">
        <v>249</v>
      </c>
      <c r="E18" s="330"/>
      <c r="F18" s="330"/>
      <c r="G18" s="330"/>
      <c r="H18" s="330"/>
      <c r="I18" s="330"/>
      <c r="J18" s="330"/>
      <c r="K18" s="330"/>
      <c r="L18" s="330"/>
      <c r="M18" s="176"/>
      <c r="O18" s="372" t="s">
        <v>250</v>
      </c>
      <c r="P18" s="373"/>
      <c r="Q18" s="373"/>
      <c r="R18" s="373"/>
      <c r="S18" s="374"/>
    </row>
    <row r="19" spans="1:19" x14ac:dyDescent="0.25">
      <c r="A19" s="177"/>
      <c r="M19" s="178"/>
      <c r="O19" s="340" t="s">
        <v>251</v>
      </c>
      <c r="P19" s="307"/>
      <c r="Q19" s="307"/>
      <c r="R19" s="307"/>
      <c r="S19" s="369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49" t="s">
        <v>194</v>
      </c>
      <c r="J20" s="307"/>
      <c r="K20" s="307"/>
      <c r="L20" s="307"/>
      <c r="M20" s="178"/>
      <c r="O20" s="340" t="s">
        <v>252</v>
      </c>
      <c r="P20" s="307"/>
      <c r="Q20" s="307"/>
      <c r="R20" s="307"/>
      <c r="S20" s="369"/>
    </row>
    <row r="21" spans="1:19" x14ac:dyDescent="0.25">
      <c r="A21" s="177"/>
      <c r="B21" s="354" t="s">
        <v>297</v>
      </c>
      <c r="C21" s="355"/>
      <c r="D21" s="355"/>
      <c r="E21" s="355"/>
      <c r="F21" s="356"/>
      <c r="G21" s="70">
        <f>G12</f>
        <v>1657729.1800000002</v>
      </c>
      <c r="H21" s="24"/>
      <c r="I21" s="338" t="s">
        <v>72</v>
      </c>
      <c r="J21" s="339"/>
      <c r="K21" s="350">
        <f>G22</f>
        <v>1657729.1800000002</v>
      </c>
      <c r="L21" s="351"/>
      <c r="M21" s="178"/>
      <c r="N21" s="172"/>
      <c r="O21" s="375" t="s">
        <v>259</v>
      </c>
      <c r="P21" s="363"/>
      <c r="Q21" s="363"/>
      <c r="R21" s="363"/>
      <c r="S21" s="364"/>
    </row>
    <row r="22" spans="1:19" x14ac:dyDescent="0.25">
      <c r="A22" s="177"/>
      <c r="B22" s="343" t="s">
        <v>15</v>
      </c>
      <c r="C22" s="344"/>
      <c r="D22" s="344"/>
      <c r="E22" s="344"/>
      <c r="F22" s="337"/>
      <c r="G22" s="154">
        <f>G21</f>
        <v>1657729.1800000002</v>
      </c>
      <c r="H22" s="24"/>
      <c r="I22" s="336" t="s">
        <v>65</v>
      </c>
      <c r="J22" s="337"/>
      <c r="K22" s="352">
        <f>Pengeluaran!L30</f>
        <v>779000</v>
      </c>
      <c r="L22" s="353"/>
      <c r="M22" s="178"/>
      <c r="N22" s="172"/>
      <c r="O22" s="343" t="s">
        <v>260</v>
      </c>
      <c r="P22" s="344"/>
      <c r="Q22" s="344"/>
      <c r="R22" s="344"/>
      <c r="S22" s="368"/>
    </row>
    <row r="23" spans="1:19" ht="15.75" thickBot="1" x14ac:dyDescent="0.3">
      <c r="A23" s="177"/>
      <c r="B23" s="357" t="s">
        <v>192</v>
      </c>
      <c r="C23" s="358"/>
      <c r="D23" s="358"/>
      <c r="E23" s="358"/>
      <c r="F23" s="359"/>
      <c r="G23" s="155">
        <f>K24</f>
        <v>1568729.1800000002</v>
      </c>
      <c r="H23" s="24"/>
      <c r="I23" s="336" t="s">
        <v>98</v>
      </c>
      <c r="J23" s="337"/>
      <c r="K23" s="347">
        <f>Pemasukkan!L31</f>
        <v>690000</v>
      </c>
      <c r="L23" s="348"/>
      <c r="M23" s="178"/>
      <c r="N23" s="172"/>
      <c r="O23" s="343" t="s">
        <v>261</v>
      </c>
      <c r="P23" s="344"/>
      <c r="Q23" s="344"/>
      <c r="R23" s="344"/>
      <c r="S23" s="368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38" t="s">
        <v>191</v>
      </c>
      <c r="J24" s="339"/>
      <c r="K24" s="334">
        <f>(K21-K22)+K23</f>
        <v>1568729.1800000002</v>
      </c>
      <c r="L24" s="335"/>
      <c r="M24" s="178"/>
      <c r="N24" s="172"/>
      <c r="O24" s="343" t="s">
        <v>262</v>
      </c>
      <c r="P24" s="344"/>
      <c r="Q24" s="344"/>
      <c r="R24" s="344"/>
      <c r="S24" s="368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40" t="s">
        <v>267</v>
      </c>
      <c r="P25" s="307"/>
      <c r="Q25" s="307"/>
      <c r="R25" s="307"/>
      <c r="S25" s="369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60"/>
      <c r="P26" s="361"/>
      <c r="Q26" s="361"/>
      <c r="R26" s="361"/>
      <c r="S26" s="362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93" t="s">
        <v>186</v>
      </c>
      <c r="D2" s="394"/>
      <c r="E2" s="394"/>
      <c r="F2" s="394"/>
      <c r="G2" s="394"/>
      <c r="H2" s="394"/>
      <c r="I2" s="394"/>
      <c r="J2" s="394"/>
      <c r="K2" s="394"/>
    </row>
    <row r="3" spans="3:13" ht="15" customHeight="1" x14ac:dyDescent="0.25">
      <c r="C3" s="394"/>
      <c r="D3" s="394"/>
      <c r="E3" s="394"/>
      <c r="F3" s="394"/>
      <c r="G3" s="394"/>
      <c r="H3" s="394"/>
      <c r="I3" s="394"/>
      <c r="J3" s="394"/>
      <c r="K3" s="394"/>
    </row>
    <row r="5" spans="3:13" ht="15" customHeight="1" x14ac:dyDescent="0.25">
      <c r="C5" s="401" t="s">
        <v>247</v>
      </c>
      <c r="D5" s="401"/>
      <c r="E5" s="401"/>
      <c r="F5" s="401"/>
      <c r="G5" s="401"/>
      <c r="I5" s="401" t="s">
        <v>248</v>
      </c>
      <c r="J5" s="401"/>
      <c r="K5" s="401"/>
      <c r="L5" s="401"/>
      <c r="M5" s="40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45" t="s">
        <v>72</v>
      </c>
      <c r="E29" s="346"/>
      <c r="F29" s="395">
        <f>'Hitung Pemasukan Pengeluaran'!G6</f>
        <v>760000</v>
      </c>
      <c r="G29" s="396"/>
      <c r="I29" s="172"/>
      <c r="J29" s="345" t="s">
        <v>72</v>
      </c>
      <c r="K29" s="346"/>
      <c r="L29" s="395">
        <f>'Hitung Pemasukan Pengeluaran'!G22</f>
        <v>1657729.1800000002</v>
      </c>
      <c r="M29" s="396"/>
    </row>
    <row r="30" spans="3:13" ht="15.75" customHeight="1" x14ac:dyDescent="0.25">
      <c r="D30" s="392" t="s">
        <v>65</v>
      </c>
      <c r="E30" s="307"/>
      <c r="F30" s="397">
        <f>Pengeluaran!F30</f>
        <v>903300</v>
      </c>
      <c r="G30" s="398"/>
      <c r="I30" s="172"/>
      <c r="J30" s="392" t="s">
        <v>65</v>
      </c>
      <c r="K30" s="307"/>
      <c r="L30" s="397">
        <f>Pengeluaran!L30</f>
        <v>779000</v>
      </c>
      <c r="M30" s="398"/>
    </row>
    <row r="31" spans="3:13" ht="15.75" customHeight="1" x14ac:dyDescent="0.25">
      <c r="D31" s="340" t="s">
        <v>98</v>
      </c>
      <c r="E31" s="307"/>
      <c r="F31" s="402">
        <f>F27</f>
        <v>222000</v>
      </c>
      <c r="G31" s="403"/>
      <c r="I31" s="172"/>
      <c r="J31" s="340" t="s">
        <v>98</v>
      </c>
      <c r="K31" s="307"/>
      <c r="L31" s="402">
        <f>L27</f>
        <v>690000</v>
      </c>
      <c r="M31" s="403"/>
    </row>
    <row r="32" spans="3:13" ht="15.75" customHeight="1" thickBot="1" x14ac:dyDescent="0.3">
      <c r="D32" s="341" t="s">
        <v>190</v>
      </c>
      <c r="E32" s="342"/>
      <c r="F32" s="399">
        <f>'Hitung Pemasukan Pengeluaran'!G8</f>
        <v>1651229.1800000002</v>
      </c>
      <c r="G32" s="400"/>
      <c r="I32" s="172"/>
      <c r="J32" s="341" t="s">
        <v>190</v>
      </c>
      <c r="K32" s="342"/>
      <c r="L32" s="399">
        <f>'Hitung Pemasukan Pengeluaran'!G23</f>
        <v>1568729.1800000002</v>
      </c>
      <c r="M32" s="40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04" t="s">
        <v>179</v>
      </c>
      <c r="D2" s="405"/>
      <c r="E2" s="405"/>
      <c r="F2" s="405"/>
      <c r="G2" s="405"/>
      <c r="H2" s="405"/>
      <c r="I2" s="405"/>
      <c r="J2" s="405"/>
      <c r="K2" s="405"/>
    </row>
    <row r="3" spans="3:13" ht="15" customHeight="1" x14ac:dyDescent="0.25">
      <c r="C3" s="405"/>
      <c r="D3" s="405"/>
      <c r="E3" s="405"/>
      <c r="F3" s="405"/>
      <c r="G3" s="405"/>
      <c r="H3" s="405"/>
      <c r="I3" s="405"/>
      <c r="J3" s="405"/>
      <c r="K3" s="405"/>
    </row>
    <row r="5" spans="3:13" ht="15" customHeight="1" x14ac:dyDescent="0.25">
      <c r="C5" s="401" t="s">
        <v>245</v>
      </c>
      <c r="D5" s="401"/>
      <c r="E5" s="401"/>
      <c r="F5" s="401"/>
      <c r="G5" s="401"/>
      <c r="I5" s="401" t="s">
        <v>246</v>
      </c>
      <c r="J5" s="401"/>
      <c r="K5" s="401"/>
      <c r="L5" s="401"/>
      <c r="M5" s="40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80" t="s">
        <v>72</v>
      </c>
      <c r="E29" s="382"/>
      <c r="F29" s="406">
        <f>'Hitung Pemasukan Pengeluaran'!G6</f>
        <v>760000</v>
      </c>
      <c r="G29" s="407"/>
      <c r="I29" s="172"/>
      <c r="J29" s="380" t="s">
        <v>72</v>
      </c>
      <c r="K29" s="382"/>
      <c r="L29" s="406">
        <f>'Hitung Pemasukan Pengeluaran'!G22</f>
        <v>1657729.1800000002</v>
      </c>
      <c r="M29" s="407"/>
    </row>
    <row r="30" spans="3:13" ht="15.75" customHeight="1" x14ac:dyDescent="0.25">
      <c r="D30" s="340" t="s">
        <v>65</v>
      </c>
      <c r="E30" s="307"/>
      <c r="F30" s="397">
        <f>F27</f>
        <v>903300</v>
      </c>
      <c r="G30" s="398"/>
      <c r="I30" s="172"/>
      <c r="J30" s="340" t="s">
        <v>65</v>
      </c>
      <c r="K30" s="307"/>
      <c r="L30" s="397">
        <f>L27</f>
        <v>779000</v>
      </c>
      <c r="M30" s="398"/>
    </row>
    <row r="31" spans="3:13" ht="15.75" customHeight="1" x14ac:dyDescent="0.25">
      <c r="D31" s="340" t="s">
        <v>98</v>
      </c>
      <c r="E31" s="307"/>
      <c r="F31" s="402">
        <f>Pemasukkan!F27</f>
        <v>222000</v>
      </c>
      <c r="G31" s="403"/>
      <c r="I31" s="172"/>
      <c r="J31" s="340" t="s">
        <v>98</v>
      </c>
      <c r="K31" s="307"/>
      <c r="L31" s="402">
        <f>Pemasukkan!L27</f>
        <v>690000</v>
      </c>
      <c r="M31" s="403"/>
    </row>
    <row r="32" spans="3:13" ht="15.75" customHeight="1" thickBot="1" x14ac:dyDescent="0.3">
      <c r="D32" s="341" t="s">
        <v>191</v>
      </c>
      <c r="E32" s="342"/>
      <c r="F32" s="408">
        <f>'Hitung Pemasukan Pengeluaran'!G8</f>
        <v>1651229.1800000002</v>
      </c>
      <c r="G32" s="409"/>
      <c r="I32" s="172"/>
      <c r="J32" s="341" t="s">
        <v>191</v>
      </c>
      <c r="K32" s="342"/>
      <c r="L32" s="408">
        <f>'Hitung Pemasukan Pengeluaran'!G23</f>
        <v>1568729.1800000002</v>
      </c>
      <c r="M32" s="40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12" t="s">
        <v>230</v>
      </c>
      <c r="D2" s="413"/>
      <c r="E2" s="413"/>
      <c r="F2" s="413"/>
      <c r="G2" s="413"/>
      <c r="H2" s="413"/>
      <c r="I2" s="413"/>
      <c r="J2" s="413"/>
      <c r="K2" s="413"/>
    </row>
    <row r="3" spans="3:11" x14ac:dyDescent="0.25">
      <c r="C3" s="413"/>
      <c r="D3" s="413"/>
      <c r="E3" s="413"/>
      <c r="F3" s="413"/>
      <c r="G3" s="413"/>
      <c r="H3" s="413"/>
      <c r="I3" s="413"/>
      <c r="J3" s="413"/>
      <c r="K3" s="413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6" t="s">
        <v>328</v>
      </c>
      <c r="F9" s="151">
        <v>6000</v>
      </c>
      <c r="G9" s="257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14"/>
      <c r="E29" s="414"/>
      <c r="F29" s="415"/>
      <c r="G29" s="415"/>
      <c r="H29" s="141"/>
      <c r="I29" s="141"/>
      <c r="J29" s="141"/>
      <c r="K29" s="141"/>
    </row>
    <row r="30" spans="3:11" ht="15.75" thickBot="1" x14ac:dyDescent="0.3">
      <c r="C30" s="24"/>
      <c r="D30" s="416" t="s">
        <v>229</v>
      </c>
      <c r="E30" s="417"/>
      <c r="F30" s="418">
        <f>F27</f>
        <v>226000</v>
      </c>
      <c r="G30" s="419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10"/>
      <c r="E32" s="410"/>
      <c r="F32" s="411"/>
      <c r="G32" s="410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20" t="s">
        <v>122</v>
      </c>
      <c r="D4" s="421"/>
      <c r="E4" s="27"/>
      <c r="F4" s="33"/>
      <c r="G4" s="34"/>
      <c r="H4" s="420" t="s">
        <v>103</v>
      </c>
      <c r="I4" s="42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20" t="s">
        <v>144</v>
      </c>
      <c r="D17" s="421"/>
      <c r="E17" s="27"/>
      <c r="F17" s="26"/>
      <c r="G17" s="35"/>
      <c r="H17" s="420" t="s">
        <v>146</v>
      </c>
      <c r="I17" s="42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2020-02-01T05:38:50Z</dcterms:modified>
</cp:coreProperties>
</file>