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F73" i="11" l="1"/>
  <c r="F74" i="11"/>
  <c r="F50" i="11"/>
  <c r="G73" i="11"/>
  <c r="F40" i="11" l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<sst xmlns="http://schemas.openxmlformats.org/spreadsheetml/2006/main" count="892" uniqueCount="371">
  <si>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</si>
  <si>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</si>
  <si>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</si>
  <si>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</si>
  <si>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</si>
  <si>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</si>
  <si>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</si>
  <si>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</si>
  <si>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</si>
  <si>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</si>
  <si>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</si>
  <si>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</si>
  <si>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</si>
  <si>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</si>
  <si>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</si>
  <si>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</si>
  <si>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</si>
  <si>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</si>
  <si>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</si>
  <si>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</si>
  <si>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</si>
  <si>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</si>
  <si>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</si>
  <si>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</si>
  <si>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</si>
  <si>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</si>
  <si>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</si>
  <si>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</si>
  <si>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</si>
  <si>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</si>
  <si>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</si>
  <si>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</si>
  <si>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</si>
  <si>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</si>
  <si>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</si>
  <si>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</si>
  <si>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</si>
  <si>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</si>
  <si>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</si>
  <si>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</si>
  <si>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</si>
  <si>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</si>
  <si>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</si>
  <si>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</si>
  <si>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</si>
  <si>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</si>
  <si>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</si>
  <si>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</si>
  <si>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</si>
  <si>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</si>
  <si>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</si>
  <si>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</si>
  <si>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</si>
  <si>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</si>
  <si>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</si>
  <si>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</si>
  <si>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</si>
  <si>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</si>
  <si>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</si>
  <si>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</si>
  <si>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</si>
  <si>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</si>
  <si>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</si>
  <si>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</si>
  <si>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</si>
  <si>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</si>
  <si>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</si>
  <si>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</si>
  <si>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</si>
  <si>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</si>
  <si>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</si>
  <si>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</si>
  <si>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</si>
  <si>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</si>
  <si>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</si>
  <si>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</si>
  <si>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</si>
  <si>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</si>
  <si>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</si>
  <si>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</si>
  <si>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</si>
  <si>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</si>
  <si>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</si>
  <si>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</si>
  <si>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</si>
  <si>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</si>
  <si>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</si>
  <si>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</si>
  <si>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</si>
  <si>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</si>
  <si>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</si>
  <si>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</si>
  <si>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</si>
  <si>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</si>
  <si>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</si>
  <si>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</si>
  <si>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</si>
  <si>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</si>
  <si>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</si>
  <si>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</si>
  <si>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</si>
  <si>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</si>
  <si>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</si>
  <si>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</si>
  <si>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</si>
  <si>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</si>
  <si>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</si>
  <si>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</si>
  <si>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</si>
  <si>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</si>
  <si>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</si>
  <si>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</si>
  <si>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</si>
  <si>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</si>
  <si>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</si>
  <si>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</si>
  <si>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</si>
  <si>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</si>
  <si>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</si>
  <si>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</si>
  <si>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</si>
  <si>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</si>
  <si>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</si>
  <si>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</si>
  <si>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</si>
  <si>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</si>
  <si>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</si>
  <si>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</si>
  <si>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</si>
  <si>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</si>
  <si>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</si>
  <si>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</si>
  <si>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</si>
  <si>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</si>
  <si>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</si>
  <si>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</si>
  <si>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</si>
  <si>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</si>
  <si>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</si>
  <si>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</si>
  <si>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</si>
  <si>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</si>
  <si>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</si>
  <si>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</si>
  <si>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</si>
  <si>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</si>
  <si>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</si>
  <si>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</si>
  <si>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</si>
  <si>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</si>
  <si>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</si>
  <si>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</si>
  <si>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</si>
  <si>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</si>
  <si>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</si>
  <si>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</si>
  <si>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</si>
  <si>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</si>
  <si>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</si>
  <si>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</si>
  <si>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</si>
  <si>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</si>
  <si>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</si>
  <si>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</si>
  <si>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</si>
  <si>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</si>
  <si>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</si>
  <si>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</si>
  <si>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</si>
  <si>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</si>
  <si>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</si>
  <si>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</si>
  <si>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</si>
  <si>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</si>
  <si>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</si>
  <si>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</si>
  <si>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</si>
  <si>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</si>
  <si>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</si>
  <si>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</si>
  <si>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</si>
  <si>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</si>
  <si>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</si>
  <si>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</si>
  <si>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</si>
  <si>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</si>
  <si>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</si>
  <si>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</si>
  <si>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</si>
  <si>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</si>
  <si>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</si>
  <si>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</si>
  <si>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</si>
  <si>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</si>
  <si>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</si>
  <si>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</si>
  <si>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</si>
  <si>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</si>
  <si>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</si>
  <si>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</si>
  <si>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</si>
  <si>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</si>
  <si>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</si>
  <si>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</si>
  <si>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</si>
  <si>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</si>
  <si>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</si>
  <si>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</si>
  <si>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</si>
  <si>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</si>
  <si>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</si>
  <si>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</si>
  <si>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</si>
  <si>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</si>
  <si>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</si>
  <si>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</si>
  <si>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</si>
  <si>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</si>
  <si>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</si>
  <si>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</si>
  <si>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</si>
  <si>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</si>
  <si>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</si>
  <si>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</si>
  <si>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</si>
  <si>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</si>
  <si>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</si>
  <si>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</si>
  <si>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</si>
  <si>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</si>
  <si>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</si>
  <si>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</si>
  <si>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</si>
  <si>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</si>
  <si>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</si>
  <si>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</si>
  <si>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</si>
  <si>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</si>
  <si>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</si>
  <si>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</si>
  <si>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</si>
  <si>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</si>
  <si>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</si>
  <si>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</si>
  <si>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</si>
  <si>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</si>
  <si>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</si>
  <si>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</si>
  <si>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</si>
  <si>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</si>
  <si>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</si>
  <si>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</si>
  <si>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</si>
  <si>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</si>
  <si>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</si>
  <si>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</si>
  <si>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</si>
  <si>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</si>
  <si>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</si>
  <si>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</si>
  <si>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</si>
  <si>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</si>
  <si>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</si>
  <si>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</si>
  <si>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</si>
  <si>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</si>
  <si>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</si>
  <si>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</si>
  <si>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</si>
  <si>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</si>
  <si>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</si>
  <si>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</si>
  <si>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</si>
  <si>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</si>
  <si>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</si>
  <si>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</si>
  <si>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</si>
  <si>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</si>
  <si>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</si>
  <si>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</si>
  <si>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</si>
  <si>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</si>
  <si>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</si>
  <si>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</si>
  <si>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</si>
  <si>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</si>
  <si>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</si>
  <si>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</si>
  <si>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</si>
  <si>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</si>
  <si>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</si>
  <si>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</si>
  <si>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</si>
  <si>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</si>
  <si>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</si>
  <si>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</si>
  <si>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</si>
  <si>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</si>
  <si>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</si>
  <si>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</si>
  <si>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</si>
  <si>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</si>
  <si>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</si>
  <si>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</si>
  <si>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</si>
  <si>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</si>
  <si>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</si>
  <si>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</si>
  <si>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</si>
  <si>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</si>
  <si>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</si>
  <si>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</si>
  <si>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</si>
  <si>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</si>
  <si>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</si>
  <si>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</si>
  <si>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</si>
  <si>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</si>
  <si>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</si>
  <si>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</si>
  <si>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</si>
  <si>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</si>
  <si>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</si>
  <si>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</si>
  <si>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</si>
  <si>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</si>
  <si>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</si>
  <si>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</si>
  <si>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</si>
  <si>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</si>
  <si>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</si>
  <si>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</si>
  <si>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</si>
  <si>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</si>
  <si>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</si>
  <si>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</si>
  <si>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</si>
  <si>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</si>
  <si>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</si>
  <si>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</si>
  <si>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</si>
  <si>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</si>
  <si>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</si>
  <si>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</si>
  <si>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</si>
  <si>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</si>
  <si>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</si>
  <si>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</si>
  <si>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</si>
  <si>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</si>
  <si>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</si>
  <si>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</si>
  <si>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</si>
  <si>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</si>
  <si>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</si>
  <si>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</si>
  <si>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</si>
  <si>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</si>
  <si>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</si>
  <si>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</si>
  <si>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</si>
  <si>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</si>
  <si>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</si>
  <si>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</si>
  <si>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Yahya(Makan doang)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</si>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</sst>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9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67" fontId="0" fillId="13" borderId="4" xfId="0" applyNumberFormat="1" applyFont="1" applyFill="1" applyBorder="1" applyAlignment="1"/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4" t="s">
        <v>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</row>
    <row r="2" spans="1:21" x14ac:dyDescent="0.25">
      <c r="A2" s="286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</row>
    <row r="3" spans="1:21" x14ac:dyDescent="0.25">
      <c r="A3" s="286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</row>
    <row r="4" spans="1:21" x14ac:dyDescent="0.25">
      <c r="A4" s="286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</row>
    <row r="5" spans="1:21" x14ac:dyDescent="0.25">
      <c r="A5" s="286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</row>
    <row r="6" spans="1:21" x14ac:dyDescent="0.25">
      <c r="A6" s="286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2" t="s">
        <v>65</v>
      </c>
      <c r="K79" s="293"/>
      <c r="L79" s="293"/>
      <c r="M79" s="293"/>
      <c r="N79" s="294"/>
      <c r="P79" s="300" t="s">
        <v>66</v>
      </c>
      <c r="Q79" s="293"/>
      <c r="R79" s="293"/>
      <c r="S79" s="294"/>
    </row>
    <row r="80" spans="1:21" ht="15.75" customHeight="1" x14ac:dyDescent="0.25">
      <c r="J80" s="295" t="s">
        <v>67</v>
      </c>
      <c r="K80" s="287"/>
      <c r="L80" s="287"/>
      <c r="M80" s="287"/>
      <c r="N80" s="296"/>
      <c r="P80" s="295" t="s">
        <v>68</v>
      </c>
      <c r="Q80" s="287"/>
      <c r="R80" s="287"/>
      <c r="S80" s="296"/>
    </row>
    <row r="81" spans="10:19" ht="15.75" customHeight="1" x14ac:dyDescent="0.25">
      <c r="J81" s="297"/>
      <c r="K81" s="298"/>
      <c r="L81" s="298"/>
      <c r="M81" s="298"/>
      <c r="N81" s="299"/>
      <c r="P81" s="297"/>
      <c r="Q81" s="298"/>
      <c r="R81" s="298"/>
      <c r="S81" s="299"/>
    </row>
    <row r="82" spans="10:19" ht="15.75" customHeight="1" x14ac:dyDescent="0.25">
      <c r="J82" s="290" t="s">
        <v>19</v>
      </c>
      <c r="K82" s="291"/>
      <c r="L82" s="289"/>
      <c r="M82" s="290" t="s">
        <v>69</v>
      </c>
      <c r="N82" s="289"/>
      <c r="P82" s="290"/>
      <c r="Q82" s="289"/>
      <c r="R82" s="3" t="s">
        <v>19</v>
      </c>
      <c r="S82" s="3" t="s">
        <v>69</v>
      </c>
    </row>
    <row r="83" spans="10:19" ht="15.75" customHeight="1" x14ac:dyDescent="0.25">
      <c r="J83" s="301" t="s">
        <v>70</v>
      </c>
      <c r="K83" s="291"/>
      <c r="L83" s="289"/>
      <c r="M83" s="302">
        <v>7350000</v>
      </c>
      <c r="N83" s="289"/>
      <c r="P83" s="288" t="s">
        <v>71</v>
      </c>
      <c r="Q83" s="289"/>
      <c r="R83" s="4"/>
      <c r="S83" s="5">
        <v>40000</v>
      </c>
    </row>
    <row r="84" spans="10:19" ht="15.75" customHeight="1" x14ac:dyDescent="0.25">
      <c r="J84" s="301" t="s">
        <v>72</v>
      </c>
      <c r="K84" s="291"/>
      <c r="L84" s="289"/>
      <c r="M84" s="303">
        <v>1100000</v>
      </c>
      <c r="N84" s="289"/>
      <c r="P84" s="288" t="s">
        <v>73</v>
      </c>
      <c r="Q84" s="289"/>
      <c r="R84" s="6" t="s">
        <v>74</v>
      </c>
      <c r="S84" s="5">
        <v>30000</v>
      </c>
    </row>
    <row r="85" spans="10:19" ht="15.75" customHeight="1" x14ac:dyDescent="0.25">
      <c r="J85" s="301" t="s">
        <v>75</v>
      </c>
      <c r="K85" s="291"/>
      <c r="L85" s="289"/>
      <c r="M85" s="302">
        <f>M83+M84</f>
        <v>8450000</v>
      </c>
      <c r="N85" s="289"/>
      <c r="P85" s="288" t="s">
        <v>76</v>
      </c>
      <c r="Q85" s="289"/>
      <c r="R85" s="4"/>
      <c r="S85" s="5">
        <v>0</v>
      </c>
    </row>
    <row r="86" spans="10:19" ht="15.75" customHeight="1" x14ac:dyDescent="0.25">
      <c r="J86" s="301" t="s">
        <v>77</v>
      </c>
      <c r="K86" s="291"/>
      <c r="L86" s="289"/>
      <c r="M86" s="302">
        <v>8411850</v>
      </c>
      <c r="N86" s="289"/>
      <c r="P86" s="288" t="s">
        <v>78</v>
      </c>
      <c r="Q86" s="289"/>
      <c r="R86" s="4"/>
      <c r="S86" s="5">
        <f>S83-S84+S85</f>
        <v>10000</v>
      </c>
    </row>
    <row r="87" spans="10:19" ht="15.75" customHeight="1" x14ac:dyDescent="0.25">
      <c r="J87" s="301" t="s">
        <v>79</v>
      </c>
      <c r="K87" s="291"/>
      <c r="L87" s="289"/>
      <c r="M87" s="302">
        <f>M85-M86</f>
        <v>38150</v>
      </c>
      <c r="N87" s="289"/>
      <c r="P87" s="288" t="s">
        <v>80</v>
      </c>
      <c r="Q87" s="28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9" priority="4" operator="equal">
      <formula>"NO"</formula>
    </cfRule>
    <cfRule type="cellIs" dxfId="18" priority="5" operator="equal">
      <formula>"OK"</formula>
    </cfRule>
  </conditionalFormatting>
  <conditionalFormatting sqref="S10:S52">
    <cfRule type="cellIs" dxfId="17" priority="2" operator="greaterThanOrEqual">
      <formula>1</formula>
    </cfRule>
  </conditionalFormatting>
  <conditionalFormatting sqref="S10:S51">
    <cfRule type="cellIs" dxfId="16" priority="3" operator="lessThanOrEqual">
      <formula>0</formula>
    </cfRule>
  </conditionalFormatting>
  <conditionalFormatting sqref="B12">
    <cfRule type="cellIs" dxfId="1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3" t="s">
        <v>275</v>
      </c>
      <c r="C2" s="434"/>
      <c r="D2" s="434"/>
      <c r="E2" s="434"/>
      <c r="F2" s="434"/>
      <c r="G2" s="434"/>
      <c r="H2" s="434"/>
      <c r="I2" s="434"/>
      <c r="J2" s="434"/>
    </row>
    <row r="3" spans="2:10" x14ac:dyDescent="0.25">
      <c r="B3" s="434"/>
      <c r="C3" s="434"/>
      <c r="D3" s="434"/>
      <c r="E3" s="434"/>
      <c r="F3" s="434"/>
      <c r="G3" s="434"/>
      <c r="H3" s="434"/>
      <c r="I3" s="434"/>
      <c r="J3" s="434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9" t="s">
        <v>280</v>
      </c>
      <c r="I6" s="314"/>
    </row>
    <row r="7" spans="2:10" x14ac:dyDescent="0.25">
      <c r="B7" s="1">
        <v>1</v>
      </c>
      <c r="C7" s="1" t="s">
        <v>279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35">
        <f>F7-G7</f>
        <v>380000</v>
      </c>
      <c r="I7" s="314"/>
    </row>
    <row r="8" spans="2:10" ht="15.75" thickBot="1" x14ac:dyDescent="0.3">
      <c r="B8" s="196"/>
      <c r="C8" s="196"/>
      <c r="D8" s="196"/>
      <c r="E8" s="197"/>
      <c r="F8" s="197"/>
      <c r="G8" s="197"/>
      <c r="H8" s="432"/>
      <c r="I8" s="432"/>
    </row>
    <row r="9" spans="2:10" ht="15.75" thickBot="1" x14ac:dyDescent="0.3">
      <c r="B9" s="196"/>
      <c r="C9" s="196"/>
      <c r="D9" s="196"/>
      <c r="E9" s="197"/>
      <c r="F9" s="197"/>
      <c r="G9" s="198" t="s">
        <v>281</v>
      </c>
      <c r="H9" s="436">
        <f>H7</f>
        <v>380000</v>
      </c>
      <c r="I9" s="339"/>
    </row>
    <row r="10" spans="2:10" x14ac:dyDescent="0.25">
      <c r="B10" s="196"/>
      <c r="C10" s="196"/>
      <c r="D10" s="196"/>
      <c r="E10" s="197"/>
      <c r="F10" s="197"/>
      <c r="G10" s="197"/>
      <c r="H10" s="432"/>
      <c r="I10" s="432"/>
    </row>
    <row r="11" spans="2:10" x14ac:dyDescent="0.25">
      <c r="B11" s="196"/>
      <c r="C11" s="196"/>
      <c r="D11" s="196"/>
      <c r="E11" s="197"/>
      <c r="F11" s="197"/>
      <c r="G11" s="197"/>
      <c r="H11" s="432"/>
      <c r="I11" s="432"/>
    </row>
    <row r="12" spans="2:10" x14ac:dyDescent="0.25">
      <c r="B12" s="196"/>
      <c r="C12" s="196"/>
      <c r="D12" s="196"/>
      <c r="E12" s="197"/>
      <c r="F12" s="197"/>
      <c r="G12" s="197"/>
      <c r="H12" s="432"/>
      <c r="I12" s="432"/>
    </row>
    <row r="13" spans="2:10" x14ac:dyDescent="0.25">
      <c r="B13" s="196"/>
      <c r="C13" s="196"/>
      <c r="D13" s="196"/>
      <c r="E13" s="197"/>
      <c r="F13" s="197"/>
      <c r="G13" s="197"/>
      <c r="H13" s="432"/>
      <c r="I13" s="432"/>
    </row>
    <row r="14" spans="2:10" x14ac:dyDescent="0.25">
      <c r="B14" s="196"/>
      <c r="C14" s="196"/>
      <c r="D14" s="196"/>
      <c r="E14" s="197"/>
      <c r="F14" s="197"/>
      <c r="G14" s="197"/>
      <c r="H14" s="432"/>
      <c r="I14" s="432"/>
    </row>
    <row r="15" spans="2:10" x14ac:dyDescent="0.25">
      <c r="B15" s="196"/>
      <c r="C15" s="196"/>
      <c r="D15" s="196"/>
      <c r="E15" s="197"/>
      <c r="F15" s="197"/>
      <c r="G15" s="197"/>
      <c r="H15" s="432"/>
      <c r="I15" s="432"/>
    </row>
    <row r="16" spans="2:10" x14ac:dyDescent="0.25">
      <c r="B16" s="196"/>
      <c r="C16" s="196"/>
      <c r="D16" s="196"/>
      <c r="E16" s="197"/>
      <c r="F16" s="197"/>
      <c r="G16" s="197"/>
      <c r="H16" s="432"/>
      <c r="I16" s="432"/>
    </row>
    <row r="17" spans="2:9" x14ac:dyDescent="0.25">
      <c r="B17" s="196"/>
      <c r="C17" s="196"/>
      <c r="D17" s="196"/>
      <c r="E17" s="197"/>
      <c r="F17" s="197"/>
      <c r="G17" s="197"/>
      <c r="H17" s="432"/>
      <c r="I17" s="432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F31" colorId="8" zoomScale="70" zoomScaleNormal="70" workbookViewId="0">
      <selection activeCell="K65" sqref="K6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4" t="s">
        <v>81</v>
      </c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6"/>
      <c r="Q2" s="286"/>
      <c r="R2" s="286"/>
      <c r="S2" s="285"/>
      <c r="T2" s="285"/>
    </row>
    <row r="3" spans="1:65" ht="15.75" thickBot="1" x14ac:dyDescent="0.3">
      <c r="C3" s="28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Y3" s="7"/>
    </row>
    <row r="4" spans="1:65" ht="15.75" thickBot="1" x14ac:dyDescent="0.3">
      <c r="A4" s="8" t="s">
        <v>82</v>
      </c>
      <c r="B4" s="71" t="s">
        <v>347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6" t="s">
        <v>84</v>
      </c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8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5" t="s">
        <v>1</v>
      </c>
      <c r="Y6" s="325" t="s">
        <v>85</v>
      </c>
      <c r="Z6" s="314" t="s">
        <v>86</v>
      </c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5"/>
      <c r="Y7" s="315"/>
      <c r="Z7" s="314" t="s">
        <v>87</v>
      </c>
      <c r="AA7" s="315"/>
      <c r="AB7" s="315"/>
      <c r="AC7" s="315"/>
      <c r="AD7" s="314" t="s">
        <v>88</v>
      </c>
      <c r="AE7" s="315"/>
      <c r="AF7" s="315"/>
      <c r="AG7" s="315"/>
      <c r="AH7" s="315"/>
      <c r="AI7" s="315"/>
      <c r="AJ7" s="315"/>
      <c r="AK7" s="315"/>
      <c r="AL7" s="315"/>
      <c r="AM7" s="315"/>
      <c r="AN7" s="315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5"/>
      <c r="Y8" s="315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2" t="s">
        <v>142</v>
      </c>
      <c r="AB49" s="313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8" t="s">
        <v>170</v>
      </c>
      <c r="AJ50" s="309"/>
      <c r="AK50" s="309"/>
      <c r="AL50" s="310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5" t="s">
        <v>176</v>
      </c>
      <c r="AJ51" s="306"/>
      <c r="AK51" s="306"/>
      <c r="AL51" s="307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1"/>
      <c r="AD55" s="311"/>
      <c r="AI55" s="308" t="s">
        <v>174</v>
      </c>
      <c r="AJ55" s="309"/>
      <c r="AK55" s="309"/>
      <c r="AL55" s="310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4" t="s">
        <v>168</v>
      </c>
      <c r="AJ56" s="304"/>
      <c r="AK56" s="304"/>
      <c r="AL56" s="304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325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342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317" t="s">
        <v>177</v>
      </c>
      <c r="D69" s="318"/>
      <c r="E69" s="318"/>
      <c r="F69" s="318"/>
      <c r="G69" s="319"/>
      <c r="I69" s="323" t="s">
        <v>178</v>
      </c>
      <c r="J69" s="323"/>
      <c r="K69" s="323"/>
      <c r="L69" s="323"/>
      <c r="M69" s="323"/>
    </row>
    <row r="70" spans="3:19" ht="18.75" customHeight="1" x14ac:dyDescent="0.25">
      <c r="C70" s="320"/>
      <c r="D70" s="321"/>
      <c r="E70" s="321"/>
      <c r="F70" s="321"/>
      <c r="G70" s="322"/>
      <c r="I70" s="323"/>
      <c r="J70" s="323"/>
      <c r="K70" s="323"/>
      <c r="L70" s="323"/>
      <c r="M70" s="32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4" t="s">
        <v>214</v>
      </c>
      <c r="Q76" s="304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14" priority="7">
      <formula>IF(ISBLANK($B$4), 0, SEARCH($B$4,$B6))</formula>
    </cfRule>
  </conditionalFormatting>
  <conditionalFormatting sqref="AK9:AK48">
    <cfRule type="containsText" dxfId="13" priority="8" operator="containsText" text="YES">
      <formula>NOT(ISERROR(SEARCH(("YES"),(AK9))))</formula>
    </cfRule>
  </conditionalFormatting>
  <conditionalFormatting sqref="AK9:AK48">
    <cfRule type="containsText" dxfId="12" priority="9" operator="containsText" text="NO">
      <formula>NOT(ISERROR(SEARCH(("NO"),(AK9))))</formula>
    </cfRule>
  </conditionalFormatting>
  <conditionalFormatting sqref="Y9:AN9 Y46:AC46 AD46:AL48 AC47:AC48 Y10:AL45 AM10:AN48">
    <cfRule type="expression" dxfId="11" priority="10">
      <formula>IF(ISBLANK($Z$4), 0, SEARCH($Z$4,$Y9))</formula>
    </cfRule>
  </conditionalFormatting>
  <conditionalFormatting sqref="U6:U61">
    <cfRule type="containsText" dxfId="10" priority="11" operator="containsText" text="NO">
      <formula>NOT(ISERROR(SEARCH(("NO"),(U6))))</formula>
    </cfRule>
  </conditionalFormatting>
  <conditionalFormatting sqref="U6:U61">
    <cfRule type="containsText" dxfId="9" priority="12" operator="containsText" text="OK">
      <formula>NOT(ISERROR(SEARCH(("OK"),(U6))))</formula>
    </cfRule>
  </conditionalFormatting>
  <conditionalFormatting sqref="Y10:Y45">
    <cfRule type="expression" dxfId="8" priority="6">
      <formula>IF(AK10="YES",1,0)</formula>
    </cfRule>
  </conditionalFormatting>
  <conditionalFormatting sqref="Q6:R61">
    <cfRule type="cellIs" dxfId="7" priority="5" operator="lessThanOrEqual">
      <formula>0</formula>
    </cfRule>
  </conditionalFormatting>
  <conditionalFormatting sqref="P6:P61">
    <cfRule type="cellIs" dxfId="6" priority="3" operator="greaterThanOrEqual">
      <formula>1</formula>
    </cfRule>
    <cfRule type="cellIs" dxfId="5" priority="4" operator="lessThanOrEqual">
      <formula>0</formula>
    </cfRule>
  </conditionalFormatting>
  <conditionalFormatting sqref="Y9:AN48">
    <cfRule type="expression" dxfId="4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6" t="s">
        <v>300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</row>
    <row r="3" spans="1:23" x14ac:dyDescent="0.25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</row>
    <row r="5" spans="1:23" x14ac:dyDescent="0.25">
      <c r="A5" s="323" t="s">
        <v>303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M5" s="323" t="s">
        <v>324</v>
      </c>
      <c r="N5" s="323"/>
      <c r="O5" s="323"/>
      <c r="P5" s="323"/>
      <c r="Q5" s="323"/>
      <c r="R5" s="323"/>
      <c r="S5" s="323"/>
      <c r="T5" s="323"/>
      <c r="U5" s="323"/>
      <c r="V5" s="323"/>
      <c r="W5" s="323"/>
    </row>
    <row r="6" spans="1:23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301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301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304</v>
      </c>
      <c r="D9" s="1" t="s">
        <v>305</v>
      </c>
      <c r="E9" s="221">
        <v>1657729.18</v>
      </c>
      <c r="F9" s="213" t="s">
        <v>123</v>
      </c>
      <c r="M9" s="251"/>
      <c r="N9" s="1">
        <v>1</v>
      </c>
      <c r="O9" s="218" t="s">
        <v>317</v>
      </c>
      <c r="P9" s="1" t="s">
        <v>318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319</v>
      </c>
      <c r="P10" s="1" t="s">
        <v>320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321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302</v>
      </c>
      <c r="D12" s="204" t="s">
        <v>310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329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323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322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286</v>
      </c>
      <c r="E15" s="212">
        <v>443000</v>
      </c>
      <c r="F15" s="213" t="s">
        <v>123</v>
      </c>
      <c r="M15" s="251"/>
      <c r="N15" s="1">
        <v>7</v>
      </c>
      <c r="O15" s="218" t="s">
        <v>332</v>
      </c>
      <c r="P15" s="252" t="s">
        <v>333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332</v>
      </c>
      <c r="P16" s="1" t="s">
        <v>334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273</v>
      </c>
      <c r="E17" s="212">
        <v>79000</v>
      </c>
      <c r="F17" s="213" t="s">
        <v>123</v>
      </c>
      <c r="M17" s="251"/>
      <c r="N17" s="1">
        <v>9</v>
      </c>
      <c r="O17" s="218" t="s">
        <v>332</v>
      </c>
      <c r="P17" s="1" t="s">
        <v>335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279</v>
      </c>
      <c r="E18" s="213" t="s">
        <v>123</v>
      </c>
      <c r="F18" s="212">
        <v>320000</v>
      </c>
      <c r="M18" s="251"/>
      <c r="N18" s="1">
        <v>10</v>
      </c>
      <c r="O18" s="218" t="s">
        <v>332</v>
      </c>
      <c r="P18" s="252" t="s">
        <v>336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283</v>
      </c>
      <c r="E19" s="213" t="s">
        <v>123</v>
      </c>
      <c r="F19" s="213">
        <v>8000</v>
      </c>
      <c r="M19" s="251"/>
      <c r="N19" s="1">
        <v>11</v>
      </c>
      <c r="O19" s="218" t="s">
        <v>332</v>
      </c>
      <c r="P19" s="252" t="s">
        <v>338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306</v>
      </c>
      <c r="E20" s="212" t="s">
        <v>123</v>
      </c>
      <c r="F20" s="213">
        <v>250000</v>
      </c>
      <c r="M20" s="251"/>
      <c r="N20" s="1">
        <v>12</v>
      </c>
      <c r="O20" s="218" t="s">
        <v>332</v>
      </c>
      <c r="P20" s="252" t="s">
        <v>339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307</v>
      </c>
      <c r="E21" s="213" t="s">
        <v>123</v>
      </c>
      <c r="F21" s="212">
        <v>10000</v>
      </c>
      <c r="M21" s="251"/>
      <c r="N21" s="1">
        <v>13</v>
      </c>
      <c r="O21" s="218" t="s">
        <v>332</v>
      </c>
      <c r="P21" s="252" t="s">
        <v>340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308</v>
      </c>
      <c r="E22" s="213" t="s">
        <v>123</v>
      </c>
      <c r="F22" s="213">
        <v>25000</v>
      </c>
      <c r="M22" s="251"/>
      <c r="N22" s="1">
        <v>14</v>
      </c>
      <c r="O22" s="218" t="s">
        <v>332</v>
      </c>
      <c r="P22" s="252" t="s">
        <v>341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293</v>
      </c>
      <c r="E23" s="212">
        <v>40000</v>
      </c>
      <c r="F23" s="213" t="s">
        <v>123</v>
      </c>
      <c r="M23" s="251"/>
      <c r="N23" s="1">
        <v>15</v>
      </c>
      <c r="O23" s="218" t="s">
        <v>332</v>
      </c>
      <c r="P23" s="1" t="s">
        <v>343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309</v>
      </c>
      <c r="E24" s="213" t="s">
        <v>123</v>
      </c>
      <c r="F24" s="212">
        <v>60000</v>
      </c>
      <c r="M24" s="251"/>
      <c r="N24" s="1">
        <v>16</v>
      </c>
      <c r="O24" s="218" t="s">
        <v>344</v>
      </c>
      <c r="P24" s="252" t="s">
        <v>341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311</v>
      </c>
      <c r="E25" s="212" t="s">
        <v>123</v>
      </c>
      <c r="F25" s="212">
        <v>50000</v>
      </c>
      <c r="M25" s="251"/>
      <c r="N25" s="1">
        <v>17</v>
      </c>
      <c r="O25" s="218" t="s">
        <v>344</v>
      </c>
      <c r="P25" s="252" t="s">
        <v>345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313</v>
      </c>
      <c r="D26" s="1" t="s">
        <v>315</v>
      </c>
      <c r="E26" s="212" t="s">
        <v>123</v>
      </c>
      <c r="F26" s="212">
        <v>40000</v>
      </c>
      <c r="M26" s="251"/>
      <c r="N26" s="1">
        <v>18</v>
      </c>
      <c r="O26" s="218" t="s">
        <v>344</v>
      </c>
      <c r="P26" s="1" t="s">
        <v>346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83" t="s">
        <v>123</v>
      </c>
      <c r="P27" s="1" t="s">
        <v>369</v>
      </c>
      <c r="Q27" s="212"/>
      <c r="R27" s="212">
        <v>2000000</v>
      </c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78"/>
      <c r="P28" s="276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313</v>
      </c>
      <c r="D33" s="204" t="s">
        <v>299</v>
      </c>
      <c r="E33" s="57"/>
      <c r="F33" s="56">
        <v>41858</v>
      </c>
      <c r="M33" s="251"/>
      <c r="N33" s="1">
        <v>25</v>
      </c>
      <c r="O33" s="211" t="s">
        <v>360</v>
      </c>
      <c r="P33" s="252" t="s">
        <v>299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313</v>
      </c>
      <c r="D34" s="224" t="s">
        <v>314</v>
      </c>
      <c r="E34" s="225">
        <f>SUM(E9:E33)</f>
        <v>3561729.1799999997</v>
      </c>
      <c r="F34" s="226">
        <f>SUM(F9:F33)</f>
        <v>950858</v>
      </c>
      <c r="M34" s="251"/>
      <c r="N34" s="196"/>
      <c r="O34" s="280" t="s">
        <v>360</v>
      </c>
      <c r="P34" s="224" t="s">
        <v>316</v>
      </c>
      <c r="Q34" s="225">
        <f>SUM(Q9:Q33)</f>
        <v>3581144.27</v>
      </c>
      <c r="R34" s="226">
        <f>SUM(R9:R33)</f>
        <v>2075000</v>
      </c>
      <c r="S34" s="251"/>
      <c r="T34" s="251"/>
      <c r="U34" s="251"/>
      <c r="V34" s="251"/>
      <c r="W34" s="251"/>
    </row>
    <row r="35" spans="2:23" x14ac:dyDescent="0.25">
      <c r="B35" s="331" t="s">
        <v>312</v>
      </c>
      <c r="C35" s="332"/>
      <c r="D35" s="333"/>
      <c r="E35" s="327">
        <f>E34-F34</f>
        <v>2610871.1799999997</v>
      </c>
      <c r="F35" s="328"/>
      <c r="M35" s="251"/>
      <c r="N35" s="331" t="s">
        <v>312</v>
      </c>
      <c r="O35" s="332"/>
      <c r="P35" s="333"/>
      <c r="Q35" s="327">
        <f>Q34-R34</f>
        <v>1506144.27</v>
      </c>
      <c r="R35" s="328"/>
      <c r="S35" s="251"/>
      <c r="T35" s="251"/>
      <c r="U35" s="251"/>
      <c r="V35" s="251"/>
      <c r="W35" s="251"/>
    </row>
    <row r="36" spans="2:23" ht="15.75" thickBot="1" x14ac:dyDescent="0.3">
      <c r="B36" s="334"/>
      <c r="C36" s="335"/>
      <c r="D36" s="336"/>
      <c r="E36" s="329"/>
      <c r="F36" s="330"/>
      <c r="M36" s="251"/>
      <c r="N36" s="334"/>
      <c r="O36" s="335"/>
      <c r="P36" s="336"/>
      <c r="Q36" s="329"/>
      <c r="R36" s="330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5"/>
  <sheetViews>
    <sheetView tabSelected="1" topLeftCell="B1" workbookViewId="0">
      <selection activeCell="J58" sqref="J58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19" customWidth="1"/>
    <col min="7" max="7" width="16" customWidth="1"/>
  </cols>
  <sheetData>
    <row r="3" spans="2:6" x14ac:dyDescent="0.25">
      <c r="B3" s="57" t="s">
        <v>1</v>
      </c>
      <c r="C3" s="57" t="s">
        <v>350</v>
      </c>
      <c r="D3" s="57" t="s">
        <v>92</v>
      </c>
      <c r="E3" s="277" t="s">
        <v>351</v>
      </c>
      <c r="F3" s="57" t="s">
        <v>180</v>
      </c>
    </row>
    <row r="4" spans="2:6" x14ac:dyDescent="0.25">
      <c r="B4" s="57">
        <v>1</v>
      </c>
      <c r="C4" s="57" t="s">
        <v>352</v>
      </c>
      <c r="D4" s="57" t="s">
        <v>353</v>
      </c>
      <c r="E4" s="57" t="s">
        <v>354</v>
      </c>
      <c r="F4" s="56">
        <v>125000</v>
      </c>
    </row>
    <row r="5" spans="2:6" x14ac:dyDescent="0.25">
      <c r="B5" s="57">
        <v>2</v>
      </c>
      <c r="C5" s="59" t="s">
        <v>355</v>
      </c>
      <c r="D5" s="59" t="s">
        <v>353</v>
      </c>
      <c r="E5" s="59" t="s">
        <v>354</v>
      </c>
      <c r="F5" s="56">
        <v>125000</v>
      </c>
    </row>
    <row r="6" spans="2:6" x14ac:dyDescent="0.25">
      <c r="B6" s="57">
        <v>3</v>
      </c>
      <c r="C6" s="59" t="s">
        <v>356</v>
      </c>
      <c r="D6" s="59" t="s">
        <v>353</v>
      </c>
      <c r="E6" s="59" t="s">
        <v>357</v>
      </c>
      <c r="F6" s="56">
        <v>125000</v>
      </c>
    </row>
    <row r="7" spans="2:6" x14ac:dyDescent="0.25">
      <c r="B7" s="57">
        <v>4</v>
      </c>
      <c r="C7" s="59" t="s">
        <v>358</v>
      </c>
      <c r="D7" s="59" t="s">
        <v>353</v>
      </c>
      <c r="E7" s="59" t="s">
        <v>357</v>
      </c>
      <c r="F7" s="56">
        <v>125000</v>
      </c>
    </row>
    <row r="8" spans="2:6" x14ac:dyDescent="0.25">
      <c r="B8" s="57">
        <v>5</v>
      </c>
      <c r="C8" s="57" t="s">
        <v>361</v>
      </c>
      <c r="D8" s="57" t="s">
        <v>362</v>
      </c>
      <c r="E8" s="57" t="s">
        <v>354</v>
      </c>
      <c r="F8" s="56">
        <v>100000</v>
      </c>
    </row>
    <row r="9" spans="2:6" x14ac:dyDescent="0.25">
      <c r="B9" s="57">
        <v>6</v>
      </c>
      <c r="C9" s="57" t="s">
        <v>364</v>
      </c>
      <c r="D9" s="57" t="s">
        <v>362</v>
      </c>
      <c r="E9" s="57" t="s">
        <v>354</v>
      </c>
      <c r="F9" s="56">
        <v>50000</v>
      </c>
    </row>
    <row r="10" spans="2:6" x14ac:dyDescent="0.25">
      <c r="B10" s="57">
        <v>7</v>
      </c>
      <c r="C10" s="57" t="s">
        <v>365</v>
      </c>
      <c r="D10" s="57" t="s">
        <v>353</v>
      </c>
      <c r="E10" s="57" t="s">
        <v>354</v>
      </c>
      <c r="F10" s="56">
        <v>125000</v>
      </c>
    </row>
    <row r="11" spans="2:6" x14ac:dyDescent="0.25">
      <c r="B11" s="57">
        <v>8</v>
      </c>
      <c r="C11" s="57"/>
      <c r="D11" s="57"/>
      <c r="E11" s="57"/>
      <c r="F11" s="56"/>
    </row>
    <row r="12" spans="2:6" x14ac:dyDescent="0.25">
      <c r="B12" s="57">
        <v>9</v>
      </c>
      <c r="C12" s="57"/>
      <c r="D12" s="57"/>
      <c r="E12" s="57"/>
      <c r="F12" s="56"/>
    </row>
    <row r="13" spans="2:6" x14ac:dyDescent="0.25">
      <c r="B13" s="57">
        <v>10</v>
      </c>
      <c r="C13" s="57"/>
      <c r="D13" s="57"/>
      <c r="E13" s="57"/>
      <c r="F13" s="56"/>
    </row>
    <row r="14" spans="2:6" x14ac:dyDescent="0.25">
      <c r="B14" s="57">
        <v>11</v>
      </c>
      <c r="C14" s="57"/>
      <c r="D14" s="57"/>
      <c r="E14" s="57"/>
      <c r="F14" s="56"/>
    </row>
    <row r="15" spans="2:6" x14ac:dyDescent="0.25">
      <c r="B15" s="57">
        <v>12</v>
      </c>
      <c r="C15" s="57"/>
      <c r="D15" s="57"/>
      <c r="E15" s="57"/>
      <c r="F15" s="56"/>
    </row>
    <row r="16" spans="2:6" x14ac:dyDescent="0.25">
      <c r="B16" s="57">
        <v>13</v>
      </c>
      <c r="C16" s="57"/>
      <c r="D16" s="57"/>
      <c r="E16" s="57"/>
      <c r="F16" s="56"/>
    </row>
    <row r="17" spans="2:6" x14ac:dyDescent="0.25">
      <c r="B17" s="57">
        <v>14</v>
      </c>
      <c r="C17" s="57"/>
      <c r="D17" s="57"/>
      <c r="E17" s="57"/>
      <c r="F17" s="56"/>
    </row>
    <row r="18" spans="2:6" x14ac:dyDescent="0.25">
      <c r="B18" s="57">
        <v>15</v>
      </c>
      <c r="C18" s="57"/>
      <c r="D18" s="57"/>
      <c r="E18" s="57"/>
      <c r="F18" s="56"/>
    </row>
    <row r="19" spans="2:6" x14ac:dyDescent="0.25">
      <c r="B19" s="57">
        <v>16</v>
      </c>
      <c r="C19" s="57"/>
      <c r="D19" s="57"/>
      <c r="E19" s="57"/>
      <c r="F19" s="56"/>
    </row>
    <row r="20" spans="2:6" x14ac:dyDescent="0.25">
      <c r="B20" s="57">
        <v>17</v>
      </c>
      <c r="C20" s="57"/>
      <c r="D20" s="57"/>
      <c r="E20" s="57"/>
      <c r="F20" s="56"/>
    </row>
    <row r="21" spans="2:6" x14ac:dyDescent="0.25">
      <c r="B21" s="57">
        <v>18</v>
      </c>
      <c r="C21" s="57"/>
      <c r="D21" s="57"/>
      <c r="E21" s="57"/>
      <c r="F21" s="56"/>
    </row>
    <row r="22" spans="2:6" x14ac:dyDescent="0.25">
      <c r="B22" s="57">
        <v>19</v>
      </c>
      <c r="C22" s="57"/>
      <c r="D22" s="57"/>
      <c r="E22" s="57"/>
      <c r="F22" s="56"/>
    </row>
    <row r="23" spans="2:6" x14ac:dyDescent="0.25">
      <c r="B23" s="57">
        <v>20</v>
      </c>
      <c r="C23" s="57"/>
      <c r="D23" s="57"/>
      <c r="E23" s="57"/>
      <c r="F23" s="56"/>
    </row>
    <row r="24" spans="2:6" x14ac:dyDescent="0.25">
      <c r="B24" s="57">
        <v>21</v>
      </c>
      <c r="C24" s="57"/>
      <c r="D24" s="57"/>
      <c r="E24" s="57"/>
      <c r="F24" s="56"/>
    </row>
    <row r="25" spans="2:6" x14ac:dyDescent="0.25">
      <c r="B25" s="57">
        <v>22</v>
      </c>
      <c r="C25" s="57"/>
      <c r="D25" s="57"/>
      <c r="E25" s="57"/>
      <c r="F25" s="56"/>
    </row>
    <row r="26" spans="2:6" x14ac:dyDescent="0.25">
      <c r="B26" s="57">
        <v>23</v>
      </c>
      <c r="C26" s="57"/>
      <c r="D26" s="57"/>
      <c r="E26" s="57"/>
      <c r="F26" s="56"/>
    </row>
    <row r="27" spans="2:6" x14ac:dyDescent="0.25">
      <c r="B27" s="57">
        <v>24</v>
      </c>
      <c r="C27" s="57"/>
      <c r="D27" s="57"/>
      <c r="E27" s="57"/>
      <c r="F27" s="56"/>
    </row>
    <row r="28" spans="2:6" x14ac:dyDescent="0.25">
      <c r="B28" s="57">
        <v>25</v>
      </c>
      <c r="C28" s="57"/>
      <c r="D28" s="57"/>
      <c r="E28" s="57"/>
      <c r="F28" s="56"/>
    </row>
    <row r="29" spans="2:6" x14ac:dyDescent="0.25">
      <c r="B29" s="57">
        <v>26</v>
      </c>
      <c r="C29" s="57"/>
      <c r="D29" s="57"/>
      <c r="E29" s="57"/>
      <c r="F29" s="56"/>
    </row>
    <row r="30" spans="2:6" x14ac:dyDescent="0.25">
      <c r="B30" s="57">
        <v>27</v>
      </c>
      <c r="C30" s="57"/>
      <c r="D30" s="57"/>
      <c r="E30" s="57"/>
      <c r="F30" s="56"/>
    </row>
    <row r="31" spans="2:6" x14ac:dyDescent="0.25">
      <c r="B31" s="57">
        <v>28</v>
      </c>
      <c r="C31" s="57"/>
      <c r="D31" s="57"/>
      <c r="E31" s="57"/>
      <c r="F31" s="56"/>
    </row>
    <row r="32" spans="2:6" x14ac:dyDescent="0.25">
      <c r="B32" s="57">
        <v>29</v>
      </c>
      <c r="C32" s="57"/>
      <c r="D32" s="57"/>
      <c r="E32" s="57"/>
      <c r="F32" s="56"/>
    </row>
    <row r="33" spans="2:15" x14ac:dyDescent="0.25">
      <c r="B33" s="57">
        <v>30</v>
      </c>
      <c r="C33" s="57"/>
      <c r="D33" s="57"/>
      <c r="E33" s="57"/>
      <c r="F33" s="56"/>
    </row>
    <row r="34" spans="2:15" x14ac:dyDescent="0.25">
      <c r="B34" s="57">
        <v>31</v>
      </c>
      <c r="C34" s="57"/>
      <c r="D34" s="57"/>
      <c r="E34" s="57"/>
      <c r="F34" s="56"/>
    </row>
    <row r="35" spans="2:15" x14ac:dyDescent="0.25">
      <c r="B35" s="57">
        <v>32</v>
      </c>
      <c r="C35" s="57"/>
      <c r="D35" s="57"/>
      <c r="E35" s="57"/>
      <c r="F35" s="56"/>
    </row>
    <row r="36" spans="2:15" x14ac:dyDescent="0.25">
      <c r="B36" s="57">
        <v>33</v>
      </c>
      <c r="C36" s="57"/>
      <c r="D36" s="57"/>
      <c r="E36" s="57"/>
      <c r="F36" s="56"/>
    </row>
    <row r="37" spans="2:15" x14ac:dyDescent="0.25">
      <c r="B37" s="57">
        <v>34</v>
      </c>
      <c r="C37" s="57"/>
      <c r="D37" s="57"/>
      <c r="E37" s="57"/>
      <c r="F37" s="56"/>
    </row>
    <row r="38" spans="2:15" x14ac:dyDescent="0.25">
      <c r="B38" s="57">
        <v>35</v>
      </c>
      <c r="C38" s="57"/>
      <c r="D38" s="57"/>
      <c r="E38" s="57"/>
      <c r="F38" s="56"/>
    </row>
    <row r="39" spans="2:15" ht="15.75" thickBot="1" x14ac:dyDescent="0.3">
      <c r="B39" s="143">
        <v>36</v>
      </c>
      <c r="C39" s="143"/>
      <c r="D39" s="143"/>
      <c r="E39" s="143"/>
      <c r="F39" s="56"/>
    </row>
    <row r="40" spans="2:15" ht="15.75" thickBot="1" x14ac:dyDescent="0.3">
      <c r="B40" s="337" t="s">
        <v>15</v>
      </c>
      <c r="C40" s="338"/>
      <c r="D40" s="338"/>
      <c r="E40" s="339"/>
      <c r="F40" s="279">
        <f>SUM(F4:F39)</f>
        <v>775000</v>
      </c>
    </row>
    <row r="44" spans="2:15" x14ac:dyDescent="0.25">
      <c r="B44" s="323" t="s">
        <v>368</v>
      </c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2:15" x14ac:dyDescent="0.25"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  <row r="46" spans="2:15" x14ac:dyDescent="0.25">
      <c r="B46" s="281"/>
      <c r="C46" s="205"/>
      <c r="D46" s="216"/>
      <c r="E46" s="205"/>
      <c r="F46" s="281"/>
      <c r="G46" s="217"/>
      <c r="H46" s="281"/>
      <c r="I46" s="281"/>
      <c r="J46" s="281"/>
      <c r="K46" s="281"/>
      <c r="L46" s="281"/>
    </row>
    <row r="47" spans="2:15" x14ac:dyDescent="0.25">
      <c r="B47" s="281"/>
      <c r="C47" s="1" t="s">
        <v>1</v>
      </c>
      <c r="D47" s="218" t="s">
        <v>301</v>
      </c>
      <c r="E47" s="1" t="s">
        <v>19</v>
      </c>
      <c r="F47" s="219" t="s">
        <v>98</v>
      </c>
      <c r="G47" s="220" t="s">
        <v>65</v>
      </c>
      <c r="H47" s="281"/>
      <c r="I47" s="437" t="s">
        <v>370</v>
      </c>
      <c r="J47" s="438"/>
      <c r="K47" s="438"/>
      <c r="L47" s="438"/>
      <c r="M47" s="438"/>
      <c r="N47" s="438"/>
      <c r="O47" s="438"/>
    </row>
    <row r="48" spans="2:15" x14ac:dyDescent="0.25">
      <c r="B48" s="281"/>
      <c r="C48" s="1">
        <v>1</v>
      </c>
      <c r="D48" s="283" t="s">
        <v>123</v>
      </c>
      <c r="E48" s="1" t="s">
        <v>366</v>
      </c>
      <c r="F48" s="212">
        <v>2000000</v>
      </c>
      <c r="G48" s="213"/>
      <c r="H48" s="281"/>
      <c r="I48" s="438"/>
      <c r="J48" s="438"/>
      <c r="K48" s="438"/>
      <c r="L48" s="438"/>
      <c r="M48" s="438"/>
      <c r="N48" s="438"/>
      <c r="O48" s="438"/>
    </row>
    <row r="49" spans="2:15" x14ac:dyDescent="0.25">
      <c r="B49" s="281"/>
      <c r="C49" s="1">
        <v>2</v>
      </c>
      <c r="D49" s="218" t="s">
        <v>348</v>
      </c>
      <c r="E49" s="1" t="s">
        <v>349</v>
      </c>
      <c r="F49" s="212"/>
      <c r="G49" s="212">
        <v>500000</v>
      </c>
      <c r="H49" s="281"/>
      <c r="I49" s="438"/>
      <c r="J49" s="438"/>
      <c r="K49" s="438"/>
      <c r="L49" s="438"/>
      <c r="M49" s="438"/>
      <c r="N49" s="438"/>
      <c r="O49" s="438"/>
    </row>
    <row r="50" spans="2:15" x14ac:dyDescent="0.25">
      <c r="B50" s="281"/>
      <c r="C50" s="1">
        <v>3</v>
      </c>
      <c r="D50" s="278" t="s">
        <v>123</v>
      </c>
      <c r="E50" s="282" t="s">
        <v>359</v>
      </c>
      <c r="F50" s="212">
        <f>F40</f>
        <v>775000</v>
      </c>
      <c r="G50" s="212"/>
      <c r="H50" s="281"/>
      <c r="I50" s="438"/>
      <c r="J50" s="438"/>
      <c r="K50" s="438"/>
      <c r="L50" s="438"/>
      <c r="M50" s="438"/>
      <c r="N50" s="438"/>
      <c r="O50" s="438"/>
    </row>
    <row r="51" spans="2:15" x14ac:dyDescent="0.25">
      <c r="B51" s="281"/>
      <c r="C51" s="1">
        <v>4</v>
      </c>
      <c r="D51" s="211"/>
      <c r="E51" s="66"/>
      <c r="F51" s="212"/>
      <c r="G51" s="213"/>
      <c r="H51" s="281"/>
      <c r="I51" s="438"/>
      <c r="J51" s="438"/>
      <c r="K51" s="438"/>
      <c r="L51" s="438"/>
      <c r="M51" s="438"/>
      <c r="N51" s="438"/>
      <c r="O51" s="438"/>
    </row>
    <row r="52" spans="2:15" x14ac:dyDescent="0.25">
      <c r="B52" s="281"/>
      <c r="C52" s="1">
        <v>5</v>
      </c>
      <c r="D52" s="211"/>
      <c r="E52" s="66"/>
      <c r="F52" s="254"/>
      <c r="G52" s="213"/>
      <c r="H52" s="281"/>
      <c r="I52" s="438"/>
      <c r="J52" s="438"/>
      <c r="K52" s="438"/>
      <c r="L52" s="438"/>
      <c r="M52" s="438"/>
      <c r="N52" s="438"/>
      <c r="O52" s="438"/>
    </row>
    <row r="53" spans="2:15" x14ac:dyDescent="0.25">
      <c r="B53" s="281"/>
      <c r="C53" s="1">
        <v>6</v>
      </c>
      <c r="D53" s="211"/>
      <c r="E53" s="1"/>
      <c r="F53" s="212"/>
      <c r="G53" s="213"/>
      <c r="H53" s="281"/>
      <c r="I53" s="438"/>
      <c r="J53" s="438"/>
      <c r="K53" s="438"/>
      <c r="L53" s="438"/>
      <c r="M53" s="438"/>
      <c r="N53" s="438"/>
      <c r="O53" s="438"/>
    </row>
    <row r="54" spans="2:15" x14ac:dyDescent="0.25">
      <c r="B54" s="281"/>
      <c r="C54" s="1">
        <v>7</v>
      </c>
      <c r="D54" s="218"/>
      <c r="E54" s="282"/>
      <c r="F54" s="212"/>
      <c r="G54" s="213"/>
      <c r="H54" s="281"/>
      <c r="I54" s="281"/>
      <c r="J54" s="281"/>
      <c r="K54" s="281"/>
      <c r="L54" s="281"/>
    </row>
    <row r="55" spans="2:15" x14ac:dyDescent="0.25">
      <c r="B55" s="281"/>
      <c r="C55" s="1">
        <v>8</v>
      </c>
      <c r="D55" s="218"/>
      <c r="E55" s="1"/>
      <c r="F55" s="213"/>
      <c r="G55" s="212"/>
      <c r="H55" s="281"/>
      <c r="I55" s="281"/>
      <c r="J55" s="281"/>
      <c r="K55" s="281"/>
      <c r="L55" s="281"/>
    </row>
    <row r="56" spans="2:15" x14ac:dyDescent="0.25">
      <c r="B56" s="281"/>
      <c r="C56" s="1">
        <v>9</v>
      </c>
      <c r="D56" s="218"/>
      <c r="E56" s="1"/>
      <c r="F56" s="212"/>
      <c r="G56" s="213"/>
      <c r="H56" s="281"/>
      <c r="I56" s="281"/>
      <c r="J56" s="281"/>
      <c r="K56" s="281"/>
      <c r="L56" s="281"/>
    </row>
    <row r="57" spans="2:15" x14ac:dyDescent="0.25">
      <c r="B57" s="281"/>
      <c r="C57" s="1">
        <v>10</v>
      </c>
      <c r="D57" s="218"/>
      <c r="E57" s="282"/>
      <c r="F57" s="213"/>
      <c r="G57" s="212"/>
      <c r="H57" s="281"/>
      <c r="I57" s="281"/>
      <c r="J57" s="281"/>
      <c r="K57" s="281"/>
      <c r="L57" s="281"/>
    </row>
    <row r="58" spans="2:15" x14ac:dyDescent="0.25">
      <c r="B58" s="281"/>
      <c r="C58" s="1">
        <v>11</v>
      </c>
      <c r="D58" s="218"/>
      <c r="E58" s="282"/>
      <c r="F58" s="213"/>
      <c r="G58" s="213"/>
      <c r="H58" s="281"/>
      <c r="I58" s="281"/>
      <c r="J58" s="281"/>
      <c r="K58" s="281"/>
      <c r="L58" s="281"/>
    </row>
    <row r="59" spans="2:15" x14ac:dyDescent="0.25">
      <c r="B59" s="281"/>
      <c r="C59" s="1">
        <v>12</v>
      </c>
      <c r="D59" s="218"/>
      <c r="E59" s="282"/>
      <c r="F59" s="212"/>
      <c r="G59" s="213"/>
      <c r="H59" s="281"/>
      <c r="I59" s="281"/>
      <c r="J59" s="281"/>
      <c r="K59" s="281"/>
      <c r="L59" s="281"/>
    </row>
    <row r="60" spans="2:15" x14ac:dyDescent="0.25">
      <c r="B60" s="281"/>
      <c r="C60" s="1">
        <v>13</v>
      </c>
      <c r="D60" s="218"/>
      <c r="E60" s="282"/>
      <c r="F60" s="213"/>
      <c r="G60" s="212"/>
      <c r="H60" s="281"/>
      <c r="I60" s="281"/>
      <c r="J60" s="281"/>
      <c r="K60" s="281"/>
      <c r="L60" s="281"/>
    </row>
    <row r="61" spans="2:15" x14ac:dyDescent="0.25">
      <c r="B61" s="281"/>
      <c r="C61" s="1">
        <v>14</v>
      </c>
      <c r="D61" s="218"/>
      <c r="E61" s="282"/>
      <c r="F61" s="213"/>
      <c r="G61" s="213"/>
      <c r="H61" s="281"/>
      <c r="I61" s="281"/>
      <c r="J61" s="281"/>
      <c r="K61" s="281"/>
      <c r="L61" s="281"/>
    </row>
    <row r="62" spans="2:15" x14ac:dyDescent="0.25">
      <c r="B62" s="281"/>
      <c r="C62" s="1">
        <v>15</v>
      </c>
      <c r="D62" s="218"/>
      <c r="E62" s="1"/>
      <c r="F62" s="212"/>
      <c r="G62" s="213"/>
      <c r="H62" s="281"/>
      <c r="I62" s="281"/>
      <c r="J62" s="281"/>
      <c r="K62" s="281"/>
      <c r="L62" s="281"/>
    </row>
    <row r="63" spans="2:15" x14ac:dyDescent="0.25">
      <c r="B63" s="281"/>
      <c r="C63" s="1">
        <v>16</v>
      </c>
      <c r="D63" s="218"/>
      <c r="E63" s="282"/>
      <c r="F63" s="213"/>
      <c r="G63" s="212"/>
      <c r="H63" s="281"/>
      <c r="I63" s="281"/>
      <c r="J63" s="281"/>
      <c r="K63" s="281"/>
      <c r="L63" s="281"/>
    </row>
    <row r="64" spans="2:15" x14ac:dyDescent="0.25">
      <c r="B64" s="281"/>
      <c r="C64" s="1">
        <v>17</v>
      </c>
      <c r="D64" s="218"/>
      <c r="E64" s="282"/>
      <c r="F64" s="212"/>
      <c r="G64" s="212"/>
      <c r="H64" s="281"/>
      <c r="I64" s="281"/>
      <c r="J64" s="281"/>
      <c r="K64" s="281"/>
      <c r="L64" s="281"/>
    </row>
    <row r="65" spans="2:12" x14ac:dyDescent="0.25">
      <c r="B65" s="281"/>
      <c r="C65" s="1">
        <v>18</v>
      </c>
      <c r="D65" s="218"/>
      <c r="E65" s="1"/>
      <c r="F65" s="212"/>
      <c r="G65" s="212"/>
      <c r="H65" s="281"/>
      <c r="I65" s="281"/>
      <c r="J65" s="281"/>
      <c r="K65" s="281"/>
      <c r="L65" s="281"/>
    </row>
    <row r="66" spans="2:12" x14ac:dyDescent="0.25">
      <c r="B66" s="281"/>
      <c r="C66" s="1">
        <v>19</v>
      </c>
      <c r="D66" s="218"/>
      <c r="E66" s="1"/>
      <c r="F66" s="212"/>
      <c r="G66" s="212"/>
      <c r="H66" s="281"/>
      <c r="I66" s="281"/>
      <c r="J66" s="281"/>
      <c r="K66" s="281"/>
      <c r="L66" s="281"/>
    </row>
    <row r="67" spans="2:12" x14ac:dyDescent="0.25">
      <c r="B67" s="281"/>
      <c r="C67" s="1">
        <v>20</v>
      </c>
      <c r="D67" s="278"/>
      <c r="E67" s="282"/>
      <c r="F67" s="212"/>
      <c r="G67" s="212"/>
      <c r="H67" s="281"/>
      <c r="I67" s="281"/>
      <c r="J67" s="281"/>
      <c r="K67" s="281"/>
      <c r="L67" s="281"/>
    </row>
    <row r="68" spans="2:12" x14ac:dyDescent="0.25">
      <c r="B68" s="281"/>
      <c r="C68" s="1">
        <v>21</v>
      </c>
      <c r="D68" s="218"/>
      <c r="E68" s="1"/>
      <c r="F68" s="212"/>
      <c r="G68" s="212"/>
      <c r="H68" s="281"/>
      <c r="I68" s="281"/>
      <c r="J68" s="281"/>
      <c r="K68" s="281"/>
      <c r="L68" s="281"/>
    </row>
    <row r="69" spans="2:12" x14ac:dyDescent="0.25">
      <c r="B69" s="281"/>
      <c r="C69" s="1">
        <v>22</v>
      </c>
      <c r="D69" s="218"/>
      <c r="E69" s="1"/>
      <c r="F69" s="212"/>
      <c r="G69" s="212"/>
      <c r="H69" s="281"/>
      <c r="I69" s="281"/>
      <c r="J69" s="281"/>
      <c r="K69" s="281"/>
      <c r="L69" s="281"/>
    </row>
    <row r="70" spans="2:12" x14ac:dyDescent="0.25">
      <c r="B70" s="281"/>
      <c r="C70" s="1">
        <v>23</v>
      </c>
      <c r="D70" s="218"/>
      <c r="E70" s="1"/>
      <c r="F70" s="212"/>
      <c r="G70" s="212"/>
      <c r="H70" s="281"/>
      <c r="I70" s="281"/>
      <c r="J70" s="281"/>
      <c r="K70" s="281"/>
      <c r="L70" s="281"/>
    </row>
    <row r="71" spans="2:12" x14ac:dyDescent="0.25">
      <c r="B71" s="281"/>
      <c r="C71" s="1">
        <v>24</v>
      </c>
      <c r="D71" s="218"/>
      <c r="E71" s="1"/>
      <c r="F71" s="56"/>
      <c r="G71" s="56"/>
      <c r="H71" s="281"/>
      <c r="I71" s="281"/>
      <c r="J71" s="281"/>
      <c r="K71" s="281"/>
      <c r="L71" s="281"/>
    </row>
    <row r="72" spans="2:12" x14ac:dyDescent="0.25">
      <c r="B72" s="281"/>
      <c r="C72" s="1">
        <v>25</v>
      </c>
      <c r="D72" s="211" t="s">
        <v>360</v>
      </c>
      <c r="E72" s="282" t="s">
        <v>299</v>
      </c>
      <c r="F72" s="56"/>
      <c r="G72" s="56"/>
      <c r="H72" s="281"/>
      <c r="I72" s="281"/>
      <c r="J72" s="281"/>
      <c r="K72" s="281"/>
      <c r="L72" s="281"/>
    </row>
    <row r="73" spans="2:12" ht="15.75" thickBot="1" x14ac:dyDescent="0.3">
      <c r="B73" s="281"/>
      <c r="C73" s="196"/>
      <c r="D73" s="280" t="s">
        <v>360</v>
      </c>
      <c r="E73" s="224"/>
      <c r="F73" s="225">
        <f>SUM(F48:F72)</f>
        <v>2775000</v>
      </c>
      <c r="G73" s="226">
        <f>SUM(G48:G72)</f>
        <v>500000</v>
      </c>
      <c r="H73" s="281"/>
      <c r="I73" s="281"/>
      <c r="J73" s="281"/>
      <c r="K73" s="281"/>
      <c r="L73" s="281"/>
    </row>
    <row r="74" spans="2:12" x14ac:dyDescent="0.25">
      <c r="B74" s="281"/>
      <c r="C74" s="331" t="s">
        <v>367</v>
      </c>
      <c r="D74" s="332"/>
      <c r="E74" s="333"/>
      <c r="F74" s="327">
        <f>F73-G73</f>
        <v>2275000</v>
      </c>
      <c r="G74" s="328"/>
      <c r="H74" s="281"/>
      <c r="I74" s="281"/>
      <c r="J74" s="281"/>
      <c r="K74" s="281"/>
      <c r="L74" s="281"/>
    </row>
    <row r="75" spans="2:12" ht="15.75" thickBot="1" x14ac:dyDescent="0.3">
      <c r="B75" s="281"/>
      <c r="C75" s="334"/>
      <c r="D75" s="335"/>
      <c r="E75" s="336"/>
      <c r="F75" s="329"/>
      <c r="G75" s="330"/>
      <c r="H75" s="281"/>
      <c r="I75" s="281"/>
      <c r="J75" s="281"/>
      <c r="K75" s="281"/>
      <c r="L75" s="281"/>
    </row>
  </sheetData>
  <mergeCells count="5">
    <mergeCell ref="C74:E75"/>
    <mergeCell ref="F74:G75"/>
    <mergeCell ref="B40:E40"/>
    <mergeCell ref="B44:L45"/>
    <mergeCell ref="I47:O53"/>
  </mergeCells>
  <conditionalFormatting sqref="D4:D39">
    <cfRule type="containsText" dxfId="3" priority="4" operator="containsText" text="MABA">
      <formula>NOT(ISERROR(SEARCH("MABA",D4)))</formula>
    </cfRule>
    <cfRule type="containsText" dxfId="2" priority="3" operator="containsText" text="SENIOR">
      <formula>NOT(ISERROR(SEARCH("SENIOR",D4)))</formula>
    </cfRule>
  </conditionalFormatting>
  <conditionalFormatting sqref="E4:E39">
    <cfRule type="containsText" dxfId="1" priority="2" operator="containsText" text="Transfer">
      <formula>NOT(ISERROR(SEARCH("Transfer",E4)))</formula>
    </cfRule>
    <cfRule type="containsText" dxfId="0" priority="1" operator="containsText" text="Tunai">
      <formula>NOT(ISERROR(SEARCH("Tunai",E4)))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40" t="s">
        <v>244</v>
      </c>
      <c r="E2" s="340"/>
      <c r="F2" s="340"/>
      <c r="G2" s="340"/>
      <c r="H2" s="340"/>
      <c r="I2" s="340"/>
      <c r="J2" s="340"/>
      <c r="K2" s="340"/>
      <c r="L2" s="340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90" t="s">
        <v>195</v>
      </c>
      <c r="V3" s="391"/>
      <c r="W3" s="392" t="s">
        <v>19</v>
      </c>
      <c r="X3" s="391"/>
      <c r="Y3" s="391"/>
      <c r="Z3" s="391"/>
      <c r="AA3" s="391"/>
      <c r="AB3" s="391"/>
      <c r="AC3" s="391"/>
      <c r="AD3" s="393"/>
    </row>
    <row r="4" spans="1:30" x14ac:dyDescent="0.25">
      <c r="A4" s="177"/>
      <c r="B4" s="355" t="s">
        <v>193</v>
      </c>
      <c r="C4" s="356"/>
      <c r="D4" s="356"/>
      <c r="E4" s="356"/>
      <c r="F4" s="356"/>
      <c r="G4" s="70">
        <v>1004200</v>
      </c>
      <c r="H4" s="24"/>
      <c r="I4" s="359" t="s">
        <v>194</v>
      </c>
      <c r="J4" s="314"/>
      <c r="K4" s="314"/>
      <c r="L4" s="314"/>
      <c r="M4" s="178"/>
      <c r="U4" s="402" t="s">
        <v>196</v>
      </c>
      <c r="V4" s="314"/>
      <c r="W4" s="359" t="s">
        <v>198</v>
      </c>
      <c r="X4" s="314"/>
      <c r="Y4" s="314"/>
      <c r="Z4" s="314"/>
      <c r="AA4" s="314"/>
      <c r="AB4" s="314"/>
      <c r="AC4" s="314"/>
      <c r="AD4" s="379"/>
    </row>
    <row r="5" spans="1:30" x14ac:dyDescent="0.25">
      <c r="A5" s="177"/>
      <c r="B5" s="350" t="s">
        <v>235</v>
      </c>
      <c r="C5" s="314"/>
      <c r="D5" s="314"/>
      <c r="E5" s="314"/>
      <c r="F5" s="314"/>
      <c r="G5" s="154">
        <v>568329.18000000005</v>
      </c>
      <c r="H5" s="24"/>
      <c r="I5" s="348" t="s">
        <v>72</v>
      </c>
      <c r="J5" s="349"/>
      <c r="K5" s="360">
        <f>G7</f>
        <v>2332529.1800000002</v>
      </c>
      <c r="L5" s="361"/>
      <c r="M5" s="178"/>
      <c r="U5" s="386" t="s">
        <v>231</v>
      </c>
      <c r="V5" s="387"/>
      <c r="W5" s="348" t="s">
        <v>232</v>
      </c>
      <c r="X5" s="373"/>
      <c r="Y5" s="373"/>
      <c r="Z5" s="373"/>
      <c r="AA5" s="373"/>
      <c r="AB5" s="373"/>
      <c r="AC5" s="373"/>
      <c r="AD5" s="374"/>
    </row>
    <row r="6" spans="1:30" x14ac:dyDescent="0.25">
      <c r="A6" s="177"/>
      <c r="B6" s="342" t="s">
        <v>236</v>
      </c>
      <c r="C6" s="343"/>
      <c r="D6" s="343"/>
      <c r="E6" s="343"/>
      <c r="F6" s="343"/>
      <c r="G6" s="154">
        <v>760000</v>
      </c>
      <c r="H6" s="24"/>
      <c r="I6" s="346" t="s">
        <v>65</v>
      </c>
      <c r="J6" s="347"/>
      <c r="K6" s="362">
        <f>Pengeluaran!F30</f>
        <v>903300</v>
      </c>
      <c r="L6" s="363"/>
      <c r="M6" s="178"/>
      <c r="U6" s="388"/>
      <c r="V6" s="389"/>
      <c r="W6" s="375" t="s">
        <v>233</v>
      </c>
      <c r="X6" s="376"/>
      <c r="Y6" s="376"/>
      <c r="Z6" s="376"/>
      <c r="AA6" s="376"/>
      <c r="AB6" s="376"/>
      <c r="AC6" s="376"/>
      <c r="AD6" s="377"/>
    </row>
    <row r="7" spans="1:30" x14ac:dyDescent="0.25">
      <c r="A7" s="177"/>
      <c r="B7" s="353" t="s">
        <v>15</v>
      </c>
      <c r="C7" s="354"/>
      <c r="D7" s="354"/>
      <c r="E7" s="354"/>
      <c r="F7" s="347"/>
      <c r="G7" s="154">
        <f>SUM(G4:G6)</f>
        <v>2332529.1800000002</v>
      </c>
      <c r="H7" s="24"/>
      <c r="I7" s="346" t="s">
        <v>98</v>
      </c>
      <c r="J7" s="347"/>
      <c r="K7" s="357">
        <f>Pemasukkan!F31</f>
        <v>222000</v>
      </c>
      <c r="L7" s="358"/>
      <c r="M7" s="178"/>
      <c r="U7" s="394"/>
      <c r="V7" s="395"/>
      <c r="W7" s="359" t="s">
        <v>234</v>
      </c>
      <c r="X7" s="314"/>
      <c r="Y7" s="314"/>
      <c r="Z7" s="314"/>
      <c r="AA7" s="314"/>
      <c r="AB7" s="314"/>
      <c r="AC7" s="314"/>
      <c r="AD7" s="379"/>
    </row>
    <row r="8" spans="1:30" ht="15.75" thickBot="1" x14ac:dyDescent="0.3">
      <c r="A8" s="177"/>
      <c r="B8" s="351" t="s">
        <v>192</v>
      </c>
      <c r="C8" s="352"/>
      <c r="D8" s="352"/>
      <c r="E8" s="352"/>
      <c r="F8" s="352"/>
      <c r="G8" s="155">
        <f>K8</f>
        <v>1651229.1800000002</v>
      </c>
      <c r="H8" s="24"/>
      <c r="I8" s="348" t="s">
        <v>191</v>
      </c>
      <c r="J8" s="349"/>
      <c r="K8" s="344">
        <f>(K5-K6)+K7</f>
        <v>1651229.1800000002</v>
      </c>
      <c r="L8" s="345"/>
      <c r="M8" s="178"/>
      <c r="U8" s="398" t="s">
        <v>197</v>
      </c>
      <c r="V8" s="399"/>
      <c r="W8" s="375" t="s">
        <v>199</v>
      </c>
      <c r="X8" s="376"/>
      <c r="Y8" s="376"/>
      <c r="Z8" s="376"/>
      <c r="AA8" s="376"/>
      <c r="AB8" s="376"/>
      <c r="AC8" s="376"/>
      <c r="AD8" s="377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400"/>
      <c r="V9" s="401"/>
      <c r="W9" s="375" t="s">
        <v>237</v>
      </c>
      <c r="X9" s="376"/>
      <c r="Y9" s="376"/>
      <c r="Z9" s="376"/>
      <c r="AA9" s="376"/>
      <c r="AB9" s="376"/>
      <c r="AC9" s="376"/>
      <c r="AD9" s="377"/>
    </row>
    <row r="10" spans="1:30" x14ac:dyDescent="0.25">
      <c r="A10" s="177"/>
      <c r="B10" s="314" t="s">
        <v>253</v>
      </c>
      <c r="C10" s="314"/>
      <c r="D10" s="314"/>
      <c r="E10" s="314"/>
      <c r="F10" s="314"/>
      <c r="G10" s="56">
        <f>G5</f>
        <v>568329.18000000005</v>
      </c>
      <c r="H10" s="24"/>
      <c r="I10" s="24"/>
      <c r="J10" s="24"/>
      <c r="K10" s="24"/>
      <c r="L10" s="24"/>
      <c r="M10" s="178"/>
      <c r="U10" s="342" t="s">
        <v>243</v>
      </c>
      <c r="V10" s="343"/>
      <c r="W10" s="314" t="s">
        <v>257</v>
      </c>
      <c r="X10" s="314"/>
      <c r="Y10" s="314"/>
      <c r="Z10" s="314"/>
      <c r="AA10" s="314"/>
      <c r="AB10" s="314"/>
      <c r="AC10" s="314"/>
      <c r="AD10" s="379"/>
    </row>
    <row r="11" spans="1:30" ht="15" customHeight="1" x14ac:dyDescent="0.25">
      <c r="A11" s="177"/>
      <c r="B11" s="314" t="s">
        <v>254</v>
      </c>
      <c r="C11" s="314"/>
      <c r="D11" s="314"/>
      <c r="E11" s="314"/>
      <c r="F11" s="314"/>
      <c r="G11" s="56">
        <v>1089400</v>
      </c>
      <c r="H11" s="24"/>
      <c r="I11" s="24"/>
      <c r="J11" s="24"/>
      <c r="K11" s="24"/>
      <c r="L11" s="24"/>
      <c r="M11" s="178"/>
      <c r="U11" s="342" t="s">
        <v>256</v>
      </c>
      <c r="V11" s="343"/>
      <c r="W11" s="396" t="s">
        <v>258</v>
      </c>
      <c r="X11" s="396"/>
      <c r="Y11" s="396"/>
      <c r="Z11" s="396"/>
      <c r="AA11" s="396"/>
      <c r="AB11" s="396"/>
      <c r="AC11" s="396"/>
      <c r="AD11" s="397"/>
    </row>
    <row r="12" spans="1:30" ht="15" customHeight="1" x14ac:dyDescent="0.25">
      <c r="A12" s="177"/>
      <c r="B12" s="341" t="s">
        <v>255</v>
      </c>
      <c r="C12" s="341"/>
      <c r="D12" s="341"/>
      <c r="E12" s="341"/>
      <c r="F12" s="341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42"/>
      <c r="V12" s="343"/>
      <c r="W12" s="314"/>
      <c r="X12" s="314"/>
      <c r="Y12" s="314"/>
      <c r="Z12" s="314"/>
      <c r="AA12" s="314"/>
      <c r="AB12" s="314"/>
      <c r="AC12" s="314"/>
      <c r="AD12" s="379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42"/>
      <c r="V13" s="343"/>
      <c r="W13" s="314"/>
      <c r="X13" s="314"/>
      <c r="Y13" s="314"/>
      <c r="Z13" s="314"/>
      <c r="AA13" s="314"/>
      <c r="AB13" s="314"/>
      <c r="AC13" s="314"/>
      <c r="AD13" s="379"/>
    </row>
    <row r="14" spans="1:30" ht="15.75" thickBot="1" x14ac:dyDescent="0.3">
      <c r="U14" s="380"/>
      <c r="V14" s="381"/>
      <c r="W14" s="371"/>
      <c r="X14" s="371"/>
      <c r="Y14" s="371"/>
      <c r="Z14" s="371"/>
      <c r="AA14" s="371"/>
      <c r="AB14" s="371"/>
      <c r="AC14" s="371"/>
      <c r="AD14" s="372"/>
    </row>
    <row r="17" spans="1:19" ht="15.75" thickBot="1" x14ac:dyDescent="0.3"/>
    <row r="18" spans="1:19" x14ac:dyDescent="0.25">
      <c r="A18" s="174"/>
      <c r="B18" s="175"/>
      <c r="C18" s="175"/>
      <c r="D18" s="340" t="s">
        <v>249</v>
      </c>
      <c r="E18" s="340"/>
      <c r="F18" s="340"/>
      <c r="G18" s="340"/>
      <c r="H18" s="340"/>
      <c r="I18" s="340"/>
      <c r="J18" s="340"/>
      <c r="K18" s="340"/>
      <c r="L18" s="340"/>
      <c r="M18" s="176"/>
      <c r="O18" s="382" t="s">
        <v>250</v>
      </c>
      <c r="P18" s="383"/>
      <c r="Q18" s="383"/>
      <c r="R18" s="383"/>
      <c r="S18" s="384"/>
    </row>
    <row r="19" spans="1:19" x14ac:dyDescent="0.25">
      <c r="A19" s="177"/>
      <c r="M19" s="178"/>
      <c r="O19" s="350" t="s">
        <v>251</v>
      </c>
      <c r="P19" s="314"/>
      <c r="Q19" s="314"/>
      <c r="R19" s="314"/>
      <c r="S19" s="379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59" t="s">
        <v>194</v>
      </c>
      <c r="J20" s="314"/>
      <c r="K20" s="314"/>
      <c r="L20" s="314"/>
      <c r="M20" s="178"/>
      <c r="O20" s="350" t="s">
        <v>252</v>
      </c>
      <c r="P20" s="314"/>
      <c r="Q20" s="314"/>
      <c r="R20" s="314"/>
      <c r="S20" s="379"/>
    </row>
    <row r="21" spans="1:19" x14ac:dyDescent="0.25">
      <c r="A21" s="177"/>
      <c r="B21" s="364" t="s">
        <v>296</v>
      </c>
      <c r="C21" s="365"/>
      <c r="D21" s="365"/>
      <c r="E21" s="365"/>
      <c r="F21" s="366"/>
      <c r="G21" s="70">
        <f>G12</f>
        <v>1657729.1800000002</v>
      </c>
      <c r="H21" s="24"/>
      <c r="I21" s="348" t="s">
        <v>72</v>
      </c>
      <c r="J21" s="349"/>
      <c r="K21" s="360">
        <f>G22</f>
        <v>1657729.1800000002</v>
      </c>
      <c r="L21" s="361"/>
      <c r="M21" s="178"/>
      <c r="N21" s="172"/>
      <c r="O21" s="385" t="s">
        <v>259</v>
      </c>
      <c r="P21" s="373"/>
      <c r="Q21" s="373"/>
      <c r="R21" s="373"/>
      <c r="S21" s="374"/>
    </row>
    <row r="22" spans="1:19" x14ac:dyDescent="0.25">
      <c r="A22" s="177"/>
      <c r="B22" s="353" t="s">
        <v>15</v>
      </c>
      <c r="C22" s="354"/>
      <c r="D22" s="354"/>
      <c r="E22" s="354"/>
      <c r="F22" s="347"/>
      <c r="G22" s="154">
        <f>G21</f>
        <v>1657729.1800000002</v>
      </c>
      <c r="H22" s="24"/>
      <c r="I22" s="346" t="s">
        <v>65</v>
      </c>
      <c r="J22" s="347"/>
      <c r="K22" s="362">
        <f>Pengeluaran!L30</f>
        <v>779000</v>
      </c>
      <c r="L22" s="363"/>
      <c r="M22" s="178"/>
      <c r="N22" s="172"/>
      <c r="O22" s="353" t="s">
        <v>260</v>
      </c>
      <c r="P22" s="354"/>
      <c r="Q22" s="354"/>
      <c r="R22" s="354"/>
      <c r="S22" s="378"/>
    </row>
    <row r="23" spans="1:19" ht="15.75" thickBot="1" x14ac:dyDescent="0.3">
      <c r="A23" s="177"/>
      <c r="B23" s="367" t="s">
        <v>192</v>
      </c>
      <c r="C23" s="368"/>
      <c r="D23" s="368"/>
      <c r="E23" s="368"/>
      <c r="F23" s="369"/>
      <c r="G23" s="155">
        <f>K24</f>
        <v>1568729.1800000002</v>
      </c>
      <c r="H23" s="24"/>
      <c r="I23" s="346" t="s">
        <v>98</v>
      </c>
      <c r="J23" s="347"/>
      <c r="K23" s="357">
        <f>Pemasukkan!L31</f>
        <v>690000</v>
      </c>
      <c r="L23" s="358"/>
      <c r="M23" s="178"/>
      <c r="N23" s="172"/>
      <c r="O23" s="353" t="s">
        <v>261</v>
      </c>
      <c r="P23" s="354"/>
      <c r="Q23" s="354"/>
      <c r="R23" s="354"/>
      <c r="S23" s="378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48" t="s">
        <v>191</v>
      </c>
      <c r="J24" s="349"/>
      <c r="K24" s="344">
        <f>(K21-K22)+K23</f>
        <v>1568729.1800000002</v>
      </c>
      <c r="L24" s="345"/>
      <c r="M24" s="178"/>
      <c r="N24" s="172"/>
      <c r="O24" s="353" t="s">
        <v>262</v>
      </c>
      <c r="P24" s="354"/>
      <c r="Q24" s="354"/>
      <c r="R24" s="354"/>
      <c r="S24" s="378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50" t="s">
        <v>267</v>
      </c>
      <c r="P25" s="314"/>
      <c r="Q25" s="314"/>
      <c r="R25" s="314"/>
      <c r="S25" s="379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70"/>
      <c r="P26" s="371"/>
      <c r="Q26" s="371"/>
      <c r="R26" s="371"/>
      <c r="S26" s="372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3" t="s">
        <v>186</v>
      </c>
      <c r="D2" s="404"/>
      <c r="E2" s="404"/>
      <c r="F2" s="404"/>
      <c r="G2" s="404"/>
      <c r="H2" s="404"/>
      <c r="I2" s="404"/>
      <c r="J2" s="404"/>
      <c r="K2" s="404"/>
    </row>
    <row r="3" spans="3:13" ht="15" customHeight="1" x14ac:dyDescent="0.25">
      <c r="C3" s="404"/>
      <c r="D3" s="404"/>
      <c r="E3" s="404"/>
      <c r="F3" s="404"/>
      <c r="G3" s="404"/>
      <c r="H3" s="404"/>
      <c r="I3" s="404"/>
      <c r="J3" s="404"/>
      <c r="K3" s="404"/>
    </row>
    <row r="5" spans="3:13" ht="15" customHeight="1" x14ac:dyDescent="0.25">
      <c r="C5" s="411" t="s">
        <v>247</v>
      </c>
      <c r="D5" s="411"/>
      <c r="E5" s="411"/>
      <c r="F5" s="411"/>
      <c r="G5" s="411"/>
      <c r="I5" s="411" t="s">
        <v>248</v>
      </c>
      <c r="J5" s="411"/>
      <c r="K5" s="411"/>
      <c r="L5" s="411"/>
      <c r="M5" s="41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286</v>
      </c>
      <c r="K9" s="201" t="s">
        <v>297</v>
      </c>
      <c r="L9" s="64">
        <v>443000</v>
      </c>
      <c r="M9" s="194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4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55" t="s">
        <v>72</v>
      </c>
      <c r="E29" s="356"/>
      <c r="F29" s="405">
        <f>'Hitung Pemasukan Pengeluaran'!G6</f>
        <v>760000</v>
      </c>
      <c r="G29" s="406"/>
      <c r="I29" s="172"/>
      <c r="J29" s="355" t="s">
        <v>72</v>
      </c>
      <c r="K29" s="356"/>
      <c r="L29" s="405">
        <f>'Hitung Pemasukan Pengeluaran'!G22</f>
        <v>1657729.1800000002</v>
      </c>
      <c r="M29" s="406"/>
    </row>
    <row r="30" spans="3:13" ht="15.75" customHeight="1" x14ac:dyDescent="0.25">
      <c r="D30" s="402" t="s">
        <v>65</v>
      </c>
      <c r="E30" s="314"/>
      <c r="F30" s="407">
        <f>Pengeluaran!F30</f>
        <v>903300</v>
      </c>
      <c r="G30" s="408"/>
      <c r="I30" s="172"/>
      <c r="J30" s="402" t="s">
        <v>65</v>
      </c>
      <c r="K30" s="314"/>
      <c r="L30" s="407">
        <f>Pengeluaran!L30</f>
        <v>779000</v>
      </c>
      <c r="M30" s="408"/>
    </row>
    <row r="31" spans="3:13" ht="15.75" customHeight="1" x14ac:dyDescent="0.25">
      <c r="D31" s="350" t="s">
        <v>98</v>
      </c>
      <c r="E31" s="314"/>
      <c r="F31" s="412">
        <f>F27</f>
        <v>222000</v>
      </c>
      <c r="G31" s="413"/>
      <c r="I31" s="172"/>
      <c r="J31" s="350" t="s">
        <v>98</v>
      </c>
      <c r="K31" s="314"/>
      <c r="L31" s="412">
        <f>L27</f>
        <v>690000</v>
      </c>
      <c r="M31" s="413"/>
    </row>
    <row r="32" spans="3:13" ht="15.75" customHeight="1" thickBot="1" x14ac:dyDescent="0.3">
      <c r="D32" s="351" t="s">
        <v>190</v>
      </c>
      <c r="E32" s="352"/>
      <c r="F32" s="409">
        <f>'Hitung Pemasukan Pengeluaran'!G8</f>
        <v>1651229.1800000002</v>
      </c>
      <c r="G32" s="410"/>
      <c r="I32" s="172"/>
      <c r="J32" s="351" t="s">
        <v>190</v>
      </c>
      <c r="K32" s="352"/>
      <c r="L32" s="409">
        <f>'Hitung Pemasukan Pengeluaran'!G23</f>
        <v>1568729.1800000002</v>
      </c>
      <c r="M32" s="41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4" t="s">
        <v>179</v>
      </c>
      <c r="D2" s="415"/>
      <c r="E2" s="415"/>
      <c r="F2" s="415"/>
      <c r="G2" s="415"/>
      <c r="H2" s="415"/>
      <c r="I2" s="415"/>
      <c r="J2" s="415"/>
      <c r="K2" s="415"/>
    </row>
    <row r="3" spans="3:13" ht="15" customHeight="1" x14ac:dyDescent="0.25">
      <c r="C3" s="415"/>
      <c r="D3" s="415"/>
      <c r="E3" s="415"/>
      <c r="F3" s="415"/>
      <c r="G3" s="415"/>
      <c r="H3" s="415"/>
      <c r="I3" s="415"/>
      <c r="J3" s="415"/>
      <c r="K3" s="415"/>
    </row>
    <row r="5" spans="3:13" ht="15" customHeight="1" x14ac:dyDescent="0.25">
      <c r="C5" s="411" t="s">
        <v>245</v>
      </c>
      <c r="D5" s="411"/>
      <c r="E5" s="411"/>
      <c r="F5" s="411"/>
      <c r="G5" s="411"/>
      <c r="I5" s="411" t="s">
        <v>246</v>
      </c>
      <c r="J5" s="411"/>
      <c r="K5" s="411"/>
      <c r="L5" s="411"/>
      <c r="M5" s="41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279</v>
      </c>
      <c r="K10" s="200" t="s">
        <v>282</v>
      </c>
      <c r="L10" s="64">
        <v>320000</v>
      </c>
      <c r="M10" s="193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283</v>
      </c>
      <c r="K11" s="200" t="s">
        <v>282</v>
      </c>
      <c r="L11" s="64">
        <v>8000</v>
      </c>
      <c r="M11" s="194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2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307</v>
      </c>
      <c r="K13" s="203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7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291</v>
      </c>
      <c r="K15" s="203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90" t="s">
        <v>72</v>
      </c>
      <c r="E29" s="392"/>
      <c r="F29" s="416">
        <f>'Hitung Pemasukan Pengeluaran'!G6</f>
        <v>760000</v>
      </c>
      <c r="G29" s="417"/>
      <c r="I29" s="172"/>
      <c r="J29" s="390" t="s">
        <v>72</v>
      </c>
      <c r="K29" s="392"/>
      <c r="L29" s="416">
        <f>'Hitung Pemasukan Pengeluaran'!G22</f>
        <v>1657729.1800000002</v>
      </c>
      <c r="M29" s="417"/>
    </row>
    <row r="30" spans="3:13" ht="15.75" customHeight="1" x14ac:dyDescent="0.25">
      <c r="D30" s="350" t="s">
        <v>65</v>
      </c>
      <c r="E30" s="314"/>
      <c r="F30" s="407">
        <f>F27</f>
        <v>903300</v>
      </c>
      <c r="G30" s="408"/>
      <c r="I30" s="172"/>
      <c r="J30" s="350" t="s">
        <v>65</v>
      </c>
      <c r="K30" s="314"/>
      <c r="L30" s="407">
        <f>L27</f>
        <v>779000</v>
      </c>
      <c r="M30" s="408"/>
    </row>
    <row r="31" spans="3:13" ht="15.75" customHeight="1" x14ac:dyDescent="0.25">
      <c r="D31" s="350" t="s">
        <v>98</v>
      </c>
      <c r="E31" s="314"/>
      <c r="F31" s="412">
        <f>Pemasukkan!F27</f>
        <v>222000</v>
      </c>
      <c r="G31" s="413"/>
      <c r="I31" s="172"/>
      <c r="J31" s="350" t="s">
        <v>98</v>
      </c>
      <c r="K31" s="314"/>
      <c r="L31" s="412">
        <f>Pemasukkan!L27</f>
        <v>690000</v>
      </c>
      <c r="M31" s="413"/>
    </row>
    <row r="32" spans="3:13" ht="15.75" customHeight="1" thickBot="1" x14ac:dyDescent="0.3">
      <c r="D32" s="351" t="s">
        <v>191</v>
      </c>
      <c r="E32" s="352"/>
      <c r="F32" s="418">
        <f>'Hitung Pemasukan Pengeluaran'!G8</f>
        <v>1651229.1800000002</v>
      </c>
      <c r="G32" s="419"/>
      <c r="I32" s="172"/>
      <c r="J32" s="351" t="s">
        <v>191</v>
      </c>
      <c r="K32" s="352"/>
      <c r="L32" s="418">
        <f>'Hitung Pemasukan Pengeluaran'!G23</f>
        <v>1568729.1800000002</v>
      </c>
      <c r="M32" s="41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2" t="s">
        <v>230</v>
      </c>
      <c r="D2" s="423"/>
      <c r="E2" s="423"/>
      <c r="F2" s="423"/>
      <c r="G2" s="423"/>
      <c r="H2" s="423"/>
      <c r="I2" s="423"/>
      <c r="J2" s="423"/>
      <c r="K2" s="423"/>
    </row>
    <row r="3" spans="3:11" x14ac:dyDescent="0.25">
      <c r="C3" s="423"/>
      <c r="D3" s="423"/>
      <c r="E3" s="423"/>
      <c r="F3" s="423"/>
      <c r="G3" s="423"/>
      <c r="H3" s="423"/>
      <c r="I3" s="423"/>
      <c r="J3" s="423"/>
      <c r="K3" s="423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326</v>
      </c>
      <c r="E9" s="256" t="s">
        <v>327</v>
      </c>
      <c r="F9" s="151">
        <v>6000</v>
      </c>
      <c r="G9" s="257" t="s">
        <v>328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24"/>
      <c r="E29" s="424"/>
      <c r="F29" s="425"/>
      <c r="G29" s="425"/>
      <c r="H29" s="141"/>
      <c r="I29" s="141"/>
      <c r="J29" s="141"/>
      <c r="K29" s="141"/>
    </row>
    <row r="30" spans="3:11" ht="15.75" thickBot="1" x14ac:dyDescent="0.3">
      <c r="C30" s="24"/>
      <c r="D30" s="426" t="s">
        <v>229</v>
      </c>
      <c r="E30" s="427"/>
      <c r="F30" s="428">
        <f>F27</f>
        <v>226000</v>
      </c>
      <c r="G30" s="429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20"/>
      <c r="E32" s="420"/>
      <c r="F32" s="421"/>
      <c r="G32" s="420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0" t="s">
        <v>122</v>
      </c>
      <c r="D4" s="431"/>
      <c r="E4" s="27"/>
      <c r="F4" s="33"/>
      <c r="G4" s="34"/>
      <c r="H4" s="430" t="s">
        <v>103</v>
      </c>
      <c r="I4" s="43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0" t="s">
        <v>144</v>
      </c>
      <c r="D17" s="431"/>
      <c r="E17" s="27"/>
      <c r="F17" s="26"/>
      <c r="G17" s="35"/>
      <c r="H17" s="430" t="s">
        <v>146</v>
      </c>
      <c r="I17" s="43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2020-02-09T12:04:29Z</dcterms:modified>
</cp:coreProperties>
</file>