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mtc0030_auburn_edu/Documents/Documents/Academics/5 Graduate/HAB/ros-hab-dcs/documentation/"/>
    </mc:Choice>
  </mc:AlternateContent>
  <xr:revisionPtr revIDLastSave="2" documentId="6_{6FE424E2-012C-4D64-9B70-CAB0ACA14245}" xr6:coauthVersionLast="46" xr6:coauthVersionMax="46" xr10:uidLastSave="{A8EE5200-58D2-4436-B987-D39D0DEB408A}"/>
  <bookViews>
    <workbookView xWindow="28680" yWindow="-120" windowWidth="29040" windowHeight="15840" xr2:uid="{9E5CD0A4-BAAD-3342-BAB6-1E57A22FEC73}"/>
  </bookViews>
  <sheets>
    <sheet name="Flight 1" sheetId="1" r:id="rId1"/>
    <sheet name="Flight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3" l="1"/>
  <c r="B31" i="3"/>
  <c r="B32" i="3"/>
  <c r="E27" i="3"/>
  <c r="H21" i="3"/>
  <c r="H27" i="3" s="1"/>
  <c r="H28" i="3" s="1"/>
  <c r="B47" i="1"/>
  <c r="B46" i="1"/>
  <c r="H26" i="1"/>
  <c r="H42" i="1" s="1"/>
  <c r="B33" i="3" l="1"/>
  <c r="E3" i="1"/>
  <c r="B45" i="1" l="1"/>
  <c r="E42" i="1"/>
  <c r="H43" i="1"/>
  <c r="B48" i="1" l="1"/>
</calcChain>
</file>

<file path=xl/sharedStrings.xml><?xml version="1.0" encoding="utf-8"?>
<sst xmlns="http://schemas.openxmlformats.org/spreadsheetml/2006/main" count="489" uniqueCount="188">
  <si>
    <t>Component</t>
  </si>
  <si>
    <t>Name</t>
  </si>
  <si>
    <t>Vendor</t>
  </si>
  <si>
    <t>Price</t>
  </si>
  <si>
    <t>URL</t>
  </si>
  <si>
    <t>Barometer</t>
  </si>
  <si>
    <t>9-DOF Absolute Orientation IMU Fusion Breakout - BNO055</t>
  </si>
  <si>
    <t>Raspberry Pi</t>
  </si>
  <si>
    <t>Sense Board</t>
  </si>
  <si>
    <t>Raspberry Pi Cam Lens</t>
  </si>
  <si>
    <t>Amazon</t>
  </si>
  <si>
    <t>Secondary camera</t>
  </si>
  <si>
    <t>Radio</t>
  </si>
  <si>
    <t>Radiometrix HX1 Radio Module</t>
  </si>
  <si>
    <t>Total</t>
  </si>
  <si>
    <t>Lens Board for Raspberry Pi Camera</t>
  </si>
  <si>
    <t>Arducam 8MP 1080P USB Camera V2 Module for Raspberry Pi</t>
  </si>
  <si>
    <t>128GB micro SD</t>
  </si>
  <si>
    <t>Subsystem</t>
  </si>
  <si>
    <t>With Failure</t>
  </si>
  <si>
    <t>payload</t>
  </si>
  <si>
    <t>String</t>
  </si>
  <si>
    <t>train</t>
  </si>
  <si>
    <t>No</t>
  </si>
  <si>
    <t>emma kites 50Lbs 1000Ft Braided Dacron Polyester String</t>
  </si>
  <si>
    <t>Dr.Fish Fishing Barrel Swivel with Safety Snap</t>
  </si>
  <si>
    <t>Swivel hooks</t>
  </si>
  <si>
    <t>Balloon</t>
  </si>
  <si>
    <t>Radar reflector</t>
  </si>
  <si>
    <t>Parachute</t>
  </si>
  <si>
    <t>Yes</t>
  </si>
  <si>
    <t>Helium</t>
  </si>
  <si>
    <t>Styrofoam box</t>
  </si>
  <si>
    <t>Satellite GPS</t>
  </si>
  <si>
    <t>https://www.amazon.com/Spot-Satellite-GPS-Messenger-Orange/dp/B00C8S8S4W</t>
  </si>
  <si>
    <t>Spot 3 Satellite GPS Messenger</t>
  </si>
  <si>
    <t>Satellite GPS subscription</t>
  </si>
  <si>
    <t>https://www.findmespot.com/en-us/products-services/service-plans</t>
  </si>
  <si>
    <t>FindMeSpot</t>
  </si>
  <si>
    <t>Flex Basic</t>
  </si>
  <si>
    <t>https://www.highaltitudescience.com/products/600-g-near-space-balloon</t>
  </si>
  <si>
    <t>High Altitude Science</t>
  </si>
  <si>
    <t>https://www.highaltitudescience.com/products/0-9-m-parachute</t>
  </si>
  <si>
    <t>Near Space Parachute 1.0 m</t>
  </si>
  <si>
    <t>Battery holder</t>
  </si>
  <si>
    <t>Batteries</t>
  </si>
  <si>
    <t>https://amz.run/3dZo</t>
  </si>
  <si>
    <t>https://amz.run/3dZu</t>
  </si>
  <si>
    <t>https://amz.run/3da4</t>
  </si>
  <si>
    <t>Energizer AA Ultimate Lithium</t>
  </si>
  <si>
    <t>https://amz.run/3daM</t>
  </si>
  <si>
    <t>https://amz.run/3daO</t>
  </si>
  <si>
    <t>LAMPVPATH (Pack of 2) 4 AA Battery Holder</t>
  </si>
  <si>
    <t>https://www.airgas.com/Gases/Helium/category/613</t>
  </si>
  <si>
    <t>AirGas</t>
  </si>
  <si>
    <t>Helium tank (estimated price)</t>
  </si>
  <si>
    <t>Inflator Tube</t>
  </si>
  <si>
    <t>ground</t>
  </si>
  <si>
    <t>weather balloon inflator</t>
  </si>
  <si>
    <t>https://www.highaltitudescience.com/products/3-cm-max-safe-inflator</t>
  </si>
  <si>
    <t>Fully Consumed in 1 Flight</t>
  </si>
  <si>
    <t>Tundras Hot Hand Warmers</t>
  </si>
  <si>
    <t>https://amz.run/3dii</t>
  </si>
  <si>
    <t>Hot Hand Warmers</t>
  </si>
  <si>
    <t>Cut-down Hot Wire</t>
  </si>
  <si>
    <t>https://amz.run/3dkP</t>
  </si>
  <si>
    <t>Resistance Wire Nichrome 80-22 AWG Gauge Spools 100 Feet</t>
  </si>
  <si>
    <t>https://amz.run/3e6j</t>
  </si>
  <si>
    <t>Ultimate GPS Breakout</t>
  </si>
  <si>
    <t>Raspberry Pi I2C hat</t>
  </si>
  <si>
    <t>Qwiic / STEMMA QT HAT for Raspberry Pi</t>
  </si>
  <si>
    <t>MicroUSB cable</t>
  </si>
  <si>
    <t>Micro USB to Micro USB OTG Cable, Male to Male</t>
  </si>
  <si>
    <t>Polystyrene Foam</t>
  </si>
  <si>
    <t>~ Payload Weight (g)</t>
  </si>
  <si>
    <t>lbs</t>
  </si>
  <si>
    <t>Weight=</t>
  </si>
  <si>
    <t>consumed</t>
  </si>
  <si>
    <t>JST cables</t>
  </si>
  <si>
    <t>https://amz.run/3g0X</t>
  </si>
  <si>
    <t>20 Sets Mini Micro Sh 1.0 Jst 4-Pin</t>
  </si>
  <si>
    <t>MicroSD * 2</t>
  </si>
  <si>
    <t>Relay module</t>
  </si>
  <si>
    <t>https://amz.run/3jLR</t>
  </si>
  <si>
    <t>ICStation 1CH DC 3V 3.3V Relay Power Switch Module</t>
  </si>
  <si>
    <t>https://www.govconnection.com/product/startech.com-micro-usb-to-micro-usb-m-m-adapter-cable-black-8/uuusbotg8in/31090379?cac=Result</t>
  </si>
  <si>
    <t>N/A</t>
  </si>
  <si>
    <t>Weather Balloon 600g</t>
  </si>
  <si>
    <t>Subtotals</t>
  </si>
  <si>
    <t>Component Type</t>
  </si>
  <si>
    <t>https://www.lowes.com/pd/Dow-Common-0-55-in-x-4-ft-x-8-ft-Actual-0-55-in-x-4-ft-x-8-ft-RESIDENTIAL-SHEATHING-SQUARE-EDGE-1-R-3-Faced-Polystyrene-Garage-Door-Foam-Board-Insulation-with-Sound-Barrier/1000168167</t>
  </si>
  <si>
    <t>Digikey</t>
  </si>
  <si>
    <t>https://www.digikey.com/en/products/detail/DEV-14459/1568-1783-ND/7942481?itemSeq=342221022</t>
  </si>
  <si>
    <t>https://www.digikey.com/en/products/detail/4646/1528-4646-ND/12609996?itemSeq=342221078</t>
  </si>
  <si>
    <t>Adafruit</t>
  </si>
  <si>
    <t>https://www.digikey.com/en/products/detail/adafruit-industries-llc/746/5353613?s=N4IgjCBcoLQdIDGUAuAnArgUwDQgPZQDa4ArAEwAcIAugL517nEgDsALAGy11A</t>
  </si>
  <si>
    <t>https://www.adafruit.com/product/1893</t>
  </si>
  <si>
    <t>Arduino Nano 33 BLE Sense</t>
  </si>
  <si>
    <t>https://www.digikey.com/en/products/detail/arduino/ABX00031/10239970</t>
  </si>
  <si>
    <t>https://amz.run/3q4n</t>
  </si>
  <si>
    <t>GovConnection</t>
  </si>
  <si>
    <t>Lowes Pro</t>
  </si>
  <si>
    <t>Status</t>
  </si>
  <si>
    <t>On Hand</t>
  </si>
  <si>
    <t>MPL3115A2 Barometric P/T/A Sensor</t>
  </si>
  <si>
    <t>https://lemosint.com/product/hx1-144-390-3/</t>
  </si>
  <si>
    <t>LEMOS</t>
  </si>
  <si>
    <t>Reflective Tape</t>
  </si>
  <si>
    <t>3M Aluminum Foil Tape 3381</t>
  </si>
  <si>
    <t>Cardboard</t>
  </si>
  <si>
    <t>Aluminum Foil Tape</t>
  </si>
  <si>
    <t>https://amz.run/3tIw</t>
  </si>
  <si>
    <t>Antenna Elements</t>
  </si>
  <si>
    <t>Ultra-Formable 260 Brss</t>
  </si>
  <si>
    <t>McMasterCarr</t>
  </si>
  <si>
    <t>https://www.mcmaster.com/8859K166/</t>
  </si>
  <si>
    <t>Antenna SMA Connector</t>
  </si>
  <si>
    <t>https://www.digikey.com/en/products/detail/adam-tech/RF2-155-T-00-50-G/9831203</t>
  </si>
  <si>
    <t>https://www.digikey.com/en/products/detail/adam-tech/RF2-04A-T-00-50-G/9830588</t>
  </si>
  <si>
    <t>Protoboard SMA Connector</t>
  </si>
  <si>
    <t>RF F Type Jack SMA</t>
  </si>
  <si>
    <t>RF F Type Panel mount jack SMA</t>
  </si>
  <si>
    <t>Raspberry Pi 4B/2GB</t>
  </si>
  <si>
    <t>https://www.adafruit.com/product/4292</t>
  </si>
  <si>
    <t>Raspberry Pi Cable</t>
  </si>
  <si>
    <t>Raspberry Pi Power Supply 5.1V 3A with USB C</t>
  </si>
  <si>
    <t>https://www.adafruit.com/product/4298</t>
  </si>
  <si>
    <t>Raspberry Pi Zero</t>
  </si>
  <si>
    <t>https://www.adafruit.com/product/3400</t>
  </si>
  <si>
    <t>Protoboard Parts</t>
  </si>
  <si>
    <t>https://amz.run/43zq</t>
  </si>
  <si>
    <t>Universal PCB Board Kit</t>
  </si>
  <si>
    <t>Waterproof GPS Active Antenna 28dB Gain</t>
  </si>
  <si>
    <t>GPS Antenna</t>
  </si>
  <si>
    <t>https://amz.run/43zu</t>
  </si>
  <si>
    <t>Regulator</t>
  </si>
  <si>
    <t>https://amz.run/43zy</t>
  </si>
  <si>
    <t>Pololu 5V, 5A Step-Down Voltage Regulator D24V50F5</t>
  </si>
  <si>
    <t>IMU 1</t>
  </si>
  <si>
    <t>IMU 2</t>
  </si>
  <si>
    <t>9DOF IMU BREAKOUT - ICM-20948</t>
  </si>
  <si>
    <t>https://www.digikey.com/en/products/detail/sparkfun-electronics/SEN-15335/10279707</t>
  </si>
  <si>
    <t>Arduino</t>
  </si>
  <si>
    <t>Arduino Nano</t>
  </si>
  <si>
    <t>https://www.digikey.com/en/products/detail/dfrobot/DFR0010/6588448?s=N4IgjCBcoJwBwBYqgMZQGYEMA2BnApgDQgD2UA2iAMxgBsADAEz0gC6xADgC5QgDKXAE4BLAHYBzEAF9iAWiTQQaSFjxFSFcGADsYOG049IIaTJCNNmQQBMArmJIACUZlFlWUoA</t>
  </si>
  <si>
    <t>Primary GPS</t>
  </si>
  <si>
    <t>Secondary GPS</t>
  </si>
  <si>
    <t>GY-NEO6MV2 NEO-6M GPS</t>
  </si>
  <si>
    <t>https://amz.run/4IGH</t>
  </si>
  <si>
    <t>on payload</t>
  </si>
  <si>
    <t>Unused</t>
  </si>
  <si>
    <t>ground/bulk/unused</t>
  </si>
  <si>
    <t>MicroSD</t>
  </si>
  <si>
    <t>256GB micro SD</t>
  </si>
  <si>
    <t>https://amz.run/4Jir</t>
  </si>
  <si>
    <t>https://amz.run/4Jis</t>
  </si>
  <si>
    <t>Raspberry Pi Heatsinks</t>
  </si>
  <si>
    <t>https://amz.run/4Jiw</t>
  </si>
  <si>
    <t>https://www.adafruit.com/product/4554</t>
  </si>
  <si>
    <t>https://www.digikey.com/en/products/detail/adafruit-industries-llc/1893/4990783</t>
  </si>
  <si>
    <t>https://www.digikey.com/en/products/detail/adafruit-industries-llc/4279/10263862?s=N4IgTCBcDaIIIBMCGAzATgVwJYBcAEAqgDY5YC2SOApngOIAKAynhgM4BGIAugL5A</t>
  </si>
  <si>
    <t>Ultimate GPS Breakout USB</t>
  </si>
  <si>
    <t>Battery Holder 6X 1.5V AA Battery Storage</t>
  </si>
  <si>
    <t>Tracker</t>
  </si>
  <si>
    <t>stratotrack</t>
  </si>
  <si>
    <t>https://www.highaltitudescience.com/products/stratotrack-aprs-transmitter</t>
  </si>
  <si>
    <t>Power Monitor</t>
  </si>
  <si>
    <t>INA219 High Side DC Current Sensor Breakout</t>
  </si>
  <si>
    <t>https://www.adafruit.com/product/904</t>
  </si>
  <si>
    <t>https://amz.run/4Jj1</t>
  </si>
  <si>
    <t>Orange Vests</t>
  </si>
  <si>
    <t>SIFE High Visibility Reflective Safety Vest</t>
  </si>
  <si>
    <t>Pull scale</t>
  </si>
  <si>
    <t>https://amz.run/4Jj2</t>
  </si>
  <si>
    <t>HEETA Fish Scale with Backlit LCD Display</t>
  </si>
  <si>
    <t>https://amz.run/4Jj9</t>
  </si>
  <si>
    <t>Metallic Colored Duct Tape, Chrome, 1.88-Inch by 15 Yards</t>
  </si>
  <si>
    <t>Raspberry Pi 4B/4GB</t>
  </si>
  <si>
    <t>https://www.digikey.com/en/products/detail/raspberry-pi/RASPBERRY-PI-4B-4GB/10258781</t>
  </si>
  <si>
    <t>Chrome Duct Tape</t>
  </si>
  <si>
    <t>https://amz.run/4KED</t>
  </si>
  <si>
    <t>https://www.digikey.com/en/products/detail/dfrobot/FIT0141/7597083?s=N4IgjCBcoMwExVAYygMwIYBsDOBTANCAPZQDaIMADAGwAc8IAuoQA4AuUIAymwE4CWAOwDmIAL6EY1RCBSQMOAsTIg4AFgCcAdipNWHSNz5DRE1QFZaMuQryESkcjDC0wWiMxDtOPASPFmCI4g6OgABABG6GxsuLwAnmEAFkSYACZxTGJAA</t>
  </si>
  <si>
    <t>Energizer AA Ultimate Lithium (8 pack)</t>
  </si>
  <si>
    <t>https://amz.run/4KEO</t>
  </si>
  <si>
    <t>IMU (backup)</t>
  </si>
  <si>
    <t>https://www.sparkfun.com/products/14686</t>
  </si>
  <si>
    <t>SparkFun VR IMU Breakout - BNO080</t>
  </si>
  <si>
    <t>Sparkfun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</si>
</sst>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3" borderId="0" xfId="0" applyFill="1"/>
    <xf numFmtId="164" fontId="0" fillId="0" borderId="0" xfId="1" applyNumberFormat="1" applyFont="1"/>
    <xf numFmtId="44" fontId="0" fillId="0" borderId="0" xfId="1" applyFont="1" applyAlignment="1">
      <alignment horizontal="right"/>
    </xf>
    <xf numFmtId="0" fontId="0" fillId="3" borderId="0" xfId="0" applyFill="1" applyBorder="1"/>
    <xf numFmtId="44" fontId="0" fillId="3" borderId="0" xfId="1" applyFont="1" applyFill="1" applyBorder="1"/>
    <xf numFmtId="0" fontId="0" fillId="3" borderId="0" xfId="1" applyNumberFormat="1" applyFont="1" applyFill="1" applyBorder="1"/>
    <xf numFmtId="0" fontId="0" fillId="0" borderId="1" xfId="0" applyBorder="1"/>
    <xf numFmtId="44" fontId="0" fillId="0" borderId="1" xfId="1" applyFont="1" applyBorder="1"/>
    <xf numFmtId="0" fontId="0" fillId="0" borderId="1" xfId="1" applyNumberFormat="1" applyFont="1" applyBorder="1"/>
    <xf numFmtId="0" fontId="0" fillId="0" borderId="1" xfId="0" applyFill="1" applyBorder="1"/>
    <xf numFmtId="44" fontId="0" fillId="0" borderId="1" xfId="1" applyFont="1" applyFill="1" applyBorder="1"/>
    <xf numFmtId="0" fontId="0" fillId="0" borderId="1" xfId="1" applyNumberFormat="1" applyFont="1" applyFill="1" applyBorder="1"/>
    <xf numFmtId="0" fontId="4" fillId="0" borderId="1" xfId="2" applyFill="1" applyBorder="1"/>
    <xf numFmtId="44" fontId="0" fillId="3" borderId="0" xfId="0" applyNumberFormat="1" applyFill="1" applyBorder="1"/>
    <xf numFmtId="0" fontId="2" fillId="2" borderId="1" xfId="0" applyFont="1" applyFill="1" applyBorder="1"/>
    <xf numFmtId="44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2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/>
    <xf numFmtId="44" fontId="0" fillId="0" borderId="3" xfId="1" applyFont="1" applyFill="1" applyBorder="1"/>
    <xf numFmtId="0" fontId="0" fillId="0" borderId="3" xfId="1" applyNumberFormat="1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4" fillId="0" borderId="1" xfId="2" applyNumberFormat="1" applyFill="1" applyBorder="1"/>
  </cellXfs>
  <cellStyles count="3">
    <cellStyle name="Currency" xfId="1" builtinId="4"/>
    <cellStyle name="Hyperlink" xfId="2" builtinId="8"/>
    <cellStyle name="Normal" xfId="0" builtinId="0"/>
  </cellStyles>
  <dxfs count="10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.run/4IGH" TargetMode="External"/><Relationship Id="rId3" Type="http://schemas.openxmlformats.org/officeDocument/2006/relationships/hyperlink" Target="https://www.digikey.com/en/products/detail/adam-tech/RF2-155-T-00-50-G/9831203" TargetMode="External"/><Relationship Id="rId7" Type="http://schemas.openxmlformats.org/officeDocument/2006/relationships/hyperlink" Target="https://www.digikey.com/en/products/detail/dfrobot/DFR0010/6588448?s=N4IgjCBcoJwBwBYqgMZQGYEMA2BnApgDQgD2UA2iAMxgBsADAEz0gC6xADgC5QgDKXAE4BLAHYBzEAF9iAWiTQQaSFjxFSFcGADsYOG049IIaTJCNNmQQBMArmJIACUZlFlWUoA" TargetMode="External"/><Relationship Id="rId2" Type="http://schemas.openxmlformats.org/officeDocument/2006/relationships/hyperlink" Target="https://www.amazon.com/Spot-Satellite-GPS-Messenger-Orange/dp/B00C8S8S4W" TargetMode="External"/><Relationship Id="rId1" Type="http://schemas.openxmlformats.org/officeDocument/2006/relationships/hyperlink" Target="https://amz.run/3dii" TargetMode="External"/><Relationship Id="rId6" Type="http://schemas.openxmlformats.org/officeDocument/2006/relationships/hyperlink" Target="https://www.digikey.com/en/products/detail/sparkfun-electronics/SEN-15335/10279707" TargetMode="External"/><Relationship Id="rId5" Type="http://schemas.openxmlformats.org/officeDocument/2006/relationships/hyperlink" Target="https://amz.run/43zu" TargetMode="External"/><Relationship Id="rId4" Type="http://schemas.openxmlformats.org/officeDocument/2006/relationships/hyperlink" Target="https://www.adafruit.com/product/4298" TargetMode="External"/><Relationship Id="rId9" Type="http://schemas.openxmlformats.org/officeDocument/2006/relationships/hyperlink" Target="https://www.govconnection.com/product/startech.com-micro-usb-to-micro-usb-m-m-adapter-cable-black-8/uuusbotg8in/31090379?cac=Resul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904" TargetMode="External"/><Relationship Id="rId2" Type="http://schemas.openxmlformats.org/officeDocument/2006/relationships/hyperlink" Target="https://amz.run/43zu" TargetMode="External"/><Relationship Id="rId1" Type="http://schemas.openxmlformats.org/officeDocument/2006/relationships/hyperlink" Target="https://www.amazon.com/Spot-Satellite-GPS-Messenger-Orange/dp/B00C8S8S4W" TargetMode="External"/><Relationship Id="rId4" Type="http://schemas.openxmlformats.org/officeDocument/2006/relationships/hyperlink" Target="https://www.sparkfun.com/products/14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A57A-E0D4-A741-AAF6-B0573DD3DFDF}">
  <dimension ref="A1:I48"/>
  <sheetViews>
    <sheetView tabSelected="1" topLeftCell="A19" zoomScale="113" workbookViewId="0">
      <selection activeCell="A42" sqref="A42:XFD42"/>
    </sheetView>
  </sheetViews>
  <sheetFormatPr defaultColWidth="11" defaultRowHeight="15.75" x14ac:dyDescent="0.25"/>
  <cols>
    <col min="1" max="1" width="22.5" bestFit="1" customWidth="1"/>
    <col min="2" max="2" width="14.375" customWidth="1"/>
    <col min="3" max="3" width="53.625" bestFit="1" customWidth="1"/>
    <col min="4" max="4" width="18.875" bestFit="1" customWidth="1"/>
    <col min="6" max="6" width="14.875" bestFit="1" customWidth="1"/>
    <col min="7" max="7" width="15" customWidth="1"/>
    <col min="8" max="8" width="9.875" customWidth="1"/>
    <col min="9" max="9" width="135.875" customWidth="1"/>
  </cols>
  <sheetData>
    <row r="1" spans="1:9" s="22" customFormat="1" ht="32.25" thickBot="1" x14ac:dyDescent="0.3">
      <c r="A1" s="21" t="s">
        <v>0</v>
      </c>
      <c r="B1" s="21" t="s">
        <v>18</v>
      </c>
      <c r="C1" s="21" t="s">
        <v>1</v>
      </c>
      <c r="D1" s="21" t="s">
        <v>2</v>
      </c>
      <c r="E1" s="21" t="s">
        <v>3</v>
      </c>
      <c r="F1" s="21" t="s">
        <v>102</v>
      </c>
      <c r="G1" s="21" t="s">
        <v>60</v>
      </c>
      <c r="H1" s="21" t="s">
        <v>74</v>
      </c>
      <c r="I1" s="21" t="s">
        <v>4</v>
      </c>
    </row>
    <row r="2" spans="1:9" s="9" customFormat="1" x14ac:dyDescent="0.25">
      <c r="A2" s="9" t="s">
        <v>28</v>
      </c>
      <c r="B2" s="9" t="s">
        <v>22</v>
      </c>
      <c r="C2" s="9" t="s">
        <v>109</v>
      </c>
      <c r="D2" s="9" t="s">
        <v>86</v>
      </c>
      <c r="E2" s="10">
        <v>0</v>
      </c>
      <c r="F2" s="24" t="s">
        <v>149</v>
      </c>
      <c r="G2" s="10" t="s">
        <v>19</v>
      </c>
      <c r="H2" s="11">
        <v>10</v>
      </c>
    </row>
    <row r="3" spans="1:9" s="12" customFormat="1" x14ac:dyDescent="0.25">
      <c r="A3" s="12" t="s">
        <v>81</v>
      </c>
      <c r="B3" s="12" t="s">
        <v>20</v>
      </c>
      <c r="C3" s="12" t="s">
        <v>17</v>
      </c>
      <c r="D3" s="12" t="s">
        <v>10</v>
      </c>
      <c r="E3" s="13">
        <f>18.49*2</f>
        <v>36.979999999999997</v>
      </c>
      <c r="F3" s="24" t="s">
        <v>149</v>
      </c>
      <c r="G3" s="13" t="s">
        <v>19</v>
      </c>
      <c r="H3" s="14">
        <v>0.25</v>
      </c>
      <c r="I3" s="15" t="s">
        <v>46</v>
      </c>
    </row>
    <row r="4" spans="1:9" s="12" customFormat="1" x14ac:dyDescent="0.25">
      <c r="A4" s="12" t="s">
        <v>9</v>
      </c>
      <c r="B4" s="12" t="s">
        <v>20</v>
      </c>
      <c r="C4" s="12" t="s">
        <v>15</v>
      </c>
      <c r="D4" s="12" t="s">
        <v>10</v>
      </c>
      <c r="E4" s="13">
        <v>29.99</v>
      </c>
      <c r="F4" s="24" t="s">
        <v>149</v>
      </c>
      <c r="G4" s="13" t="s">
        <v>19</v>
      </c>
      <c r="H4" s="14">
        <v>30</v>
      </c>
      <c r="I4" s="12" t="s">
        <v>67</v>
      </c>
    </row>
    <row r="5" spans="1:9" s="12" customFormat="1" x14ac:dyDescent="0.25">
      <c r="A5" s="12" t="s">
        <v>11</v>
      </c>
      <c r="B5" s="12" t="s">
        <v>20</v>
      </c>
      <c r="C5" s="12" t="s">
        <v>16</v>
      </c>
      <c r="D5" s="12" t="s">
        <v>10</v>
      </c>
      <c r="E5" s="13">
        <v>29</v>
      </c>
      <c r="F5" s="24" t="s">
        <v>149</v>
      </c>
      <c r="G5" s="13" t="s">
        <v>19</v>
      </c>
      <c r="H5" s="14">
        <v>5</v>
      </c>
      <c r="I5" s="12" t="s">
        <v>47</v>
      </c>
    </row>
    <row r="6" spans="1:9" s="12" customFormat="1" x14ac:dyDescent="0.25">
      <c r="A6" s="12" t="s">
        <v>142</v>
      </c>
      <c r="B6" s="12" t="s">
        <v>20</v>
      </c>
      <c r="C6" s="12" t="s">
        <v>143</v>
      </c>
      <c r="D6" s="12" t="s">
        <v>91</v>
      </c>
      <c r="E6" s="10">
        <v>0</v>
      </c>
      <c r="F6" s="24" t="s">
        <v>149</v>
      </c>
      <c r="G6" s="13" t="s">
        <v>19</v>
      </c>
      <c r="H6" s="14">
        <v>5</v>
      </c>
      <c r="I6" s="15" t="s">
        <v>144</v>
      </c>
    </row>
    <row r="7" spans="1:9" s="12" customFormat="1" x14ac:dyDescent="0.25">
      <c r="A7" s="12" t="s">
        <v>69</v>
      </c>
      <c r="B7" s="12" t="s">
        <v>20</v>
      </c>
      <c r="C7" s="12" t="s">
        <v>70</v>
      </c>
      <c r="D7" s="12" t="s">
        <v>91</v>
      </c>
      <c r="E7" s="13">
        <v>5.95</v>
      </c>
      <c r="F7" s="24" t="s">
        <v>149</v>
      </c>
      <c r="G7" s="13" t="s">
        <v>19</v>
      </c>
      <c r="H7" s="14">
        <v>10</v>
      </c>
      <c r="I7" s="12" t="s">
        <v>92</v>
      </c>
    </row>
    <row r="8" spans="1:9" s="12" customFormat="1" x14ac:dyDescent="0.25">
      <c r="A8" s="12" t="s">
        <v>7</v>
      </c>
      <c r="B8" s="12" t="s">
        <v>20</v>
      </c>
      <c r="C8" s="12" t="s">
        <v>122</v>
      </c>
      <c r="D8" s="12" t="s">
        <v>94</v>
      </c>
      <c r="E8" s="13">
        <v>35</v>
      </c>
      <c r="F8" s="24" t="s">
        <v>149</v>
      </c>
      <c r="G8" s="13" t="s">
        <v>19</v>
      </c>
      <c r="H8" s="14">
        <v>20</v>
      </c>
      <c r="I8" s="12" t="s">
        <v>123</v>
      </c>
    </row>
    <row r="9" spans="1:9" s="12" customFormat="1" x14ac:dyDescent="0.25">
      <c r="A9" s="12" t="s">
        <v>135</v>
      </c>
      <c r="B9" s="12" t="s">
        <v>20</v>
      </c>
      <c r="C9" s="12" t="s">
        <v>137</v>
      </c>
      <c r="D9" s="12" t="s">
        <v>10</v>
      </c>
      <c r="E9" s="13">
        <v>16.36</v>
      </c>
      <c r="F9" s="24" t="s">
        <v>149</v>
      </c>
      <c r="G9" s="13" t="s">
        <v>19</v>
      </c>
      <c r="H9" s="14">
        <v>5</v>
      </c>
      <c r="I9" s="15" t="s">
        <v>136</v>
      </c>
    </row>
    <row r="10" spans="1:9" s="12" customFormat="1" x14ac:dyDescent="0.25">
      <c r="A10" s="12" t="s">
        <v>138</v>
      </c>
      <c r="B10" s="12" t="s">
        <v>20</v>
      </c>
      <c r="C10" s="12" t="s">
        <v>6</v>
      </c>
      <c r="D10" s="12" t="s">
        <v>91</v>
      </c>
      <c r="E10" s="13">
        <v>19.95</v>
      </c>
      <c r="F10" s="24" t="s">
        <v>149</v>
      </c>
      <c r="G10" s="13" t="s">
        <v>19</v>
      </c>
      <c r="H10" s="14">
        <v>5</v>
      </c>
      <c r="I10" s="12" t="s">
        <v>93</v>
      </c>
    </row>
    <row r="11" spans="1:9" s="12" customFormat="1" x14ac:dyDescent="0.25">
      <c r="A11" s="12" t="s">
        <v>139</v>
      </c>
      <c r="B11" s="12" t="s">
        <v>20</v>
      </c>
      <c r="C11" s="12" t="s">
        <v>140</v>
      </c>
      <c r="D11" s="12" t="s">
        <v>91</v>
      </c>
      <c r="E11" s="13">
        <v>16.95</v>
      </c>
      <c r="F11" s="24" t="s">
        <v>149</v>
      </c>
      <c r="G11" s="13" t="s">
        <v>19</v>
      </c>
      <c r="H11" s="14">
        <v>5</v>
      </c>
      <c r="I11" s="15" t="s">
        <v>141</v>
      </c>
    </row>
    <row r="12" spans="1:9" s="12" customFormat="1" x14ac:dyDescent="0.25">
      <c r="A12" s="12" t="s">
        <v>5</v>
      </c>
      <c r="B12" s="12" t="s">
        <v>20</v>
      </c>
      <c r="C12" s="12" t="s">
        <v>104</v>
      </c>
      <c r="D12" s="12" t="s">
        <v>94</v>
      </c>
      <c r="E12" s="13">
        <v>0</v>
      </c>
      <c r="F12" s="24" t="s">
        <v>149</v>
      </c>
      <c r="G12" s="13" t="s">
        <v>19</v>
      </c>
      <c r="H12" s="14">
        <v>5</v>
      </c>
      <c r="I12" s="12" t="s">
        <v>96</v>
      </c>
    </row>
    <row r="13" spans="1:9" s="12" customFormat="1" x14ac:dyDescent="0.25">
      <c r="A13" s="26" t="s">
        <v>7</v>
      </c>
      <c r="B13" s="12" t="s">
        <v>20</v>
      </c>
      <c r="C13" s="26" t="s">
        <v>127</v>
      </c>
      <c r="D13" s="26" t="s">
        <v>94</v>
      </c>
      <c r="E13" s="27">
        <v>10</v>
      </c>
      <c r="F13" s="24" t="s">
        <v>149</v>
      </c>
      <c r="G13" s="13" t="s">
        <v>19</v>
      </c>
      <c r="H13" s="12">
        <v>15</v>
      </c>
      <c r="I13" s="15" t="s">
        <v>128</v>
      </c>
    </row>
    <row r="14" spans="1:9" s="12" customFormat="1" x14ac:dyDescent="0.25">
      <c r="A14" s="12" t="s">
        <v>71</v>
      </c>
      <c r="B14" s="12" t="s">
        <v>20</v>
      </c>
      <c r="C14" s="12" t="s">
        <v>72</v>
      </c>
      <c r="D14" s="12" t="s">
        <v>100</v>
      </c>
      <c r="E14" s="13">
        <v>4.07</v>
      </c>
      <c r="F14" s="24" t="s">
        <v>149</v>
      </c>
      <c r="G14" s="13" t="s">
        <v>19</v>
      </c>
      <c r="H14" s="12">
        <v>5</v>
      </c>
      <c r="I14" s="15" t="s">
        <v>85</v>
      </c>
    </row>
    <row r="15" spans="1:9" s="12" customFormat="1" x14ac:dyDescent="0.25">
      <c r="A15" s="26" t="s">
        <v>145</v>
      </c>
      <c r="B15" s="12" t="s">
        <v>20</v>
      </c>
      <c r="C15" s="26" t="s">
        <v>68</v>
      </c>
      <c r="D15" s="26" t="s">
        <v>91</v>
      </c>
      <c r="E15" s="27">
        <v>39.99</v>
      </c>
      <c r="F15" s="24" t="s">
        <v>149</v>
      </c>
      <c r="G15" s="13" t="s">
        <v>19</v>
      </c>
      <c r="H15" s="14">
        <v>10</v>
      </c>
      <c r="I15" s="15" t="s">
        <v>95</v>
      </c>
    </row>
    <row r="16" spans="1:9" s="12" customFormat="1" x14ac:dyDescent="0.25">
      <c r="A16" s="26" t="s">
        <v>146</v>
      </c>
      <c r="B16" s="12" t="s">
        <v>20</v>
      </c>
      <c r="C16" s="26" t="s">
        <v>147</v>
      </c>
      <c r="D16" s="26" t="s">
        <v>10</v>
      </c>
      <c r="E16" s="13">
        <v>0</v>
      </c>
      <c r="F16" s="24" t="s">
        <v>149</v>
      </c>
      <c r="G16" s="13" t="s">
        <v>19</v>
      </c>
      <c r="H16" s="14">
        <v>10</v>
      </c>
      <c r="I16" s="15" t="s">
        <v>148</v>
      </c>
    </row>
    <row r="17" spans="1:9" s="12" customFormat="1" x14ac:dyDescent="0.25">
      <c r="A17" s="26" t="s">
        <v>133</v>
      </c>
      <c r="B17" s="12" t="s">
        <v>20</v>
      </c>
      <c r="C17" s="26" t="s">
        <v>132</v>
      </c>
      <c r="D17" s="26" t="s">
        <v>10</v>
      </c>
      <c r="E17" s="27">
        <v>14.99</v>
      </c>
      <c r="F17" s="24" t="s">
        <v>149</v>
      </c>
      <c r="G17" s="13" t="s">
        <v>19</v>
      </c>
      <c r="H17" s="14">
        <v>20</v>
      </c>
      <c r="I17" s="15" t="s">
        <v>134</v>
      </c>
    </row>
    <row r="18" spans="1:9" s="12" customFormat="1" x14ac:dyDescent="0.25">
      <c r="A18" s="12" t="s">
        <v>12</v>
      </c>
      <c r="B18" s="12" t="s">
        <v>20</v>
      </c>
      <c r="C18" s="12" t="s">
        <v>13</v>
      </c>
      <c r="D18" s="12" t="s">
        <v>106</v>
      </c>
      <c r="E18" s="13">
        <v>60.49</v>
      </c>
      <c r="F18" s="24" t="s">
        <v>149</v>
      </c>
      <c r="G18" s="13" t="s">
        <v>19</v>
      </c>
      <c r="H18" s="14">
        <v>20</v>
      </c>
      <c r="I18" s="12" t="s">
        <v>105</v>
      </c>
    </row>
    <row r="19" spans="1:9" s="12" customFormat="1" x14ac:dyDescent="0.25">
      <c r="A19" s="12" t="s">
        <v>33</v>
      </c>
      <c r="B19" s="12" t="s">
        <v>20</v>
      </c>
      <c r="C19" s="12" t="s">
        <v>35</v>
      </c>
      <c r="D19" s="12" t="s">
        <v>10</v>
      </c>
      <c r="E19" s="13">
        <v>129.99</v>
      </c>
      <c r="F19" s="24" t="s">
        <v>149</v>
      </c>
      <c r="G19" s="13" t="s">
        <v>19</v>
      </c>
      <c r="H19" s="14">
        <v>114</v>
      </c>
      <c r="I19" s="15" t="s">
        <v>34</v>
      </c>
    </row>
    <row r="20" spans="1:9" s="12" customFormat="1" x14ac:dyDescent="0.25">
      <c r="A20" s="26" t="s">
        <v>112</v>
      </c>
      <c r="B20" s="9" t="s">
        <v>20</v>
      </c>
      <c r="C20" s="26" t="s">
        <v>113</v>
      </c>
      <c r="D20" s="26" t="s">
        <v>114</v>
      </c>
      <c r="E20" s="27">
        <v>12.56</v>
      </c>
      <c r="F20" s="24" t="s">
        <v>149</v>
      </c>
      <c r="G20" s="13" t="s">
        <v>19</v>
      </c>
      <c r="H20" s="14">
        <v>15</v>
      </c>
      <c r="I20" s="15" t="s">
        <v>115</v>
      </c>
    </row>
    <row r="21" spans="1:9" s="12" customFormat="1" x14ac:dyDescent="0.25">
      <c r="A21" s="26" t="s">
        <v>116</v>
      </c>
      <c r="B21" s="9" t="s">
        <v>20</v>
      </c>
      <c r="C21" s="26" t="s">
        <v>121</v>
      </c>
      <c r="D21" s="26" t="s">
        <v>91</v>
      </c>
      <c r="E21" s="27">
        <v>3.77</v>
      </c>
      <c r="F21" s="24" t="s">
        <v>149</v>
      </c>
      <c r="G21" s="13" t="s">
        <v>19</v>
      </c>
      <c r="H21" s="14">
        <v>5</v>
      </c>
      <c r="I21" s="15" t="s">
        <v>117</v>
      </c>
    </row>
    <row r="22" spans="1:9" s="12" customFormat="1" x14ac:dyDescent="0.25">
      <c r="A22" s="26" t="s">
        <v>119</v>
      </c>
      <c r="B22" s="9" t="s">
        <v>20</v>
      </c>
      <c r="C22" s="26" t="s">
        <v>120</v>
      </c>
      <c r="D22" s="26" t="s">
        <v>91</v>
      </c>
      <c r="E22" s="27">
        <v>1.29</v>
      </c>
      <c r="F22" s="24" t="s">
        <v>149</v>
      </c>
      <c r="G22" s="13" t="s">
        <v>19</v>
      </c>
      <c r="H22" s="14">
        <v>5</v>
      </c>
      <c r="I22" s="15" t="s">
        <v>118</v>
      </c>
    </row>
    <row r="23" spans="1:9" s="12" customFormat="1" x14ac:dyDescent="0.25">
      <c r="A23" s="26" t="s">
        <v>107</v>
      </c>
      <c r="B23" s="12" t="s">
        <v>20</v>
      </c>
      <c r="C23" s="26" t="s">
        <v>176</v>
      </c>
      <c r="D23" s="26" t="s">
        <v>10</v>
      </c>
      <c r="E23" s="27">
        <v>9.94</v>
      </c>
      <c r="F23" s="24" t="s">
        <v>149</v>
      </c>
      <c r="G23" s="13" t="s">
        <v>19</v>
      </c>
      <c r="H23" s="14">
        <v>5</v>
      </c>
      <c r="I23" s="15" t="s">
        <v>175</v>
      </c>
    </row>
    <row r="24" spans="1:9" s="12" customFormat="1" x14ac:dyDescent="0.25">
      <c r="A24" s="12" t="s">
        <v>44</v>
      </c>
      <c r="B24" s="12" t="s">
        <v>20</v>
      </c>
      <c r="C24" s="12" t="s">
        <v>52</v>
      </c>
      <c r="D24" s="12" t="s">
        <v>10</v>
      </c>
      <c r="E24" s="13">
        <v>5.98</v>
      </c>
      <c r="F24" s="24" t="s">
        <v>149</v>
      </c>
      <c r="G24" s="13" t="s">
        <v>19</v>
      </c>
      <c r="H24" s="14">
        <v>13</v>
      </c>
      <c r="I24" s="12" t="s">
        <v>51</v>
      </c>
    </row>
    <row r="25" spans="1:9" s="23" customFormat="1" x14ac:dyDescent="0.25">
      <c r="A25" s="23" t="s">
        <v>29</v>
      </c>
      <c r="B25" s="23" t="s">
        <v>22</v>
      </c>
      <c r="C25" s="23" t="s">
        <v>43</v>
      </c>
      <c r="D25" s="23" t="s">
        <v>41</v>
      </c>
      <c r="E25" s="24">
        <v>35</v>
      </c>
      <c r="F25" s="24" t="s">
        <v>77</v>
      </c>
      <c r="G25" s="13" t="s">
        <v>30</v>
      </c>
      <c r="H25" s="25">
        <v>75</v>
      </c>
      <c r="I25" s="23" t="s">
        <v>42</v>
      </c>
    </row>
    <row r="26" spans="1:9" s="12" customFormat="1" x14ac:dyDescent="0.25">
      <c r="A26" s="12" t="s">
        <v>45</v>
      </c>
      <c r="B26" s="12" t="s">
        <v>20</v>
      </c>
      <c r="C26" s="12" t="s">
        <v>49</v>
      </c>
      <c r="D26" s="12" t="s">
        <v>10</v>
      </c>
      <c r="E26" s="13">
        <v>15.98</v>
      </c>
      <c r="F26" s="24" t="s">
        <v>77</v>
      </c>
      <c r="G26" s="13" t="s">
        <v>30</v>
      </c>
      <c r="H26" s="14">
        <f>23*6</f>
        <v>138</v>
      </c>
      <c r="I26" s="12" t="s">
        <v>50</v>
      </c>
    </row>
    <row r="27" spans="1:9" s="12" customFormat="1" x14ac:dyDescent="0.25">
      <c r="A27" s="12" t="s">
        <v>27</v>
      </c>
      <c r="B27" s="12" t="s">
        <v>22</v>
      </c>
      <c r="C27" s="12" t="s">
        <v>87</v>
      </c>
      <c r="D27" s="12" t="s">
        <v>41</v>
      </c>
      <c r="E27" s="13">
        <v>59.85</v>
      </c>
      <c r="F27" s="24" t="s">
        <v>77</v>
      </c>
      <c r="G27" s="13" t="s">
        <v>30</v>
      </c>
      <c r="H27" s="14">
        <v>0</v>
      </c>
      <c r="I27" s="12" t="s">
        <v>40</v>
      </c>
    </row>
    <row r="28" spans="1:9" s="12" customFormat="1" x14ac:dyDescent="0.25">
      <c r="A28" s="12" t="s">
        <v>31</v>
      </c>
      <c r="B28" s="12" t="s">
        <v>22</v>
      </c>
      <c r="C28" s="12" t="s">
        <v>55</v>
      </c>
      <c r="D28" s="12" t="s">
        <v>54</v>
      </c>
      <c r="E28" s="13">
        <v>80</v>
      </c>
      <c r="F28" s="24" t="s">
        <v>77</v>
      </c>
      <c r="G28" s="13" t="s">
        <v>30</v>
      </c>
      <c r="H28" s="14">
        <v>0</v>
      </c>
      <c r="I28" s="12" t="s">
        <v>53</v>
      </c>
    </row>
    <row r="29" spans="1:9" s="12" customFormat="1" x14ac:dyDescent="0.25">
      <c r="A29" s="12" t="s">
        <v>36</v>
      </c>
      <c r="B29" s="12" t="s">
        <v>20</v>
      </c>
      <c r="C29" s="12" t="s">
        <v>39</v>
      </c>
      <c r="D29" s="12" t="s">
        <v>38</v>
      </c>
      <c r="E29" s="13">
        <v>60</v>
      </c>
      <c r="F29" s="13" t="s">
        <v>103</v>
      </c>
      <c r="G29" s="13" t="s">
        <v>23</v>
      </c>
      <c r="H29" s="14">
        <v>0</v>
      </c>
      <c r="I29" s="12" t="s">
        <v>37</v>
      </c>
    </row>
    <row r="30" spans="1:9" s="12" customFormat="1" x14ac:dyDescent="0.25">
      <c r="A30" s="12" t="s">
        <v>129</v>
      </c>
      <c r="B30" s="12" t="s">
        <v>20</v>
      </c>
      <c r="C30" s="12" t="s">
        <v>131</v>
      </c>
      <c r="D30" s="12" t="s">
        <v>10</v>
      </c>
      <c r="E30" s="13">
        <v>0</v>
      </c>
      <c r="F30" s="13" t="s">
        <v>103</v>
      </c>
      <c r="G30" s="13" t="s">
        <v>23</v>
      </c>
      <c r="H30" s="14">
        <v>10</v>
      </c>
      <c r="I30" s="12" t="s">
        <v>130</v>
      </c>
    </row>
    <row r="31" spans="1:9" s="12" customFormat="1" x14ac:dyDescent="0.25">
      <c r="A31" s="12" t="s">
        <v>78</v>
      </c>
      <c r="B31" s="12" t="s">
        <v>20</v>
      </c>
      <c r="C31" s="12" t="s">
        <v>80</v>
      </c>
      <c r="D31" s="12" t="s">
        <v>10</v>
      </c>
      <c r="E31" s="13">
        <v>7.99</v>
      </c>
      <c r="F31" s="13" t="s">
        <v>103</v>
      </c>
      <c r="G31" s="13" t="s">
        <v>23</v>
      </c>
      <c r="H31" s="14">
        <v>5</v>
      </c>
      <c r="I31" s="12" t="s">
        <v>79</v>
      </c>
    </row>
    <row r="32" spans="1:9" s="12" customFormat="1" x14ac:dyDescent="0.25">
      <c r="A32" s="12" t="s">
        <v>32</v>
      </c>
      <c r="B32" s="12" t="s">
        <v>20</v>
      </c>
      <c r="C32" s="12" t="s">
        <v>73</v>
      </c>
      <c r="D32" s="12" t="s">
        <v>101</v>
      </c>
      <c r="E32" s="13">
        <v>12.96</v>
      </c>
      <c r="F32" s="13" t="s">
        <v>103</v>
      </c>
      <c r="G32" s="13" t="s">
        <v>23</v>
      </c>
      <c r="H32" s="14">
        <v>400</v>
      </c>
      <c r="I32" s="28" t="s">
        <v>90</v>
      </c>
    </row>
    <row r="33" spans="1:9" s="12" customFormat="1" x14ac:dyDescent="0.25">
      <c r="A33" s="26" t="s">
        <v>63</v>
      </c>
      <c r="B33" s="12" t="s">
        <v>20</v>
      </c>
      <c r="C33" s="26" t="s">
        <v>61</v>
      </c>
      <c r="D33" s="26" t="s">
        <v>10</v>
      </c>
      <c r="E33" s="27">
        <v>13.99</v>
      </c>
      <c r="F33" s="13" t="s">
        <v>103</v>
      </c>
      <c r="G33" s="13" t="s">
        <v>23</v>
      </c>
      <c r="H33" s="14">
        <v>20</v>
      </c>
      <c r="I33" s="15" t="s">
        <v>62</v>
      </c>
    </row>
    <row r="34" spans="1:9" s="12" customFormat="1" x14ac:dyDescent="0.25">
      <c r="A34" s="12" t="s">
        <v>56</v>
      </c>
      <c r="B34" s="12" t="s">
        <v>57</v>
      </c>
      <c r="C34" s="12" t="s">
        <v>58</v>
      </c>
      <c r="D34" s="12" t="s">
        <v>41</v>
      </c>
      <c r="E34" s="13">
        <v>85</v>
      </c>
      <c r="F34" s="13" t="s">
        <v>103</v>
      </c>
      <c r="G34" s="13" t="s">
        <v>23</v>
      </c>
      <c r="H34" s="14">
        <v>0</v>
      </c>
      <c r="I34" s="12" t="s">
        <v>59</v>
      </c>
    </row>
    <row r="35" spans="1:9" s="12" customFormat="1" x14ac:dyDescent="0.25">
      <c r="A35" s="12" t="s">
        <v>21</v>
      </c>
      <c r="B35" s="12" t="s">
        <v>22</v>
      </c>
      <c r="C35" s="12" t="s">
        <v>24</v>
      </c>
      <c r="D35" s="12" t="s">
        <v>10</v>
      </c>
      <c r="E35" s="13">
        <v>15.99</v>
      </c>
      <c r="F35" s="13" t="s">
        <v>103</v>
      </c>
      <c r="G35" s="13" t="s">
        <v>23</v>
      </c>
      <c r="H35" s="14">
        <v>10</v>
      </c>
      <c r="I35" s="12" t="s">
        <v>48</v>
      </c>
    </row>
    <row r="36" spans="1:9" s="12" customFormat="1" x14ac:dyDescent="0.25">
      <c r="A36" s="12" t="s">
        <v>124</v>
      </c>
      <c r="B36" s="12" t="s">
        <v>57</v>
      </c>
      <c r="C36" s="12" t="s">
        <v>125</v>
      </c>
      <c r="D36" s="12" t="s">
        <v>94</v>
      </c>
      <c r="E36" s="13">
        <v>7.95</v>
      </c>
      <c r="F36" s="13" t="s">
        <v>103</v>
      </c>
      <c r="G36" s="13" t="s">
        <v>23</v>
      </c>
      <c r="H36" s="14">
        <v>0</v>
      </c>
      <c r="I36" s="15" t="s">
        <v>126</v>
      </c>
    </row>
    <row r="37" spans="1:9" s="12" customFormat="1" x14ac:dyDescent="0.25">
      <c r="A37" s="26" t="s">
        <v>110</v>
      </c>
      <c r="B37" s="9" t="s">
        <v>22</v>
      </c>
      <c r="C37" s="26" t="s">
        <v>108</v>
      </c>
      <c r="D37" s="26" t="s">
        <v>10</v>
      </c>
      <c r="E37" s="27">
        <v>7.98</v>
      </c>
      <c r="F37" s="13" t="s">
        <v>103</v>
      </c>
      <c r="G37" s="13" t="s">
        <v>23</v>
      </c>
      <c r="H37" s="14">
        <v>15</v>
      </c>
      <c r="I37" s="15" t="s">
        <v>111</v>
      </c>
    </row>
    <row r="38" spans="1:9" s="12" customFormat="1" x14ac:dyDescent="0.25">
      <c r="A38" s="26" t="s">
        <v>64</v>
      </c>
      <c r="B38" s="12" t="s">
        <v>22</v>
      </c>
      <c r="C38" s="26" t="s">
        <v>66</v>
      </c>
      <c r="D38" s="26" t="s">
        <v>10</v>
      </c>
      <c r="E38" s="27">
        <v>9.19</v>
      </c>
      <c r="F38" s="13" t="s">
        <v>103</v>
      </c>
      <c r="G38" s="13" t="s">
        <v>150</v>
      </c>
      <c r="H38" s="14">
        <v>5</v>
      </c>
      <c r="I38" s="15" t="s">
        <v>65</v>
      </c>
    </row>
    <row r="39" spans="1:9" s="12" customFormat="1" x14ac:dyDescent="0.25">
      <c r="A39" s="26" t="s">
        <v>8</v>
      </c>
      <c r="B39" s="12" t="s">
        <v>20</v>
      </c>
      <c r="C39" s="26" t="s">
        <v>97</v>
      </c>
      <c r="D39" s="26" t="s">
        <v>91</v>
      </c>
      <c r="E39" s="27">
        <v>33.19</v>
      </c>
      <c r="F39" s="13" t="s">
        <v>103</v>
      </c>
      <c r="G39" s="13" t="s">
        <v>150</v>
      </c>
      <c r="H39" s="14">
        <v>10</v>
      </c>
      <c r="I39" s="15" t="s">
        <v>98</v>
      </c>
    </row>
    <row r="40" spans="1:9" s="12" customFormat="1" x14ac:dyDescent="0.25">
      <c r="A40" s="12" t="s">
        <v>26</v>
      </c>
      <c r="B40" s="12" t="s">
        <v>22</v>
      </c>
      <c r="C40" s="12" t="s">
        <v>25</v>
      </c>
      <c r="D40" s="12" t="s">
        <v>10</v>
      </c>
      <c r="E40" s="13">
        <v>9.89</v>
      </c>
      <c r="F40" s="13" t="s">
        <v>103</v>
      </c>
      <c r="G40" s="13" t="s">
        <v>150</v>
      </c>
      <c r="H40" s="14">
        <v>10</v>
      </c>
      <c r="I40" s="12" t="s">
        <v>99</v>
      </c>
    </row>
    <row r="41" spans="1:9" s="12" customFormat="1" x14ac:dyDescent="0.25">
      <c r="A41" s="12" t="s">
        <v>82</v>
      </c>
      <c r="B41" s="12" t="s">
        <v>20</v>
      </c>
      <c r="C41" s="12" t="s">
        <v>84</v>
      </c>
      <c r="D41" s="12" t="s">
        <v>10</v>
      </c>
      <c r="E41" s="13">
        <v>11.99</v>
      </c>
      <c r="F41" s="13" t="s">
        <v>103</v>
      </c>
      <c r="G41" s="13" t="s">
        <v>150</v>
      </c>
      <c r="H41" s="14">
        <v>10</v>
      </c>
      <c r="I41" s="12" t="s">
        <v>83</v>
      </c>
    </row>
    <row r="42" spans="1:9" s="3" customFormat="1" x14ac:dyDescent="0.25">
      <c r="A42" s="6" t="s">
        <v>14</v>
      </c>
      <c r="B42" s="6"/>
      <c r="C42" s="6"/>
      <c r="D42" s="6"/>
      <c r="E42" s="7">
        <f>SUM(E2:E41)</f>
        <v>950.20000000000016</v>
      </c>
      <c r="F42" s="7"/>
      <c r="G42" s="7"/>
      <c r="H42" s="8">
        <f>SUM(H2:H28)</f>
        <v>550.25</v>
      </c>
      <c r="I42" s="6"/>
    </row>
    <row r="43" spans="1:9" x14ac:dyDescent="0.25">
      <c r="E43" s="1"/>
      <c r="F43" s="1"/>
      <c r="G43" s="5" t="s">
        <v>76</v>
      </c>
      <c r="H43" s="4">
        <f>CONVERT(H42,"g","lbm")</f>
        <v>1.2130935976722887</v>
      </c>
      <c r="I43" t="s">
        <v>75</v>
      </c>
    </row>
    <row r="44" spans="1:9" x14ac:dyDescent="0.25">
      <c r="A44" s="17" t="s">
        <v>89</v>
      </c>
      <c r="B44" s="17" t="s">
        <v>88</v>
      </c>
      <c r="E44" s="2"/>
      <c r="F44" s="2"/>
    </row>
    <row r="45" spans="1:9" x14ac:dyDescent="0.25">
      <c r="A45" s="9" t="s">
        <v>20</v>
      </c>
      <c r="B45" s="18">
        <f>SUM(E2:E24)</f>
        <v>483.25000000000006</v>
      </c>
    </row>
    <row r="46" spans="1:9" x14ac:dyDescent="0.25">
      <c r="A46" s="9" t="s">
        <v>77</v>
      </c>
      <c r="B46" s="18">
        <f>SUM(E25:E28)</f>
        <v>190.83</v>
      </c>
    </row>
    <row r="47" spans="1:9" ht="16.5" thickBot="1" x14ac:dyDescent="0.3">
      <c r="A47" s="19" t="s">
        <v>151</v>
      </c>
      <c r="B47" s="20">
        <f>SUM(E29:E41)</f>
        <v>276.12</v>
      </c>
    </row>
    <row r="48" spans="1:9" x14ac:dyDescent="0.25">
      <c r="A48" s="6" t="s">
        <v>14</v>
      </c>
      <c r="B48" s="16">
        <f>SUM(B45:B47)</f>
        <v>950.2</v>
      </c>
    </row>
  </sheetData>
  <conditionalFormatting sqref="F10:F12 F2:F8 F15:F38">
    <cfRule type="containsText" dxfId="106" priority="70" operator="containsText" text="On Hand">
      <formula>NOT(ISERROR(SEARCH("On Hand",F2)))</formula>
    </cfRule>
    <cfRule type="containsText" dxfId="105" priority="71" operator="containsText" text="Shipping">
      <formula>NOT(ISERROR(SEARCH("Shipping",F2)))</formula>
    </cfRule>
    <cfRule type="containsText" dxfId="104" priority="72" operator="containsText" text="Hold">
      <formula>NOT(ISERROR(SEARCH("Hold",F2)))</formula>
    </cfRule>
  </conditionalFormatting>
  <conditionalFormatting sqref="F30">
    <cfRule type="containsText" dxfId="103" priority="67" operator="containsText" text="On Hand">
      <formula>NOT(ISERROR(SEARCH("On Hand",F30)))</formula>
    </cfRule>
    <cfRule type="containsText" dxfId="102" priority="68" operator="containsText" text="Shipping">
      <formula>NOT(ISERROR(SEARCH("Shipping",F30)))</formula>
    </cfRule>
    <cfRule type="containsText" dxfId="101" priority="69" operator="containsText" text="Hold">
      <formula>NOT(ISERROR(SEARCH("Hold",F30)))</formula>
    </cfRule>
  </conditionalFormatting>
  <conditionalFormatting sqref="F39">
    <cfRule type="containsText" dxfId="100" priority="21" operator="containsText" text="On Hand">
      <formula>NOT(ISERROR(SEARCH("On Hand",F39)))</formula>
    </cfRule>
    <cfRule type="containsText" dxfId="99" priority="22" operator="containsText" text="Shipping">
      <formula>NOT(ISERROR(SEARCH("Shipping",F39)))</formula>
    </cfRule>
    <cfRule type="containsText" dxfId="98" priority="23" operator="containsText" text="Hold">
      <formula>NOT(ISERROR(SEARCH("Hold",F39)))</formula>
    </cfRule>
  </conditionalFormatting>
  <conditionalFormatting sqref="F22:F28">
    <cfRule type="containsText" dxfId="97" priority="57" operator="containsText" text="on payload">
      <formula>NOT(ISERROR(SEARCH("on payload",F22)))</formula>
    </cfRule>
  </conditionalFormatting>
  <conditionalFormatting sqref="F2">
    <cfRule type="containsText" dxfId="96" priority="56" operator="containsText" text="on payload">
      <formula>NOT(ISERROR(SEARCH("on payload",F2)))</formula>
    </cfRule>
  </conditionalFormatting>
  <conditionalFormatting sqref="F23:F28">
    <cfRule type="containsText" dxfId="95" priority="24" operator="containsText" text="on payload">
      <formula>NOT(ISERROR(SEARCH("on payload",F23)))</formula>
    </cfRule>
  </conditionalFormatting>
  <conditionalFormatting sqref="F3">
    <cfRule type="containsText" dxfId="94" priority="55" operator="containsText" text="on payload">
      <formula>NOT(ISERROR(SEARCH("on payload",F3)))</formula>
    </cfRule>
  </conditionalFormatting>
  <conditionalFormatting sqref="F4">
    <cfRule type="containsText" dxfId="93" priority="54" operator="containsText" text="on payload">
      <formula>NOT(ISERROR(SEARCH("on payload",F4)))</formula>
    </cfRule>
  </conditionalFormatting>
  <conditionalFormatting sqref="F5">
    <cfRule type="containsText" dxfId="92" priority="53" operator="containsText" text="on payload">
      <formula>NOT(ISERROR(SEARCH("on payload",F5)))</formula>
    </cfRule>
  </conditionalFormatting>
  <conditionalFormatting sqref="F7">
    <cfRule type="containsText" dxfId="91" priority="52" operator="containsText" text="on payload">
      <formula>NOT(ISERROR(SEARCH("on payload",F7)))</formula>
    </cfRule>
  </conditionalFormatting>
  <conditionalFormatting sqref="F8">
    <cfRule type="containsText" dxfId="90" priority="51" operator="containsText" text="on payload">
      <formula>NOT(ISERROR(SEARCH("on payload",F8)))</formula>
    </cfRule>
  </conditionalFormatting>
  <conditionalFormatting sqref="F36">
    <cfRule type="containsText" dxfId="89" priority="50" operator="containsText" text="on payload">
      <formula>NOT(ISERROR(SEARCH("on payload",F36)))</formula>
    </cfRule>
  </conditionalFormatting>
  <conditionalFormatting sqref="F9">
    <cfRule type="containsText" dxfId="88" priority="47" operator="containsText" text="On Hand">
      <formula>NOT(ISERROR(SEARCH("On Hand",F9)))</formula>
    </cfRule>
    <cfRule type="containsText" dxfId="87" priority="48" operator="containsText" text="Shipping">
      <formula>NOT(ISERROR(SEARCH("Shipping",F9)))</formula>
    </cfRule>
    <cfRule type="containsText" dxfId="86" priority="49" operator="containsText" text="Hold">
      <formula>NOT(ISERROR(SEARCH("Hold",F9)))</formula>
    </cfRule>
  </conditionalFormatting>
  <conditionalFormatting sqref="F9">
    <cfRule type="containsText" dxfId="85" priority="46" operator="containsText" text="on payload">
      <formula>NOT(ISERROR(SEARCH("on payload",F9)))</formula>
    </cfRule>
  </conditionalFormatting>
  <conditionalFormatting sqref="F10">
    <cfRule type="containsText" dxfId="84" priority="45" operator="containsText" text="on payload">
      <formula>NOT(ISERROR(SEARCH("on payload",F10)))</formula>
    </cfRule>
  </conditionalFormatting>
  <conditionalFormatting sqref="F11">
    <cfRule type="containsText" dxfId="83" priority="44" operator="containsText" text="on payload">
      <formula>NOT(ISERROR(SEARCH("on payload",F11)))</formula>
    </cfRule>
  </conditionalFormatting>
  <conditionalFormatting sqref="F12">
    <cfRule type="containsText" dxfId="82" priority="43" operator="containsText" text="on payload">
      <formula>NOT(ISERROR(SEARCH("on payload",F12)))</formula>
    </cfRule>
  </conditionalFormatting>
  <conditionalFormatting sqref="F13">
    <cfRule type="containsText" dxfId="81" priority="40" operator="containsText" text="On Hand">
      <formula>NOT(ISERROR(SEARCH("On Hand",F13)))</formula>
    </cfRule>
    <cfRule type="containsText" dxfId="80" priority="41" operator="containsText" text="Shipping">
      <formula>NOT(ISERROR(SEARCH("Shipping",F13)))</formula>
    </cfRule>
    <cfRule type="containsText" dxfId="79" priority="42" operator="containsText" text="Hold">
      <formula>NOT(ISERROR(SEARCH("Hold",F13)))</formula>
    </cfRule>
  </conditionalFormatting>
  <conditionalFormatting sqref="F13">
    <cfRule type="containsText" dxfId="78" priority="39" operator="containsText" text="on payload">
      <formula>NOT(ISERROR(SEARCH("on payload",F13)))</formula>
    </cfRule>
  </conditionalFormatting>
  <conditionalFormatting sqref="F14">
    <cfRule type="containsText" dxfId="77" priority="36" operator="containsText" text="On Hand">
      <formula>NOT(ISERROR(SEARCH("On Hand",F14)))</formula>
    </cfRule>
    <cfRule type="containsText" dxfId="76" priority="37" operator="containsText" text="Shipping">
      <formula>NOT(ISERROR(SEARCH("Shipping",F14)))</formula>
    </cfRule>
    <cfRule type="containsText" dxfId="75" priority="38" operator="containsText" text="Hold">
      <formula>NOT(ISERROR(SEARCH("Hold",F14)))</formula>
    </cfRule>
  </conditionalFormatting>
  <conditionalFormatting sqref="F14">
    <cfRule type="containsText" dxfId="74" priority="35" operator="containsText" text="on payload">
      <formula>NOT(ISERROR(SEARCH("on payload",F14)))</formula>
    </cfRule>
  </conditionalFormatting>
  <conditionalFormatting sqref="F15">
    <cfRule type="containsText" dxfId="73" priority="34" operator="containsText" text="on payload">
      <formula>NOT(ISERROR(SEARCH("on payload",F15)))</formula>
    </cfRule>
  </conditionalFormatting>
  <conditionalFormatting sqref="F16">
    <cfRule type="containsText" dxfId="72" priority="33" operator="containsText" text="on payload">
      <formula>NOT(ISERROR(SEARCH("on payload",F16)))</formula>
    </cfRule>
  </conditionalFormatting>
  <conditionalFormatting sqref="F17">
    <cfRule type="containsText" dxfId="71" priority="32" operator="containsText" text="on payload">
      <formula>NOT(ISERROR(SEARCH("on payload",F17)))</formula>
    </cfRule>
  </conditionalFormatting>
  <conditionalFormatting sqref="F18">
    <cfRule type="containsText" dxfId="70" priority="31" operator="containsText" text="on payload">
      <formula>NOT(ISERROR(SEARCH("on payload",F18)))</formula>
    </cfRule>
  </conditionalFormatting>
  <conditionalFormatting sqref="F19">
    <cfRule type="containsText" dxfId="69" priority="30" operator="containsText" text="on payload">
      <formula>NOT(ISERROR(SEARCH("on payload",F19)))</formula>
    </cfRule>
  </conditionalFormatting>
  <conditionalFormatting sqref="F20">
    <cfRule type="containsText" dxfId="68" priority="29" operator="containsText" text="on payload">
      <formula>NOT(ISERROR(SEARCH("on payload",F20)))</formula>
    </cfRule>
  </conditionalFormatting>
  <conditionalFormatting sqref="F21">
    <cfRule type="containsText" dxfId="67" priority="28" operator="containsText" text="on payload">
      <formula>NOT(ISERROR(SEARCH("on payload",F21)))</formula>
    </cfRule>
  </conditionalFormatting>
  <conditionalFormatting sqref="F24:F28">
    <cfRule type="containsText" dxfId="66" priority="26" operator="containsText" text="on payload">
      <formula>NOT(ISERROR(SEARCH("on payload",F24)))</formula>
    </cfRule>
  </conditionalFormatting>
  <conditionalFormatting sqref="F26">
    <cfRule type="containsText" dxfId="65" priority="25" operator="containsText" text="on payload">
      <formula>NOT(ISERROR(SEARCH("on payload",F26)))</formula>
    </cfRule>
  </conditionalFormatting>
  <conditionalFormatting sqref="F40">
    <cfRule type="containsText" dxfId="64" priority="15" operator="containsText" text="On Hand">
      <formula>NOT(ISERROR(SEARCH("On Hand",F40)))</formula>
    </cfRule>
    <cfRule type="containsText" dxfId="63" priority="16" operator="containsText" text="Shipping">
      <formula>NOT(ISERROR(SEARCH("Shipping",F40)))</formula>
    </cfRule>
    <cfRule type="containsText" dxfId="62" priority="17" operator="containsText" text="Hold">
      <formula>NOT(ISERROR(SEARCH("Hold",F40)))</formula>
    </cfRule>
  </conditionalFormatting>
  <conditionalFormatting sqref="F41">
    <cfRule type="containsText" dxfId="61" priority="12" operator="containsText" text="On Hand">
      <formula>NOT(ISERROR(SEARCH("On Hand",F41)))</formula>
    </cfRule>
    <cfRule type="containsText" dxfId="60" priority="13" operator="containsText" text="Shipping">
      <formula>NOT(ISERROR(SEARCH("Shipping",F41)))</formula>
    </cfRule>
    <cfRule type="containsText" dxfId="59" priority="14" operator="containsText" text="Hold">
      <formula>NOT(ISERROR(SEARCH("Hold",F41)))</formula>
    </cfRule>
  </conditionalFormatting>
  <conditionalFormatting sqref="F6">
    <cfRule type="containsText" dxfId="58" priority="11" operator="containsText" text="on payload">
      <formula>NOT(ISERROR(SEARCH("on payload",F6)))</formula>
    </cfRule>
  </conditionalFormatting>
  <conditionalFormatting sqref="F27">
    <cfRule type="containsText" dxfId="57" priority="8" operator="containsText" text="On Hand">
      <formula>NOT(ISERROR(SEARCH("On Hand",F27)))</formula>
    </cfRule>
    <cfRule type="containsText" dxfId="56" priority="9" operator="containsText" text="Shipping">
      <formula>NOT(ISERROR(SEARCH("Shipping",F27)))</formula>
    </cfRule>
    <cfRule type="containsText" dxfId="55" priority="10" operator="containsText" text="Hold">
      <formula>NOT(ISERROR(SEARCH("Hold",F27)))</formula>
    </cfRule>
  </conditionalFormatting>
  <conditionalFormatting sqref="F27">
    <cfRule type="containsText" dxfId="54" priority="7" operator="containsText" text="on payload">
      <formula>NOT(ISERROR(SEARCH("on payload",F27)))</formula>
    </cfRule>
  </conditionalFormatting>
  <conditionalFormatting sqref="F25:F28">
    <cfRule type="containsText" dxfId="53" priority="1" operator="containsText" text="consumed">
      <formula>NOT(ISERROR(SEARCH("consumed",F25)))</formula>
    </cfRule>
    <cfRule type="containsText" dxfId="52" priority="2" operator="containsText" text="on payload">
      <formula>NOT(ISERROR(SEARCH("on payload",F25)))</formula>
    </cfRule>
  </conditionalFormatting>
  <hyperlinks>
    <hyperlink ref="I33" r:id="rId1" xr:uid="{48D2BFA4-C137-8C46-BB60-E1F8938E8CA2}"/>
    <hyperlink ref="I19" r:id="rId2" xr:uid="{05191A8A-B647-2B4F-BD0E-E5BA7E07A24D}"/>
    <hyperlink ref="I21" r:id="rId3" xr:uid="{4B8FFD00-98BB-5948-A589-B4A08F4DD0AB}"/>
    <hyperlink ref="I36" r:id="rId4" xr:uid="{9B176922-D2F1-5643-886E-36B3D6CE9370}"/>
    <hyperlink ref="I17" r:id="rId5" xr:uid="{171B49AA-7673-FA40-BF5A-96C78B800495}"/>
    <hyperlink ref="I11" r:id="rId6" xr:uid="{E26FF23A-AD12-3D47-B482-FDD0F8ECCC12}"/>
    <hyperlink ref="I6" r:id="rId7" xr:uid="{1AF97322-C8B2-9642-9FAD-1F84CE809E30}"/>
    <hyperlink ref="I16" r:id="rId8" xr:uid="{7D23D348-5C83-8B46-8F0E-E055788BAE6F}"/>
    <hyperlink ref="I14" r:id="rId9" xr:uid="{A0DEF24D-33C1-4C4E-B965-14199C131A54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6896-7BE9-DC4A-A2B5-204280BC67C9}">
  <dimension ref="A1:I33"/>
  <sheetViews>
    <sheetView zoomScale="113" workbookViewId="0">
      <selection activeCell="F2" sqref="F2"/>
    </sheetView>
  </sheetViews>
  <sheetFormatPr defaultColWidth="11" defaultRowHeight="15.75" x14ac:dyDescent="0.25"/>
  <cols>
    <col min="1" max="1" width="22.5" bestFit="1" customWidth="1"/>
    <col min="2" max="2" width="14.375" customWidth="1"/>
    <col min="3" max="3" width="53.625" bestFit="1" customWidth="1"/>
    <col min="4" max="4" width="18.875" bestFit="1" customWidth="1"/>
    <col min="6" max="6" width="14.875" bestFit="1" customWidth="1"/>
    <col min="7" max="7" width="15" customWidth="1"/>
    <col min="8" max="8" width="9.875" customWidth="1"/>
    <col min="9" max="9" width="135.875" customWidth="1"/>
  </cols>
  <sheetData>
    <row r="1" spans="1:9" s="22" customFormat="1" ht="32.25" thickBot="1" x14ac:dyDescent="0.3">
      <c r="A1" s="21" t="s">
        <v>0</v>
      </c>
      <c r="B1" s="21" t="s">
        <v>18</v>
      </c>
      <c r="C1" s="21" t="s">
        <v>1</v>
      </c>
      <c r="D1" s="21" t="s">
        <v>2</v>
      </c>
      <c r="E1" s="21" t="s">
        <v>3</v>
      </c>
      <c r="F1" s="21" t="s">
        <v>102</v>
      </c>
      <c r="G1" s="21" t="s">
        <v>60</v>
      </c>
      <c r="H1" s="21" t="s">
        <v>74</v>
      </c>
      <c r="I1" s="21" t="s">
        <v>4</v>
      </c>
    </row>
    <row r="2" spans="1:9" s="9" customFormat="1" x14ac:dyDescent="0.25">
      <c r="A2" s="9" t="s">
        <v>28</v>
      </c>
      <c r="B2" s="9" t="s">
        <v>22</v>
      </c>
      <c r="C2" s="9" t="s">
        <v>109</v>
      </c>
      <c r="D2" s="9" t="s">
        <v>86</v>
      </c>
      <c r="E2" s="10">
        <v>0</v>
      </c>
      <c r="F2" s="24" t="s">
        <v>77</v>
      </c>
      <c r="G2" s="10" t="s">
        <v>19</v>
      </c>
      <c r="H2" s="11">
        <v>10</v>
      </c>
    </row>
    <row r="3" spans="1:9" s="12" customFormat="1" x14ac:dyDescent="0.25">
      <c r="A3" s="12" t="s">
        <v>152</v>
      </c>
      <c r="B3" s="12" t="s">
        <v>20</v>
      </c>
      <c r="C3" s="12" t="s">
        <v>153</v>
      </c>
      <c r="D3" s="12" t="s">
        <v>10</v>
      </c>
      <c r="E3" s="13">
        <v>32.99</v>
      </c>
      <c r="F3" s="24" t="s">
        <v>149</v>
      </c>
      <c r="G3" s="13" t="s">
        <v>19</v>
      </c>
      <c r="H3" s="14">
        <v>0.25</v>
      </c>
      <c r="I3" s="15" t="s">
        <v>154</v>
      </c>
    </row>
    <row r="4" spans="1:9" s="12" customFormat="1" x14ac:dyDescent="0.25">
      <c r="A4" s="12" t="s">
        <v>9</v>
      </c>
      <c r="B4" s="12" t="s">
        <v>20</v>
      </c>
      <c r="C4" s="12" t="s">
        <v>15</v>
      </c>
      <c r="D4" s="12" t="s">
        <v>10</v>
      </c>
      <c r="E4" s="13">
        <v>27.99</v>
      </c>
      <c r="F4" s="24" t="s">
        <v>149</v>
      </c>
      <c r="G4" s="13" t="s">
        <v>19</v>
      </c>
      <c r="H4" s="14">
        <v>30</v>
      </c>
      <c r="I4" s="12" t="s">
        <v>67</v>
      </c>
    </row>
    <row r="5" spans="1:9" s="12" customFormat="1" x14ac:dyDescent="0.25">
      <c r="A5" s="12" t="s">
        <v>69</v>
      </c>
      <c r="B5" s="12" t="s">
        <v>20</v>
      </c>
      <c r="C5" s="12" t="s">
        <v>70</v>
      </c>
      <c r="D5" s="12" t="s">
        <v>10</v>
      </c>
      <c r="E5" s="13">
        <v>10.06</v>
      </c>
      <c r="F5" s="24" t="s">
        <v>149</v>
      </c>
      <c r="G5" s="13" t="s">
        <v>19</v>
      </c>
      <c r="H5" s="14">
        <v>10</v>
      </c>
      <c r="I5" s="12" t="s">
        <v>155</v>
      </c>
    </row>
    <row r="6" spans="1:9" s="12" customFormat="1" x14ac:dyDescent="0.25">
      <c r="A6" s="12" t="s">
        <v>7</v>
      </c>
      <c r="B6" s="12" t="s">
        <v>20</v>
      </c>
      <c r="C6" s="12" t="s">
        <v>177</v>
      </c>
      <c r="D6" s="12" t="s">
        <v>91</v>
      </c>
      <c r="E6" s="13">
        <v>55</v>
      </c>
      <c r="F6" s="24" t="s">
        <v>149</v>
      </c>
      <c r="G6" s="13" t="s">
        <v>19</v>
      </c>
      <c r="H6" s="14">
        <v>20</v>
      </c>
      <c r="I6" s="12" t="s">
        <v>178</v>
      </c>
    </row>
    <row r="7" spans="1:9" s="12" customFormat="1" x14ac:dyDescent="0.25">
      <c r="A7" s="12" t="s">
        <v>156</v>
      </c>
      <c r="B7" s="12" t="s">
        <v>20</v>
      </c>
      <c r="C7" s="12" t="s">
        <v>156</v>
      </c>
      <c r="D7" s="12" t="s">
        <v>10</v>
      </c>
      <c r="E7" s="13">
        <v>5.97</v>
      </c>
      <c r="F7" s="24" t="s">
        <v>149</v>
      </c>
      <c r="G7" s="13" t="s">
        <v>19</v>
      </c>
      <c r="H7" s="14">
        <v>5</v>
      </c>
      <c r="I7" s="12" t="s">
        <v>157</v>
      </c>
    </row>
    <row r="8" spans="1:9" s="12" customFormat="1" x14ac:dyDescent="0.25">
      <c r="A8" s="12" t="s">
        <v>135</v>
      </c>
      <c r="B8" s="12" t="s">
        <v>20</v>
      </c>
      <c r="C8" s="12" t="s">
        <v>137</v>
      </c>
      <c r="D8" s="12" t="s">
        <v>10</v>
      </c>
      <c r="E8" s="13">
        <v>14.3</v>
      </c>
      <c r="F8" s="24" t="s">
        <v>149</v>
      </c>
      <c r="G8" s="13" t="s">
        <v>19</v>
      </c>
      <c r="H8" s="14">
        <v>5</v>
      </c>
      <c r="I8" s="15" t="s">
        <v>136</v>
      </c>
    </row>
    <row r="9" spans="1:9" s="12" customFormat="1" x14ac:dyDescent="0.25">
      <c r="A9" s="12" t="s">
        <v>166</v>
      </c>
      <c r="B9" s="12" t="s">
        <v>20</v>
      </c>
      <c r="C9" s="12" t="s">
        <v>167</v>
      </c>
      <c r="D9" s="12" t="s">
        <v>94</v>
      </c>
      <c r="E9" s="13">
        <v>9.9499999999999993</v>
      </c>
      <c r="F9" s="24" t="s">
        <v>149</v>
      </c>
      <c r="G9" s="13" t="s">
        <v>19</v>
      </c>
      <c r="H9" s="14">
        <v>10</v>
      </c>
      <c r="I9" s="15" t="s">
        <v>168</v>
      </c>
    </row>
    <row r="10" spans="1:9" s="12" customFormat="1" x14ac:dyDescent="0.25">
      <c r="A10" s="12" t="s">
        <v>184</v>
      </c>
      <c r="B10" s="12" t="s">
        <v>20</v>
      </c>
      <c r="C10" s="12" t="s">
        <v>6</v>
      </c>
      <c r="D10" s="12" t="s">
        <v>91</v>
      </c>
      <c r="E10" s="13">
        <v>19.95</v>
      </c>
      <c r="F10" s="24" t="s">
        <v>103</v>
      </c>
      <c r="G10" s="13" t="s">
        <v>19</v>
      </c>
      <c r="H10" s="14">
        <v>5</v>
      </c>
      <c r="I10" s="12" t="s">
        <v>93</v>
      </c>
    </row>
    <row r="11" spans="1:9" s="12" customFormat="1" x14ac:dyDescent="0.25">
      <c r="A11" s="12" t="s">
        <v>138</v>
      </c>
      <c r="B11" s="12" t="s">
        <v>20</v>
      </c>
      <c r="C11" s="12" t="s">
        <v>186</v>
      </c>
      <c r="D11" s="12" t="s">
        <v>187</v>
      </c>
      <c r="E11" s="13">
        <v>34.950000000000003</v>
      </c>
      <c r="F11" s="24" t="s">
        <v>149</v>
      </c>
      <c r="G11" s="13" t="s">
        <v>19</v>
      </c>
      <c r="H11" s="14">
        <v>10</v>
      </c>
      <c r="I11" s="15" t="s">
        <v>185</v>
      </c>
    </row>
    <row r="12" spans="1:9" s="12" customFormat="1" x14ac:dyDescent="0.25">
      <c r="A12" s="12" t="s">
        <v>139</v>
      </c>
      <c r="B12" s="12" t="s">
        <v>20</v>
      </c>
      <c r="C12" s="12" t="s">
        <v>140</v>
      </c>
      <c r="D12" s="12" t="s">
        <v>94</v>
      </c>
      <c r="E12" s="13">
        <v>14.95</v>
      </c>
      <c r="F12" s="24" t="s">
        <v>149</v>
      </c>
      <c r="G12" s="13" t="s">
        <v>19</v>
      </c>
      <c r="H12" s="14">
        <v>5</v>
      </c>
      <c r="I12" s="15" t="s">
        <v>158</v>
      </c>
    </row>
    <row r="13" spans="1:9" s="12" customFormat="1" x14ac:dyDescent="0.25">
      <c r="A13" s="12" t="s">
        <v>5</v>
      </c>
      <c r="B13" s="12" t="s">
        <v>20</v>
      </c>
      <c r="C13" s="12" t="s">
        <v>104</v>
      </c>
      <c r="D13" s="12" t="s">
        <v>91</v>
      </c>
      <c r="E13" s="13">
        <v>9.9499999999999993</v>
      </c>
      <c r="F13" s="24" t="s">
        <v>149</v>
      </c>
      <c r="G13" s="13" t="s">
        <v>19</v>
      </c>
      <c r="H13" s="14">
        <v>5</v>
      </c>
      <c r="I13" s="12" t="s">
        <v>159</v>
      </c>
    </row>
    <row r="14" spans="1:9" s="12" customFormat="1" x14ac:dyDescent="0.25">
      <c r="A14" s="26" t="s">
        <v>145</v>
      </c>
      <c r="B14" s="12" t="s">
        <v>20</v>
      </c>
      <c r="C14" s="26" t="s">
        <v>161</v>
      </c>
      <c r="D14" s="26" t="s">
        <v>91</v>
      </c>
      <c r="E14" s="27">
        <v>39.99</v>
      </c>
      <c r="F14" s="24" t="s">
        <v>149</v>
      </c>
      <c r="G14" s="13" t="s">
        <v>19</v>
      </c>
      <c r="H14" s="14">
        <v>10</v>
      </c>
      <c r="I14" s="15" t="s">
        <v>160</v>
      </c>
    </row>
    <row r="15" spans="1:9" s="12" customFormat="1" x14ac:dyDescent="0.25">
      <c r="A15" s="26" t="s">
        <v>133</v>
      </c>
      <c r="B15" s="12" t="s">
        <v>20</v>
      </c>
      <c r="C15" s="26" t="s">
        <v>132</v>
      </c>
      <c r="D15" s="26" t="s">
        <v>10</v>
      </c>
      <c r="E15" s="27">
        <v>14.99</v>
      </c>
      <c r="F15" s="24" t="s">
        <v>149</v>
      </c>
      <c r="G15" s="13" t="s">
        <v>19</v>
      </c>
      <c r="H15" s="14">
        <v>20</v>
      </c>
      <c r="I15" s="15" t="s">
        <v>134</v>
      </c>
    </row>
    <row r="16" spans="1:9" s="12" customFormat="1" x14ac:dyDescent="0.25">
      <c r="A16" s="12" t="s">
        <v>33</v>
      </c>
      <c r="B16" s="12" t="s">
        <v>20</v>
      </c>
      <c r="C16" s="12" t="s">
        <v>35</v>
      </c>
      <c r="D16" s="12" t="s">
        <v>10</v>
      </c>
      <c r="E16" s="13">
        <v>99.99</v>
      </c>
      <c r="F16" s="24" t="s">
        <v>149</v>
      </c>
      <c r="G16" s="13" t="s">
        <v>19</v>
      </c>
      <c r="H16" s="14">
        <v>87</v>
      </c>
      <c r="I16" s="15" t="s">
        <v>34</v>
      </c>
    </row>
    <row r="17" spans="1:9" s="12" customFormat="1" x14ac:dyDescent="0.25">
      <c r="A17" s="26" t="s">
        <v>107</v>
      </c>
      <c r="B17" s="12" t="s">
        <v>20</v>
      </c>
      <c r="C17" s="26" t="s">
        <v>179</v>
      </c>
      <c r="D17" s="26" t="s">
        <v>10</v>
      </c>
      <c r="E17" s="27">
        <v>10.59</v>
      </c>
      <c r="F17" s="24" t="s">
        <v>149</v>
      </c>
      <c r="G17" s="13" t="s">
        <v>19</v>
      </c>
      <c r="H17" s="14">
        <v>15</v>
      </c>
      <c r="I17" s="15" t="s">
        <v>180</v>
      </c>
    </row>
    <row r="18" spans="1:9" s="12" customFormat="1" x14ac:dyDescent="0.25">
      <c r="A18" s="12" t="s">
        <v>44</v>
      </c>
      <c r="B18" s="12" t="s">
        <v>20</v>
      </c>
      <c r="C18" s="12" t="s">
        <v>162</v>
      </c>
      <c r="D18" s="12" t="s">
        <v>91</v>
      </c>
      <c r="E18" s="13">
        <v>2.5</v>
      </c>
      <c r="F18" s="24" t="s">
        <v>149</v>
      </c>
      <c r="G18" s="13" t="s">
        <v>19</v>
      </c>
      <c r="H18" s="14">
        <v>20</v>
      </c>
      <c r="I18" s="12" t="s">
        <v>181</v>
      </c>
    </row>
    <row r="19" spans="1:9" s="23" customFormat="1" x14ac:dyDescent="0.25">
      <c r="A19" s="23" t="s">
        <v>163</v>
      </c>
      <c r="B19" s="23" t="s">
        <v>20</v>
      </c>
      <c r="C19" s="23" t="s">
        <v>164</v>
      </c>
      <c r="D19" s="23" t="s">
        <v>41</v>
      </c>
      <c r="E19" s="24">
        <v>199.99</v>
      </c>
      <c r="F19" s="24" t="s">
        <v>77</v>
      </c>
      <c r="G19" s="13" t="s">
        <v>19</v>
      </c>
      <c r="H19" s="25">
        <v>30</v>
      </c>
      <c r="I19" s="23" t="s">
        <v>165</v>
      </c>
    </row>
    <row r="20" spans="1:9" s="23" customFormat="1" x14ac:dyDescent="0.25">
      <c r="A20" s="23" t="s">
        <v>29</v>
      </c>
      <c r="B20" s="23" t="s">
        <v>22</v>
      </c>
      <c r="C20" s="23" t="s">
        <v>43</v>
      </c>
      <c r="D20" s="23" t="s">
        <v>41</v>
      </c>
      <c r="E20" s="24">
        <v>35</v>
      </c>
      <c r="F20" s="24" t="s">
        <v>103</v>
      </c>
      <c r="G20" s="13" t="s">
        <v>30</v>
      </c>
      <c r="H20" s="25">
        <v>75</v>
      </c>
      <c r="I20" s="23" t="s">
        <v>42</v>
      </c>
    </row>
    <row r="21" spans="1:9" s="12" customFormat="1" x14ac:dyDescent="0.25">
      <c r="A21" s="12" t="s">
        <v>45</v>
      </c>
      <c r="B21" s="12" t="s">
        <v>20</v>
      </c>
      <c r="C21" s="12" t="s">
        <v>182</v>
      </c>
      <c r="D21" s="12" t="s">
        <v>10</v>
      </c>
      <c r="E21" s="13">
        <v>12.78</v>
      </c>
      <c r="F21" s="24" t="s">
        <v>77</v>
      </c>
      <c r="G21" s="13" t="s">
        <v>30</v>
      </c>
      <c r="H21" s="14">
        <f>23*6</f>
        <v>138</v>
      </c>
      <c r="I21" s="12" t="s">
        <v>183</v>
      </c>
    </row>
    <row r="22" spans="1:9" s="12" customFormat="1" x14ac:dyDescent="0.25">
      <c r="A22" s="12" t="s">
        <v>27</v>
      </c>
      <c r="B22" s="12" t="s">
        <v>22</v>
      </c>
      <c r="C22" s="12" t="s">
        <v>87</v>
      </c>
      <c r="D22" s="12" t="s">
        <v>41</v>
      </c>
      <c r="E22" s="13">
        <v>59.85</v>
      </c>
      <c r="F22" s="24" t="s">
        <v>77</v>
      </c>
      <c r="G22" s="13" t="s">
        <v>30</v>
      </c>
      <c r="H22" s="14">
        <v>0</v>
      </c>
      <c r="I22" s="12" t="s">
        <v>40</v>
      </c>
    </row>
    <row r="23" spans="1:9" s="12" customFormat="1" x14ac:dyDescent="0.25">
      <c r="A23" s="12" t="s">
        <v>31</v>
      </c>
      <c r="B23" s="12" t="s">
        <v>22</v>
      </c>
      <c r="C23" s="12" t="s">
        <v>55</v>
      </c>
      <c r="D23" s="12" t="s">
        <v>54</v>
      </c>
      <c r="E23" s="13">
        <v>80</v>
      </c>
      <c r="F23" s="24" t="s">
        <v>77</v>
      </c>
      <c r="G23" s="13" t="s">
        <v>30</v>
      </c>
      <c r="H23" s="14">
        <v>0</v>
      </c>
      <c r="I23" s="12" t="s">
        <v>53</v>
      </c>
    </row>
    <row r="24" spans="1:9" s="12" customFormat="1" x14ac:dyDescent="0.25">
      <c r="A24" s="12" t="s">
        <v>172</v>
      </c>
      <c r="B24" s="12" t="s">
        <v>57</v>
      </c>
      <c r="C24" s="12" t="s">
        <v>174</v>
      </c>
      <c r="D24" s="12" t="s">
        <v>10</v>
      </c>
      <c r="E24" s="13">
        <v>10.59</v>
      </c>
      <c r="F24" s="24" t="s">
        <v>103</v>
      </c>
      <c r="G24" s="13" t="s">
        <v>23</v>
      </c>
      <c r="H24" s="14">
        <v>0</v>
      </c>
      <c r="I24" s="12" t="s">
        <v>173</v>
      </c>
    </row>
    <row r="25" spans="1:9" s="12" customFormat="1" x14ac:dyDescent="0.25">
      <c r="A25" s="12" t="s">
        <v>170</v>
      </c>
      <c r="B25" s="12" t="s">
        <v>57</v>
      </c>
      <c r="C25" s="12" t="s">
        <v>171</v>
      </c>
      <c r="D25" s="12" t="s">
        <v>10</v>
      </c>
      <c r="E25" s="13">
        <v>24.86</v>
      </c>
      <c r="F25" s="24" t="s">
        <v>103</v>
      </c>
      <c r="G25" s="13" t="s">
        <v>23</v>
      </c>
      <c r="H25" s="14">
        <v>0</v>
      </c>
      <c r="I25" s="15" t="s">
        <v>169</v>
      </c>
    </row>
    <row r="26" spans="1:9" s="12" customFormat="1" x14ac:dyDescent="0.25">
      <c r="A26" s="12" t="s">
        <v>36</v>
      </c>
      <c r="B26" s="12" t="s">
        <v>20</v>
      </c>
      <c r="C26" s="12" t="s">
        <v>39</v>
      </c>
      <c r="D26" s="12" t="s">
        <v>38</v>
      </c>
      <c r="E26" s="13">
        <v>30</v>
      </c>
      <c r="F26" s="24" t="s">
        <v>77</v>
      </c>
      <c r="G26" s="13" t="s">
        <v>23</v>
      </c>
      <c r="H26" s="14">
        <v>0</v>
      </c>
      <c r="I26" s="12" t="s">
        <v>37</v>
      </c>
    </row>
    <row r="27" spans="1:9" s="3" customFormat="1" x14ac:dyDescent="0.25">
      <c r="A27" s="6" t="s">
        <v>14</v>
      </c>
      <c r="B27" s="6"/>
      <c r="C27" s="6"/>
      <c r="D27" s="6"/>
      <c r="E27" s="7">
        <f>SUM(E2:E26)</f>
        <v>857.19</v>
      </c>
      <c r="F27" s="7"/>
      <c r="G27" s="7"/>
      <c r="H27" s="8">
        <f>SUM(H2:H23)</f>
        <v>510.25</v>
      </c>
      <c r="I27" s="6"/>
    </row>
    <row r="28" spans="1:9" x14ac:dyDescent="0.25">
      <c r="E28" s="1"/>
      <c r="F28" s="1"/>
      <c r="G28" s="5" t="s">
        <v>76</v>
      </c>
      <c r="H28" s="4">
        <f>CONVERT(H27,"g","lbm")</f>
        <v>1.1249086927983378</v>
      </c>
      <c r="I28" t="s">
        <v>75</v>
      </c>
    </row>
    <row r="29" spans="1:9" x14ac:dyDescent="0.25">
      <c r="A29" s="17" t="s">
        <v>89</v>
      </c>
      <c r="B29" s="17" t="s">
        <v>88</v>
      </c>
      <c r="E29" s="2"/>
      <c r="F29" s="2"/>
    </row>
    <row r="30" spans="1:9" x14ac:dyDescent="0.25">
      <c r="A30" s="9" t="s">
        <v>20</v>
      </c>
      <c r="B30" s="18">
        <f>SUM(E2:E19)</f>
        <v>604.11</v>
      </c>
    </row>
    <row r="31" spans="1:9" x14ac:dyDescent="0.25">
      <c r="A31" s="9" t="s">
        <v>77</v>
      </c>
      <c r="B31" s="18">
        <f>SUM(E20:E23)</f>
        <v>187.63</v>
      </c>
    </row>
    <row r="32" spans="1:9" ht="16.5" thickBot="1" x14ac:dyDescent="0.3">
      <c r="A32" s="19" t="s">
        <v>151</v>
      </c>
      <c r="B32" s="20">
        <f>SUM(E24:E26)</f>
        <v>65.45</v>
      </c>
    </row>
    <row r="33" spans="1:2" x14ac:dyDescent="0.25">
      <c r="A33" s="6" t="s">
        <v>14</v>
      </c>
      <c r="B33" s="16">
        <f>SUM(B30:B32)</f>
        <v>857.19</v>
      </c>
    </row>
  </sheetData>
  <conditionalFormatting sqref="F20 F24:F25 F3:F18">
    <cfRule type="containsText" dxfId="51" priority="108" operator="containsText" text="On Hand">
      <formula>NOT(ISERROR(SEARCH("On Hand",F3)))</formula>
    </cfRule>
    <cfRule type="containsText" dxfId="50" priority="109" operator="containsText" text="Shipping">
      <formula>NOT(ISERROR(SEARCH("Shipping",F3)))</formula>
    </cfRule>
    <cfRule type="containsText" dxfId="49" priority="110" operator="containsText" text="Hold">
      <formula>NOT(ISERROR(SEARCH("Hold",F3)))</formula>
    </cfRule>
  </conditionalFormatting>
  <conditionalFormatting sqref="F20 F24:F25 F3:F18">
    <cfRule type="containsText" dxfId="48" priority="103" operator="containsText" text="on payload">
      <formula>NOT(ISERROR(SEARCH("on payload",F3)))</formula>
    </cfRule>
  </conditionalFormatting>
  <conditionalFormatting sqref="F19">
    <cfRule type="containsText" dxfId="47" priority="46" operator="containsText" text="On Hand">
      <formula>NOT(ISERROR(SEARCH("On Hand",F19)))</formula>
    </cfRule>
    <cfRule type="containsText" dxfId="46" priority="47" operator="containsText" text="Shipping">
      <formula>NOT(ISERROR(SEARCH("Shipping",F19)))</formula>
    </cfRule>
    <cfRule type="containsText" dxfId="45" priority="48" operator="containsText" text="Hold">
      <formula>NOT(ISERROR(SEARCH("Hold",F19)))</formula>
    </cfRule>
  </conditionalFormatting>
  <conditionalFormatting sqref="F19">
    <cfRule type="containsText" dxfId="44" priority="45" operator="containsText" text="on payload">
      <formula>NOT(ISERROR(SEARCH("on payload",F19)))</formula>
    </cfRule>
  </conditionalFormatting>
  <conditionalFormatting sqref="F19">
    <cfRule type="containsText" dxfId="43" priority="43" operator="containsText" text="on payload">
      <formula>NOT(ISERROR(SEARCH("on payload",F19)))</formula>
    </cfRule>
  </conditionalFormatting>
  <conditionalFormatting sqref="F19">
    <cfRule type="containsText" dxfId="42" priority="44" operator="containsText" text="on payload">
      <formula>NOT(ISERROR(SEARCH("on payload",F19)))</formula>
    </cfRule>
  </conditionalFormatting>
  <conditionalFormatting sqref="F19">
    <cfRule type="containsText" dxfId="41" priority="41" operator="containsText" text="consumed">
      <formula>NOT(ISERROR(SEARCH("consumed",F19)))</formula>
    </cfRule>
    <cfRule type="containsText" dxfId="40" priority="42" operator="containsText" text="on payload">
      <formula>NOT(ISERROR(SEARCH("on payload",F19)))</formula>
    </cfRule>
  </conditionalFormatting>
  <conditionalFormatting sqref="F21">
    <cfRule type="containsText" dxfId="39" priority="38" operator="containsText" text="On Hand">
      <formula>NOT(ISERROR(SEARCH("On Hand",F21)))</formula>
    </cfRule>
    <cfRule type="containsText" dxfId="38" priority="39" operator="containsText" text="Shipping">
      <formula>NOT(ISERROR(SEARCH("Shipping",F21)))</formula>
    </cfRule>
    <cfRule type="containsText" dxfId="37" priority="40" operator="containsText" text="Hold">
      <formula>NOT(ISERROR(SEARCH("Hold",F21)))</formula>
    </cfRule>
  </conditionalFormatting>
  <conditionalFormatting sqref="F21">
    <cfRule type="containsText" dxfId="36" priority="37" operator="containsText" text="on payload">
      <formula>NOT(ISERROR(SEARCH("on payload",F21)))</formula>
    </cfRule>
  </conditionalFormatting>
  <conditionalFormatting sqref="F21">
    <cfRule type="containsText" dxfId="35" priority="35" operator="containsText" text="on payload">
      <formula>NOT(ISERROR(SEARCH("on payload",F21)))</formula>
    </cfRule>
  </conditionalFormatting>
  <conditionalFormatting sqref="F21">
    <cfRule type="containsText" dxfId="34" priority="36" operator="containsText" text="on payload">
      <formula>NOT(ISERROR(SEARCH("on payload",F21)))</formula>
    </cfRule>
  </conditionalFormatting>
  <conditionalFormatting sqref="F21">
    <cfRule type="containsText" dxfId="33" priority="33" operator="containsText" text="consumed">
      <formula>NOT(ISERROR(SEARCH("consumed",F21)))</formula>
    </cfRule>
    <cfRule type="containsText" dxfId="32" priority="34" operator="containsText" text="on payload">
      <formula>NOT(ISERROR(SEARCH("on payload",F21)))</formula>
    </cfRule>
  </conditionalFormatting>
  <conditionalFormatting sqref="F22">
    <cfRule type="containsText" dxfId="31" priority="30" operator="containsText" text="On Hand">
      <formula>NOT(ISERROR(SEARCH("On Hand",F22)))</formula>
    </cfRule>
    <cfRule type="containsText" dxfId="30" priority="31" operator="containsText" text="Shipping">
      <formula>NOT(ISERROR(SEARCH("Shipping",F22)))</formula>
    </cfRule>
    <cfRule type="containsText" dxfId="29" priority="32" operator="containsText" text="Hold">
      <formula>NOT(ISERROR(SEARCH("Hold",F22)))</formula>
    </cfRule>
  </conditionalFormatting>
  <conditionalFormatting sqref="F22">
    <cfRule type="containsText" dxfId="28" priority="29" operator="containsText" text="on payload">
      <formula>NOT(ISERROR(SEARCH("on payload",F22)))</formula>
    </cfRule>
  </conditionalFormatting>
  <conditionalFormatting sqref="F22">
    <cfRule type="containsText" dxfId="27" priority="27" operator="containsText" text="on payload">
      <formula>NOT(ISERROR(SEARCH("on payload",F22)))</formula>
    </cfRule>
  </conditionalFormatting>
  <conditionalFormatting sqref="F22">
    <cfRule type="containsText" dxfId="26" priority="28" operator="containsText" text="on payload">
      <formula>NOT(ISERROR(SEARCH("on payload",F22)))</formula>
    </cfRule>
  </conditionalFormatting>
  <conditionalFormatting sqref="F22">
    <cfRule type="containsText" dxfId="25" priority="25" operator="containsText" text="consumed">
      <formula>NOT(ISERROR(SEARCH("consumed",F22)))</formula>
    </cfRule>
    <cfRule type="containsText" dxfId="24" priority="26" operator="containsText" text="on payload">
      <formula>NOT(ISERROR(SEARCH("on payload",F22)))</formula>
    </cfRule>
  </conditionalFormatting>
  <conditionalFormatting sqref="F23">
    <cfRule type="containsText" dxfId="23" priority="22" operator="containsText" text="On Hand">
      <formula>NOT(ISERROR(SEARCH("On Hand",F23)))</formula>
    </cfRule>
    <cfRule type="containsText" dxfId="22" priority="23" operator="containsText" text="Shipping">
      <formula>NOT(ISERROR(SEARCH("Shipping",F23)))</formula>
    </cfRule>
    <cfRule type="containsText" dxfId="21" priority="24" operator="containsText" text="Hold">
      <formula>NOT(ISERROR(SEARCH("Hold",F23)))</formula>
    </cfRule>
  </conditionalFormatting>
  <conditionalFormatting sqref="F23">
    <cfRule type="containsText" dxfId="20" priority="21" operator="containsText" text="on payload">
      <formula>NOT(ISERROR(SEARCH("on payload",F23)))</formula>
    </cfRule>
  </conditionalFormatting>
  <conditionalFormatting sqref="F23">
    <cfRule type="containsText" dxfId="19" priority="19" operator="containsText" text="on payload">
      <formula>NOT(ISERROR(SEARCH("on payload",F23)))</formula>
    </cfRule>
  </conditionalFormatting>
  <conditionalFormatting sqref="F23">
    <cfRule type="containsText" dxfId="18" priority="20" operator="containsText" text="on payload">
      <formula>NOT(ISERROR(SEARCH("on payload",F23)))</formula>
    </cfRule>
  </conditionalFormatting>
  <conditionalFormatting sqref="F23">
    <cfRule type="containsText" dxfId="17" priority="17" operator="containsText" text="consumed">
      <formula>NOT(ISERROR(SEARCH("consumed",F23)))</formula>
    </cfRule>
    <cfRule type="containsText" dxfId="16" priority="18" operator="containsText" text="on payload">
      <formula>NOT(ISERROR(SEARCH("on payload",F23)))</formula>
    </cfRule>
  </conditionalFormatting>
  <conditionalFormatting sqref="F26">
    <cfRule type="containsText" dxfId="15" priority="14" operator="containsText" text="On Hand">
      <formula>NOT(ISERROR(SEARCH("On Hand",F26)))</formula>
    </cfRule>
    <cfRule type="containsText" dxfId="14" priority="15" operator="containsText" text="Shipping">
      <formula>NOT(ISERROR(SEARCH("Shipping",F26)))</formula>
    </cfRule>
    <cfRule type="containsText" dxfId="13" priority="16" operator="containsText" text="Hold">
      <formula>NOT(ISERROR(SEARCH("Hold",F26)))</formula>
    </cfRule>
  </conditionalFormatting>
  <conditionalFormatting sqref="F26">
    <cfRule type="containsText" dxfId="12" priority="13" operator="containsText" text="on payload">
      <formula>NOT(ISERROR(SEARCH("on payload",F26)))</formula>
    </cfRule>
  </conditionalFormatting>
  <conditionalFormatting sqref="F26">
    <cfRule type="containsText" dxfId="11" priority="11" operator="containsText" text="on payload">
      <formula>NOT(ISERROR(SEARCH("on payload",F26)))</formula>
    </cfRule>
  </conditionalFormatting>
  <conditionalFormatting sqref="F26">
    <cfRule type="containsText" dxfId="10" priority="12" operator="containsText" text="on payload">
      <formula>NOT(ISERROR(SEARCH("on payload",F26)))</formula>
    </cfRule>
  </conditionalFormatting>
  <conditionalFormatting sqref="F26">
    <cfRule type="containsText" dxfId="9" priority="9" operator="containsText" text="consumed">
      <formula>NOT(ISERROR(SEARCH("consumed",F26)))</formula>
    </cfRule>
    <cfRule type="containsText" dxfId="8" priority="10" operator="containsText" text="on payload">
      <formula>NOT(ISERROR(SEARCH("on payload",F26)))</formula>
    </cfRule>
  </conditionalFormatting>
  <conditionalFormatting sqref="F2">
    <cfRule type="containsText" dxfId="7" priority="6" operator="containsText" text="On Hand">
      <formula>NOT(ISERROR(SEARCH("On Hand",F2)))</formula>
    </cfRule>
    <cfRule type="containsText" dxfId="6" priority="7" operator="containsText" text="Shipping">
      <formula>NOT(ISERROR(SEARCH("Shipping",F2)))</formula>
    </cfRule>
    <cfRule type="containsText" dxfId="5" priority="8" operator="containsText" text="Hold">
      <formula>NOT(ISERROR(SEARCH("Hold",F2)))</formula>
    </cfRule>
  </conditionalFormatting>
  <conditionalFormatting sqref="F2">
    <cfRule type="containsText" dxfId="4" priority="5" operator="containsText" text="on payload">
      <formula>NOT(ISERROR(SEARCH("on payload",F2)))</formula>
    </cfRule>
  </conditionalFormatting>
  <conditionalFormatting sqref="F2">
    <cfRule type="containsText" dxfId="3" priority="3" operator="containsText" text="on payload">
      <formula>NOT(ISERROR(SEARCH("on payload",F2)))</formula>
    </cfRule>
  </conditionalFormatting>
  <conditionalFormatting sqref="F2">
    <cfRule type="containsText" dxfId="2" priority="4" operator="containsText" text="on payload">
      <formula>NOT(ISERROR(SEARCH("on payload",F2)))</formula>
    </cfRule>
  </conditionalFormatting>
  <conditionalFormatting sqref="F2">
    <cfRule type="containsText" dxfId="1" priority="1" operator="containsText" text="consumed">
      <formula>NOT(ISERROR(SEARCH("consumed",F2)))</formula>
    </cfRule>
    <cfRule type="containsText" dxfId="0" priority="2" operator="containsText" text="on payload">
      <formula>NOT(ISERROR(SEARCH("on payload",F2)))</formula>
    </cfRule>
  </conditionalFormatting>
  <hyperlinks>
    <hyperlink ref="I16" r:id="rId1" xr:uid="{2F93E9C5-DDF9-5F4D-AC8B-0138CD920BDD}"/>
    <hyperlink ref="I15" r:id="rId2" xr:uid="{79B0F088-7F49-DC45-9273-1E98B495DCAA}"/>
    <hyperlink ref="I9" r:id="rId3" xr:uid="{D98D00E4-F901-C34C-901A-5594B9C3661A}"/>
    <hyperlink ref="I11" r:id="rId4" xr:uid="{2FAABBE9-ECFB-44A5-A075-48B40B8984E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1</vt:lpstr>
      <vt:lpstr>Flight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Castleberry</cp:lastModifiedBy>
  <dcterms:created xsi:type="dcterms:W3CDTF">2020-10-06T02:25:27Z</dcterms:created>
  <dcterms:modified xsi:type="dcterms:W3CDTF">2021-04-23T21:06:18Z</dcterms:modified>
</cp:coreProperties>
</file>