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GBADs Github\GBADs-AMU-Dashboard\Data Processing\raw_data\"/>
    </mc:Choice>
  </mc:AlternateContent>
  <xr:revisionPtr revIDLastSave="0" documentId="13_ncr:1_{D7027F76-5A6C-43CC-BFD1-453D0770696F}" xr6:coauthVersionLast="47" xr6:coauthVersionMax="47" xr10:uidLastSave="{00000000-0000-0000-0000-000000000000}"/>
  <bookViews>
    <workbookView xWindow="-3300" yWindow="11890" windowWidth="25820" windowHeight="15500" xr2:uid="{AC3DE23B-CCA8-4C55-A652-BAD7C0A905D8}"/>
  </bookViews>
  <sheets>
    <sheet name="Farm summary" sheetId="1" r:id="rId1"/>
    <sheet name="AMR" sheetId="2" r:id="rId2"/>
    <sheet name="AH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2" i="3"/>
  <c r="F3" i="3"/>
  <c r="G3" i="3"/>
  <c r="H3" i="3"/>
  <c r="F4" i="3"/>
  <c r="G4" i="3"/>
  <c r="H4" i="3"/>
  <c r="G2" i="3"/>
  <c r="H2" i="3"/>
  <c r="F2" i="3"/>
  <c r="G4" i="2"/>
  <c r="H4" i="2"/>
  <c r="I4" i="2"/>
  <c r="G5" i="2"/>
  <c r="H5" i="2"/>
  <c r="I5" i="2"/>
  <c r="G7" i="2"/>
  <c r="H7" i="2"/>
  <c r="I7" i="2"/>
  <c r="G8" i="2"/>
  <c r="H8" i="2"/>
  <c r="I8" i="2"/>
  <c r="G9" i="2"/>
  <c r="H9" i="2"/>
  <c r="I9" i="2"/>
  <c r="H3" i="2"/>
  <c r="I3" i="2"/>
  <c r="G3" i="2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C1" authorId="0" shapeId="0" xr:uid="{43C62C6B-1676-4242-AA3E-B03450F54CBB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Using SEGES Average</t>
        </r>
      </text>
    </comment>
  </commentList>
</comments>
</file>

<file path=xl/sharedStrings.xml><?xml version="1.0" encoding="utf-8"?>
<sst xmlns="http://schemas.openxmlformats.org/spreadsheetml/2006/main" count="63" uniqueCount="39">
  <si>
    <t>average of  sows per farm</t>
  </si>
  <si>
    <t>average of  weaned piglets per sow per year</t>
  </si>
  <si>
    <t>average pigs produced per year</t>
  </si>
  <si>
    <t>farm for finishers</t>
  </si>
  <si>
    <t>total farms</t>
  </si>
  <si>
    <t>Metric</t>
  </si>
  <si>
    <t>Value</t>
  </si>
  <si>
    <t>Type</t>
  </si>
  <si>
    <t>Integer</t>
  </si>
  <si>
    <t>Float</t>
  </si>
  <si>
    <t>Integer?</t>
  </si>
  <si>
    <t>Scenario</t>
  </si>
  <si>
    <t>Farm Type</t>
  </si>
  <si>
    <t>Burden of AMR at Farm level</t>
  </si>
  <si>
    <t>Burden of AMR at Pop level</t>
  </si>
  <si>
    <t>Number of farms</t>
  </si>
  <si>
    <t>Average</t>
  </si>
  <si>
    <t>Worse</t>
  </si>
  <si>
    <t>Breed</t>
  </si>
  <si>
    <t>Nurse</t>
  </si>
  <si>
    <t>Fat</t>
  </si>
  <si>
    <t>AHLE at Farm level - Median</t>
  </si>
  <si>
    <t>AHLE at Farm level - 5%ile</t>
  </si>
  <si>
    <t>AHLE at Farm level - 95%ile</t>
  </si>
  <si>
    <t>AHLE at Pop level - Median</t>
  </si>
  <si>
    <t>AHLE at Pop level - 5%ile</t>
  </si>
  <si>
    <t>AHLE at Pop level - 95%ile</t>
  </si>
  <si>
    <t>Health Expenditure at Farm level</t>
  </si>
  <si>
    <t>Health Expenditure at Pop level</t>
  </si>
  <si>
    <t>Health expenditure due to AMR diahorrea</t>
  </si>
  <si>
    <t>Median</t>
  </si>
  <si>
    <t>5%ile</t>
  </si>
  <si>
    <t>95%ile</t>
  </si>
  <si>
    <t>AMU expenditure</t>
  </si>
  <si>
    <t>Feed corrections</t>
  </si>
  <si>
    <t>Production losses</t>
  </si>
  <si>
    <t>All</t>
  </si>
  <si>
    <t>farms for weaned pigs</t>
  </si>
  <si>
    <t xml:space="preserve">farms with sows producing piglets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</si>
</sst>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[$DKK]\ * #,##0.00_-;\-[$DKK]\ * #,##0.00_-;_-[$DKK]\ * &quot;-&quot;??_-;_-@_-"/>
    <numFmt numFmtId="166" formatCode="_([$DKK]\ * #,##0.00_);_([$DKK]\ * \(#,##0.00\);_([$DKK]\ 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2">
    <dxf>
      <font>
        <b val="0"/>
        <i/>
        <u val="double"/>
      </font>
    </dxf>
    <dxf>
      <font>
        <b val="0"/>
        <i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D6B1-487C-4DE3-A34E-C9762E104843}">
  <dimension ref="A1:C9"/>
  <sheetViews>
    <sheetView tabSelected="1" workbookViewId="0">
      <selection activeCell="A7" sqref="A7"/>
    </sheetView>
  </sheetViews>
  <sheetFormatPr defaultRowHeight="15" x14ac:dyDescent="0.25"/>
  <cols>
    <col min="1" max="1" width="41.42578125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t="s">
        <v>38</v>
      </c>
      <c r="B2">
        <v>760</v>
      </c>
      <c r="C2" t="s">
        <v>8</v>
      </c>
    </row>
    <row r="3" spans="1:3" x14ac:dyDescent="0.25">
      <c r="A3" t="s">
        <v>0</v>
      </c>
      <c r="B3" s="2">
        <v>824</v>
      </c>
      <c r="C3" t="s">
        <v>9</v>
      </c>
    </row>
    <row r="4" spans="1:3" x14ac:dyDescent="0.25">
      <c r="A4" t="s">
        <v>1</v>
      </c>
      <c r="B4" s="2">
        <v>34.1</v>
      </c>
      <c r="C4" t="s">
        <v>9</v>
      </c>
    </row>
    <row r="5" spans="1:3" x14ac:dyDescent="0.25">
      <c r="A5" t="s">
        <v>37</v>
      </c>
      <c r="B5">
        <v>483</v>
      </c>
      <c r="C5" t="s">
        <v>8</v>
      </c>
    </row>
    <row r="6" spans="1:3" x14ac:dyDescent="0.25">
      <c r="A6" t="s">
        <v>2</v>
      </c>
      <c r="B6">
        <v>27105</v>
      </c>
      <c r="C6" t="s">
        <v>10</v>
      </c>
    </row>
    <row r="7" spans="1:3" x14ac:dyDescent="0.25">
      <c r="A7" t="s">
        <v>3</v>
      </c>
      <c r="B7">
        <v>1116</v>
      </c>
      <c r="C7" t="s">
        <v>8</v>
      </c>
    </row>
    <row r="8" spans="1:3" x14ac:dyDescent="0.25">
      <c r="A8" t="s">
        <v>2</v>
      </c>
      <c r="B8">
        <v>8595</v>
      </c>
      <c r="C8" t="s">
        <v>10</v>
      </c>
    </row>
    <row r="9" spans="1:3" x14ac:dyDescent="0.25">
      <c r="A9" t="s">
        <v>4</v>
      </c>
      <c r="B9">
        <f>B7+B5+B2</f>
        <v>2359</v>
      </c>
      <c r="C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DB34-4E0C-4994-97D4-A599EB20ADE2}">
  <dimension ref="A1:L10"/>
  <sheetViews>
    <sheetView workbookViewId="0">
      <selection activeCell="B13" sqref="B13"/>
    </sheetView>
  </sheetViews>
  <sheetFormatPr defaultRowHeight="15" x14ac:dyDescent="0.25"/>
  <cols>
    <col min="1" max="1" width="21.5703125" customWidth="1"/>
    <col min="2" max="2" width="15.42578125" customWidth="1"/>
    <col min="3" max="3" width="22" customWidth="1"/>
    <col min="4" max="6" width="19.140625" customWidth="1"/>
    <col min="7" max="9" width="23.140625" customWidth="1"/>
    <col min="10" max="12" width="22" customWidth="1"/>
  </cols>
  <sheetData>
    <row r="1" spans="1:12" x14ac:dyDescent="0.25">
      <c r="D1" s="1" t="s">
        <v>13</v>
      </c>
      <c r="G1" s="1" t="s">
        <v>14</v>
      </c>
      <c r="J1" s="3" t="s">
        <v>29</v>
      </c>
    </row>
    <row r="2" spans="1:12" s="3" customFormat="1" x14ac:dyDescent="0.25">
      <c r="A2" s="1" t="s">
        <v>11</v>
      </c>
      <c r="B2" s="1" t="s">
        <v>12</v>
      </c>
      <c r="C2" s="1" t="s">
        <v>15</v>
      </c>
      <c r="D2" s="1" t="s">
        <v>30</v>
      </c>
      <c r="E2" s="1" t="s">
        <v>31</v>
      </c>
      <c r="F2" s="1" t="s">
        <v>32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</row>
    <row r="3" spans="1:12" x14ac:dyDescent="0.25">
      <c r="A3" t="s">
        <v>16</v>
      </c>
      <c r="B3" t="s">
        <v>18</v>
      </c>
      <c r="C3">
        <v>760</v>
      </c>
      <c r="D3" s="4">
        <v>-8548.6801390308301</v>
      </c>
      <c r="E3" s="4">
        <v>-8993.5832567502948</v>
      </c>
      <c r="F3" s="4">
        <v>-8308.2539107726425</v>
      </c>
      <c r="G3" s="4">
        <f>D3*$C3</f>
        <v>-6496996.9056634307</v>
      </c>
      <c r="H3" s="4">
        <f t="shared" ref="H3:I3" si="0">E3*$C3</f>
        <v>-6835123.2751302244</v>
      </c>
      <c r="I3" s="4">
        <f t="shared" si="0"/>
        <v>-6314272.972187208</v>
      </c>
      <c r="J3" s="4"/>
    </row>
    <row r="4" spans="1:12" x14ac:dyDescent="0.25">
      <c r="A4" t="s">
        <v>16</v>
      </c>
      <c r="B4" t="s">
        <v>19</v>
      </c>
      <c r="C4">
        <v>483</v>
      </c>
      <c r="D4" s="4">
        <v>-42376.531629593155</v>
      </c>
      <c r="E4" s="4">
        <v>-42376.531629593155</v>
      </c>
      <c r="F4" s="4">
        <v>-42376.531629593155</v>
      </c>
      <c r="G4" s="4">
        <f t="shared" ref="G4:G9" si="1">D4*$C4</f>
        <v>-20467864.777093492</v>
      </c>
      <c r="H4" s="4">
        <f t="shared" ref="H4:H9" si="2">E4*$C4</f>
        <v>-20467864.777093492</v>
      </c>
      <c r="I4" s="4">
        <f t="shared" ref="I4:I9" si="3">F4*$C4</f>
        <v>-20467864.777093492</v>
      </c>
      <c r="J4" s="4"/>
    </row>
    <row r="5" spans="1:12" x14ac:dyDescent="0.25">
      <c r="A5" t="s">
        <v>16</v>
      </c>
      <c r="B5" t="s">
        <v>20</v>
      </c>
      <c r="C5">
        <v>1116</v>
      </c>
      <c r="D5" s="4">
        <v>0</v>
      </c>
      <c r="E5" s="4">
        <v>0</v>
      </c>
      <c r="F5" s="4">
        <v>0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4"/>
    </row>
    <row r="6" spans="1:12" s="6" customFormat="1" x14ac:dyDescent="0.25">
      <c r="A6" t="s">
        <v>16</v>
      </c>
      <c r="B6" s="6" t="s">
        <v>36</v>
      </c>
      <c r="C6" s="6">
        <v>2359</v>
      </c>
      <c r="D6" s="7"/>
      <c r="E6" s="7"/>
      <c r="F6" s="7"/>
      <c r="G6" s="7"/>
      <c r="H6" s="7"/>
      <c r="I6" s="7"/>
      <c r="J6" s="7">
        <v>11908618.53420254</v>
      </c>
      <c r="K6" s="7">
        <v>15164261.875464201</v>
      </c>
      <c r="L6" s="7">
        <v>26964861.682756923</v>
      </c>
    </row>
    <row r="7" spans="1:12" x14ac:dyDescent="0.25">
      <c r="A7" t="s">
        <v>17</v>
      </c>
      <c r="B7" t="s">
        <v>18</v>
      </c>
      <c r="C7">
        <v>760</v>
      </c>
      <c r="D7" s="4">
        <v>-192320.20092740544</v>
      </c>
      <c r="E7" s="4">
        <v>-198802.86667517913</v>
      </c>
      <c r="F7" s="4">
        <v>-188817.9891622712</v>
      </c>
      <c r="G7" s="4">
        <f t="shared" si="1"/>
        <v>-146163352.70482814</v>
      </c>
      <c r="H7" s="4">
        <f t="shared" si="2"/>
        <v>-151090178.67313614</v>
      </c>
      <c r="I7" s="4">
        <f t="shared" si="3"/>
        <v>-143501671.76332611</v>
      </c>
      <c r="L7" s="4"/>
    </row>
    <row r="8" spans="1:12" x14ac:dyDescent="0.25">
      <c r="A8" t="s">
        <v>17</v>
      </c>
      <c r="B8" t="s">
        <v>19</v>
      </c>
      <c r="C8">
        <v>483</v>
      </c>
      <c r="D8" s="4">
        <v>-583624.76948835922</v>
      </c>
      <c r="E8" s="4">
        <v>-583624.76948835922</v>
      </c>
      <c r="F8" s="4">
        <v>-583624.76948835922</v>
      </c>
      <c r="G8" s="4">
        <f t="shared" si="1"/>
        <v>-281890763.6628775</v>
      </c>
      <c r="H8" s="4">
        <f t="shared" si="2"/>
        <v>-281890763.6628775</v>
      </c>
      <c r="I8" s="4">
        <f t="shared" si="3"/>
        <v>-281890763.6628775</v>
      </c>
      <c r="L8" s="4"/>
    </row>
    <row r="9" spans="1:12" x14ac:dyDescent="0.25">
      <c r="A9" t="s">
        <v>17</v>
      </c>
      <c r="B9" t="s">
        <v>20</v>
      </c>
      <c r="C9">
        <v>1116</v>
      </c>
      <c r="D9" s="4">
        <v>0</v>
      </c>
      <c r="E9" s="4">
        <v>0</v>
      </c>
      <c r="F9" s="4">
        <v>0</v>
      </c>
      <c r="G9" s="4">
        <f t="shared" si="1"/>
        <v>0</v>
      </c>
      <c r="H9" s="4">
        <f t="shared" si="2"/>
        <v>0</v>
      </c>
      <c r="I9" s="4">
        <f t="shared" si="3"/>
        <v>0</v>
      </c>
      <c r="L9" s="4"/>
    </row>
    <row r="10" spans="1:12" s="6" customFormat="1" x14ac:dyDescent="0.25">
      <c r="A10" t="s">
        <v>17</v>
      </c>
      <c r="B10" s="6" t="s">
        <v>36</v>
      </c>
      <c r="C10" s="6">
        <v>2359</v>
      </c>
      <c r="J10" s="7">
        <v>191639979.42879176</v>
      </c>
      <c r="K10" s="7">
        <v>244031566.42777866</v>
      </c>
      <c r="L10" s="7">
        <v>428054116.36770564</v>
      </c>
    </row>
  </sheetData>
  <conditionalFormatting sqref="A1:L14">
    <cfRule type="expression" dxfId="1" priority="2">
      <formula>_xlfn.ISFORMULA(A1)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6A8A-ED5A-4234-A6FF-DFB5D145238A}">
  <dimension ref="A1:J4"/>
  <sheetViews>
    <sheetView workbookViewId="0">
      <selection activeCell="G7" sqref="G7"/>
    </sheetView>
  </sheetViews>
  <sheetFormatPr defaultRowHeight="15" x14ac:dyDescent="0.25"/>
  <cols>
    <col min="1" max="1" width="13.85546875" customWidth="1"/>
    <col min="2" max="2" width="17.28515625" customWidth="1"/>
    <col min="3" max="5" width="27.42578125" customWidth="1"/>
    <col min="6" max="8" width="26.140625" customWidth="1"/>
    <col min="9" max="10" width="32.42578125" customWidth="1"/>
  </cols>
  <sheetData>
    <row r="1" spans="1:10" x14ac:dyDescent="0.25">
      <c r="A1" s="1" t="s">
        <v>12</v>
      </c>
      <c r="B1" s="1" t="s">
        <v>15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spans="1:10" x14ac:dyDescent="0.25">
      <c r="A2" t="s">
        <v>18</v>
      </c>
      <c r="B2">
        <v>760</v>
      </c>
      <c r="C2" s="4">
        <v>-4208686.2942300672</v>
      </c>
      <c r="D2" s="4">
        <v>-4555438.3785672523</v>
      </c>
      <c r="E2" s="4">
        <v>-3851860.3610761287</v>
      </c>
      <c r="F2" s="4">
        <f>C2*$B2</f>
        <v>-3198601583.614851</v>
      </c>
      <c r="G2" s="4">
        <f t="shared" ref="G2:H2" si="0">D2*$B2</f>
        <v>-3462133167.7111115</v>
      </c>
      <c r="H2" s="4">
        <f t="shared" si="0"/>
        <v>-2927413874.4178576</v>
      </c>
      <c r="I2" s="4">
        <v>575000</v>
      </c>
      <c r="J2" s="5">
        <f>I2*$B2</f>
        <v>437000000</v>
      </c>
    </row>
    <row r="3" spans="1:10" x14ac:dyDescent="0.25">
      <c r="A3" t="s">
        <v>19</v>
      </c>
      <c r="B3">
        <v>483</v>
      </c>
      <c r="C3" s="4">
        <v>-693423.40522238275</v>
      </c>
      <c r="D3" s="4">
        <v>-726209.57383970707</v>
      </c>
      <c r="E3" s="4">
        <v>-660206.61618077452</v>
      </c>
      <c r="F3" s="4">
        <f t="shared" ref="F3:F4" si="1">C3*$B3</f>
        <v>-334923504.72241086</v>
      </c>
      <c r="G3" s="4">
        <f t="shared" ref="G3:G4" si="2">D3*$B3</f>
        <v>-350759224.1645785</v>
      </c>
      <c r="H3" s="4">
        <f t="shared" ref="H3:H4" si="3">E3*$B3</f>
        <v>-318879795.61531407</v>
      </c>
      <c r="I3" s="4">
        <v>147043.78307799439</v>
      </c>
      <c r="J3" s="5">
        <f t="shared" ref="J3:J4" si="4">I3*$B3</f>
        <v>71022147.226671293</v>
      </c>
    </row>
    <row r="4" spans="1:10" x14ac:dyDescent="0.25">
      <c r="A4" t="s">
        <v>20</v>
      </c>
      <c r="B4">
        <v>1116</v>
      </c>
      <c r="C4" s="4">
        <v>-1076592.5643644766</v>
      </c>
      <c r="D4" s="4">
        <v>-1158450.4740427942</v>
      </c>
      <c r="E4" s="4">
        <v>-996180.47789121419</v>
      </c>
      <c r="F4" s="4">
        <f t="shared" si="1"/>
        <v>-1201477301.8307559</v>
      </c>
      <c r="G4" s="4">
        <f t="shared" si="2"/>
        <v>-1292830729.0317583</v>
      </c>
      <c r="H4" s="4">
        <f t="shared" si="3"/>
        <v>-1111737413.3265951</v>
      </c>
      <c r="I4" s="4">
        <v>49813.121969739572</v>
      </c>
      <c r="J4" s="5">
        <f t="shared" si="4"/>
        <v>55591444.118229359</v>
      </c>
    </row>
  </sheetData>
  <conditionalFormatting sqref="A1:J4">
    <cfRule type="expression" dxfId="0" priority="2">
      <formula>_xlfn.ISFORMULA(A1)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summary</vt:lpstr>
      <vt:lpstr>AMR</vt:lpstr>
      <vt:lpstr>AHLE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Replogle</dc:creator>
  <cp:lastModifiedBy>Justin Replogle</cp:lastModifiedBy>
  <dcterms:created xsi:type="dcterms:W3CDTF">2025-01-06T19:06:38Z</dcterms:created>
  <dcterms:modified xsi:type="dcterms:W3CDTF">2025-02-06T17:17:45Z</dcterms:modified>
</cp:coreProperties>
</file>