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temesgen\OneDrive - CGIAR\Documents\GBADs\Eth and UoL\small ruminant\prod and reprod\"/>
    </mc:Choice>
  </mc:AlternateContent>
  <xr:revisionPtr revIDLastSave="0" documentId="13_ncr:1_{FA65FC0F-35A0-42CE-B48E-BA3F95F97B79}" xr6:coauthVersionLast="47" xr6:coauthVersionMax="47" xr10:uidLastSave="{00000000-0000-0000-0000-000000000000}"/>
  <bookViews>
    <workbookView xWindow="-110" yWindow="-110" windowWidth="19420" windowHeight="10420" xr2:uid="{AB5BF22F-670F-49C4-BB05-A4BAF1E8A4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H16" i="1"/>
  <c r="E16" i="1"/>
  <c r="I15" i="1"/>
  <c r="F15" i="1"/>
  <c r="F14" i="1"/>
  <c r="I14" i="1"/>
  <c r="I11" i="1"/>
  <c r="F11" i="1"/>
  <c r="I10" i="1"/>
  <c r="F10" i="1"/>
  <c r="F8" i="1"/>
  <c r="I7" i="1"/>
  <c r="I6" i="1"/>
  <c r="F7" i="1"/>
  <c r="F6" i="1"/>
  <c r="F5" i="1"/>
  <c r="E9" i="1"/>
  <c r="F4" i="1"/>
  <c r="I18" i="1"/>
  <c r="F18" i="1"/>
  <c r="E3" i="1"/>
  <c r="H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Wudu Temesgen</author>
    <author>WT</author>
  </authors>
  <commentList>
    <comment ref="M3" authorId="0" shapeId="0" xr:uid="{32B3FC66-01ED-4618-8576-F953392331F9}">
      <text>
        <r>
          <rPr>
            <b/>
            <sz val="9"/>
            <color indexed="81"/>
            <rFont val="Tahoma"/>
            <family val="2"/>
          </rPr>
          <t>Wudu Temesgen:</t>
        </r>
        <r>
          <rPr>
            <sz val="9"/>
            <color indexed="81"/>
            <rFont val="Tahoma"/>
            <family val="2"/>
          </rPr>
          <t xml:space="preserve">
hh= housholds/flocks</t>
        </r>
      </text>
    </comment>
    <comment ref="C4" authorId="0" shapeId="0" xr:uid="{FABCB582-3193-44E0-A070-B6ED1C400F6D}">
      <text>
        <r>
          <rPr>
            <b/>
            <sz val="9"/>
            <color indexed="81"/>
            <rFont val="Tahoma"/>
            <family val="2"/>
          </rPr>
          <t>Wudu Temesgen:</t>
        </r>
        <r>
          <rPr>
            <sz val="9"/>
            <color indexed="81"/>
            <rFont val="Tahoma"/>
            <family val="2"/>
          </rPr>
          <t xml:space="preserve">
average calcuated from three agroecolgy</t>
        </r>
      </text>
    </comment>
    <comment ref="J10" authorId="1" shapeId="0" xr:uid="{1770DB53-5722-4BED-AAFC-454915C8F142}">
      <text>
        <r>
          <rPr>
            <b/>
            <sz val="9"/>
            <color indexed="81"/>
            <rFont val="Tahoma"/>
            <family val="2"/>
          </rPr>
          <t>WT:</t>
        </r>
        <r>
          <rPr>
            <sz val="9"/>
            <color indexed="81"/>
            <rFont val="Tahoma"/>
            <family val="2"/>
          </rPr>
          <t xml:space="preserve">
monitred flocks</t>
        </r>
      </text>
    </comment>
    <comment ref="H12" authorId="1" shapeId="0" xr:uid="{C73ABC0B-7E6B-43D4-99E9-ED53CF7C7397}">
      <text>
        <r>
          <rPr>
            <b/>
            <sz val="9"/>
            <color indexed="81"/>
            <rFont val="Tahoma"/>
            <family val="2"/>
          </rPr>
          <t>WT:</t>
        </r>
        <r>
          <rPr>
            <sz val="9"/>
            <color indexed="81"/>
            <rFont val="Tahoma"/>
            <family val="2"/>
          </rPr>
          <t xml:space="preserve">
this standard devation of residuals for the whole population</t>
        </r>
      </text>
    </comment>
  </commentList>
</comments>
</file>

<file path=xl/sharedStrings.xml><?xml version="1.0" encoding="utf-8"?>
<sst xmlns="http://schemas.openxmlformats.org/spreadsheetml/2006/main" count="106" uniqueCount="65">
  <si>
    <t xml:space="preserve">horo </t>
  </si>
  <si>
    <t>CLM</t>
  </si>
  <si>
    <t xml:space="preserve">station </t>
  </si>
  <si>
    <t xml:space="preserve">records </t>
  </si>
  <si>
    <t>Abegaz, S., Duguma, G., Negussie, E., Gelmesa, U.,Terefe, F., Rege, J.E.O.  2002. Factors affecting reproductive performance and estimates of genetic parameters of litter size in Horro sheep. Journal of Agricultural Science , 139, 79–85.</t>
  </si>
  <si>
    <t>Begait</t>
  </si>
  <si>
    <t>11.34 + 1.3</t>
  </si>
  <si>
    <t>on farmn</t>
  </si>
  <si>
    <t>interveiw</t>
  </si>
  <si>
    <t>126hh</t>
  </si>
  <si>
    <t xml:space="preserve"> Berhe, A., Alemayehu, K.,  Mekuriaw, Z.  2019. Breeding Practices, Flock Structure and Reproductive Performance of Begait Sheep in Ethiopia Int. J. Adv. Res. Biol. Sci. (2019). 6(7): 53-7</t>
  </si>
  <si>
    <t>dawro</t>
  </si>
  <si>
    <t xml:space="preserve">on farm </t>
  </si>
  <si>
    <t xml:space="preserve">interview of farmers </t>
  </si>
  <si>
    <t>247  hh</t>
  </si>
  <si>
    <t>Hussien T. 2018. Local sheep and goat reproductive performance managed under farmer condition in Southern Ethiopia. International Journal of Livestock Production, Vol. 9. pp. 280-285</t>
  </si>
  <si>
    <t>begait</t>
  </si>
  <si>
    <t>on farm</t>
  </si>
  <si>
    <t>monitoring</t>
  </si>
  <si>
    <r>
      <t xml:space="preserve">Ashebir, G., Guesh Negash Haile, G.N., Kidane Weldu. K.,  2016. Reproductive performance of begayt sheep under different management systems in western zone of Tigray. </t>
    </r>
    <r>
      <rPr>
        <sz val="10"/>
        <color theme="1"/>
        <rFont val="Calibri"/>
        <family val="2"/>
        <scheme val="minor"/>
      </rPr>
      <t>Journal of Dairy, Veterinary &amp; Animal Research, 3,3.</t>
    </r>
    <r>
      <rPr>
        <sz val="11"/>
        <color theme="1"/>
        <rFont val="Calibri"/>
        <family val="2"/>
        <scheme val="minor"/>
      </rPr>
      <t xml:space="preserve"> </t>
    </r>
  </si>
  <si>
    <t>Alaba area</t>
  </si>
  <si>
    <t xml:space="preserve">12.43+0.1 </t>
  </si>
  <si>
    <t xml:space="preserve">interveiw </t>
  </si>
  <si>
    <t>60hh</t>
  </si>
  <si>
    <t>Talore, D.G., 2009. On-Farm Performance Evaluation Of Indigenous Sheep And Goats In Alaba, Southern Ethiopia. MSc thesis. Hawasa University</t>
  </si>
  <si>
    <t>goma district</t>
  </si>
  <si>
    <t>13 (se 0.3)</t>
  </si>
  <si>
    <t>160hh</t>
  </si>
  <si>
    <t xml:space="preserve">Gemeda, B.S. 2009.  Production and Marketing Systems of Small Ruminants in Goma District of Jimma Zone, Western Ethiopia. MSc thesis, Hawasa University. </t>
  </si>
  <si>
    <t>south west</t>
  </si>
  <si>
    <t>13±2</t>
  </si>
  <si>
    <t>Kochore (Gedeo)</t>
  </si>
  <si>
    <t>21±5</t>
  </si>
  <si>
    <t>farm</t>
  </si>
  <si>
    <t>80hh</t>
  </si>
  <si>
    <t>Tolera, A., 1998. Production Situation and Some Productivity and Physical Characters of Traditionally Managed Sheep and Goats in Kochore District, Southern Ethiopia, Journal of Applied Animal Research, 13:1-2, 49-59, DOI:10.1080/09712119.1998.9706672</t>
  </si>
  <si>
    <t>Gedeo</t>
  </si>
  <si>
    <t xml:space="preserve">Debele, S.,   Habta, M., 2015. Sheep and Goat Production Practice In Agroforestry Systems of Gedio Zone, Ethiopia. International Journal of Environment,4,2 </t>
  </si>
  <si>
    <t xml:space="preserve">Bonga </t>
  </si>
  <si>
    <t>records</t>
  </si>
  <si>
    <r>
      <t>Tera, A</t>
    </r>
    <r>
      <rPr>
        <sz val="12"/>
        <color rgb="FF333333"/>
        <rFont val="Times New Roman"/>
        <family val="1"/>
      </rPr>
      <t xml:space="preserve">., </t>
    </r>
    <r>
      <rPr>
        <sz val="11"/>
        <color rgb="FF333333"/>
        <rFont val="Times New Roman"/>
        <family val="1"/>
      </rPr>
      <t>Getachew, T., Melesse, A.,</t>
    </r>
    <r>
      <rPr>
        <sz val="12"/>
        <color rgb="FF333333"/>
        <rFont val="Times New Roman"/>
        <family val="1"/>
      </rPr>
      <t xml:space="preserve"> </t>
    </r>
    <r>
      <rPr>
        <sz val="11"/>
        <color rgb="FF333333"/>
        <rFont val="Times New Roman"/>
        <family val="1"/>
      </rPr>
      <t>Rekik, M., Rischkowsky, B., Mwacharo, J.M., Abate, Z., Haile, A. 2021</t>
    </r>
    <r>
      <rPr>
        <sz val="12"/>
        <color rgb="FF333333"/>
        <rFont val="Times New Roman"/>
        <family val="1"/>
      </rPr>
      <t xml:space="preserve">. </t>
    </r>
    <r>
      <rPr>
        <sz val="11"/>
        <color rgb="FF333333"/>
        <rFont val="Times New Roman"/>
        <family val="1"/>
      </rPr>
      <t xml:space="preserve"> Estimates of genetic parameters and trends for reproduction traits in Bonga sheep, Ethiopia</t>
    </r>
    <r>
      <rPr>
        <sz val="12"/>
        <color rgb="FF333333"/>
        <rFont val="Times New Roman"/>
        <family val="1"/>
      </rPr>
      <t xml:space="preserve">. </t>
    </r>
    <r>
      <rPr>
        <sz val="11"/>
        <color rgb="FF333333"/>
        <rFont val="Times New Roman"/>
        <family val="1"/>
      </rPr>
      <t>Tropical Animal Health and Production, 53,42</t>
    </r>
  </si>
  <si>
    <t>Mukasa-Mugerwa, E., Anindo, D., Sovani, S., Lahlou-Kassi, A., Tebely, S., Rege, J.E.O. and Baker, R.L. 2002. Reproductive performance and productivity of Menz and Horro sheep lambing in the wet and dry seasons in the highlands of Ethiopia. Small Ruminant Research 45:261–271</t>
  </si>
  <si>
    <t>menz</t>
  </si>
  <si>
    <t>Mukasa-Mugerwa, E., Anindo, D., Sovani, S., Lahlou-Kassi, A., Tebely, S., Rege, J.E.O. and Baker, R.L. 2002. Reproductive performance and productivity of Menz and Horro sheep lambing in the wet and dry seasons in the highlands of Ethiopia. Small Ruminant Research 45:261–272</t>
  </si>
  <si>
    <t>washera</t>
  </si>
  <si>
    <t>Mekuriaw,S.  Taye, M., Z. Mekuriaw, Z., Mekuriaw, G.,  Mazengia, H.,Haile, A. 201Evaluation of reproductive performances and survival rate of Washera sheep under farm and station management systems in Amhara region, Ethiopia.  Agricultural Advances, 2(7) 206-215</t>
  </si>
  <si>
    <t>15.67±3.55</t>
  </si>
  <si>
    <t>Tesfaye, G. (2008) Characterization of Menz and Afar Indigenous Sheep Breeds of Smallholders and Pastoralists for Designing Community-Based Breeding Strategies in Ethiopia. M.Sc. Thesis, Haramaya University, Haramaya</t>
  </si>
  <si>
    <t>monitoring recording</t>
  </si>
  <si>
    <t>Haile, A., Dessie, T. and B. Rischkowsky. 2014. Performance of indigenous sheep breeds managed under community-based breeding programs in the highlands of Ethiopia: Preliminary results. Addis Ababa: ICARDA</t>
  </si>
  <si>
    <t>psystem</t>
  </si>
  <si>
    <t>age1srlambing</t>
  </si>
  <si>
    <t>sdLI</t>
  </si>
  <si>
    <t>sdLS</t>
  </si>
  <si>
    <t>sz</t>
  </si>
  <si>
    <t>seLS</t>
  </si>
  <si>
    <t>seLI</t>
  </si>
  <si>
    <t>meanLI</t>
  </si>
  <si>
    <t>s.wollo</t>
  </si>
  <si>
    <t>289hh</t>
  </si>
  <si>
    <t>Abebe T. 2020Sheep Breeding Practices and reproductive performance in
Lagambo District, South Wollo Zone, Amhara Region inEthiopia.nt. J. Adv. Res. Biol. Sci. (2020). 7(10): 125–136</t>
  </si>
  <si>
    <t>not given</t>
  </si>
  <si>
    <r>
      <t>Berhanu B and Aynalem H 2009: Reproductive performance of traditionally managed sheep in the south western part of Ethiopia. </t>
    </r>
    <r>
      <rPr>
        <i/>
        <sz val="11"/>
        <color rgb="FFFF0000"/>
        <rFont val="Times New Roman"/>
        <family val="1"/>
      </rPr>
      <t>Livestock Research for Rural Development. Volume 21, Article #154. </t>
    </r>
    <r>
      <rPr>
        <sz val="11"/>
        <color rgb="FFFF0000"/>
        <rFont val="Times New Roman"/>
        <family val="1"/>
      </rPr>
      <t>Retrieved November 9, 2021, from http://www.lrrd.org/lrrd21/9/bela21154.htm</t>
    </r>
  </si>
  <si>
    <t>on station</t>
  </si>
  <si>
    <t>meanLS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</si>
</sst>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333333"/>
      <name val="Times New Roman"/>
      <family val="1"/>
    </font>
    <font>
      <sz val="12"/>
      <color rgb="FF333333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i/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2" fontId="0" fillId="0" borderId="0" xfId="0" applyNumberFormat="1" applyAlignment="1">
      <alignment horizontal="right"/>
    </xf>
    <xf numFmtId="2" fontId="8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2F7F-40C8-4FEA-85E2-13354CDAD6E0}">
  <dimension ref="A1:O18"/>
  <sheetViews>
    <sheetView tabSelected="1" topLeftCell="B6" workbookViewId="0">
      <selection activeCell="I23" sqref="I23"/>
    </sheetView>
  </sheetViews>
  <sheetFormatPr defaultRowHeight="14.5" x14ac:dyDescent="0.35"/>
  <sheetData>
    <row r="1" spans="1:15" x14ac:dyDescent="0.35">
      <c r="B1" t="s">
        <v>50</v>
      </c>
      <c r="C1" t="s">
        <v>51</v>
      </c>
      <c r="D1" t="s">
        <v>57</v>
      </c>
      <c r="E1" t="s">
        <v>56</v>
      </c>
      <c r="F1" t="s">
        <v>52</v>
      </c>
      <c r="G1" t="s">
        <v>64</v>
      </c>
      <c r="H1" t="s">
        <v>55</v>
      </c>
      <c r="I1" t="s">
        <v>53</v>
      </c>
      <c r="J1" t="s">
        <v>54</v>
      </c>
    </row>
    <row r="2" spans="1:15" x14ac:dyDescent="0.35">
      <c r="A2" s="1" t="s">
        <v>0</v>
      </c>
      <c r="B2" t="s">
        <v>1</v>
      </c>
      <c r="C2" s="2"/>
      <c r="D2" s="2"/>
      <c r="E2" s="2"/>
      <c r="F2" s="2"/>
      <c r="G2" s="2">
        <v>1.34</v>
      </c>
      <c r="H2" s="8">
        <v>0.01</v>
      </c>
      <c r="I2" s="8">
        <f>H2*SQRT(J2)</f>
        <v>0.47042533945356307</v>
      </c>
      <c r="J2" s="2">
        <v>2213</v>
      </c>
      <c r="K2" t="s">
        <v>2</v>
      </c>
      <c r="L2" t="s">
        <v>3</v>
      </c>
      <c r="M2" s="2">
        <v>2213</v>
      </c>
      <c r="N2" s="3" t="s">
        <v>4</v>
      </c>
    </row>
    <row r="3" spans="1:15" ht="15.5" x14ac:dyDescent="0.35">
      <c r="A3" s="1" t="s">
        <v>5</v>
      </c>
      <c r="B3" t="s">
        <v>1</v>
      </c>
      <c r="C3" s="2" t="s">
        <v>6</v>
      </c>
      <c r="D3" s="2">
        <v>6.79</v>
      </c>
      <c r="E3" s="8">
        <f>F3/SQRT(J3)</f>
        <v>0.13897584579446068</v>
      </c>
      <c r="F3" s="8">
        <v>1.56</v>
      </c>
      <c r="G3" s="2">
        <v>1.33</v>
      </c>
      <c r="H3" s="8">
        <f>I3/SQRT(J3)</f>
        <v>4.187092789961315E-2</v>
      </c>
      <c r="I3" s="8">
        <v>0.47</v>
      </c>
      <c r="J3" s="2">
        <v>126</v>
      </c>
      <c r="K3" t="s">
        <v>7</v>
      </c>
      <c r="L3" t="s">
        <v>8</v>
      </c>
      <c r="M3" s="2" t="s">
        <v>9</v>
      </c>
      <c r="N3" t="s">
        <v>10</v>
      </c>
      <c r="O3" s="4"/>
    </row>
    <row r="4" spans="1:15" x14ac:dyDescent="0.35">
      <c r="A4" s="1" t="s">
        <v>11</v>
      </c>
      <c r="B4" t="s">
        <v>1</v>
      </c>
      <c r="C4" s="2">
        <v>13.5</v>
      </c>
      <c r="D4" s="2">
        <v>8.69</v>
      </c>
      <c r="E4" s="8">
        <v>9.6000000000000002E-2</v>
      </c>
      <c r="F4" s="8">
        <f>E4*SQRT(J4)</f>
        <v>1.5087584299681644</v>
      </c>
      <c r="G4" s="2"/>
      <c r="H4" s="8"/>
      <c r="I4" s="8"/>
      <c r="J4" s="2">
        <v>247</v>
      </c>
      <c r="K4" t="s">
        <v>12</v>
      </c>
      <c r="L4" t="s">
        <v>13</v>
      </c>
      <c r="M4" s="2" t="s">
        <v>14</v>
      </c>
      <c r="N4" s="3" t="s">
        <v>15</v>
      </c>
    </row>
    <row r="5" spans="1:15" x14ac:dyDescent="0.35">
      <c r="A5" s="1" t="s">
        <v>16</v>
      </c>
      <c r="B5" t="s">
        <v>1</v>
      </c>
      <c r="C5" s="2">
        <v>24.4</v>
      </c>
      <c r="D5" s="2">
        <v>8.56</v>
      </c>
      <c r="E5" s="8">
        <v>0.01</v>
      </c>
      <c r="F5" s="8">
        <f>E5*SQRT(J5)</f>
        <v>0.1224744871391589</v>
      </c>
      <c r="G5" s="2">
        <v>1.1000000000000001</v>
      </c>
      <c r="H5" s="8" t="s">
        <v>61</v>
      </c>
      <c r="I5" s="8" t="s">
        <v>61</v>
      </c>
      <c r="J5" s="2">
        <v>150</v>
      </c>
      <c r="K5" t="s">
        <v>17</v>
      </c>
      <c r="L5" t="s">
        <v>18</v>
      </c>
      <c r="M5" s="2">
        <v>150</v>
      </c>
      <c r="N5" s="3" t="s">
        <v>19</v>
      </c>
    </row>
    <row r="6" spans="1:15" x14ac:dyDescent="0.35">
      <c r="A6" t="s">
        <v>20</v>
      </c>
      <c r="B6" t="s">
        <v>1</v>
      </c>
      <c r="C6" s="2" t="s">
        <v>21</v>
      </c>
      <c r="D6" s="2">
        <v>9.19</v>
      </c>
      <c r="E6" s="8">
        <v>0.08</v>
      </c>
      <c r="F6" s="8">
        <f>E6*SQRT(J6)</f>
        <v>0.6196773353931867</v>
      </c>
      <c r="G6" s="2">
        <v>1.52</v>
      </c>
      <c r="H6" s="8">
        <v>0.04</v>
      </c>
      <c r="I6" s="8">
        <f>H6*SQRT(J6)</f>
        <v>0.30983866769659335</v>
      </c>
      <c r="J6" s="2">
        <v>60</v>
      </c>
      <c r="K6" t="s">
        <v>17</v>
      </c>
      <c r="L6" t="s">
        <v>22</v>
      </c>
      <c r="M6" s="2" t="s">
        <v>23</v>
      </c>
      <c r="N6" t="s">
        <v>24</v>
      </c>
    </row>
    <row r="7" spans="1:15" x14ac:dyDescent="0.35">
      <c r="A7" t="s">
        <v>25</v>
      </c>
      <c r="B7" t="s">
        <v>1</v>
      </c>
      <c r="C7" s="2" t="s">
        <v>26</v>
      </c>
      <c r="D7" s="2">
        <v>8</v>
      </c>
      <c r="E7" s="8">
        <v>0.12</v>
      </c>
      <c r="F7" s="8">
        <f>E7*SQRT(J7)</f>
        <v>1.5178932768808222</v>
      </c>
      <c r="G7" s="2">
        <v>1.4</v>
      </c>
      <c r="H7" s="8">
        <v>0.01</v>
      </c>
      <c r="I7" s="8">
        <f>H7*SQRT(J7)</f>
        <v>0.12649110640673519</v>
      </c>
      <c r="J7" s="2">
        <v>160</v>
      </c>
      <c r="K7" t="s">
        <v>12</v>
      </c>
      <c r="L7" t="s">
        <v>13</v>
      </c>
      <c r="M7" s="2" t="s">
        <v>27</v>
      </c>
      <c r="N7" s="3" t="s">
        <v>28</v>
      </c>
    </row>
    <row r="8" spans="1:15" s="11" customFormat="1" ht="15.5" x14ac:dyDescent="0.35">
      <c r="A8" s="11" t="s">
        <v>29</v>
      </c>
      <c r="B8" s="11" t="s">
        <v>1</v>
      </c>
      <c r="C8" s="12" t="s">
        <v>30</v>
      </c>
      <c r="D8" s="12">
        <v>8.6999999999999993</v>
      </c>
      <c r="E8" s="10">
        <v>1.78</v>
      </c>
      <c r="F8" s="10">
        <f>E8*SQRT(J8)</f>
        <v>35.061933774394127</v>
      </c>
      <c r="G8" s="13">
        <v>1.21</v>
      </c>
      <c r="H8" s="14">
        <v>1.45</v>
      </c>
      <c r="I8" s="10"/>
      <c r="J8" s="13">
        <v>388</v>
      </c>
      <c r="K8" s="11" t="s">
        <v>12</v>
      </c>
      <c r="L8" s="11" t="s">
        <v>13</v>
      </c>
      <c r="M8" s="13">
        <v>388</v>
      </c>
      <c r="N8" s="15" t="s">
        <v>62</v>
      </c>
    </row>
    <row r="9" spans="1:15" x14ac:dyDescent="0.35">
      <c r="A9" t="s">
        <v>31</v>
      </c>
      <c r="B9" t="s">
        <v>1</v>
      </c>
      <c r="C9" s="2" t="s">
        <v>32</v>
      </c>
      <c r="D9" s="2">
        <v>11.7</v>
      </c>
      <c r="E9" s="8">
        <f>F9/SQRT(J9)</f>
        <v>8.9442719099991588E-2</v>
      </c>
      <c r="F9" s="8">
        <v>0.8</v>
      </c>
      <c r="G9" s="2"/>
      <c r="H9" s="8"/>
      <c r="I9" s="8"/>
      <c r="J9" s="2">
        <v>80</v>
      </c>
      <c r="K9" t="s">
        <v>33</v>
      </c>
      <c r="L9" t="s">
        <v>13</v>
      </c>
      <c r="M9" s="2" t="s">
        <v>34</v>
      </c>
      <c r="N9" s="5" t="s">
        <v>35</v>
      </c>
    </row>
    <row r="10" spans="1:15" x14ac:dyDescent="0.35">
      <c r="A10" t="s">
        <v>36</v>
      </c>
      <c r="B10" t="s">
        <v>1</v>
      </c>
      <c r="C10" s="2"/>
      <c r="D10" s="2">
        <v>8.01</v>
      </c>
      <c r="E10" s="8">
        <v>2.2000000000000002</v>
      </c>
      <c r="F10" s="8">
        <f>E10*SQRT(J10)</f>
        <v>12.049896265113656</v>
      </c>
      <c r="G10" s="2">
        <v>1.78</v>
      </c>
      <c r="H10" s="8">
        <v>0.5</v>
      </c>
      <c r="I10" s="8">
        <f xml:space="preserve"> H10*SQRT(J10)</f>
        <v>2.7386127875258306</v>
      </c>
      <c r="J10" s="2">
        <v>30</v>
      </c>
      <c r="K10" t="s">
        <v>33</v>
      </c>
      <c r="L10" t="s">
        <v>13</v>
      </c>
      <c r="M10" s="2">
        <v>120</v>
      </c>
      <c r="N10" s="3" t="s">
        <v>37</v>
      </c>
    </row>
    <row r="11" spans="1:15" ht="15.5" x14ac:dyDescent="0.35">
      <c r="A11" s="1" t="s">
        <v>38</v>
      </c>
      <c r="B11" t="s">
        <v>1</v>
      </c>
      <c r="C11" s="2">
        <v>15.1</v>
      </c>
      <c r="D11" s="6">
        <v>8.43</v>
      </c>
      <c r="E11" s="9">
        <v>0.03</v>
      </c>
      <c r="F11" s="8">
        <f>E11*SQRT(J11)</f>
        <v>1.6412495239907916</v>
      </c>
      <c r="G11" s="2">
        <v>1.43</v>
      </c>
      <c r="H11" s="8">
        <v>8.0000000000000002E-3</v>
      </c>
      <c r="I11" s="8">
        <f xml:space="preserve"> H11*SQRT(8590)</f>
        <v>0.74145802308694453</v>
      </c>
      <c r="J11" s="2">
        <v>2993</v>
      </c>
      <c r="K11" t="s">
        <v>33</v>
      </c>
      <c r="L11" t="s">
        <v>39</v>
      </c>
      <c r="M11" s="2">
        <v>2993</v>
      </c>
      <c r="N11" s="7" t="s">
        <v>40</v>
      </c>
    </row>
    <row r="12" spans="1:15" x14ac:dyDescent="0.35">
      <c r="A12" s="1" t="s">
        <v>0</v>
      </c>
      <c r="B12" t="s">
        <v>1</v>
      </c>
      <c r="C12" s="2"/>
      <c r="D12" s="2"/>
      <c r="E12" s="8"/>
      <c r="F12" s="8"/>
      <c r="G12" s="2">
        <v>1.1299999999999999</v>
      </c>
      <c r="H12" s="10">
        <v>0.37</v>
      </c>
      <c r="I12" s="8"/>
      <c r="J12" s="2"/>
      <c r="K12" t="s">
        <v>2</v>
      </c>
      <c r="L12" t="s">
        <v>39</v>
      </c>
      <c r="M12" s="2">
        <v>2374</v>
      </c>
      <c r="N12" t="s">
        <v>41</v>
      </c>
    </row>
    <row r="13" spans="1:15" x14ac:dyDescent="0.35">
      <c r="A13" s="1" t="s">
        <v>42</v>
      </c>
      <c r="B13" t="s">
        <v>1</v>
      </c>
      <c r="C13" s="2"/>
      <c r="D13" s="2"/>
      <c r="E13" s="8"/>
      <c r="F13" s="8"/>
      <c r="G13" s="2">
        <v>1.1399999999999999</v>
      </c>
      <c r="H13" s="10">
        <v>0.37</v>
      </c>
      <c r="I13" s="8"/>
      <c r="J13" s="2"/>
      <c r="K13" t="s">
        <v>2</v>
      </c>
      <c r="L13" t="s">
        <v>39</v>
      </c>
      <c r="M13" s="2">
        <v>2516</v>
      </c>
      <c r="N13" t="s">
        <v>43</v>
      </c>
    </row>
    <row r="14" spans="1:15" x14ac:dyDescent="0.35">
      <c r="A14" s="1" t="s">
        <v>44</v>
      </c>
      <c r="B14" t="s">
        <v>1</v>
      </c>
      <c r="C14" s="2"/>
      <c r="D14" s="2">
        <v>10</v>
      </c>
      <c r="E14" s="8">
        <v>0.34</v>
      </c>
      <c r="F14" s="8">
        <f>E14*SQRT(706)</f>
        <v>9.034024573798769</v>
      </c>
      <c r="G14" s="2">
        <v>1.05</v>
      </c>
      <c r="H14" s="8">
        <v>0.09</v>
      </c>
      <c r="I14" s="8">
        <f xml:space="preserve"> H14*SQRT(1489)</f>
        <v>3.4728806486834527</v>
      </c>
      <c r="J14" s="2"/>
      <c r="K14" t="s">
        <v>17</v>
      </c>
      <c r="L14" t="s">
        <v>39</v>
      </c>
      <c r="M14" s="2">
        <v>1489</v>
      </c>
      <c r="N14" s="3" t="s">
        <v>45</v>
      </c>
    </row>
    <row r="15" spans="1:15" x14ac:dyDescent="0.35">
      <c r="A15" s="1" t="s">
        <v>44</v>
      </c>
      <c r="B15" t="s">
        <v>1</v>
      </c>
      <c r="C15" s="2"/>
      <c r="D15" s="2">
        <v>8.76</v>
      </c>
      <c r="E15" s="8">
        <v>0.36</v>
      </c>
      <c r="F15" s="8">
        <f>E15*SQRT(198)</f>
        <v>5.0656490206093032</v>
      </c>
      <c r="G15" s="2">
        <v>1.03</v>
      </c>
      <c r="H15" s="8">
        <v>0.01</v>
      </c>
      <c r="I15" s="8">
        <f xml:space="preserve"> H15*SQRT(364)</f>
        <v>0.19078784028338913</v>
      </c>
      <c r="J15" s="2"/>
      <c r="K15" t="s">
        <v>63</v>
      </c>
      <c r="L15" t="s">
        <v>39</v>
      </c>
      <c r="M15" s="2">
        <v>364</v>
      </c>
      <c r="N15" s="3" t="s">
        <v>45</v>
      </c>
    </row>
    <row r="16" spans="1:15" x14ac:dyDescent="0.35">
      <c r="A16" s="1" t="s">
        <v>42</v>
      </c>
      <c r="B16" t="s">
        <v>1</v>
      </c>
      <c r="C16" s="2" t="s">
        <v>46</v>
      </c>
      <c r="D16" s="2">
        <v>8.5</v>
      </c>
      <c r="E16" s="8">
        <f>F16/SQRT(J16)</f>
        <v>0.16971587509973712</v>
      </c>
      <c r="F16" s="8">
        <v>1.82</v>
      </c>
      <c r="G16" s="2">
        <v>1.04</v>
      </c>
      <c r="H16" s="8">
        <f>I16/J16</f>
        <v>1.2173913043478261E-4</v>
      </c>
      <c r="I16" s="8">
        <v>1.4E-2</v>
      </c>
      <c r="J16" s="2">
        <v>115</v>
      </c>
      <c r="K16" t="s">
        <v>12</v>
      </c>
      <c r="L16" t="s">
        <v>8</v>
      </c>
      <c r="M16" s="2">
        <v>112</v>
      </c>
      <c r="N16" t="s">
        <v>47</v>
      </c>
    </row>
    <row r="17" spans="1:14" x14ac:dyDescent="0.35">
      <c r="A17" s="1" t="s">
        <v>42</v>
      </c>
      <c r="B17" t="s">
        <v>1</v>
      </c>
      <c r="C17" s="2"/>
      <c r="D17" s="2">
        <v>9</v>
      </c>
      <c r="E17" s="8">
        <v>1</v>
      </c>
      <c r="F17" s="10">
        <f>E17*SQRT(1375)</f>
        <v>37.080992435478315</v>
      </c>
      <c r="G17" s="2"/>
      <c r="H17" s="8"/>
      <c r="I17" s="8"/>
      <c r="J17" s="2"/>
      <c r="K17" t="s">
        <v>12</v>
      </c>
      <c r="L17" t="s">
        <v>48</v>
      </c>
      <c r="M17" s="2">
        <v>1375</v>
      </c>
      <c r="N17" t="s">
        <v>49</v>
      </c>
    </row>
    <row r="18" spans="1:14" x14ac:dyDescent="0.35">
      <c r="A18" s="1" t="s">
        <v>58</v>
      </c>
      <c r="B18" t="s">
        <v>1</v>
      </c>
      <c r="D18">
        <v>8.4600000000000009</v>
      </c>
      <c r="E18">
        <v>0.08</v>
      </c>
      <c r="F18">
        <f>E18*SQRT(J18)</f>
        <v>1.36</v>
      </c>
      <c r="G18" s="2">
        <v>1.33</v>
      </c>
      <c r="H18">
        <v>0.03</v>
      </c>
      <c r="I18">
        <f>H18*SQRT(J18)</f>
        <v>0.51</v>
      </c>
      <c r="J18">
        <v>289</v>
      </c>
      <c r="M18" t="s">
        <v>59</v>
      </c>
      <c r="N18" t="s">
        <v>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WT</dc:creator>
  <cp:lastModifiedBy>WT</cp:lastModifiedBy>
  <dcterms:created xsi:type="dcterms:W3CDTF">2022-04-15T12:07:42Z</dcterms:created>
  <dcterms:modified xsi:type="dcterms:W3CDTF">2022-05-19T17:21:29Z</dcterms:modified>
</cp:coreProperties>
</file>