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First Analytics\Clients\University of Liverpool\2022-11 Antimicrobial Usage\Data\"/>
    </mc:Choice>
  </mc:AlternateContent>
  <xr:revisionPtr revIDLastSave="0" documentId="13_ncr:1_{78D6B106-3213-418C-BF45-5C3BE94794C6}" xr6:coauthVersionLast="47" xr6:coauthVersionMax="47" xr10:uidLastSave="{00000000-0000-0000-0000-000000000000}"/>
  <bookViews>
    <workbookView xWindow="-108" yWindow="14292" windowWidth="23256" windowHeight="12720" xr2:uid="{4FA09669-6C51-44DE-8FA1-027AE2F8DE5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7" i="1" l="1"/>
  <c r="D16" i="1"/>
  <c r="D15" i="1"/>
  <c r="D14" i="1"/>
  <c r="D18" i="1"/>
  <c r="D1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Babo Martins, Sara</author>
    <author>Justin</author>
  </authors>
  <commentList>
    <comment ref="D3" authorId="0" shapeId="0" xr:uid="{DCF77FD7-C332-4A10-AC39-E790AB26CC2D}">
      <text>
        <r>
          <rPr>
            <b/>
            <sz val="9"/>
            <color indexed="81"/>
            <rFont val="Tahoma"/>
            <family val="2"/>
          </rPr>
          <t>Babo Martins, Sara:</t>
        </r>
        <r>
          <rPr>
            <sz val="9"/>
            <color indexed="81"/>
            <rFont val="Tahoma"/>
            <family val="2"/>
          </rPr>
          <t xml:space="preserve">
Estimated terrestrial AMU tonnes for region based on proportion of biomass WOAH</t>
        </r>
      </text>
    </comment>
    <comment ref="H4" authorId="0" shapeId="0" xr:uid="{3D959248-A457-4FBA-BAC8-6EE67C44D737}">
      <text>
        <r>
          <rPr>
            <b/>
            <sz val="9"/>
            <color indexed="81"/>
            <rFont val="Tahoma"/>
            <family val="2"/>
          </rPr>
          <t>Babo Martins, Sara:</t>
        </r>
        <r>
          <rPr>
            <sz val="9"/>
            <color indexed="81"/>
            <rFont val="Tahoma"/>
            <family val="2"/>
          </rPr>
          <t xml:space="preserve">
Extrapolation from Brazil</t>
        </r>
      </text>
    </comment>
    <comment ref="I4" authorId="0" shapeId="0" xr:uid="{607C0C0B-B49D-4348-82E1-D1CE69405409}">
      <text>
        <r>
          <rPr>
            <b/>
            <sz val="9"/>
            <color indexed="81"/>
            <rFont val="Tahoma"/>
            <family val="2"/>
          </rPr>
          <t>Babo Martins, Sara:</t>
        </r>
        <r>
          <rPr>
            <sz val="9"/>
            <color indexed="81"/>
            <rFont val="Tahoma"/>
            <family val="2"/>
          </rPr>
          <t xml:space="preserve">
42% increase from the european price point</t>
        </r>
      </text>
    </comment>
    <comment ref="J4" authorId="0" shapeId="0" xr:uid="{DCE23DB4-6E07-41C4-BEF1-4B1BD5510C99}">
      <text>
        <r>
          <rPr>
            <b/>
            <sz val="9"/>
            <color indexed="81"/>
            <rFont val="Tahoma"/>
            <family val="2"/>
          </rPr>
          <t>Babo Martins, Sara:</t>
        </r>
        <r>
          <rPr>
            <sz val="9"/>
            <color indexed="81"/>
            <rFont val="Tahoma"/>
            <family val="2"/>
          </rPr>
          <t xml:space="preserve">
42% increase from the european price point</t>
        </r>
      </text>
    </comment>
    <comment ref="H5" authorId="0" shapeId="0" xr:uid="{C6337BF0-9F47-4AE1-8A2E-68FF5D0E37C4}">
      <text>
        <r>
          <rPr>
            <b/>
            <sz val="9"/>
            <color indexed="81"/>
            <rFont val="Tahoma"/>
            <family val="2"/>
          </rPr>
          <t>Babo Martins, Sara:</t>
        </r>
        <r>
          <rPr>
            <sz val="9"/>
            <color indexed="81"/>
            <rFont val="Tahoma"/>
            <family val="2"/>
          </rPr>
          <t xml:space="preserve">
Pricing data from Brazil based on a usage of 6251 tons (9% of the global usage (VB 2015) on the most likely value, Value of the marked 0.8 billion BRL (=144M euros as of 17 Feb). Source Brazil data: https://www.oecd-ilibrary.org/agriculture-and-food/antimicrobial-use-resistance-and-economic-benefits-and-costs-to-livestock-producers-in-brazil_27137b1e-en</t>
        </r>
      </text>
    </comment>
    <comment ref="I5" authorId="1" shapeId="0" xr:uid="{42EA8E5A-DE12-475A-B63A-A11E378FF929}">
      <text>
        <r>
          <rPr>
            <b/>
            <sz val="9"/>
            <color indexed="81"/>
            <rFont val="Tahoma"/>
            <charset val="1"/>
          </rPr>
          <t>Justin:</t>
        </r>
        <r>
          <rPr>
            <sz val="9"/>
            <color indexed="81"/>
            <rFont val="Tahoma"/>
            <charset val="1"/>
          </rPr>
          <t xml:space="preserve">
Midpoint between high and low</t>
        </r>
      </text>
    </comment>
    <comment ref="J5" authorId="0" shapeId="0" xr:uid="{8993B1E2-57CE-4B04-B7E1-5BD3E9D12050}">
      <text>
        <r>
          <rPr>
            <b/>
            <sz val="9"/>
            <color indexed="81"/>
            <rFont val="Tahoma"/>
            <charset val="1"/>
          </rPr>
          <t>Babo Martins, Sara:</t>
        </r>
        <r>
          <rPr>
            <sz val="9"/>
            <color indexed="81"/>
            <rFont val="Tahoma"/>
            <charset val="1"/>
          </rPr>
          <t xml:space="preserve">
Europe price</t>
        </r>
      </text>
    </comment>
    <comment ref="H6" authorId="0" shapeId="0" xr:uid="{1A05D559-47C0-4972-9B03-B023B8CBA881}">
      <text>
        <r>
          <rPr>
            <b/>
            <sz val="9"/>
            <color indexed="81"/>
            <rFont val="Tahoma"/>
            <family val="2"/>
          </rPr>
          <t>Babo Martins, Sara:</t>
        </r>
        <r>
          <rPr>
            <sz val="9"/>
            <color indexed="81"/>
            <rFont val="Tahoma"/>
            <family val="2"/>
          </rPr>
          <t xml:space="preserve">
Cost of tetracyclin in China 2018 - https://one.oecd.org/document/TAD/CA/APM/WP(2018)19/FINAL/En/pdf (page 25)</t>
        </r>
      </text>
    </comment>
    <comment ref="I6" authorId="0" shapeId="0" xr:uid="{7913E54B-D072-4BE3-A55C-45F0D69700B8}">
      <text>
        <r>
          <rPr>
            <b/>
            <sz val="9"/>
            <color indexed="81"/>
            <rFont val="Tahoma"/>
            <charset val="1"/>
          </rPr>
          <t>Babo Martins, Sara:</t>
        </r>
        <r>
          <rPr>
            <sz val="9"/>
            <color indexed="81"/>
            <rFont val="Tahoma"/>
            <charset val="1"/>
          </rPr>
          <t xml:space="preserve">
15% Decrease from Europe's reference price</t>
        </r>
      </text>
    </comment>
    <comment ref="H8" authorId="0" shapeId="0" xr:uid="{7B70D571-293F-4F1D-BDF2-49F97D8638E5}">
      <text>
        <r>
          <rPr>
            <b/>
            <sz val="9"/>
            <color indexed="81"/>
            <rFont val="Tahoma"/>
            <family val="2"/>
          </rPr>
          <t>Babo Martins, Sara:</t>
        </r>
        <r>
          <rPr>
            <sz val="9"/>
            <color indexed="81"/>
            <rFont val="Tahoma"/>
            <family val="2"/>
          </rPr>
          <t xml:space="preserve">
Extrapolation from Brazil</t>
        </r>
      </text>
    </comment>
    <comment ref="D17" authorId="0" shapeId="0" xr:uid="{CB2EFDBD-514D-4414-B2DA-E4632362EF62}">
      <text>
        <r>
          <rPr>
            <b/>
            <sz val="9"/>
            <color indexed="81"/>
            <rFont val="Tahoma"/>
            <family val="2"/>
          </rPr>
          <t>Babo Martins, Sara:</t>
        </r>
        <r>
          <rPr>
            <sz val="9"/>
            <color indexed="81"/>
            <rFont val="Tahoma"/>
            <family val="2"/>
          </rPr>
          <t xml:space="preserve">
Regional data not available - 27% reduction is the global average
</t>
        </r>
      </text>
    </comment>
  </commentList>
</comments>
</file>

<file path=xl/sharedStrings.xml><?xml version="1.0" encoding="utf-8"?>
<sst xmlns="http://schemas.openxmlformats.org/spreadsheetml/2006/main" count="24" uniqueCount="18">
  <si>
    <t>Cost (euros per ton)</t>
  </si>
  <si>
    <t>Number of Countries</t>
  </si>
  <si>
    <t>Africa (24)</t>
  </si>
  <si>
    <t>Americas (19)</t>
  </si>
  <si>
    <t>Asia, Far East and Oceania (22)</t>
  </si>
  <si>
    <t>Europe (41)</t>
  </si>
  <si>
    <t>Middle East (3)</t>
  </si>
  <si>
    <t>Total</t>
  </si>
  <si>
    <t>WOAH 2018</t>
  </si>
  <si>
    <t>WOAH 2020 extrapolation</t>
  </si>
  <si>
    <t>AMU (ton) 2020 terrestrial animals</t>
  </si>
  <si>
    <t>Based on 2016-2018 trends. Source: https://www.woah.org/app/uploads/2022/06/a-sixth-annual-report-amu-final-1.pdf   "All OIE Regions presented a decrease as follows: 13% in Africa; 28% in the Americas; 30% in Asia, Far East and Oceania; and 18% in Europe."</t>
  </si>
  <si>
    <t xml:space="preserve"> WOAH updated to 2020*</t>
  </si>
  <si>
    <t xml:space="preserve"> WOAH adjusted to the biomass of the region</t>
  </si>
  <si>
    <t>Mulchandani</t>
  </si>
  <si>
    <t>Data point 1</t>
  </si>
  <si>
    <t>Data point 2</t>
  </si>
  <si>
    <t>Data point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</si>
</sst>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65"/>
        <bgColor auto="1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auto="1"/>
      </patternFill>
    </fill>
  </fills>
  <borders count="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3" borderId="3" xfId="0" applyFill="1" applyBorder="1"/>
    <xf numFmtId="2" fontId="3" fillId="6" borderId="3" xfId="0" applyNumberFormat="1" applyFont="1" applyFill="1" applyBorder="1"/>
    <xf numFmtId="3" fontId="3" fillId="3" borderId="3" xfId="0" applyNumberFormat="1" applyFont="1" applyFill="1" applyBorder="1"/>
    <xf numFmtId="3" fontId="4" fillId="3" borderId="3" xfId="0" applyNumberFormat="1" applyFont="1" applyFill="1" applyBorder="1"/>
    <xf numFmtId="1" fontId="3" fillId="6" borderId="3" xfId="0" applyNumberFormat="1" applyFont="1" applyFill="1" applyBorder="1"/>
    <xf numFmtId="9" fontId="0" fillId="0" borderId="0" xfId="0" applyNumberFormat="1"/>
    <xf numFmtId="0" fontId="2" fillId="4" borderId="3" xfId="0" applyFont="1" applyFill="1" applyBorder="1" applyAlignment="1">
      <alignment horizontal="center" vertical="top" textRotation="90" wrapText="1"/>
    </xf>
    <xf numFmtId="0" fontId="0" fillId="0" borderId="3" xfId="0" applyBorder="1"/>
    <xf numFmtId="4" fontId="1" fillId="0" borderId="3" xfId="0" applyNumberFormat="1" applyFont="1" applyBorder="1"/>
    <xf numFmtId="0" fontId="2" fillId="4" borderId="3" xfId="0" applyFont="1" applyFill="1" applyBorder="1" applyAlignment="1">
      <alignment horizontal="center" vertical="top" wrapText="1"/>
    </xf>
    <xf numFmtId="0" fontId="2" fillId="5" borderId="3" xfId="0" applyFont="1" applyFill="1" applyBorder="1" applyAlignment="1">
      <alignment horizontal="center" vertical="top" wrapText="1"/>
    </xf>
    <xf numFmtId="0" fontId="9" fillId="0" borderId="0" xfId="0" applyFont="1"/>
    <xf numFmtId="2" fontId="3" fillId="6" borderId="3" xfId="0" applyNumberFormat="1" applyFont="1" applyFill="1" applyBorder="1" applyAlignment="1">
      <alignment horizontal="center"/>
    </xf>
    <xf numFmtId="2" fontId="3" fillId="6" borderId="3" xfId="0" applyNumberFormat="1" applyFont="1" applyFill="1" applyBorder="1" applyAlignment="1">
      <alignment horizontal="center" wrapText="1"/>
    </xf>
    <xf numFmtId="0" fontId="3" fillId="2" borderId="3" xfId="0" applyFont="1" applyFill="1" applyBorder="1" applyAlignment="1">
      <alignment horizontal="center" vertical="top" wrapText="1"/>
    </xf>
    <xf numFmtId="0" fontId="3" fillId="2" borderId="1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5A1BB-BA3C-4731-B178-A7599D42C747}">
  <dimension ref="B2:K19"/>
  <sheetViews>
    <sheetView tabSelected="1" zoomScaleNormal="100" workbookViewId="0">
      <selection activeCell="I5" sqref="I5"/>
    </sheetView>
  </sheetViews>
  <sheetFormatPr defaultRowHeight="15" x14ac:dyDescent="0.25"/>
  <cols>
    <col min="2" max="2" width="26" customWidth="1"/>
    <col min="3" max="3" width="14.5703125" customWidth="1"/>
    <col min="4" max="4" width="15.140625" customWidth="1"/>
    <col min="5" max="5" width="14.42578125" customWidth="1"/>
    <col min="6" max="7" width="9.85546875" customWidth="1"/>
    <col min="8" max="8" width="11.140625" customWidth="1"/>
    <col min="9" max="10" width="12" customWidth="1"/>
    <col min="11" max="11" width="12.85546875" customWidth="1"/>
  </cols>
  <sheetData>
    <row r="2" spans="2:11" ht="14.45" customHeight="1" x14ac:dyDescent="0.25">
      <c r="C2" s="16" t="s">
        <v>10</v>
      </c>
      <c r="D2" s="17"/>
      <c r="E2" s="17"/>
      <c r="F2" s="17"/>
      <c r="H2" s="15" t="s">
        <v>0</v>
      </c>
      <c r="I2" s="15"/>
      <c r="J2" s="15"/>
      <c r="K2" s="15"/>
    </row>
    <row r="3" spans="2:11" ht="45" x14ac:dyDescent="0.25">
      <c r="B3" s="1"/>
      <c r="C3" s="7" t="s">
        <v>1</v>
      </c>
      <c r="D3" s="10" t="s">
        <v>12</v>
      </c>
      <c r="E3" s="10" t="s">
        <v>13</v>
      </c>
      <c r="F3" s="10" t="s">
        <v>14</v>
      </c>
      <c r="H3" s="11" t="s">
        <v>15</v>
      </c>
      <c r="I3" s="11" t="s">
        <v>16</v>
      </c>
      <c r="J3" s="11" t="s">
        <v>17</v>
      </c>
      <c r="K3" s="11"/>
    </row>
    <row r="4" spans="2:11" x14ac:dyDescent="0.25">
      <c r="B4" s="2" t="s">
        <v>2</v>
      </c>
      <c r="C4" s="5">
        <v>24</v>
      </c>
      <c r="D4" s="3">
        <v>1220.5352065823297</v>
      </c>
      <c r="E4" s="3"/>
      <c r="F4" s="4"/>
      <c r="H4" s="4">
        <v>20476.204817158501</v>
      </c>
      <c r="I4" s="4">
        <v>176991.64545161225</v>
      </c>
      <c r="J4" s="4">
        <v>206006.66929613883</v>
      </c>
      <c r="K4" s="4"/>
    </row>
    <row r="5" spans="2:11" x14ac:dyDescent="0.25">
      <c r="B5" s="2" t="s">
        <v>3</v>
      </c>
      <c r="C5" s="5">
        <v>19</v>
      </c>
      <c r="D5" s="3">
        <v>13502.270539283527</v>
      </c>
      <c r="E5" s="4"/>
      <c r="F5" s="4"/>
      <c r="H5" s="3">
        <v>20476.204817158501</v>
      </c>
      <c r="I5" s="4">
        <v>82776</v>
      </c>
      <c r="J5" s="4">
        <v>145075.11922263258</v>
      </c>
      <c r="K5" s="3"/>
    </row>
    <row r="6" spans="2:11" x14ac:dyDescent="0.25">
      <c r="B6" s="2" t="s">
        <v>4</v>
      </c>
      <c r="C6" s="5">
        <v>22</v>
      </c>
      <c r="D6" s="3">
        <v>23370.572665560547</v>
      </c>
      <c r="E6" s="3"/>
      <c r="F6" s="4"/>
      <c r="H6" s="4">
        <v>6280</v>
      </c>
      <c r="I6" s="4">
        <v>27260</v>
      </c>
      <c r="J6" s="4">
        <v>145075.11922263299</v>
      </c>
      <c r="K6" s="4"/>
    </row>
    <row r="7" spans="2:11" x14ac:dyDescent="0.25">
      <c r="B7" s="2" t="s">
        <v>5</v>
      </c>
      <c r="C7" s="5">
        <v>41</v>
      </c>
      <c r="D7" s="3">
        <v>5997.4172191600001</v>
      </c>
      <c r="E7" s="4"/>
      <c r="F7" s="4"/>
      <c r="H7" s="3">
        <v>145075.11922263299</v>
      </c>
      <c r="I7" s="4">
        <v>156501.37845084784</v>
      </c>
      <c r="J7" s="4">
        <v>157053.39361033493</v>
      </c>
      <c r="K7" s="4"/>
    </row>
    <row r="8" spans="2:11" x14ac:dyDescent="0.25">
      <c r="B8" s="2" t="s">
        <v>6</v>
      </c>
      <c r="C8" s="5">
        <v>3</v>
      </c>
      <c r="D8" s="3">
        <v>24.509114442068789</v>
      </c>
      <c r="E8" s="4"/>
      <c r="F8" s="4"/>
      <c r="H8" s="4">
        <v>20476.204817158545</v>
      </c>
      <c r="I8" s="4">
        <v>108806</v>
      </c>
      <c r="J8" s="4">
        <v>123313</v>
      </c>
      <c r="K8" s="4"/>
    </row>
    <row r="9" spans="2:11" x14ac:dyDescent="0.25">
      <c r="B9" s="2" t="s">
        <v>7</v>
      </c>
      <c r="C9" s="5">
        <v>109</v>
      </c>
      <c r="D9" s="3">
        <v>60423.700969537531</v>
      </c>
      <c r="E9" s="4"/>
      <c r="F9" s="4"/>
      <c r="H9" s="9"/>
      <c r="I9" s="8"/>
      <c r="J9" s="8"/>
      <c r="K9" s="8"/>
    </row>
    <row r="10" spans="2:11" x14ac:dyDescent="0.25">
      <c r="D10" s="6"/>
    </row>
    <row r="11" spans="2:11" x14ac:dyDescent="0.25">
      <c r="E11" s="3"/>
    </row>
    <row r="12" spans="2:11" ht="36.75" customHeight="1" x14ac:dyDescent="0.25">
      <c r="B12" s="2"/>
      <c r="C12" s="13" t="s">
        <v>8</v>
      </c>
      <c r="D12" s="14" t="s">
        <v>9</v>
      </c>
    </row>
    <row r="13" spans="2:11" x14ac:dyDescent="0.25">
      <c r="B13" s="2" t="s">
        <v>2</v>
      </c>
      <c r="C13" s="3">
        <v>1402.914030554402</v>
      </c>
      <c r="D13" s="3">
        <f>C13-(C13*0.13)</f>
        <v>1220.5352065823297</v>
      </c>
      <c r="G13" s="12"/>
    </row>
    <row r="14" spans="2:11" x14ac:dyDescent="0.25">
      <c r="B14" s="2" t="s">
        <v>3</v>
      </c>
      <c r="C14" s="3">
        <v>18753.153526782677</v>
      </c>
      <c r="D14" s="3">
        <f>C14-(C14*0.28)</f>
        <v>13502.270539283527</v>
      </c>
    </row>
    <row r="15" spans="2:11" x14ac:dyDescent="0.25">
      <c r="B15" s="2" t="s">
        <v>4</v>
      </c>
      <c r="C15" s="3">
        <v>33386.532379372205</v>
      </c>
      <c r="D15" s="3">
        <f>C15-(C15*0.3)</f>
        <v>23370.572665560547</v>
      </c>
    </row>
    <row r="16" spans="2:11" x14ac:dyDescent="0.25">
      <c r="B16" s="2" t="s">
        <v>5</v>
      </c>
      <c r="C16" s="3">
        <v>7313.9234379999998</v>
      </c>
      <c r="D16" s="3">
        <f>C16-(C16*0.18)</f>
        <v>5997.4172191600001</v>
      </c>
    </row>
    <row r="17" spans="2:4" x14ac:dyDescent="0.25">
      <c r="B17" s="2" t="s">
        <v>6</v>
      </c>
      <c r="C17" s="3">
        <v>33.574129372696973</v>
      </c>
      <c r="D17" s="3">
        <f>C17-(C17*0.27)</f>
        <v>24.509114442068789</v>
      </c>
    </row>
    <row r="18" spans="2:4" x14ac:dyDescent="0.25">
      <c r="B18" s="2" t="s">
        <v>7</v>
      </c>
      <c r="C18" s="3">
        <v>69452.529850043138</v>
      </c>
      <c r="D18" s="3">
        <f t="shared" ref="D18" si="0">C18-(C18*0.13)</f>
        <v>60423.700969537531</v>
      </c>
    </row>
    <row r="19" spans="2:4" x14ac:dyDescent="0.25">
      <c r="B19" s="12" t="s">
        <v>11</v>
      </c>
    </row>
  </sheetData>
  <mergeCells count="2">
    <mergeCell ref="H2:K2"/>
    <mergeCell ref="C2:F2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The University of Liverpool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Babo Martins, Sara</dc:creator>
  <cp:lastModifiedBy>Justin</cp:lastModifiedBy>
  <dcterms:created xsi:type="dcterms:W3CDTF">2023-02-17T11:55:03Z</dcterms:created>
  <dcterms:modified xsi:type="dcterms:W3CDTF">2023-03-12T21:28:03Z</dcterms:modified>
</cp:coreProperties>
</file>