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9664C97E-B51A-A047-B85F-35A52716102C}" xr6:coauthVersionLast="47" xr6:coauthVersionMax="47" xr10:uidLastSave="{00000000-0000-0000-0000-000000000000}"/>
  <bookViews>
    <workbookView xWindow="0" yWindow="1160" windowWidth="28800" windowHeight="14880" activeTab="1"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2" l="1"/>
  <c r="H34" i="2"/>
  <c r="H33" i="2"/>
  <c r="U6" i="1"/>
  <c r="J18" i="2"/>
  <c r="J23" i="2"/>
  <c r="I23" i="2"/>
  <c r="J22" i="2"/>
  <c r="I22" i="2"/>
  <c r="I21" i="2"/>
  <c r="G23" i="2"/>
  <c r="G22" i="2"/>
  <c r="G19" i="2"/>
  <c r="G18" i="2"/>
  <c r="F23" i="2"/>
  <c r="F22" i="2"/>
  <c r="F21" i="2"/>
  <c r="AC37" i="1"/>
  <c r="AB37" i="1"/>
  <c r="AC74" i="1"/>
  <c r="AC73" i="1"/>
  <c r="AC72" i="1"/>
  <c r="AC71" i="1"/>
  <c r="AC70" i="1"/>
  <c r="AC69" i="1"/>
  <c r="AC44" i="1"/>
  <c r="AC43" i="1"/>
  <c r="AB74" i="1"/>
  <c r="AB73" i="1"/>
  <c r="AB72" i="1"/>
  <c r="AB71" i="1"/>
  <c r="AB70" i="1"/>
  <c r="AB69" i="1"/>
  <c r="AB44" i="1"/>
  <c r="AB43" i="1"/>
  <c r="AA74" i="1"/>
  <c r="AA73" i="1"/>
  <c r="AA72" i="1"/>
  <c r="AA71" i="1"/>
  <c r="AA70" i="1"/>
  <c r="AA69" i="1"/>
  <c r="AA44" i="1"/>
  <c r="AA43" i="1"/>
  <c r="Y37" i="1"/>
  <c r="X37" i="1"/>
  <c r="Y74" i="1"/>
  <c r="Y73" i="1"/>
  <c r="Y72" i="1"/>
  <c r="Y71" i="1"/>
  <c r="Y70" i="1"/>
  <c r="Y69" i="1"/>
  <c r="Y44" i="1"/>
  <c r="Y43" i="1"/>
  <c r="X74" i="1"/>
  <c r="X73" i="1"/>
  <c r="X72" i="1"/>
  <c r="X71" i="1"/>
  <c r="X70" i="1"/>
  <c r="X69" i="1"/>
  <c r="X44" i="1"/>
  <c r="X43" i="1"/>
  <c r="W74" i="1"/>
  <c r="W73" i="1"/>
  <c r="W72" i="1"/>
  <c r="W71" i="1"/>
  <c r="W70" i="1"/>
  <c r="W69" i="1"/>
  <c r="W44" i="1"/>
  <c r="W43" i="1"/>
  <c r="T37" i="1"/>
  <c r="S37" i="1"/>
  <c r="T74" i="1"/>
  <c r="T73" i="1"/>
  <c r="T72" i="1"/>
  <c r="T71" i="1"/>
  <c r="T70" i="1"/>
  <c r="T69" i="1"/>
  <c r="T44" i="1"/>
  <c r="T43" i="1"/>
  <c r="S74" i="1"/>
  <c r="S73" i="1"/>
  <c r="S72" i="1"/>
  <c r="S71" i="1"/>
  <c r="S70" i="1"/>
  <c r="S69" i="1"/>
  <c r="S44" i="1"/>
  <c r="S43" i="1"/>
  <c r="R74" i="1"/>
  <c r="R73" i="1"/>
  <c r="R72" i="1"/>
  <c r="R71" i="1"/>
  <c r="R70" i="1"/>
  <c r="R69" i="1"/>
  <c r="R44" i="1"/>
  <c r="R43" i="1"/>
  <c r="P74" i="1"/>
  <c r="P73" i="1"/>
  <c r="P72" i="1"/>
  <c r="P71" i="1"/>
  <c r="P70" i="1"/>
  <c r="P69" i="1"/>
  <c r="P44" i="1"/>
  <c r="P43" i="1"/>
  <c r="P37" i="1"/>
  <c r="O74" i="1"/>
  <c r="O73" i="1"/>
  <c r="O72" i="1"/>
  <c r="O71" i="1"/>
  <c r="O70" i="1"/>
  <c r="O69" i="1"/>
  <c r="O44" i="1"/>
  <c r="O43" i="1"/>
  <c r="O37" i="1"/>
  <c r="N74" i="1"/>
  <c r="N73" i="1"/>
  <c r="N72" i="1"/>
  <c r="N71" i="1"/>
  <c r="N70" i="1"/>
  <c r="N69" i="1"/>
  <c r="N44" i="1"/>
  <c r="N43" i="1"/>
  <c r="K44" i="1"/>
  <c r="K43" i="1"/>
  <c r="K37" i="1"/>
  <c r="J44" i="1"/>
  <c r="J43" i="1"/>
  <c r="J37" i="1"/>
  <c r="I44" i="1"/>
  <c r="I43" i="1"/>
  <c r="G44" i="1"/>
  <c r="G43" i="1"/>
  <c r="G37" i="1"/>
  <c r="F44" i="1"/>
  <c r="F43" i="1"/>
  <c r="F37" i="1"/>
  <c r="E44" i="1"/>
  <c r="E43" i="1"/>
  <c r="U37" i="1"/>
  <c r="L37" i="1"/>
  <c r="C37" i="1"/>
  <c r="C43" i="1"/>
  <c r="D43" i="1" l="1"/>
  <c r="H43" i="1"/>
  <c r="L43" i="1"/>
  <c r="M43" i="1"/>
  <c r="Q43" i="1"/>
  <c r="U43" i="1"/>
  <c r="V43" i="1"/>
  <c r="Z43" i="1"/>
  <c r="D44" i="1"/>
  <c r="H44" i="1"/>
  <c r="L44" i="1"/>
  <c r="M44" i="1"/>
  <c r="Q44" i="1"/>
  <c r="U44" i="1"/>
  <c r="V44" i="1"/>
  <c r="Z44" i="1"/>
  <c r="C44" i="1"/>
  <c r="D73" i="1"/>
  <c r="H73" i="1"/>
  <c r="L73" i="1"/>
  <c r="M73" i="1"/>
  <c r="Q73" i="1"/>
  <c r="U73" i="1"/>
  <c r="V73" i="1"/>
  <c r="Z73" i="1"/>
  <c r="D74" i="1"/>
  <c r="H74" i="1"/>
  <c r="L74" i="1"/>
  <c r="M74" i="1"/>
  <c r="Q74" i="1"/>
  <c r="U74" i="1"/>
  <c r="V74" i="1"/>
  <c r="Z74" i="1"/>
  <c r="D72" i="1"/>
  <c r="H72" i="1"/>
  <c r="L72" i="1"/>
  <c r="M72" i="1"/>
  <c r="Q72" i="1"/>
  <c r="U72" i="1"/>
  <c r="V72" i="1"/>
  <c r="Z72" i="1"/>
  <c r="D71" i="1"/>
  <c r="H71" i="1"/>
  <c r="L71" i="1"/>
  <c r="M71" i="1"/>
  <c r="Q71" i="1"/>
  <c r="U71" i="1"/>
  <c r="V71" i="1"/>
  <c r="Z71" i="1"/>
  <c r="Z70" i="1"/>
  <c r="V70" i="1"/>
  <c r="U70" i="1"/>
  <c r="Q70" i="1"/>
  <c r="M70" i="1"/>
  <c r="L70" i="1"/>
  <c r="H70" i="1"/>
  <c r="D70" i="1"/>
  <c r="Z69" i="1"/>
  <c r="V69" i="1"/>
  <c r="U69" i="1"/>
  <c r="Q69" i="1"/>
  <c r="M69" i="1"/>
  <c r="L69" i="1"/>
  <c r="H69" i="1"/>
  <c r="D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<sst xmlns="http://schemas.openxmlformats.org/spreadsheetml/2006/main" count="438" uniqueCount="197">
  <si>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</si>
  <si>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</si>
  <si>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</si>
  <si>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</si>
  <si>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</si>
  <si>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</si>
  <si>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</si>
  <si>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</si>
  <si>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</si>
  <si>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</si>
  <si>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</si>
  <si>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</si>
  <si>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</si>
  <si>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</si>
  <si>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</si>
  <si>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</si>
  <si>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</si>
  <si>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</si>
  <si>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</si>
  <si>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</si>
  <si>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</si>
  <si>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</si>
  <si>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</si>
  <si>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</si>
  <si>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</si>
  <si>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</si>
  <si>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</si>
  <si>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</si>
  <si>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</si>
  <si>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</si>
  <si>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</si>
  <si>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</si>
  <si>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</si>
  <si>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</si>
  <si>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</si>
  <si>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</si>
  <si>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</si>
  <si>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</si>
  <si>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</si>
  <si>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</si>
  <si>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</si>
  <si>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</si>
  <si>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</si>
  <si>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</si>
  <si>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</si>
  <si>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</si>
  <si>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</si>
  <si>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</si>
  <si>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</si>
  <si>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</si>
  <si>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</si>
  <si>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</si>
  <si>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</si>
  <si>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</si>
  <si>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</si>
  <si>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</si>
  <si>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</si>
  <si>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</si>
  <si>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</si>
  <si>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</si>
  <si>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</si>
  <si>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</si>
  <si>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</si>
  <si>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</si>
  <si>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</si>
  <si>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</si>
  <si>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</si>
  <si>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</si>
  <si>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</si>
  <si>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</si>
  <si>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</si>
  <si>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</si>
  <si>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</si>
  <si>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</si>
  <si>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</si>
  <si>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</si>
  <si>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</si>
  <si>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</si>
  <si>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</si>
  <si>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</si>
  <si>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</si>
  <si>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</si>
  <si>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</si>
  <si>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</si>
  <si>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</si>
  <si>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</si>
  <si>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</si>
  <si>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</si>
  <si>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</si>
  <si>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</si>
  <si>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</si>
  <si>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</si>
  <si>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</si>
  <si>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</si>
  <si>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</si>
  <si>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</si>
  <si>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</si>
  <si>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</si>
  <si>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</si>
  <si>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</si>
  <si>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</si>
  <si>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</si>
  <si>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</si>
  <si>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</si>
  <si>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</si>
  <si>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</si>
  <si>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</si>
  <si>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</si>
  <si>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</si>
  <si>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</si>
  <si>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Village_indigenous_ideal</t>
  </si>
  <si>
    <t>lay_rate</t>
  </si>
  <si>
    <t>hatch_rate</t>
  </si>
  <si>
    <t>Village_hybrid_current</t>
  </si>
  <si>
    <t>Village_hybrid_ideal</t>
  </si>
  <si>
    <t>Smallholder_hybrid_current</t>
  </si>
  <si>
    <t>Smallholder_hybrid_ideal</t>
  </si>
  <si>
    <t># Village (89%) or small holder (5.5%) chicken</t>
  </si>
  <si>
    <t># breed breakdown</t>
  </si>
  <si>
    <t>Labour_poultry</t>
  </si>
  <si>
    <t># offtake rate female</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</si>
  <si>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</si>
  <si>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</si>
  <si>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</si>
  <si>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</si>
  <si>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1.3, 1.6, 1.45)</t>
  </si>
  <si>
    <t>rpert(10000, 0.99, 1.336, 1.25)</t>
  </si>
  <si>
    <t>rpert(10000, 1.19, 3.14, 2.165)</t>
  </si>
  <si>
    <t>rpert(10000, 1.6, 1.9, 1.75)</t>
  </si>
  <si>
    <t>rpert(10000, 2.5, 5.0, 3.75)</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</si>
  <si>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</si>
  <si>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</si>
  <si>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</si>
  <si>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</si>
  <si>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</si>
  <si>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</si>
  <si>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</si>
  <si>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</si>
  <si>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</si>
  <si>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</si>
  <si>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</si>
  <si>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</si>
  <si>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</si>
  <si>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</si>
  <si>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</si>
  <si>
    <t>rpert(10000, 0.15, 0.22, 0.185)</t>
  </si>
  <si>
    <t>rpert(10000, 0.12/4, 0.25/4, 0.185/4)</t>
  </si>
  <si>
    <t>rpert(10000, 0.59, 0.8, 0.7)</t>
  </si>
  <si>
    <t>egg_sale_rate</t>
  </si>
  <si>
    <t>rpert(10000, 0.987, 1.75, 1.55)</t>
  </si>
  <si>
    <t>rpert(10000, 0.1, 0.75, 0.13)</t>
  </si>
  <si>
    <t>rpert(10000, 0.1, 0.7, 0.163)</t>
  </si>
  <si>
    <t>rpert(10000, 0.3, 1.5, 1.08)</t>
  </si>
  <si>
    <t>rpert(10000, 0.3, 3.375, 1.55)</t>
  </si>
  <si>
    <t>rpert(10000, 0.65, 2.1, 1.49)</t>
  </si>
  <si>
    <t>rpert(10000, 0.8, 2.2, 1.79)</t>
  </si>
  <si>
    <t>rpert(10000,0.67, 17.5, 5)</t>
  </si>
  <si>
    <t>rpert(10000, 6, 26, 16)</t>
  </si>
  <si>
    <t>rpert(10000, 14, 30, 17)</t>
  </si>
  <si>
    <t>Village_indigenous_mortality_zero_N</t>
  </si>
  <si>
    <t>Village_indigenous_mortality_zero_J</t>
  </si>
  <si>
    <t>Village_indigenous_mortality_zero_A</t>
  </si>
  <si>
    <t>Village_indigenous_ideal_N</t>
  </si>
  <si>
    <t>Village_indigenous_ideal_J</t>
  </si>
  <si>
    <t>Village_indigenous_ideal_A</t>
  </si>
  <si>
    <t>Village_hybrid_mortality_zero_N</t>
  </si>
  <si>
    <t>Village_hybrid_ideal_J</t>
  </si>
  <si>
    <t>Village_hybrid_mortality_zero_all</t>
  </si>
  <si>
    <t>Village_indigenous_mortality_zero_all</t>
  </si>
  <si>
    <t>Village_hybrid_mortality_zero_J</t>
  </si>
  <si>
    <t>Village_hybrid_mortality_zero_A</t>
  </si>
  <si>
    <t>Village_hybrid_ideal_N</t>
  </si>
  <si>
    <t>Village_hybrid_ideal_A</t>
  </si>
  <si>
    <t>Smallholder_hybrid_mortality_zero_all</t>
  </si>
  <si>
    <t>Smallholder_hybrid_mortality_zero_N</t>
  </si>
  <si>
    <t>Smallholder_hybrid_mortality_zero_J</t>
  </si>
  <si>
    <t>Smallholder_hybrid_mortality_zero_A</t>
  </si>
  <si>
    <t>Smallholder_hybrid_ideal_N</t>
  </si>
  <si>
    <t>Smallholder_hybrid_ideal_J</t>
  </si>
  <si>
    <t>Smallholder_hybrid_ideal_A</t>
  </si>
  <si>
    <t>AHLE Vil ind</t>
  </si>
  <si>
    <t>AHLE mort</t>
  </si>
  <si>
    <t>AHLE prod</t>
  </si>
  <si>
    <t>% gain</t>
  </si>
  <si>
    <t>AHLE exp</t>
  </si>
  <si>
    <t>% cont</t>
  </si>
  <si>
    <t>Vill hybrid</t>
  </si>
  <si>
    <t>Vil ind</t>
  </si>
  <si>
    <t>current</t>
  </si>
  <si>
    <t>ideal</t>
  </si>
  <si>
    <t xml:space="preserve"> mort zero</t>
  </si>
  <si>
    <t>vill ind current</t>
  </si>
  <si>
    <t>vil ind juv mort zero</t>
  </si>
  <si>
    <t>vil ind juv ideal</t>
  </si>
  <si>
    <t>AHLE</t>
  </si>
  <si>
    <t>Juv</t>
  </si>
  <si>
    <t>prod AHLE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</si>
</sst>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10"/>
      <color rgb="FF000000"/>
      <name val="Helvetica Neue"/>
      <family val="2"/>
    </font>
  </fonts>
  <fills count="16">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39997558519241921"/>
        <bgColor rgb="FF000000"/>
      </patternFill>
    </fill>
  </fills>
  <borders count="2">
    <border>
      <left/>
      <right/>
      <top/>
      <bottom/>
      <diagonal/>
    </border>
    <border>
      <left/>
      <right/>
      <top/>
      <bottom style="thin">
        <color indexed="64"/>
      </bottom>
      <diagonal/>
    </border>
  </borders>
  <cellStyleXfs count="1">
    <xf numFmtId="0" fontId="0" fillId="0" borderId="0"/>
  </cellStyleXfs>
  <cellXfs count="56">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2" fontId="0" fillId="0" borderId="0" xfId="0" applyNumberFormat="1" applyFill="1"/>
    <xf numFmtId="0" fontId="0" fillId="0" borderId="0" xfId="0" applyFont="1" applyBorder="1" applyAlignment="1">
      <alignment wrapText="1"/>
    </xf>
    <xf numFmtId="0" fontId="1" fillId="3" borderId="1" xfId="0" applyFont="1" applyFill="1" applyBorder="1" applyAlignment="1">
      <alignment wrapText="1"/>
    </xf>
    <xf numFmtId="0" fontId="0" fillId="3" borderId="0" xfId="0" applyFont="1" applyFill="1" applyBorder="1" applyAlignment="1">
      <alignment wrapText="1"/>
    </xf>
    <xf numFmtId="0" fontId="0" fillId="3" borderId="0" xfId="0" applyFill="1"/>
    <xf numFmtId="0" fontId="4" fillId="0" borderId="0" xfId="0" applyFont="1" applyAlignment="1">
      <alignment horizontal="left" vertical="center" indent="1"/>
    </xf>
    <xf numFmtId="0" fontId="1" fillId="0" borderId="0" xfId="0" applyFont="1"/>
    <xf numFmtId="0" fontId="0" fillId="4" borderId="0" xfId="0" applyFill="1"/>
    <xf numFmtId="0" fontId="0" fillId="5" borderId="0" xfId="0" applyFill="1"/>
    <xf numFmtId="2" fontId="0" fillId="5"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2" fontId="0" fillId="6" borderId="0" xfId="0" applyNumberFormat="1" applyFill="1"/>
    <xf numFmtId="0" fontId="3" fillId="6" borderId="0" xfId="0" applyFont="1" applyFill="1" applyBorder="1" applyAlignment="1">
      <alignment vertical="center" wrapText="1"/>
    </xf>
    <xf numFmtId="164" fontId="0" fillId="6" borderId="0" xfId="0" applyNumberFormat="1" applyFill="1"/>
    <xf numFmtId="0" fontId="1" fillId="5" borderId="1" xfId="0" applyFont="1" applyFill="1" applyBorder="1" applyAlignment="1">
      <alignment wrapText="1"/>
    </xf>
    <xf numFmtId="0" fontId="0" fillId="5" borderId="0" xfId="0" applyFont="1" applyFill="1" applyBorder="1" applyAlignment="1">
      <alignment wrapText="1"/>
    </xf>
    <xf numFmtId="0" fontId="0" fillId="7" borderId="0" xfId="0" applyFill="1"/>
    <xf numFmtId="0" fontId="1" fillId="3" borderId="0" xfId="0" applyFont="1" applyFill="1" applyBorder="1" applyAlignment="1">
      <alignment wrapText="1"/>
    </xf>
    <xf numFmtId="0" fontId="1" fillId="0" borderId="0" xfId="0" applyFont="1" applyBorder="1" applyAlignment="1">
      <alignment wrapText="1"/>
    </xf>
    <xf numFmtId="0" fontId="1" fillId="6" borderId="0" xfId="0" applyFont="1" applyFill="1" applyBorder="1" applyAlignment="1">
      <alignment wrapText="1"/>
    </xf>
    <xf numFmtId="0" fontId="1" fillId="5" borderId="0" xfId="0" applyFont="1" applyFill="1" applyBorder="1" applyAlignment="1">
      <alignment wrapText="1"/>
    </xf>
    <xf numFmtId="0" fontId="1" fillId="2" borderId="0" xfId="0" applyFont="1" applyFill="1" applyBorder="1" applyAlignment="1">
      <alignment wrapText="1"/>
    </xf>
    <xf numFmtId="0" fontId="0" fillId="8" borderId="0" xfId="0" applyFill="1"/>
    <xf numFmtId="0" fontId="0" fillId="9" borderId="0" xfId="0" applyFill="1"/>
    <xf numFmtId="164" fontId="0" fillId="7" borderId="0" xfId="0" applyNumberFormat="1" applyFill="1"/>
    <xf numFmtId="0" fontId="1" fillId="6" borderId="0" xfId="0" quotePrefix="1" applyFont="1" applyFill="1" applyBorder="1" applyAlignment="1">
      <alignment wrapText="1"/>
    </xf>
    <xf numFmtId="0" fontId="1" fillId="5" borderId="0" xfId="0" quotePrefix="1" applyFont="1" applyFill="1" applyBorder="1" applyAlignment="1">
      <alignment wrapText="1"/>
    </xf>
    <xf numFmtId="0" fontId="3" fillId="5" borderId="0" xfId="0" applyFont="1" applyFill="1" applyBorder="1" applyAlignment="1">
      <alignment vertical="center" wrapText="1"/>
    </xf>
    <xf numFmtId="164" fontId="0" fillId="5" borderId="0" xfId="0" applyNumberFormat="1" applyFill="1"/>
    <xf numFmtId="0" fontId="1" fillId="2" borderId="0" xfId="0" quotePrefix="1" applyFont="1" applyFill="1" applyBorder="1" applyAlignment="1">
      <alignment wrapText="1"/>
    </xf>
    <xf numFmtId="0" fontId="3" fillId="2" borderId="0" xfId="0" applyFont="1" applyFill="1" applyBorder="1" applyAlignment="1">
      <alignment vertical="center" wrapText="1"/>
    </xf>
    <xf numFmtId="164" fontId="0" fillId="2" borderId="0" xfId="0" applyNumberFormat="1" applyFill="1"/>
    <xf numFmtId="0" fontId="0" fillId="10" borderId="0" xfId="0" applyFill="1"/>
    <xf numFmtId="1" fontId="0" fillId="6" borderId="0" xfId="0" applyNumberFormat="1" applyFill="1"/>
    <xf numFmtId="1" fontId="0" fillId="5" borderId="0" xfId="0" applyNumberFormat="1" applyFill="1"/>
    <xf numFmtId="164" fontId="0" fillId="11" borderId="0" xfId="0" applyNumberFormat="1" applyFill="1"/>
    <xf numFmtId="0" fontId="0" fillId="11" borderId="0" xfId="0" applyFill="1"/>
    <xf numFmtId="0" fontId="3" fillId="12" borderId="0" xfId="0" applyFont="1" applyFill="1"/>
    <xf numFmtId="164" fontId="0" fillId="10" borderId="0" xfId="0" applyNumberFormat="1" applyFill="1"/>
    <xf numFmtId="0" fontId="0" fillId="13" borderId="0" xfId="0" applyFill="1"/>
    <xf numFmtId="0" fontId="0" fillId="14" borderId="0" xfId="0" applyFill="1"/>
    <xf numFmtId="0" fontId="3" fillId="15" borderId="0" xfId="0" applyFont="1" applyFill="1"/>
    <xf numFmtId="164" fontId="0" fillId="9" borderId="0" xfId="0" applyNumberFormat="1" applyFill="1"/>
    <xf numFmtId="164" fontId="0" fillId="8" borderId="0" xfId="0" applyNumberFormat="1" applyFill="1"/>
    <xf numFmtId="0" fontId="7" fillId="0" borderId="0" xfId="0" applyFont="1"/>
    <xf numFmtId="1" fontId="0" fillId="1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CJ213"/>
  <sheetViews>
    <sheetView zoomScale="89" zoomScaleNormal="20" workbookViewId="0">
      <pane xSplit="1" ySplit="1" topLeftCell="K2" activePane="bottomRight" state="frozen"/>
      <selection pane="topRight" activeCell="B1" sqref="B1"/>
      <selection pane="bottomLeft" activeCell="A2" sqref="A2"/>
      <selection pane="bottomRight" activeCell="U6" sqref="U6"/>
    </sheetView>
  </sheetViews>
  <sheetFormatPr baseColWidth="10" defaultColWidth="8.83203125" defaultRowHeight="15" x14ac:dyDescent="0.2"/>
  <cols>
    <col min="1" max="1" width="40.6640625" style="8" customWidth="1"/>
    <col min="2" max="2" width="45" customWidth="1"/>
    <col min="3" max="3" width="27.83203125" style="20" customWidth="1"/>
    <col min="4" max="5" width="39.6640625" style="20" bestFit="1" customWidth="1"/>
    <col min="6" max="8" width="39.6640625" style="12" bestFit="1" customWidth="1"/>
    <col min="9" max="11" width="41.6640625" style="15" bestFit="1" customWidth="1"/>
    <col min="12" max="12" width="9.1640625" bestFit="1" customWidth="1"/>
    <col min="16" max="16" width="35" customWidth="1"/>
    <col min="17" max="17" width="26" customWidth="1"/>
  </cols>
  <sheetData>
    <row r="1" spans="1:799" s="1" customFormat="1" ht="28.5" customHeight="1" x14ac:dyDescent="0.2">
      <c r="A1" s="6" t="s">
        <v>56</v>
      </c>
      <c r="B1" s="1" t="s">
        <v>89</v>
      </c>
      <c r="C1" s="18" t="s">
        <v>109</v>
      </c>
      <c r="D1" s="18" t="s">
        <v>168</v>
      </c>
      <c r="E1" s="18" t="s">
        <v>159</v>
      </c>
      <c r="F1" s="18" t="s">
        <v>160</v>
      </c>
      <c r="G1" s="18" t="s">
        <v>161</v>
      </c>
      <c r="H1" s="18" t="s">
        <v>110</v>
      </c>
      <c r="I1" s="18" t="s">
        <v>162</v>
      </c>
      <c r="J1" s="18" t="s">
        <v>163</v>
      </c>
      <c r="K1" s="18" t="s">
        <v>164</v>
      </c>
      <c r="L1" s="24" t="s">
        <v>113</v>
      </c>
      <c r="M1" s="24" t="s">
        <v>167</v>
      </c>
      <c r="N1" s="24" t="s">
        <v>165</v>
      </c>
      <c r="O1" s="24" t="s">
        <v>169</v>
      </c>
      <c r="P1" s="24" t="s">
        <v>170</v>
      </c>
      <c r="Q1" s="24" t="s">
        <v>114</v>
      </c>
      <c r="R1" s="24" t="s">
        <v>171</v>
      </c>
      <c r="S1" s="24" t="s">
        <v>166</v>
      </c>
      <c r="T1" s="24" t="s">
        <v>172</v>
      </c>
      <c r="U1" s="2" t="s">
        <v>115</v>
      </c>
      <c r="V1" s="2" t="s">
        <v>173</v>
      </c>
      <c r="W1" s="2" t="s">
        <v>174</v>
      </c>
      <c r="X1" s="2" t="s">
        <v>175</v>
      </c>
      <c r="Y1" s="2" t="s">
        <v>176</v>
      </c>
      <c r="Z1" s="2" t="s">
        <v>116</v>
      </c>
      <c r="AA1" s="2" t="s">
        <v>177</v>
      </c>
      <c r="AB1" s="2" t="s">
        <v>178</v>
      </c>
      <c r="AC1" s="2" t="s">
        <v>179</v>
      </c>
    </row>
    <row r="2" spans="1:799" s="28" customFormat="1" ht="28.5" customHeight="1" x14ac:dyDescent="0.2">
      <c r="A2" s="27" t="s">
        <v>108</v>
      </c>
      <c r="C2" s="35"/>
      <c r="D2" s="29"/>
      <c r="H2" s="29"/>
      <c r="L2" s="36"/>
      <c r="M2" s="30"/>
      <c r="Q2" s="30"/>
      <c r="U2" s="39"/>
      <c r="V2" s="31"/>
      <c r="W2" s="31"/>
      <c r="X2" s="31"/>
      <c r="Y2" s="31"/>
      <c r="Z2" s="31"/>
      <c r="AA2" s="31"/>
      <c r="AB2" s="31"/>
      <c r="AC2" s="31"/>
    </row>
    <row r="3" spans="1:799" s="5" customFormat="1" ht="18" customHeight="1" x14ac:dyDescent="0.2">
      <c r="A3" s="7" t="s">
        <v>57</v>
      </c>
      <c r="C3" s="19">
        <v>12</v>
      </c>
      <c r="D3" s="19">
        <v>12</v>
      </c>
      <c r="E3" s="19">
        <v>12</v>
      </c>
      <c r="F3" s="19">
        <v>12</v>
      </c>
      <c r="G3" s="19">
        <v>12</v>
      </c>
      <c r="H3" s="19">
        <v>12</v>
      </c>
      <c r="I3" s="19">
        <v>12</v>
      </c>
      <c r="J3" s="19">
        <v>12</v>
      </c>
      <c r="K3" s="19">
        <v>12</v>
      </c>
      <c r="L3" s="25">
        <v>12</v>
      </c>
      <c r="M3" s="25">
        <v>12</v>
      </c>
      <c r="N3" s="25">
        <v>12</v>
      </c>
      <c r="O3" s="25">
        <v>12</v>
      </c>
      <c r="P3" s="25">
        <v>12</v>
      </c>
      <c r="Q3" s="25">
        <v>12</v>
      </c>
      <c r="R3" s="25">
        <v>12</v>
      </c>
      <c r="S3" s="25">
        <v>12</v>
      </c>
      <c r="T3" s="25">
        <v>12</v>
      </c>
      <c r="U3" s="14">
        <v>12</v>
      </c>
      <c r="V3" s="14">
        <v>12</v>
      </c>
      <c r="W3" s="14">
        <v>12</v>
      </c>
      <c r="X3" s="14">
        <v>12</v>
      </c>
      <c r="Y3" s="14">
        <v>12</v>
      </c>
      <c r="Z3" s="14">
        <v>12</v>
      </c>
      <c r="AA3" s="14">
        <v>12</v>
      </c>
      <c r="AB3" s="14">
        <v>12</v>
      </c>
      <c r="AC3" s="14">
        <v>12</v>
      </c>
    </row>
    <row r="4" spans="1:799" s="3" customFormat="1" x14ac:dyDescent="0.2">
      <c r="A4" s="3" t="s">
        <v>0</v>
      </c>
      <c r="L4" s="12"/>
      <c r="M4" s="12"/>
      <c r="N4" s="12"/>
      <c r="O4" s="12"/>
      <c r="P4" s="12"/>
      <c r="Q4" s="12"/>
      <c r="R4" s="12"/>
      <c r="S4" s="12"/>
      <c r="T4" s="12"/>
      <c r="U4" s="15"/>
      <c r="V4" s="15"/>
      <c r="W4" s="15"/>
      <c r="X4" s="15"/>
      <c r="Y4" s="15"/>
      <c r="Z4" s="15"/>
      <c r="AA4" s="15"/>
      <c r="AB4" s="15"/>
      <c r="AC4" s="15"/>
    </row>
    <row r="5" spans="1:799" x14ac:dyDescent="0.2">
      <c r="A5" s="8" t="s">
        <v>117</v>
      </c>
      <c r="F5" s="20"/>
      <c r="G5" s="20"/>
      <c r="H5" s="20"/>
      <c r="I5" s="20"/>
      <c r="J5" s="20"/>
      <c r="K5" s="20"/>
      <c r="L5" s="12"/>
      <c r="M5" s="12"/>
      <c r="N5" s="12"/>
      <c r="O5" s="12"/>
      <c r="P5" s="12"/>
      <c r="Q5" s="12"/>
      <c r="R5" s="12"/>
      <c r="S5" s="12"/>
      <c r="T5" s="12"/>
      <c r="U5" s="15"/>
      <c r="V5" s="15"/>
      <c r="W5" s="15"/>
      <c r="X5" s="15"/>
      <c r="Y5" s="15"/>
      <c r="Z5" s="15"/>
      <c r="AA5" s="15"/>
      <c r="AB5" s="15"/>
      <c r="AC5" s="15"/>
    </row>
    <row r="6" spans="1:799" s="42" customFormat="1" x14ac:dyDescent="0.2">
      <c r="A6" s="42" t="s">
        <v>118</v>
      </c>
      <c r="C6" s="55"/>
      <c r="L6" s="55"/>
      <c r="U6" s="42">
        <f>SUM(U7:U12)</f>
        <v>3129285.4407155002</v>
      </c>
    </row>
    <row r="7" spans="1:799" x14ac:dyDescent="0.2">
      <c r="A7" s="8" t="s">
        <v>58</v>
      </c>
      <c r="B7" t="s">
        <v>121</v>
      </c>
      <c r="C7" s="43">
        <v>6500452</v>
      </c>
      <c r="D7" s="43">
        <v>6500452.5378382206</v>
      </c>
      <c r="E7" s="43">
        <v>6500452</v>
      </c>
      <c r="F7" s="43">
        <v>6500452</v>
      </c>
      <c r="G7" s="43">
        <v>6500452</v>
      </c>
      <c r="H7" s="43">
        <v>6500452.5378382206</v>
      </c>
      <c r="I7" s="43">
        <v>6500452</v>
      </c>
      <c r="J7" s="43">
        <v>6500452</v>
      </c>
      <c r="K7" s="43">
        <v>6500452</v>
      </c>
      <c r="L7" s="44">
        <v>948534.282641</v>
      </c>
      <c r="M7" s="44">
        <v>948534.282641</v>
      </c>
      <c r="N7" s="44">
        <v>948534.282641</v>
      </c>
      <c r="O7" s="44">
        <v>948534.282641</v>
      </c>
      <c r="P7" s="44">
        <v>948534.282641</v>
      </c>
      <c r="Q7" s="44">
        <v>948534.282641</v>
      </c>
      <c r="R7" s="44">
        <v>948534.282641</v>
      </c>
      <c r="S7" s="44">
        <v>948534.282641</v>
      </c>
      <c r="T7" s="44">
        <v>948534.282641</v>
      </c>
      <c r="U7" s="15">
        <v>376153.71419999999</v>
      </c>
      <c r="V7" s="15">
        <v>376153.71419999999</v>
      </c>
      <c r="W7" s="15">
        <v>376153.71419999999</v>
      </c>
      <c r="X7" s="15">
        <v>376153.71419999999</v>
      </c>
      <c r="Y7" s="15">
        <v>376153.71419999999</v>
      </c>
      <c r="Z7" s="15">
        <v>376153.71419999999</v>
      </c>
      <c r="AA7" s="15">
        <v>376153.71419999999</v>
      </c>
      <c r="AB7" s="15">
        <v>376153.71419999999</v>
      </c>
      <c r="AC7" s="15">
        <v>376153.71419999999</v>
      </c>
    </row>
    <row r="8" spans="1:799" x14ac:dyDescent="0.2">
      <c r="A8" s="8" t="s">
        <v>88</v>
      </c>
      <c r="B8" t="s">
        <v>1</v>
      </c>
      <c r="C8" s="43">
        <v>6500452</v>
      </c>
      <c r="D8" s="43">
        <v>6500452.5378382206</v>
      </c>
      <c r="E8" s="43">
        <v>6500452</v>
      </c>
      <c r="F8" s="43">
        <v>6500452</v>
      </c>
      <c r="G8" s="43">
        <v>6500452</v>
      </c>
      <c r="H8" s="43">
        <v>6500452.5378382206</v>
      </c>
      <c r="I8" s="43">
        <v>6500452</v>
      </c>
      <c r="J8" s="43">
        <v>6500452</v>
      </c>
      <c r="K8" s="43">
        <v>6500452</v>
      </c>
      <c r="L8" s="44">
        <v>948534.282641</v>
      </c>
      <c r="M8" s="44">
        <v>948534.282641</v>
      </c>
      <c r="N8" s="44">
        <v>948534.282641</v>
      </c>
      <c r="O8" s="44">
        <v>948534.282641</v>
      </c>
      <c r="P8" s="44">
        <v>948534.282641</v>
      </c>
      <c r="Q8" s="44">
        <v>948534.282641</v>
      </c>
      <c r="R8" s="44">
        <v>948534.282641</v>
      </c>
      <c r="S8" s="44">
        <v>948534.282641</v>
      </c>
      <c r="T8" s="44">
        <v>948534.282641</v>
      </c>
      <c r="U8" s="15">
        <v>376153.71419999999</v>
      </c>
      <c r="V8" s="15">
        <v>376153.71419999999</v>
      </c>
      <c r="W8" s="15">
        <v>376153.71419999999</v>
      </c>
      <c r="X8" s="15">
        <v>376153.71419999999</v>
      </c>
      <c r="Y8" s="15">
        <v>376153.71419999999</v>
      </c>
      <c r="Z8" s="15">
        <v>376153.71419999999</v>
      </c>
      <c r="AA8" s="15">
        <v>376153.71419999999</v>
      </c>
      <c r="AB8" s="15">
        <v>376153.71419999999</v>
      </c>
      <c r="AC8" s="15">
        <v>376153.71419999999</v>
      </c>
    </row>
    <row r="9" spans="1:799" x14ac:dyDescent="0.2">
      <c r="A9" s="8" t="s">
        <v>59</v>
      </c>
      <c r="B9" t="s">
        <v>2</v>
      </c>
      <c r="C9" s="43">
        <v>4494530</v>
      </c>
      <c r="D9" s="43">
        <v>4494530.786965441</v>
      </c>
      <c r="E9" s="43">
        <v>4494530</v>
      </c>
      <c r="F9" s="43">
        <v>4494530</v>
      </c>
      <c r="G9" s="43">
        <v>4494530</v>
      </c>
      <c r="H9" s="43">
        <v>4494530.786965441</v>
      </c>
      <c r="I9" s="43">
        <v>4494530</v>
      </c>
      <c r="J9" s="43">
        <v>4494530</v>
      </c>
      <c r="K9" s="43">
        <v>4494530</v>
      </c>
      <c r="L9" s="44">
        <v>1818953.9772997999</v>
      </c>
      <c r="M9" s="44">
        <v>1818953.9772997999</v>
      </c>
      <c r="N9" s="44">
        <v>1818953.9772997999</v>
      </c>
      <c r="O9" s="44">
        <v>1818953.9772997999</v>
      </c>
      <c r="P9" s="44">
        <v>1818953.9772997999</v>
      </c>
      <c r="Q9" s="44">
        <v>1818953.9772997999</v>
      </c>
      <c r="R9" s="44">
        <v>1818953.9772997999</v>
      </c>
      <c r="S9" s="44">
        <v>1818953.9772997999</v>
      </c>
      <c r="T9" s="44">
        <v>1818953.9772997999</v>
      </c>
      <c r="U9" s="15">
        <v>409380.62562100001</v>
      </c>
      <c r="V9" s="15">
        <v>409380.62562100001</v>
      </c>
      <c r="W9" s="15">
        <v>409380.62562100001</v>
      </c>
      <c r="X9" s="15">
        <v>409380.62562100001</v>
      </c>
      <c r="Y9" s="15">
        <v>409380.62562100001</v>
      </c>
      <c r="Z9" s="15">
        <v>409380.62562100001</v>
      </c>
      <c r="AA9" s="15">
        <v>409380.62562100001</v>
      </c>
      <c r="AB9" s="15">
        <v>409380.62562100001</v>
      </c>
      <c r="AC9" s="15">
        <v>409380.62562100001</v>
      </c>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row>
    <row r="10" spans="1:799" x14ac:dyDescent="0.2">
      <c r="A10" s="8" t="s">
        <v>60</v>
      </c>
      <c r="B10" t="s">
        <v>3</v>
      </c>
      <c r="C10" s="43">
        <v>2271004</v>
      </c>
      <c r="D10" s="43">
        <v>2271004.1124279601</v>
      </c>
      <c r="E10" s="43">
        <v>2271004</v>
      </c>
      <c r="F10" s="43">
        <v>2271004</v>
      </c>
      <c r="G10" s="43">
        <v>2271004</v>
      </c>
      <c r="H10" s="43">
        <v>2271004.1124279601</v>
      </c>
      <c r="I10" s="43">
        <v>2271004</v>
      </c>
      <c r="J10" s="43">
        <v>2271004</v>
      </c>
      <c r="K10" s="43">
        <v>2271004</v>
      </c>
      <c r="L10" s="44">
        <v>957461.66412467998</v>
      </c>
      <c r="M10" s="44">
        <v>957461.66412467998</v>
      </c>
      <c r="N10" s="44">
        <v>957461.66412467998</v>
      </c>
      <c r="O10" s="44">
        <v>957461.66412467998</v>
      </c>
      <c r="P10" s="44">
        <v>957461.66412467998</v>
      </c>
      <c r="Q10" s="44">
        <v>957461.66412467998</v>
      </c>
      <c r="R10" s="44">
        <v>957461.66412467998</v>
      </c>
      <c r="S10" s="44">
        <v>957461.66412467998</v>
      </c>
      <c r="T10" s="44">
        <v>957461.66412467998</v>
      </c>
      <c r="U10" s="15">
        <v>192465.31709900001</v>
      </c>
      <c r="V10" s="15">
        <v>192465.31709900001</v>
      </c>
      <c r="W10" s="15">
        <v>192465.31709900001</v>
      </c>
      <c r="X10" s="15">
        <v>192465.31709900001</v>
      </c>
      <c r="Y10" s="15">
        <v>192465.31709900001</v>
      </c>
      <c r="Z10" s="15">
        <v>192465.31709900001</v>
      </c>
      <c r="AA10" s="15">
        <v>192465.31709900001</v>
      </c>
      <c r="AB10" s="15">
        <v>192465.31709900001</v>
      </c>
      <c r="AC10" s="15">
        <v>192465.31709900001</v>
      </c>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row>
    <row r="11" spans="1:799" x14ac:dyDescent="0.2">
      <c r="A11" s="8" t="s">
        <v>61</v>
      </c>
      <c r="B11" t="s">
        <v>4</v>
      </c>
      <c r="C11" s="43">
        <v>15370820</v>
      </c>
      <c r="D11" s="43">
        <v>15370820.517042901</v>
      </c>
      <c r="E11" s="43">
        <v>15370820</v>
      </c>
      <c r="F11" s="43">
        <v>15370820</v>
      </c>
      <c r="G11" s="43">
        <v>15370820</v>
      </c>
      <c r="H11" s="43">
        <v>15370820.517042901</v>
      </c>
      <c r="I11" s="43">
        <v>15370820</v>
      </c>
      <c r="J11" s="43">
        <v>15370820</v>
      </c>
      <c r="K11" s="43">
        <v>15370820</v>
      </c>
      <c r="L11" s="44">
        <v>5133244.3531160001</v>
      </c>
      <c r="M11" s="44">
        <v>5133244.3531160001</v>
      </c>
      <c r="N11" s="44">
        <v>5133244.3531160001</v>
      </c>
      <c r="O11" s="44">
        <v>5133244.3531160001</v>
      </c>
      <c r="P11" s="44">
        <v>5133244.3531160001</v>
      </c>
      <c r="Q11" s="44">
        <v>5133244.3531160001</v>
      </c>
      <c r="R11" s="44">
        <v>5133244.3531160001</v>
      </c>
      <c r="S11" s="44">
        <v>5133244.3531160001</v>
      </c>
      <c r="T11" s="44">
        <v>5133244.3531160001</v>
      </c>
      <c r="U11" s="15">
        <v>1534393.6925075001</v>
      </c>
      <c r="V11" s="15">
        <v>1534393.6925075001</v>
      </c>
      <c r="W11" s="15">
        <v>1534393.6925075001</v>
      </c>
      <c r="X11" s="15">
        <v>1534393.6925075001</v>
      </c>
      <c r="Y11" s="15">
        <v>1534393.6925075001</v>
      </c>
      <c r="Z11" s="15">
        <v>1534393.6925075001</v>
      </c>
      <c r="AA11" s="15">
        <v>1534393.6925075001</v>
      </c>
      <c r="AB11" s="15">
        <v>1534393.6925075001</v>
      </c>
      <c r="AC11" s="15">
        <v>1534393.6925075001</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row>
    <row r="12" spans="1:799" x14ac:dyDescent="0.2">
      <c r="A12" s="8" t="s">
        <v>62</v>
      </c>
      <c r="B12" t="s">
        <v>5</v>
      </c>
      <c r="C12" s="43">
        <v>4431227</v>
      </c>
      <c r="D12" s="43">
        <v>4431227.5364448</v>
      </c>
      <c r="E12" s="43">
        <v>4431227</v>
      </c>
      <c r="F12" s="43">
        <v>4431227</v>
      </c>
      <c r="G12" s="43">
        <v>4431227</v>
      </c>
      <c r="H12" s="43">
        <v>4431227.5364448</v>
      </c>
      <c r="I12" s="43">
        <v>4431227</v>
      </c>
      <c r="J12" s="43">
        <v>4431227</v>
      </c>
      <c r="K12" s="43">
        <v>4431227</v>
      </c>
      <c r="L12" s="44">
        <v>1339107.2225519998</v>
      </c>
      <c r="M12" s="44">
        <v>1339107.2225519998</v>
      </c>
      <c r="N12" s="44">
        <v>1339107.2225519998</v>
      </c>
      <c r="O12" s="44">
        <v>1339107.2225519998</v>
      </c>
      <c r="P12" s="44">
        <v>1339107.2225519998</v>
      </c>
      <c r="Q12" s="44">
        <v>1339107.2225519998</v>
      </c>
      <c r="R12" s="44">
        <v>1339107.2225519998</v>
      </c>
      <c r="S12" s="44">
        <v>1339107.2225519998</v>
      </c>
      <c r="T12" s="44">
        <v>1339107.2225519998</v>
      </c>
      <c r="U12" s="16">
        <v>240738.37708799998</v>
      </c>
      <c r="V12" s="16">
        <v>240738.37708799998</v>
      </c>
      <c r="W12" s="16">
        <v>240738.37708799998</v>
      </c>
      <c r="X12" s="16">
        <v>240738.37708799998</v>
      </c>
      <c r="Y12" s="16">
        <v>240738.37708799998</v>
      </c>
      <c r="Z12" s="16">
        <v>240738.37708799998</v>
      </c>
      <c r="AA12" s="16">
        <v>240738.37708799998</v>
      </c>
      <c r="AB12" s="16">
        <v>240738.37708799998</v>
      </c>
      <c r="AC12" s="16">
        <v>240738.37708799998</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row>
    <row r="13" spans="1:799" s="3" customFormat="1" x14ac:dyDescent="0.2">
      <c r="L13" s="12"/>
      <c r="M13" s="12"/>
      <c r="N13" s="12"/>
      <c r="O13" s="12"/>
      <c r="P13" s="12"/>
      <c r="Q13" s="12"/>
      <c r="R13" s="12"/>
      <c r="S13" s="12"/>
      <c r="T13" s="12"/>
      <c r="U13" s="15"/>
      <c r="V13" s="15"/>
      <c r="W13" s="15"/>
      <c r="X13" s="15"/>
      <c r="Y13" s="15"/>
      <c r="Z13" s="15"/>
      <c r="AA13" s="15"/>
      <c r="AB13" s="15"/>
      <c r="AC13" s="15"/>
    </row>
    <row r="14" spans="1:799" s="3" customFormat="1" x14ac:dyDescent="0.2">
      <c r="A14" s="3" t="s">
        <v>6</v>
      </c>
      <c r="B14" s="4"/>
      <c r="L14" s="12"/>
      <c r="M14" s="12"/>
      <c r="N14" s="12"/>
      <c r="O14" s="12"/>
      <c r="P14" s="12"/>
      <c r="Q14" s="12"/>
      <c r="R14" s="12"/>
      <c r="S14" s="12"/>
      <c r="T14" s="12"/>
      <c r="U14" s="15"/>
      <c r="V14" s="15"/>
      <c r="W14" s="15"/>
      <c r="X14" s="15"/>
      <c r="Y14" s="15"/>
      <c r="Z14" s="15"/>
      <c r="AA14" s="15"/>
      <c r="AB14" s="15"/>
      <c r="AC14" s="15"/>
    </row>
    <row r="15" spans="1:799" x14ac:dyDescent="0.2">
      <c r="A15" s="8" t="s">
        <v>97</v>
      </c>
      <c r="C15" s="21">
        <v>0.5</v>
      </c>
      <c r="D15" s="21">
        <v>0.5</v>
      </c>
      <c r="E15" s="21">
        <v>0.5</v>
      </c>
      <c r="F15" s="21">
        <v>0.5</v>
      </c>
      <c r="G15" s="21">
        <v>0.5</v>
      </c>
      <c r="H15" s="21">
        <v>0.5</v>
      </c>
      <c r="I15" s="21">
        <v>0.5</v>
      </c>
      <c r="J15" s="21">
        <v>0.5</v>
      </c>
      <c r="K15" s="21">
        <v>0.5</v>
      </c>
      <c r="L15" s="13">
        <v>0.5</v>
      </c>
      <c r="M15" s="13">
        <v>0.5</v>
      </c>
      <c r="N15" s="13">
        <v>0.5</v>
      </c>
      <c r="O15" s="13">
        <v>0.5</v>
      </c>
      <c r="P15" s="13">
        <v>0.5</v>
      </c>
      <c r="Q15" s="13">
        <v>0.5</v>
      </c>
      <c r="R15" s="13">
        <v>0.5</v>
      </c>
      <c r="S15" s="13">
        <v>0.5</v>
      </c>
      <c r="T15" s="13">
        <v>0.5</v>
      </c>
      <c r="U15" s="17">
        <v>0.5</v>
      </c>
      <c r="V15" s="17">
        <v>0.5</v>
      </c>
      <c r="W15" s="17">
        <v>0.5</v>
      </c>
      <c r="X15" s="17">
        <v>0.5</v>
      </c>
      <c r="Y15" s="17">
        <v>0.5</v>
      </c>
      <c r="Z15" s="17">
        <v>0.5</v>
      </c>
      <c r="AA15" s="17">
        <v>0.5</v>
      </c>
      <c r="AB15" s="17">
        <v>0.5</v>
      </c>
      <c r="AC15" s="17">
        <v>0.5</v>
      </c>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row>
    <row r="16" spans="1:799" x14ac:dyDescent="0.2">
      <c r="A16" s="8" t="s">
        <v>98</v>
      </c>
      <c r="C16" s="21">
        <v>0.33333333333333331</v>
      </c>
      <c r="D16" s="21">
        <v>0.33333333333333331</v>
      </c>
      <c r="E16" s="21">
        <v>0.33333333333333331</v>
      </c>
      <c r="F16" s="21">
        <v>0.33333333333333331</v>
      </c>
      <c r="G16" s="21">
        <v>0.33333333333333331</v>
      </c>
      <c r="H16" s="21">
        <v>0.33333333333333331</v>
      </c>
      <c r="I16" s="21">
        <v>0.33333333333333331</v>
      </c>
      <c r="J16" s="21">
        <v>0.33333333333333331</v>
      </c>
      <c r="K16" s="21">
        <v>0.33333333333333331</v>
      </c>
      <c r="L16" s="13">
        <v>0.33333333333333331</v>
      </c>
      <c r="M16" s="13">
        <v>0.33333333333333331</v>
      </c>
      <c r="N16" s="13">
        <v>0.33333333333333331</v>
      </c>
      <c r="O16" s="13">
        <v>0.33333333333333331</v>
      </c>
      <c r="P16" s="13">
        <v>0.33333333333333331</v>
      </c>
      <c r="Q16" s="13">
        <v>0.33333333333333331</v>
      </c>
      <c r="R16" s="13">
        <v>0.33333333333333331</v>
      </c>
      <c r="S16" s="13">
        <v>0.33333333333333331</v>
      </c>
      <c r="T16" s="13">
        <v>0.33333333333333331</v>
      </c>
      <c r="U16" s="17">
        <v>0.33333333333333331</v>
      </c>
      <c r="V16" s="17">
        <v>0.33333333333333331</v>
      </c>
      <c r="W16" s="17">
        <v>0.33333333333333331</v>
      </c>
      <c r="X16" s="17">
        <v>0.33333333333333331</v>
      </c>
      <c r="Y16" s="17">
        <v>0.33333333333333331</v>
      </c>
      <c r="Z16" s="17">
        <v>0.33333333333333331</v>
      </c>
      <c r="AA16" s="17">
        <v>0.33333333333333331</v>
      </c>
      <c r="AB16" s="17">
        <v>0.33333333333333331</v>
      </c>
      <c r="AC16" s="17">
        <v>0.33333333333333331</v>
      </c>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row>
    <row r="17" spans="1:799" s="3" customFormat="1" x14ac:dyDescent="0.2">
      <c r="L17" s="12"/>
      <c r="M17" s="12"/>
      <c r="N17" s="12"/>
      <c r="O17" s="12"/>
      <c r="P17" s="12"/>
      <c r="Q17" s="12"/>
      <c r="R17" s="12"/>
      <c r="S17" s="12"/>
      <c r="T17" s="12"/>
      <c r="U17" s="15"/>
      <c r="V17" s="15"/>
      <c r="W17" s="15"/>
      <c r="X17" s="15"/>
      <c r="Y17" s="15"/>
      <c r="Z17" s="15"/>
      <c r="AA17" s="15"/>
      <c r="AB17" s="15"/>
      <c r="AC17" s="15"/>
    </row>
    <row r="18" spans="1:799" s="3" customFormat="1" x14ac:dyDescent="0.2">
      <c r="A18" s="3" t="s">
        <v>7</v>
      </c>
      <c r="C18" s="46"/>
      <c r="D18" s="46"/>
      <c r="E18" s="46"/>
      <c r="F18" s="46"/>
      <c r="G18" s="46"/>
      <c r="H18" s="46"/>
      <c r="I18" s="46"/>
      <c r="J18" s="46"/>
      <c r="K18" s="46"/>
      <c r="L18" s="12"/>
      <c r="M18" s="12"/>
      <c r="N18" s="12"/>
      <c r="O18" s="12"/>
      <c r="P18" s="12"/>
      <c r="Q18" s="12"/>
      <c r="R18" s="12"/>
      <c r="S18" s="12"/>
      <c r="T18" s="12"/>
      <c r="U18" s="15"/>
      <c r="V18" s="15"/>
      <c r="W18" s="15"/>
      <c r="X18" s="15"/>
      <c r="Y18" s="15"/>
      <c r="Z18" s="15"/>
      <c r="AA18" s="15"/>
      <c r="AB18" s="15"/>
      <c r="AC18" s="15"/>
    </row>
    <row r="19" spans="1:799" s="3" customFormat="1" x14ac:dyDescent="0.2">
      <c r="A19" s="49" t="s">
        <v>130</v>
      </c>
      <c r="C19" s="46">
        <v>0.88</v>
      </c>
      <c r="D19" s="46">
        <v>0.88</v>
      </c>
      <c r="E19" s="46">
        <v>0.88</v>
      </c>
      <c r="F19" s="46">
        <v>0.88</v>
      </c>
      <c r="G19" s="46">
        <v>0.88</v>
      </c>
      <c r="H19" s="46">
        <v>0.88</v>
      </c>
      <c r="I19" s="46">
        <v>0.88</v>
      </c>
      <c r="J19" s="46">
        <v>0.88</v>
      </c>
      <c r="K19" s="46">
        <v>0.88</v>
      </c>
      <c r="L19" s="12">
        <v>0.88</v>
      </c>
      <c r="M19" s="12">
        <v>0.88</v>
      </c>
      <c r="N19" s="12">
        <v>0.88</v>
      </c>
      <c r="O19" s="12">
        <v>0.88</v>
      </c>
      <c r="P19" s="12">
        <v>0.88</v>
      </c>
      <c r="Q19" s="12">
        <v>0.88</v>
      </c>
      <c r="R19" s="12">
        <v>0.88</v>
      </c>
      <c r="S19" s="12">
        <v>0.88</v>
      </c>
      <c r="T19" s="12">
        <v>0.88</v>
      </c>
      <c r="U19" s="15">
        <v>0.88</v>
      </c>
      <c r="V19" s="15">
        <v>0.88</v>
      </c>
      <c r="W19" s="15">
        <v>0.88</v>
      </c>
      <c r="X19" s="15">
        <v>0.88</v>
      </c>
      <c r="Y19" s="15">
        <v>0.88</v>
      </c>
      <c r="Z19" s="15">
        <v>0.88</v>
      </c>
      <c r="AA19" s="15">
        <v>0.88</v>
      </c>
      <c r="AB19" s="15">
        <v>0.88</v>
      </c>
      <c r="AC19" s="15">
        <v>0.88</v>
      </c>
    </row>
    <row r="20" spans="1:799" x14ac:dyDescent="0.2">
      <c r="A20" s="8" t="s">
        <v>111</v>
      </c>
      <c r="C20" s="46" t="s">
        <v>131</v>
      </c>
      <c r="D20" s="46" t="s">
        <v>131</v>
      </c>
      <c r="E20" s="46" t="s">
        <v>131</v>
      </c>
      <c r="F20" s="46" t="s">
        <v>131</v>
      </c>
      <c r="G20" s="46" t="s">
        <v>131</v>
      </c>
      <c r="H20" s="26" t="s">
        <v>156</v>
      </c>
      <c r="I20" s="46" t="s">
        <v>131</v>
      </c>
      <c r="J20" s="46" t="s">
        <v>131</v>
      </c>
      <c r="K20" s="26" t="s">
        <v>156</v>
      </c>
      <c r="L20" s="12" t="s">
        <v>131</v>
      </c>
      <c r="M20" s="12" t="s">
        <v>131</v>
      </c>
      <c r="N20" s="12" t="s">
        <v>131</v>
      </c>
      <c r="O20" s="12" t="s">
        <v>131</v>
      </c>
      <c r="P20" s="12" t="s">
        <v>131</v>
      </c>
      <c r="Q20" s="32" t="s">
        <v>157</v>
      </c>
      <c r="R20" s="12" t="s">
        <v>131</v>
      </c>
      <c r="S20" s="12" t="s">
        <v>131</v>
      </c>
      <c r="T20" s="32" t="s">
        <v>157</v>
      </c>
      <c r="U20" s="15" t="s">
        <v>132</v>
      </c>
      <c r="V20" s="15" t="s">
        <v>132</v>
      </c>
      <c r="W20" s="15" t="s">
        <v>132</v>
      </c>
      <c r="X20" s="15" t="s">
        <v>132</v>
      </c>
      <c r="Y20" s="15" t="s">
        <v>132</v>
      </c>
      <c r="Z20" s="33" t="s">
        <v>158</v>
      </c>
      <c r="AA20" s="15" t="s">
        <v>132</v>
      </c>
      <c r="AB20" s="15" t="s">
        <v>132</v>
      </c>
      <c r="AC20" s="33" t="s">
        <v>158</v>
      </c>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row>
    <row r="21" spans="1:799" x14ac:dyDescent="0.2">
      <c r="A21" s="8" t="s">
        <v>142</v>
      </c>
      <c r="C21" s="46">
        <v>0.51</v>
      </c>
      <c r="D21" s="46">
        <v>0.51</v>
      </c>
      <c r="E21" s="46">
        <v>0.51</v>
      </c>
      <c r="F21" s="46">
        <v>0.51</v>
      </c>
      <c r="G21" s="46">
        <v>0.51</v>
      </c>
      <c r="H21" s="46">
        <v>0.51</v>
      </c>
      <c r="I21" s="46">
        <v>0.51</v>
      </c>
      <c r="J21" s="46">
        <v>0.51</v>
      </c>
      <c r="K21" s="46">
        <v>0.51</v>
      </c>
      <c r="L21" s="12">
        <v>0.51</v>
      </c>
      <c r="M21" s="12">
        <v>0.51</v>
      </c>
      <c r="N21" s="12">
        <v>0.51</v>
      </c>
      <c r="O21" s="12">
        <v>0.51</v>
      </c>
      <c r="P21" s="12">
        <v>0.51</v>
      </c>
      <c r="Q21" s="12">
        <v>0.51</v>
      </c>
      <c r="R21" s="12">
        <v>0.51</v>
      </c>
      <c r="S21" s="12">
        <v>0.51</v>
      </c>
      <c r="T21" s="12">
        <v>0.51</v>
      </c>
      <c r="U21" s="15">
        <v>0</v>
      </c>
      <c r="V21" s="15">
        <v>0</v>
      </c>
      <c r="W21" s="15">
        <v>0</v>
      </c>
      <c r="X21" s="15">
        <v>0</v>
      </c>
      <c r="Y21" s="15">
        <v>0</v>
      </c>
      <c r="Z21" s="15">
        <v>0</v>
      </c>
      <c r="AA21" s="15">
        <v>0</v>
      </c>
      <c r="AB21" s="15">
        <v>0</v>
      </c>
      <c r="AC21" s="15">
        <v>0</v>
      </c>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row>
    <row r="22" spans="1:799" x14ac:dyDescent="0.2">
      <c r="A22" s="8" t="s">
        <v>148</v>
      </c>
      <c r="C22" s="46">
        <v>0.23</v>
      </c>
      <c r="D22" s="46">
        <v>0.23</v>
      </c>
      <c r="E22" s="46">
        <v>0.23</v>
      </c>
      <c r="F22" s="46">
        <v>0.23</v>
      </c>
      <c r="G22" s="46">
        <v>0.23</v>
      </c>
      <c r="H22" s="46">
        <v>0.23</v>
      </c>
      <c r="I22" s="46">
        <v>0.23</v>
      </c>
      <c r="J22" s="46">
        <v>0.23</v>
      </c>
      <c r="K22" s="46">
        <v>0.23</v>
      </c>
      <c r="L22" s="12">
        <v>0.23</v>
      </c>
      <c r="M22" s="12">
        <v>0.23</v>
      </c>
      <c r="N22" s="12">
        <v>0.23</v>
      </c>
      <c r="O22" s="12">
        <v>0.23</v>
      </c>
      <c r="P22" s="12">
        <v>0.23</v>
      </c>
      <c r="Q22" s="12">
        <v>0.23</v>
      </c>
      <c r="R22" s="12">
        <v>0.23</v>
      </c>
      <c r="S22" s="12">
        <v>0.23</v>
      </c>
      <c r="T22" s="12">
        <v>0.23</v>
      </c>
      <c r="U22" s="15">
        <v>1</v>
      </c>
      <c r="V22" s="15">
        <v>1</v>
      </c>
      <c r="W22" s="15">
        <v>1</v>
      </c>
      <c r="X22" s="15">
        <v>1</v>
      </c>
      <c r="Y22" s="15">
        <v>1</v>
      </c>
      <c r="Z22" s="15">
        <v>1</v>
      </c>
      <c r="AA22" s="15">
        <v>1</v>
      </c>
      <c r="AB22" s="15">
        <v>1</v>
      </c>
      <c r="AC22" s="15">
        <v>1</v>
      </c>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row>
    <row r="23" spans="1:799" x14ac:dyDescent="0.2">
      <c r="A23" s="8" t="s">
        <v>141</v>
      </c>
      <c r="C23" s="46">
        <v>0.2</v>
      </c>
      <c r="D23" s="46">
        <v>0.2</v>
      </c>
      <c r="E23" s="46">
        <v>0.2</v>
      </c>
      <c r="F23" s="46">
        <v>0.2</v>
      </c>
      <c r="G23" s="46">
        <v>0.2</v>
      </c>
      <c r="H23" s="46">
        <v>0.2</v>
      </c>
      <c r="I23" s="46">
        <v>0.2</v>
      </c>
      <c r="J23" s="46">
        <v>0.2</v>
      </c>
      <c r="K23" s="46">
        <v>0.2</v>
      </c>
      <c r="L23" s="12">
        <v>0.2</v>
      </c>
      <c r="M23" s="12">
        <v>0.2</v>
      </c>
      <c r="N23" s="12">
        <v>0.2</v>
      </c>
      <c r="O23" s="12">
        <v>0.2</v>
      </c>
      <c r="P23" s="12">
        <v>0.2</v>
      </c>
      <c r="Q23" s="12">
        <v>0.2</v>
      </c>
      <c r="R23" s="12">
        <v>0.2</v>
      </c>
      <c r="S23" s="12">
        <v>0.2</v>
      </c>
      <c r="T23" s="12">
        <v>0.2</v>
      </c>
      <c r="U23" s="15">
        <v>0</v>
      </c>
      <c r="V23" s="15">
        <v>0</v>
      </c>
      <c r="W23" s="15">
        <v>0</v>
      </c>
      <c r="X23" s="15">
        <v>0</v>
      </c>
      <c r="Y23" s="15">
        <v>0</v>
      </c>
      <c r="Z23" s="15">
        <v>0</v>
      </c>
      <c r="AA23" s="15">
        <v>0</v>
      </c>
      <c r="AB23" s="15">
        <v>0</v>
      </c>
      <c r="AC23" s="15">
        <v>0</v>
      </c>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row>
    <row r="24" spans="1:799" x14ac:dyDescent="0.2">
      <c r="A24" s="8" t="s">
        <v>112</v>
      </c>
      <c r="C24" s="46">
        <v>0.82</v>
      </c>
      <c r="D24" s="46">
        <v>0.82</v>
      </c>
      <c r="E24" s="46">
        <v>0.82</v>
      </c>
      <c r="F24" s="46">
        <v>0.82</v>
      </c>
      <c r="G24" s="46">
        <v>0.82</v>
      </c>
      <c r="H24" s="46">
        <v>0.82</v>
      </c>
      <c r="I24" s="46">
        <v>0.82</v>
      </c>
      <c r="J24" s="46">
        <v>0.82</v>
      </c>
      <c r="K24" s="46">
        <v>0.82</v>
      </c>
      <c r="L24" s="12">
        <v>0.82</v>
      </c>
      <c r="M24" s="12">
        <v>0.82</v>
      </c>
      <c r="N24" s="12">
        <v>0.82</v>
      </c>
      <c r="O24" s="12">
        <v>0.82</v>
      </c>
      <c r="P24" s="12">
        <v>0.82</v>
      </c>
      <c r="Q24" s="12">
        <v>0.82</v>
      </c>
      <c r="R24" s="12">
        <v>0.82</v>
      </c>
      <c r="S24" s="12">
        <v>0.82</v>
      </c>
      <c r="T24" s="12">
        <v>0.82</v>
      </c>
      <c r="U24" s="15">
        <v>0.82</v>
      </c>
      <c r="V24" s="15">
        <v>0.82</v>
      </c>
      <c r="W24" s="15">
        <v>0.82</v>
      </c>
      <c r="X24" s="15">
        <v>0.82</v>
      </c>
      <c r="Y24" s="15">
        <v>0.82</v>
      </c>
      <c r="Z24" s="15">
        <v>0.82</v>
      </c>
      <c r="AA24" s="15">
        <v>0.82</v>
      </c>
      <c r="AB24" s="15">
        <v>0.82</v>
      </c>
      <c r="AC24" s="15">
        <v>0.82</v>
      </c>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row>
    <row r="25" spans="1:799" s="3" customFormat="1" x14ac:dyDescent="0.2">
      <c r="A25" s="8" t="s">
        <v>143</v>
      </c>
      <c r="C25" s="3" t="s">
        <v>144</v>
      </c>
      <c r="D25" s="3" t="s">
        <v>144</v>
      </c>
      <c r="E25" s="3" t="s">
        <v>144</v>
      </c>
      <c r="F25" s="3" t="s">
        <v>144</v>
      </c>
      <c r="G25" s="3" t="s">
        <v>144</v>
      </c>
      <c r="H25" s="3" t="s">
        <v>144</v>
      </c>
      <c r="I25" s="3" t="s">
        <v>144</v>
      </c>
      <c r="J25" s="3" t="s">
        <v>144</v>
      </c>
      <c r="K25" s="3" t="s">
        <v>144</v>
      </c>
      <c r="L25" s="3" t="s">
        <v>144</v>
      </c>
      <c r="M25" s="3" t="s">
        <v>144</v>
      </c>
      <c r="N25" s="3" t="s">
        <v>144</v>
      </c>
      <c r="O25" s="3" t="s">
        <v>144</v>
      </c>
      <c r="P25" s="3" t="s">
        <v>144</v>
      </c>
      <c r="Q25" s="3" t="s">
        <v>144</v>
      </c>
      <c r="R25" s="3" t="s">
        <v>144</v>
      </c>
      <c r="S25" s="3" t="s">
        <v>144</v>
      </c>
      <c r="T25" s="3" t="s">
        <v>144</v>
      </c>
      <c r="U25" s="3" t="s">
        <v>144</v>
      </c>
      <c r="V25" s="3" t="s">
        <v>144</v>
      </c>
      <c r="W25" s="3" t="s">
        <v>144</v>
      </c>
      <c r="X25" s="3" t="s">
        <v>144</v>
      </c>
      <c r="Y25" s="3" t="s">
        <v>144</v>
      </c>
      <c r="Z25" s="3" t="s">
        <v>144</v>
      </c>
      <c r="AA25" s="3" t="s">
        <v>144</v>
      </c>
      <c r="AB25" s="3" t="s">
        <v>144</v>
      </c>
      <c r="AC25" s="3" t="s">
        <v>144</v>
      </c>
    </row>
    <row r="26" spans="1:799" s="3" customFormat="1" x14ac:dyDescent="0.2">
      <c r="A26" s="3" t="s">
        <v>8</v>
      </c>
      <c r="L26" s="12"/>
      <c r="M26" s="12"/>
      <c r="N26" s="12"/>
      <c r="O26" s="12"/>
      <c r="P26" s="12"/>
      <c r="Q26" s="12"/>
      <c r="R26" s="12"/>
      <c r="S26" s="12"/>
      <c r="T26" s="12"/>
      <c r="U26" s="15"/>
      <c r="V26" s="15"/>
      <c r="W26" s="15"/>
      <c r="X26" s="15"/>
      <c r="Y26" s="15"/>
      <c r="Z26" s="15"/>
      <c r="AA26" s="15"/>
      <c r="AB26" s="15"/>
      <c r="AC26" s="15"/>
    </row>
    <row r="27" spans="1:799" s="3" customFormat="1" x14ac:dyDescent="0.2">
      <c r="A27" s="3" t="s">
        <v>9</v>
      </c>
      <c r="L27" s="12"/>
      <c r="M27" s="12"/>
      <c r="N27" s="12"/>
      <c r="O27" s="12"/>
      <c r="P27" s="12"/>
      <c r="Q27" s="12"/>
      <c r="R27" s="12"/>
      <c r="S27" s="12"/>
      <c r="T27" s="12"/>
      <c r="U27" s="15"/>
      <c r="V27" s="15"/>
      <c r="W27" s="15"/>
      <c r="X27" s="15"/>
      <c r="Y27" s="15"/>
      <c r="Z27" s="15"/>
      <c r="AA27" s="15"/>
      <c r="AB27" s="15"/>
      <c r="AC27" s="15"/>
    </row>
    <row r="28" spans="1:799" s="3" customFormat="1" x14ac:dyDescent="0.2">
      <c r="A28" s="3" t="s">
        <v>10</v>
      </c>
      <c r="L28" s="12"/>
      <c r="M28" s="12"/>
      <c r="N28" s="12"/>
      <c r="O28" s="12"/>
      <c r="P28" s="12"/>
      <c r="Q28" s="12"/>
      <c r="R28" s="12"/>
      <c r="S28" s="12"/>
      <c r="T28" s="12"/>
      <c r="U28" s="15"/>
      <c r="V28" s="15"/>
      <c r="W28" s="15"/>
      <c r="X28" s="15"/>
      <c r="Y28" s="15"/>
      <c r="Z28" s="15"/>
      <c r="AA28" s="15"/>
      <c r="AB28" s="15"/>
      <c r="AC28" s="15"/>
    </row>
    <row r="29" spans="1:799" x14ac:dyDescent="0.2">
      <c r="A29" s="8" t="s">
        <v>102</v>
      </c>
      <c r="C29" s="20">
        <v>0</v>
      </c>
      <c r="D29" s="20">
        <v>0</v>
      </c>
      <c r="E29" s="20">
        <v>0</v>
      </c>
      <c r="F29" s="20">
        <v>0</v>
      </c>
      <c r="G29" s="20">
        <v>0</v>
      </c>
      <c r="H29" s="20">
        <v>0</v>
      </c>
      <c r="I29" s="20">
        <v>0</v>
      </c>
      <c r="J29" s="20">
        <v>0</v>
      </c>
      <c r="K29" s="20">
        <v>0</v>
      </c>
      <c r="L29" s="12">
        <v>0</v>
      </c>
      <c r="M29" s="12">
        <v>0</v>
      </c>
      <c r="N29" s="12">
        <v>0</v>
      </c>
      <c r="O29" s="12">
        <v>0</v>
      </c>
      <c r="P29" s="12">
        <v>0</v>
      </c>
      <c r="Q29" s="12">
        <v>0</v>
      </c>
      <c r="R29" s="12">
        <v>0</v>
      </c>
      <c r="S29" s="12">
        <v>0</v>
      </c>
      <c r="T29" s="12">
        <v>0</v>
      </c>
      <c r="U29" s="15">
        <v>0</v>
      </c>
      <c r="V29" s="15">
        <v>0</v>
      </c>
      <c r="W29" s="15">
        <v>0</v>
      </c>
      <c r="X29" s="15">
        <v>0</v>
      </c>
      <c r="Y29" s="15">
        <v>0</v>
      </c>
      <c r="Z29" s="15">
        <v>0</v>
      </c>
      <c r="AA29" s="15">
        <v>0</v>
      </c>
      <c r="AB29" s="15">
        <v>0</v>
      </c>
      <c r="AC29" s="15">
        <v>0</v>
      </c>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row>
    <row r="30" spans="1:799" x14ac:dyDescent="0.2">
      <c r="A30" s="8" t="s">
        <v>103</v>
      </c>
      <c r="C30" s="20">
        <v>0</v>
      </c>
      <c r="D30" s="20">
        <v>0</v>
      </c>
      <c r="E30" s="20">
        <v>0</v>
      </c>
      <c r="F30" s="20">
        <v>0</v>
      </c>
      <c r="G30" s="20">
        <v>0</v>
      </c>
      <c r="H30" s="20">
        <v>0</v>
      </c>
      <c r="I30" s="20">
        <v>0</v>
      </c>
      <c r="J30" s="20">
        <v>0</v>
      </c>
      <c r="K30" s="20">
        <v>0</v>
      </c>
      <c r="L30" s="12">
        <v>0</v>
      </c>
      <c r="M30" s="12">
        <v>0</v>
      </c>
      <c r="N30" s="12">
        <v>0</v>
      </c>
      <c r="O30" s="12">
        <v>0</v>
      </c>
      <c r="P30" s="12">
        <v>0</v>
      </c>
      <c r="Q30" s="12">
        <v>0</v>
      </c>
      <c r="R30" s="12">
        <v>0</v>
      </c>
      <c r="S30" s="12">
        <v>0</v>
      </c>
      <c r="T30" s="12">
        <v>0</v>
      </c>
      <c r="U30" s="15">
        <v>0</v>
      </c>
      <c r="V30" s="15">
        <v>0</v>
      </c>
      <c r="W30" s="15">
        <v>0</v>
      </c>
      <c r="X30" s="15">
        <v>0</v>
      </c>
      <c r="Y30" s="15">
        <v>0</v>
      </c>
      <c r="Z30" s="15">
        <v>0</v>
      </c>
      <c r="AA30" s="15">
        <v>0</v>
      </c>
      <c r="AB30" s="15">
        <v>0</v>
      </c>
      <c r="AC30" s="15">
        <v>0</v>
      </c>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row>
    <row r="31" spans="1:799" x14ac:dyDescent="0.2">
      <c r="A31" s="8" t="s">
        <v>104</v>
      </c>
      <c r="C31" s="22">
        <v>0</v>
      </c>
      <c r="D31" s="22">
        <v>0</v>
      </c>
      <c r="E31" s="22">
        <v>0</v>
      </c>
      <c r="F31" s="22">
        <v>0</v>
      </c>
      <c r="G31" s="22">
        <v>0</v>
      </c>
      <c r="H31" s="22">
        <v>0</v>
      </c>
      <c r="I31" s="22">
        <v>0</v>
      </c>
      <c r="J31" s="22">
        <v>0</v>
      </c>
      <c r="K31" s="22">
        <v>0</v>
      </c>
      <c r="L31" s="37">
        <v>0</v>
      </c>
      <c r="M31" s="37">
        <v>0</v>
      </c>
      <c r="N31" s="37">
        <v>0</v>
      </c>
      <c r="O31" s="37">
        <v>0</v>
      </c>
      <c r="P31" s="37">
        <v>0</v>
      </c>
      <c r="Q31" s="37">
        <v>0</v>
      </c>
      <c r="R31" s="37">
        <v>0</v>
      </c>
      <c r="S31" s="37">
        <v>0</v>
      </c>
      <c r="T31" s="37">
        <v>0</v>
      </c>
      <c r="U31" s="40">
        <v>0</v>
      </c>
      <c r="V31" s="40">
        <v>0</v>
      </c>
      <c r="W31" s="40">
        <v>0</v>
      </c>
      <c r="X31" s="40">
        <v>0</v>
      </c>
      <c r="Y31" s="40">
        <v>0</v>
      </c>
      <c r="Z31" s="40">
        <v>0</v>
      </c>
      <c r="AA31" s="40">
        <v>0</v>
      </c>
      <c r="AB31" s="40">
        <v>0</v>
      </c>
      <c r="AC31" s="40">
        <v>0</v>
      </c>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row>
    <row r="32" spans="1:799" x14ac:dyDescent="0.2">
      <c r="A32" s="8" t="s">
        <v>106</v>
      </c>
      <c r="C32" s="22">
        <v>0</v>
      </c>
      <c r="D32" s="22">
        <v>0</v>
      </c>
      <c r="E32" s="22">
        <v>0</v>
      </c>
      <c r="F32" s="22">
        <v>0</v>
      </c>
      <c r="G32" s="22">
        <v>0</v>
      </c>
      <c r="H32" s="22">
        <v>0</v>
      </c>
      <c r="I32" s="22">
        <v>0</v>
      </c>
      <c r="J32" s="22">
        <v>0</v>
      </c>
      <c r="K32" s="22">
        <v>0</v>
      </c>
      <c r="L32" s="37">
        <v>0</v>
      </c>
      <c r="M32" s="37">
        <v>0</v>
      </c>
      <c r="N32" s="37">
        <v>0</v>
      </c>
      <c r="O32" s="37">
        <v>0</v>
      </c>
      <c r="P32" s="37">
        <v>0</v>
      </c>
      <c r="Q32" s="37">
        <v>0</v>
      </c>
      <c r="R32" s="37">
        <v>0</v>
      </c>
      <c r="S32" s="37">
        <v>0</v>
      </c>
      <c r="T32" s="37">
        <v>0</v>
      </c>
      <c r="U32" s="40">
        <v>0</v>
      </c>
      <c r="V32" s="40">
        <v>0</v>
      </c>
      <c r="W32" s="40">
        <v>0</v>
      </c>
      <c r="X32" s="40">
        <v>0</v>
      </c>
      <c r="Y32" s="40">
        <v>0</v>
      </c>
      <c r="Z32" s="40">
        <v>0</v>
      </c>
      <c r="AA32" s="40">
        <v>0</v>
      </c>
      <c r="AB32" s="40">
        <v>0</v>
      </c>
      <c r="AC32" s="40">
        <v>0</v>
      </c>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row>
    <row r="33" spans="1:799 16312:16312" x14ac:dyDescent="0.2">
      <c r="A33" s="8" t="s">
        <v>105</v>
      </c>
      <c r="B33" t="s">
        <v>120</v>
      </c>
      <c r="C33" s="22">
        <v>0.39639999999999997</v>
      </c>
      <c r="D33" s="22">
        <v>0.39639999999999997</v>
      </c>
      <c r="E33" s="22">
        <v>0.39639999999999997</v>
      </c>
      <c r="F33" s="22">
        <v>0.39639999999999997</v>
      </c>
      <c r="G33" s="22">
        <v>0.39639999999999997</v>
      </c>
      <c r="H33" s="22">
        <v>0.39639999999999997</v>
      </c>
      <c r="I33" s="22">
        <v>0.39639999999999997</v>
      </c>
      <c r="J33" s="22">
        <v>0.39639999999999997</v>
      </c>
      <c r="K33" s="22">
        <v>0.39639999999999997</v>
      </c>
      <c r="L33" s="37">
        <v>0.39639999999999997</v>
      </c>
      <c r="M33" s="37">
        <v>0.39639999999999997</v>
      </c>
      <c r="N33" s="37">
        <v>0.39639999999999997</v>
      </c>
      <c r="O33" s="37">
        <v>0.39639999999999997</v>
      </c>
      <c r="P33" s="37">
        <v>0.39639999999999997</v>
      </c>
      <c r="Q33" s="37">
        <v>0.39639999999999997</v>
      </c>
      <c r="R33" s="37">
        <v>0.39639999999999997</v>
      </c>
      <c r="S33" s="37">
        <v>0.39639999999999997</v>
      </c>
      <c r="T33" s="37">
        <v>0.39639999999999997</v>
      </c>
      <c r="U33" s="40">
        <v>0.39639999999999997</v>
      </c>
      <c r="V33" s="40">
        <v>0.39639999999999997</v>
      </c>
      <c r="W33" s="40">
        <v>0.39639999999999997</v>
      </c>
      <c r="X33" s="40">
        <v>0.39639999999999997</v>
      </c>
      <c r="Y33" s="40">
        <v>0.39639999999999997</v>
      </c>
      <c r="Z33" s="40">
        <v>0.39639999999999997</v>
      </c>
      <c r="AA33" s="40">
        <v>0.39639999999999997</v>
      </c>
      <c r="AB33" s="40">
        <v>0.39639999999999997</v>
      </c>
      <c r="AC33" s="40">
        <v>0.39639999999999997</v>
      </c>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row>
    <row r="34" spans="1:799 16312:16312" x14ac:dyDescent="0.2">
      <c r="A34" s="8" t="s">
        <v>107</v>
      </c>
      <c r="B34" t="s">
        <v>11</v>
      </c>
      <c r="C34" s="22">
        <v>0.60360000000000003</v>
      </c>
      <c r="D34" s="22">
        <v>0.60360000000000003</v>
      </c>
      <c r="E34" s="22">
        <v>0.60360000000000003</v>
      </c>
      <c r="F34" s="22">
        <v>0.60360000000000003</v>
      </c>
      <c r="G34" s="22">
        <v>0.60360000000000003</v>
      </c>
      <c r="H34" s="22">
        <v>0.60360000000000003</v>
      </c>
      <c r="I34" s="22">
        <v>0.60360000000000003</v>
      </c>
      <c r="J34" s="22">
        <v>0.60360000000000003</v>
      </c>
      <c r="K34" s="22">
        <v>0.60360000000000003</v>
      </c>
      <c r="L34" s="37">
        <v>0.60360000000000003</v>
      </c>
      <c r="M34" s="37">
        <v>0.60360000000000003</v>
      </c>
      <c r="N34" s="37">
        <v>0.60360000000000003</v>
      </c>
      <c r="O34" s="37">
        <v>0.60360000000000003</v>
      </c>
      <c r="P34" s="37">
        <v>0.60360000000000003</v>
      </c>
      <c r="Q34" s="37">
        <v>0.60360000000000003</v>
      </c>
      <c r="R34" s="37">
        <v>0.60360000000000003</v>
      </c>
      <c r="S34" s="37">
        <v>0.60360000000000003</v>
      </c>
      <c r="T34" s="37">
        <v>0.60360000000000003</v>
      </c>
      <c r="U34" s="40">
        <v>0.60360000000000003</v>
      </c>
      <c r="V34" s="40">
        <v>0.60360000000000003</v>
      </c>
      <c r="W34" s="40">
        <v>0.60360000000000003</v>
      </c>
      <c r="X34" s="40">
        <v>0.60360000000000003</v>
      </c>
      <c r="Y34" s="40">
        <v>0.60360000000000003</v>
      </c>
      <c r="Z34" s="40">
        <v>0.60360000000000003</v>
      </c>
      <c r="AA34" s="40">
        <v>0.60360000000000003</v>
      </c>
      <c r="AB34" s="40">
        <v>0.60360000000000003</v>
      </c>
      <c r="AC34" s="40">
        <v>0.60360000000000003</v>
      </c>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row>
    <row r="35" spans="1:799 16312:16312" s="3" customFormat="1" x14ac:dyDescent="0.2">
      <c r="L35" s="12"/>
      <c r="M35" s="12"/>
      <c r="N35" s="12"/>
      <c r="O35" s="12"/>
      <c r="P35" s="12"/>
      <c r="Q35" s="12"/>
      <c r="R35" s="12"/>
      <c r="S35" s="12"/>
      <c r="T35" s="12"/>
      <c r="U35" s="15"/>
      <c r="V35" s="15"/>
      <c r="W35" s="15"/>
      <c r="X35" s="15"/>
      <c r="Y35" s="15"/>
      <c r="Z35" s="15"/>
      <c r="AA35" s="15"/>
      <c r="AB35" s="15"/>
      <c r="AC35" s="15"/>
    </row>
    <row r="36" spans="1:799 16312:16312" s="3" customFormat="1" x14ac:dyDescent="0.2">
      <c r="A36" s="3" t="s">
        <v>12</v>
      </c>
      <c r="C36" s="4"/>
      <c r="D36" s="4"/>
      <c r="E36" s="4"/>
      <c r="F36" s="4"/>
      <c r="G36" s="4"/>
      <c r="H36" s="4"/>
      <c r="I36" s="4"/>
      <c r="J36" s="4"/>
      <c r="K36" s="4"/>
      <c r="L36" s="13"/>
      <c r="M36" s="13"/>
      <c r="N36" s="13"/>
      <c r="O36" s="13"/>
      <c r="P36" s="13"/>
      <c r="Q36" s="13"/>
      <c r="R36" s="13"/>
      <c r="S36" s="13"/>
      <c r="T36" s="13"/>
      <c r="U36" s="17"/>
      <c r="V36" s="17"/>
      <c r="W36" s="17"/>
      <c r="X36" s="17"/>
      <c r="Y36" s="17"/>
      <c r="Z36" s="17"/>
      <c r="AA36" s="17"/>
      <c r="AB36" s="17"/>
      <c r="AC36" s="17"/>
    </row>
    <row r="37" spans="1:799 16312:16312" x14ac:dyDescent="0.2">
      <c r="A37" s="8" t="s">
        <v>63</v>
      </c>
      <c r="B37" t="s">
        <v>13</v>
      </c>
      <c r="C37" s="45">
        <f>0.574/2</f>
        <v>0.28699999999999998</v>
      </c>
      <c r="D37" s="48">
        <v>0</v>
      </c>
      <c r="E37" s="34">
        <v>0</v>
      </c>
      <c r="F37" s="45">
        <f>0.574/2</f>
        <v>0.28699999999999998</v>
      </c>
      <c r="G37" s="45">
        <f>0.574/2</f>
        <v>0.28699999999999998</v>
      </c>
      <c r="H37" s="48">
        <v>0</v>
      </c>
      <c r="I37" s="48">
        <v>0</v>
      </c>
      <c r="J37" s="45">
        <f>0.574/2</f>
        <v>0.28699999999999998</v>
      </c>
      <c r="K37" s="45">
        <f>0.574/2</f>
        <v>0.28699999999999998</v>
      </c>
      <c r="L37" s="38">
        <f>0.574/2</f>
        <v>0.28699999999999998</v>
      </c>
      <c r="M37" s="53">
        <v>0</v>
      </c>
      <c r="N37" s="53">
        <v>0</v>
      </c>
      <c r="O37" s="38">
        <f>0.574/2</f>
        <v>0.28699999999999998</v>
      </c>
      <c r="P37" s="38">
        <f>0.574/2</f>
        <v>0.28699999999999998</v>
      </c>
      <c r="Q37" s="53">
        <v>0</v>
      </c>
      <c r="R37" s="53">
        <v>0</v>
      </c>
      <c r="S37" s="38">
        <f>0.574/2</f>
        <v>0.28699999999999998</v>
      </c>
      <c r="T37" s="38">
        <f>0.574/2</f>
        <v>0.28699999999999998</v>
      </c>
      <c r="U37" s="41">
        <f>0.574/2</f>
        <v>0.28699999999999998</v>
      </c>
      <c r="V37" s="52">
        <v>0</v>
      </c>
      <c r="W37" s="52">
        <v>0</v>
      </c>
      <c r="X37" s="41">
        <f>0.574/2</f>
        <v>0.28699999999999998</v>
      </c>
      <c r="Y37" s="41">
        <f>0.574/2</f>
        <v>0.28699999999999998</v>
      </c>
      <c r="Z37" s="52">
        <v>0</v>
      </c>
      <c r="AA37" s="52">
        <v>0</v>
      </c>
      <c r="AB37" s="41">
        <f>0.574/2</f>
        <v>0.28699999999999998</v>
      </c>
      <c r="AC37" s="41">
        <f>0.574/2</f>
        <v>0.28699999999999998</v>
      </c>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XCJ37" s="23"/>
    </row>
    <row r="38" spans="1:799 16312:16312" x14ac:dyDescent="0.2">
      <c r="A38" s="8" t="s">
        <v>64</v>
      </c>
      <c r="B38" t="s">
        <v>14</v>
      </c>
      <c r="C38" s="45" t="s">
        <v>146</v>
      </c>
      <c r="D38" s="48">
        <v>0</v>
      </c>
      <c r="E38" s="45" t="s">
        <v>146</v>
      </c>
      <c r="F38" s="34">
        <v>0</v>
      </c>
      <c r="G38" s="45" t="s">
        <v>146</v>
      </c>
      <c r="H38" s="48">
        <v>0</v>
      </c>
      <c r="I38" s="45" t="s">
        <v>146</v>
      </c>
      <c r="J38" s="48">
        <v>0</v>
      </c>
      <c r="K38" s="45" t="s">
        <v>146</v>
      </c>
      <c r="L38" s="38" t="s">
        <v>146</v>
      </c>
      <c r="M38" s="53">
        <v>0</v>
      </c>
      <c r="N38" s="38" t="s">
        <v>146</v>
      </c>
      <c r="O38" s="53">
        <v>0</v>
      </c>
      <c r="P38" s="38" t="s">
        <v>146</v>
      </c>
      <c r="Q38" s="53">
        <v>0</v>
      </c>
      <c r="R38" s="38" t="s">
        <v>146</v>
      </c>
      <c r="S38" s="53">
        <v>0</v>
      </c>
      <c r="T38" s="38" t="s">
        <v>146</v>
      </c>
      <c r="U38" s="41" t="s">
        <v>146</v>
      </c>
      <c r="V38" s="52">
        <v>0</v>
      </c>
      <c r="W38" s="41" t="s">
        <v>146</v>
      </c>
      <c r="X38" s="52">
        <v>0</v>
      </c>
      <c r="Y38" s="41" t="s">
        <v>146</v>
      </c>
      <c r="Z38" s="52">
        <v>0</v>
      </c>
      <c r="AA38" s="41" t="s">
        <v>146</v>
      </c>
      <c r="AB38" s="52">
        <v>0</v>
      </c>
      <c r="AC38" s="41" t="s">
        <v>146</v>
      </c>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row>
    <row r="39" spans="1:799 16312:16312" x14ac:dyDescent="0.2">
      <c r="A39" s="8" t="s">
        <v>65</v>
      </c>
      <c r="B39" t="s">
        <v>15</v>
      </c>
      <c r="C39" s="45">
        <v>0.15</v>
      </c>
      <c r="D39" s="48">
        <v>0</v>
      </c>
      <c r="E39" s="45">
        <v>0.15</v>
      </c>
      <c r="F39" s="45">
        <v>0.15</v>
      </c>
      <c r="G39" s="34">
        <v>0</v>
      </c>
      <c r="H39" s="48">
        <v>0</v>
      </c>
      <c r="I39" s="45">
        <v>0.15</v>
      </c>
      <c r="J39" s="45">
        <v>0.15</v>
      </c>
      <c r="K39" s="34">
        <v>0</v>
      </c>
      <c r="L39" s="38">
        <v>0.17499999999999999</v>
      </c>
      <c r="M39" s="53">
        <v>0</v>
      </c>
      <c r="N39" s="38">
        <v>0.17499999999999999</v>
      </c>
      <c r="O39" s="38">
        <v>0.17499999999999999</v>
      </c>
      <c r="P39" s="53">
        <v>0</v>
      </c>
      <c r="Q39" s="53">
        <v>0</v>
      </c>
      <c r="R39" s="38">
        <v>0.17499999999999999</v>
      </c>
      <c r="S39" s="38">
        <v>0.17499999999999999</v>
      </c>
      <c r="T39" s="53">
        <v>0</v>
      </c>
      <c r="U39" s="41">
        <v>0.17499999999999999</v>
      </c>
      <c r="V39" s="52">
        <v>0</v>
      </c>
      <c r="W39" s="41">
        <v>0.17499999999999999</v>
      </c>
      <c r="X39" s="41">
        <v>0.17499999999999999</v>
      </c>
      <c r="Y39" s="52">
        <v>0</v>
      </c>
      <c r="Z39" s="52">
        <v>0</v>
      </c>
      <c r="AA39" s="41">
        <v>0.17499999999999999</v>
      </c>
      <c r="AB39" s="41">
        <v>0.17499999999999999</v>
      </c>
      <c r="AC39" s="52">
        <v>0</v>
      </c>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row>
    <row r="40" spans="1:799 16312:16312" x14ac:dyDescent="0.2">
      <c r="A40" s="8" t="s">
        <v>66</v>
      </c>
      <c r="B40" t="s">
        <v>16</v>
      </c>
      <c r="C40" s="45" t="s">
        <v>145</v>
      </c>
      <c r="D40" s="48">
        <v>0</v>
      </c>
      <c r="E40" s="45" t="s">
        <v>145</v>
      </c>
      <c r="F40" s="45" t="s">
        <v>145</v>
      </c>
      <c r="G40" s="34">
        <v>0</v>
      </c>
      <c r="H40" s="48">
        <v>0</v>
      </c>
      <c r="I40" s="45" t="s">
        <v>145</v>
      </c>
      <c r="J40" s="45" t="s">
        <v>145</v>
      </c>
      <c r="K40" s="34">
        <v>0</v>
      </c>
      <c r="L40" s="38" t="s">
        <v>145</v>
      </c>
      <c r="M40" s="53">
        <v>0</v>
      </c>
      <c r="N40" s="38" t="s">
        <v>145</v>
      </c>
      <c r="O40" s="38" t="s">
        <v>145</v>
      </c>
      <c r="P40" s="53">
        <v>0</v>
      </c>
      <c r="Q40" s="53">
        <v>0</v>
      </c>
      <c r="R40" s="38" t="s">
        <v>145</v>
      </c>
      <c r="S40" s="38" t="s">
        <v>145</v>
      </c>
      <c r="T40" s="53">
        <v>0</v>
      </c>
      <c r="U40" s="41" t="s">
        <v>145</v>
      </c>
      <c r="V40" s="52">
        <v>0</v>
      </c>
      <c r="W40" s="41" t="s">
        <v>145</v>
      </c>
      <c r="X40" s="41" t="s">
        <v>145</v>
      </c>
      <c r="Y40" s="52">
        <v>0</v>
      </c>
      <c r="Z40" s="52">
        <v>0</v>
      </c>
      <c r="AA40" s="41" t="s">
        <v>145</v>
      </c>
      <c r="AB40" s="41" t="s">
        <v>145</v>
      </c>
      <c r="AC40" s="52">
        <v>0</v>
      </c>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row>
    <row r="41" spans="1:799 16312:16312" s="3" customFormat="1" x14ac:dyDescent="0.2">
      <c r="C41" s="4"/>
      <c r="D41" s="4"/>
      <c r="E41" s="4"/>
      <c r="F41" s="4"/>
      <c r="G41" s="4"/>
      <c r="H41" s="4"/>
      <c r="I41" s="4"/>
      <c r="J41" s="4"/>
      <c r="K41" s="4"/>
      <c r="L41" s="13"/>
      <c r="M41" s="13"/>
      <c r="N41" s="13"/>
      <c r="O41" s="13"/>
      <c r="P41" s="13"/>
      <c r="Q41" s="13"/>
      <c r="R41" s="13"/>
      <c r="S41" s="13"/>
      <c r="T41" s="13"/>
      <c r="U41" s="17"/>
      <c r="V41" s="17"/>
      <c r="W41" s="17"/>
      <c r="X41" s="17"/>
      <c r="Y41" s="17"/>
      <c r="Z41" s="17"/>
      <c r="AA41" s="17"/>
      <c r="AB41" s="17"/>
      <c r="AC41" s="17"/>
    </row>
    <row r="42" spans="1:799 16312:16312" s="3" customFormat="1" x14ac:dyDescent="0.2">
      <c r="A42" s="3" t="s">
        <v>17</v>
      </c>
      <c r="L42" s="12"/>
      <c r="M42" s="12"/>
      <c r="N42" s="12"/>
      <c r="O42" s="12"/>
      <c r="P42" s="12"/>
      <c r="Q42" s="12"/>
      <c r="R42" s="12"/>
      <c r="S42" s="12"/>
      <c r="T42" s="12"/>
      <c r="U42" s="15"/>
      <c r="V42" s="15"/>
      <c r="W42" s="15"/>
      <c r="X42" s="15"/>
      <c r="Y42" s="15"/>
      <c r="Z42" s="15"/>
      <c r="AA42" s="15"/>
      <c r="AB42" s="15"/>
      <c r="AC42" s="15"/>
    </row>
    <row r="43" spans="1:799 16312:16312" x14ac:dyDescent="0.2">
      <c r="A43" s="11" t="s">
        <v>67</v>
      </c>
      <c r="B43" s="11" t="s">
        <v>122</v>
      </c>
      <c r="C43" s="20">
        <f>1/46</f>
        <v>2.1739130434782608E-2</v>
      </c>
      <c r="D43" s="20">
        <f t="shared" ref="D43:AC43" si="0">1/46</f>
        <v>2.1739130434782608E-2</v>
      </c>
      <c r="E43" s="20">
        <f>1/46</f>
        <v>2.1739130434782608E-2</v>
      </c>
      <c r="F43" s="20">
        <f>1/46</f>
        <v>2.1739130434782608E-2</v>
      </c>
      <c r="G43" s="20">
        <f>1/46</f>
        <v>2.1739130434782608E-2</v>
      </c>
      <c r="H43" s="20">
        <f t="shared" si="0"/>
        <v>2.1739130434782608E-2</v>
      </c>
      <c r="I43" s="20">
        <f>1/46</f>
        <v>2.1739130434782608E-2</v>
      </c>
      <c r="J43" s="20">
        <f>1/46</f>
        <v>2.1739130434782608E-2</v>
      </c>
      <c r="K43" s="20">
        <f>1/46</f>
        <v>2.1739130434782608E-2</v>
      </c>
      <c r="L43" s="12">
        <f t="shared" si="0"/>
        <v>2.1739130434782608E-2</v>
      </c>
      <c r="M43" s="12">
        <f t="shared" si="0"/>
        <v>2.1739130434782608E-2</v>
      </c>
      <c r="N43" s="12">
        <f t="shared" si="0"/>
        <v>2.1739130434782608E-2</v>
      </c>
      <c r="O43" s="12">
        <f t="shared" si="0"/>
        <v>2.1739130434782608E-2</v>
      </c>
      <c r="P43" s="12">
        <f t="shared" si="0"/>
        <v>2.1739130434782608E-2</v>
      </c>
      <c r="Q43" s="12">
        <f t="shared" si="0"/>
        <v>2.1739130434782608E-2</v>
      </c>
      <c r="R43" s="12">
        <f t="shared" si="0"/>
        <v>2.1739130434782608E-2</v>
      </c>
      <c r="S43" s="12">
        <f t="shared" si="0"/>
        <v>2.1739130434782608E-2</v>
      </c>
      <c r="T43" s="12">
        <f t="shared" si="0"/>
        <v>2.1739130434782608E-2</v>
      </c>
      <c r="U43" s="15">
        <f t="shared" si="0"/>
        <v>2.1739130434782608E-2</v>
      </c>
      <c r="V43" s="15">
        <f t="shared" si="0"/>
        <v>2.1739130434782608E-2</v>
      </c>
      <c r="W43" s="15">
        <f t="shared" si="0"/>
        <v>2.1739130434782608E-2</v>
      </c>
      <c r="X43" s="15">
        <f t="shared" si="0"/>
        <v>2.1739130434782608E-2</v>
      </c>
      <c r="Y43" s="15">
        <f t="shared" si="0"/>
        <v>2.1739130434782608E-2</v>
      </c>
      <c r="Z43" s="15">
        <f t="shared" si="0"/>
        <v>2.1739130434782608E-2</v>
      </c>
      <c r="AA43" s="15">
        <f t="shared" si="0"/>
        <v>2.1739130434782608E-2</v>
      </c>
      <c r="AB43" s="15">
        <f t="shared" si="0"/>
        <v>2.1739130434782608E-2</v>
      </c>
      <c r="AC43" s="15">
        <f t="shared" si="0"/>
        <v>2.1739130434782608E-2</v>
      </c>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XCJ43" s="20"/>
    </row>
    <row r="44" spans="1:799 16312:16312" x14ac:dyDescent="0.2">
      <c r="A44" s="11" t="s">
        <v>68</v>
      </c>
      <c r="B44" s="11" t="s">
        <v>123</v>
      </c>
      <c r="C44" s="20">
        <f>1/43</f>
        <v>2.3255813953488372E-2</v>
      </c>
      <c r="D44" s="20">
        <f t="shared" ref="D44:AC44" si="1">1/43</f>
        <v>2.3255813953488372E-2</v>
      </c>
      <c r="E44" s="20">
        <f>1/43</f>
        <v>2.3255813953488372E-2</v>
      </c>
      <c r="F44" s="20">
        <f>1/43</f>
        <v>2.3255813953488372E-2</v>
      </c>
      <c r="G44" s="20">
        <f>1/43</f>
        <v>2.3255813953488372E-2</v>
      </c>
      <c r="H44" s="20">
        <f t="shared" si="1"/>
        <v>2.3255813953488372E-2</v>
      </c>
      <c r="I44" s="20">
        <f>1/43</f>
        <v>2.3255813953488372E-2</v>
      </c>
      <c r="J44" s="20">
        <f>1/43</f>
        <v>2.3255813953488372E-2</v>
      </c>
      <c r="K44" s="20">
        <f>1/43</f>
        <v>2.3255813953488372E-2</v>
      </c>
      <c r="L44" s="12">
        <f t="shared" si="1"/>
        <v>2.3255813953488372E-2</v>
      </c>
      <c r="M44" s="12">
        <f t="shared" si="1"/>
        <v>2.3255813953488372E-2</v>
      </c>
      <c r="N44" s="12">
        <f t="shared" si="1"/>
        <v>2.3255813953488372E-2</v>
      </c>
      <c r="O44" s="12">
        <f t="shared" si="1"/>
        <v>2.3255813953488372E-2</v>
      </c>
      <c r="P44" s="12">
        <f t="shared" si="1"/>
        <v>2.3255813953488372E-2</v>
      </c>
      <c r="Q44" s="12">
        <f t="shared" si="1"/>
        <v>2.3255813953488372E-2</v>
      </c>
      <c r="R44" s="12">
        <f t="shared" si="1"/>
        <v>2.3255813953488372E-2</v>
      </c>
      <c r="S44" s="12">
        <f t="shared" si="1"/>
        <v>2.3255813953488372E-2</v>
      </c>
      <c r="T44" s="12">
        <f t="shared" si="1"/>
        <v>2.3255813953488372E-2</v>
      </c>
      <c r="U44" s="15">
        <f t="shared" si="1"/>
        <v>2.3255813953488372E-2</v>
      </c>
      <c r="V44" s="15">
        <f t="shared" si="1"/>
        <v>2.3255813953488372E-2</v>
      </c>
      <c r="W44" s="15">
        <f t="shared" si="1"/>
        <v>2.3255813953488372E-2</v>
      </c>
      <c r="X44" s="15">
        <f t="shared" si="1"/>
        <v>2.3255813953488372E-2</v>
      </c>
      <c r="Y44" s="15">
        <f t="shared" si="1"/>
        <v>2.3255813953488372E-2</v>
      </c>
      <c r="Z44" s="15">
        <f t="shared" si="1"/>
        <v>2.3255813953488372E-2</v>
      </c>
      <c r="AA44" s="15">
        <f t="shared" si="1"/>
        <v>2.3255813953488372E-2</v>
      </c>
      <c r="AB44" s="15">
        <f t="shared" si="1"/>
        <v>2.3255813953488372E-2</v>
      </c>
      <c r="AC44" s="15">
        <f t="shared" si="1"/>
        <v>2.3255813953488372E-2</v>
      </c>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XCJ44" s="20"/>
    </row>
    <row r="45" spans="1:799 16312:16312" s="3" customFormat="1" x14ac:dyDescent="0.2">
      <c r="A45" s="3" t="s">
        <v>18</v>
      </c>
    </row>
    <row r="46" spans="1:799 16312:16312" s="3" customFormat="1" x14ac:dyDescent="0.2"/>
    <row r="47" spans="1:799 16312:16312" s="3" customFormat="1" x14ac:dyDescent="0.2">
      <c r="A47" s="3" t="s">
        <v>19</v>
      </c>
    </row>
    <row r="48" spans="1:799 16312:16312" x14ac:dyDescent="0.2">
      <c r="A48" s="8" t="s">
        <v>69</v>
      </c>
      <c r="B48" t="s">
        <v>20</v>
      </c>
      <c r="C48" s="20" t="s">
        <v>124</v>
      </c>
      <c r="D48" s="20" t="s">
        <v>124</v>
      </c>
      <c r="E48" s="20" t="s">
        <v>124</v>
      </c>
      <c r="F48" s="20" t="s">
        <v>124</v>
      </c>
      <c r="G48" s="20" t="s">
        <v>124</v>
      </c>
      <c r="H48" s="26" t="s">
        <v>150</v>
      </c>
      <c r="I48" s="26" t="s">
        <v>150</v>
      </c>
      <c r="J48" s="20" t="s">
        <v>124</v>
      </c>
      <c r="K48" s="20" t="s">
        <v>124</v>
      </c>
      <c r="L48" s="12" t="s">
        <v>124</v>
      </c>
      <c r="M48" s="12" t="s">
        <v>124</v>
      </c>
      <c r="N48" s="12" t="s">
        <v>124</v>
      </c>
      <c r="O48" s="12" t="s">
        <v>124</v>
      </c>
      <c r="P48" s="12" t="s">
        <v>124</v>
      </c>
      <c r="Q48" s="12" t="s">
        <v>124</v>
      </c>
      <c r="R48" s="12" t="s">
        <v>124</v>
      </c>
      <c r="S48" s="12" t="s">
        <v>124</v>
      </c>
      <c r="T48" s="12" t="s">
        <v>124</v>
      </c>
      <c r="U48" s="15" t="s">
        <v>124</v>
      </c>
      <c r="V48" s="15" t="s">
        <v>124</v>
      </c>
      <c r="W48" s="15" t="s">
        <v>124</v>
      </c>
      <c r="X48" s="15" t="s">
        <v>124</v>
      </c>
      <c r="Y48" s="15" t="s">
        <v>124</v>
      </c>
      <c r="Z48" s="15" t="s">
        <v>124</v>
      </c>
      <c r="AA48" s="15" t="s">
        <v>124</v>
      </c>
      <c r="AB48" s="15" t="s">
        <v>124</v>
      </c>
      <c r="AC48" s="15" t="s">
        <v>124</v>
      </c>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row>
    <row r="49" spans="1:799" x14ac:dyDescent="0.2">
      <c r="A49" s="8" t="s">
        <v>70</v>
      </c>
      <c r="B49" t="s">
        <v>21</v>
      </c>
      <c r="C49" s="20" t="s">
        <v>124</v>
      </c>
      <c r="D49" s="20" t="s">
        <v>124</v>
      </c>
      <c r="E49" s="20" t="s">
        <v>124</v>
      </c>
      <c r="F49" s="20" t="s">
        <v>124</v>
      </c>
      <c r="G49" s="20" t="s">
        <v>124</v>
      </c>
      <c r="H49" s="26" t="s">
        <v>151</v>
      </c>
      <c r="I49" s="26" t="s">
        <v>151</v>
      </c>
      <c r="J49" s="20" t="s">
        <v>124</v>
      </c>
      <c r="K49" s="20" t="s">
        <v>124</v>
      </c>
      <c r="L49" s="12" t="s">
        <v>124</v>
      </c>
      <c r="M49" s="12" t="s">
        <v>124</v>
      </c>
      <c r="N49" s="12" t="s">
        <v>124</v>
      </c>
      <c r="O49" s="12" t="s">
        <v>124</v>
      </c>
      <c r="P49" s="12" t="s">
        <v>124</v>
      </c>
      <c r="Q49" s="12" t="s">
        <v>124</v>
      </c>
      <c r="R49" s="12" t="s">
        <v>124</v>
      </c>
      <c r="S49" s="12" t="s">
        <v>124</v>
      </c>
      <c r="T49" s="12" t="s">
        <v>124</v>
      </c>
      <c r="U49" s="15" t="s">
        <v>124</v>
      </c>
      <c r="V49" s="15" t="s">
        <v>124</v>
      </c>
      <c r="W49" s="15" t="s">
        <v>124</v>
      </c>
      <c r="X49" s="15" t="s">
        <v>124</v>
      </c>
      <c r="Y49" s="15" t="s">
        <v>124</v>
      </c>
      <c r="Z49" s="15" t="s">
        <v>124</v>
      </c>
      <c r="AA49" s="15" t="s">
        <v>124</v>
      </c>
      <c r="AB49" s="15" t="s">
        <v>124</v>
      </c>
      <c r="AC49" s="15" t="s">
        <v>124</v>
      </c>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row>
    <row r="50" spans="1:799" x14ac:dyDescent="0.2">
      <c r="A50" s="8" t="s">
        <v>71</v>
      </c>
      <c r="B50" t="s">
        <v>22</v>
      </c>
      <c r="C50" s="20" t="s">
        <v>147</v>
      </c>
      <c r="D50" s="20" t="s">
        <v>147</v>
      </c>
      <c r="E50" s="20" t="s">
        <v>147</v>
      </c>
      <c r="F50" s="20" t="s">
        <v>147</v>
      </c>
      <c r="G50" s="20" t="s">
        <v>147</v>
      </c>
      <c r="H50" s="26" t="s">
        <v>152</v>
      </c>
      <c r="I50" s="20" t="s">
        <v>147</v>
      </c>
      <c r="J50" s="26" t="s">
        <v>152</v>
      </c>
      <c r="K50" s="20" t="s">
        <v>147</v>
      </c>
      <c r="L50" s="12" t="s">
        <v>126</v>
      </c>
      <c r="M50" s="12" t="s">
        <v>126</v>
      </c>
      <c r="N50" s="12" t="s">
        <v>126</v>
      </c>
      <c r="O50" s="12" t="s">
        <v>126</v>
      </c>
      <c r="P50" s="12" t="s">
        <v>126</v>
      </c>
      <c r="Q50" s="12" t="s">
        <v>126</v>
      </c>
      <c r="R50" s="12" t="s">
        <v>126</v>
      </c>
      <c r="S50" s="12" t="s">
        <v>126</v>
      </c>
      <c r="T50" s="12" t="s">
        <v>126</v>
      </c>
      <c r="U50" s="15" t="s">
        <v>126</v>
      </c>
      <c r="V50" s="15" t="s">
        <v>126</v>
      </c>
      <c r="W50" s="15" t="s">
        <v>126</v>
      </c>
      <c r="X50" s="15" t="s">
        <v>126</v>
      </c>
      <c r="Y50" s="15" t="s">
        <v>126</v>
      </c>
      <c r="Z50" s="15" t="s">
        <v>126</v>
      </c>
      <c r="AA50" s="15" t="s">
        <v>126</v>
      </c>
      <c r="AB50" s="15" t="s">
        <v>126</v>
      </c>
      <c r="AC50" s="15" t="s">
        <v>126</v>
      </c>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row>
    <row r="51" spans="1:799" x14ac:dyDescent="0.2">
      <c r="A51" s="8" t="s">
        <v>72</v>
      </c>
      <c r="B51" t="s">
        <v>23</v>
      </c>
      <c r="C51" s="47" t="s">
        <v>147</v>
      </c>
      <c r="D51" s="47" t="s">
        <v>147</v>
      </c>
      <c r="E51" s="47" t="s">
        <v>147</v>
      </c>
      <c r="F51" s="47" t="s">
        <v>147</v>
      </c>
      <c r="G51" s="47" t="s">
        <v>147</v>
      </c>
      <c r="H51" s="51" t="s">
        <v>153</v>
      </c>
      <c r="I51" s="47" t="s">
        <v>147</v>
      </c>
      <c r="J51" s="51" t="s">
        <v>153</v>
      </c>
      <c r="K51" s="47" t="s">
        <v>147</v>
      </c>
      <c r="L51" s="12" t="s">
        <v>127</v>
      </c>
      <c r="M51" s="12" t="s">
        <v>127</v>
      </c>
      <c r="N51" s="12" t="s">
        <v>127</v>
      </c>
      <c r="O51" s="12" t="s">
        <v>127</v>
      </c>
      <c r="P51" s="12" t="s">
        <v>127</v>
      </c>
      <c r="Q51" s="12" t="s">
        <v>127</v>
      </c>
      <c r="R51" s="12" t="s">
        <v>127</v>
      </c>
      <c r="S51" s="12" t="s">
        <v>127</v>
      </c>
      <c r="T51" s="12" t="s">
        <v>127</v>
      </c>
      <c r="U51" s="15" t="s">
        <v>127</v>
      </c>
      <c r="V51" s="15" t="s">
        <v>127</v>
      </c>
      <c r="W51" s="15" t="s">
        <v>127</v>
      </c>
      <c r="X51" s="15" t="s">
        <v>127</v>
      </c>
      <c r="Y51" s="15" t="s">
        <v>127</v>
      </c>
      <c r="Z51" s="15" t="s">
        <v>127</v>
      </c>
      <c r="AA51" s="15" t="s">
        <v>127</v>
      </c>
      <c r="AB51" s="15" t="s">
        <v>127</v>
      </c>
      <c r="AC51" s="15" t="s">
        <v>127</v>
      </c>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row>
    <row r="52" spans="1:799" x14ac:dyDescent="0.2">
      <c r="A52" s="8" t="s">
        <v>73</v>
      </c>
      <c r="B52" t="s">
        <v>24</v>
      </c>
      <c r="C52" s="20" t="s">
        <v>125</v>
      </c>
      <c r="D52" s="20" t="s">
        <v>125</v>
      </c>
      <c r="E52" s="20" t="s">
        <v>125</v>
      </c>
      <c r="F52" s="20" t="s">
        <v>125</v>
      </c>
      <c r="G52" s="20" t="s">
        <v>125</v>
      </c>
      <c r="H52" s="26" t="s">
        <v>154</v>
      </c>
      <c r="I52" s="20" t="s">
        <v>125</v>
      </c>
      <c r="J52" s="20" t="s">
        <v>125</v>
      </c>
      <c r="K52" s="26" t="s">
        <v>154</v>
      </c>
      <c r="L52" s="12" t="s">
        <v>128</v>
      </c>
      <c r="M52" s="12" t="s">
        <v>128</v>
      </c>
      <c r="N52" s="12" t="s">
        <v>128</v>
      </c>
      <c r="O52" s="12" t="s">
        <v>128</v>
      </c>
      <c r="P52" s="12" t="s">
        <v>128</v>
      </c>
      <c r="Q52" s="12" t="s">
        <v>128</v>
      </c>
      <c r="R52" s="12" t="s">
        <v>128</v>
      </c>
      <c r="S52" s="12" t="s">
        <v>128</v>
      </c>
      <c r="T52" s="12" t="s">
        <v>128</v>
      </c>
      <c r="U52" s="15" t="s">
        <v>128</v>
      </c>
      <c r="V52" s="15" t="s">
        <v>128</v>
      </c>
      <c r="W52" s="15" t="s">
        <v>128</v>
      </c>
      <c r="X52" s="15" t="s">
        <v>128</v>
      </c>
      <c r="Y52" s="15" t="s">
        <v>128</v>
      </c>
      <c r="Z52" s="15" t="s">
        <v>128</v>
      </c>
      <c r="AA52" s="15" t="s">
        <v>128</v>
      </c>
      <c r="AB52" s="15" t="s">
        <v>128</v>
      </c>
      <c r="AC52" s="15" t="s">
        <v>128</v>
      </c>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row>
    <row r="53" spans="1:799" x14ac:dyDescent="0.2">
      <c r="A53" s="8" t="s">
        <v>74</v>
      </c>
      <c r="B53" t="s">
        <v>24</v>
      </c>
      <c r="C53" s="50" t="s">
        <v>149</v>
      </c>
      <c r="D53" s="50" t="s">
        <v>149</v>
      </c>
      <c r="E53" s="50" t="s">
        <v>149</v>
      </c>
      <c r="F53" s="50" t="s">
        <v>149</v>
      </c>
      <c r="G53" s="50" t="s">
        <v>149</v>
      </c>
      <c r="H53" s="26" t="s">
        <v>155</v>
      </c>
      <c r="I53" s="50" t="s">
        <v>149</v>
      </c>
      <c r="J53" s="50" t="s">
        <v>149</v>
      </c>
      <c r="K53" s="26" t="s">
        <v>155</v>
      </c>
      <c r="L53" s="12" t="s">
        <v>129</v>
      </c>
      <c r="M53" s="12" t="s">
        <v>129</v>
      </c>
      <c r="N53" s="12" t="s">
        <v>129</v>
      </c>
      <c r="O53" s="12" t="s">
        <v>129</v>
      </c>
      <c r="P53" s="12" t="s">
        <v>129</v>
      </c>
      <c r="Q53" s="12" t="s">
        <v>129</v>
      </c>
      <c r="R53" s="12" t="s">
        <v>129</v>
      </c>
      <c r="S53" s="12" t="s">
        <v>129</v>
      </c>
      <c r="T53" s="12" t="s">
        <v>129</v>
      </c>
      <c r="U53" s="15" t="s">
        <v>129</v>
      </c>
      <c r="V53" s="15" t="s">
        <v>129</v>
      </c>
      <c r="W53" s="15" t="s">
        <v>129</v>
      </c>
      <c r="X53" s="15" t="s">
        <v>129</v>
      </c>
      <c r="Y53" s="15" t="s">
        <v>129</v>
      </c>
      <c r="Z53" s="15" t="s">
        <v>129</v>
      </c>
      <c r="AA53" s="15" t="s">
        <v>129</v>
      </c>
      <c r="AB53" s="15" t="s">
        <v>129</v>
      </c>
      <c r="AC53" s="15" t="s">
        <v>129</v>
      </c>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row>
    <row r="54" spans="1:799" s="3" customFormat="1" x14ac:dyDescent="0.2">
      <c r="L54" s="12"/>
      <c r="M54" s="12"/>
      <c r="N54" s="12"/>
      <c r="O54" s="12"/>
      <c r="P54" s="12"/>
      <c r="Q54" s="12"/>
      <c r="R54" s="12"/>
      <c r="S54" s="12"/>
      <c r="T54" s="12"/>
      <c r="U54" s="15"/>
      <c r="V54" s="15"/>
      <c r="W54" s="15"/>
      <c r="X54" s="15"/>
      <c r="Y54" s="15"/>
      <c r="Z54" s="15"/>
      <c r="AA54" s="15"/>
      <c r="AB54" s="15"/>
      <c r="AC54" s="15"/>
    </row>
    <row r="55" spans="1:799" s="3" customFormat="1" x14ac:dyDescent="0.2">
      <c r="A55" s="3" t="s">
        <v>25</v>
      </c>
      <c r="L55" s="12"/>
      <c r="M55" s="12"/>
      <c r="N55" s="12"/>
      <c r="O55" s="12"/>
      <c r="P55" s="12"/>
      <c r="Q55" s="12"/>
      <c r="R55" s="12"/>
      <c r="S55" s="12"/>
      <c r="T55" s="12"/>
      <c r="U55" s="15"/>
      <c r="V55" s="15"/>
      <c r="W55" s="15"/>
      <c r="X55" s="15"/>
      <c r="Y55" s="15"/>
      <c r="Z55" s="15"/>
      <c r="AA55" s="15"/>
      <c r="AB55" s="15"/>
      <c r="AC55" s="15"/>
    </row>
    <row r="56" spans="1:799" x14ac:dyDescent="0.2">
      <c r="A56" s="11" t="s">
        <v>75</v>
      </c>
      <c r="B56" s="11" t="s">
        <v>26</v>
      </c>
      <c r="C56" s="20">
        <v>0.69</v>
      </c>
      <c r="D56" s="20">
        <v>0.69</v>
      </c>
      <c r="E56" s="20">
        <v>0.69</v>
      </c>
      <c r="F56" s="20">
        <v>0.69</v>
      </c>
      <c r="G56" s="20">
        <v>0.69</v>
      </c>
      <c r="H56" s="20">
        <v>0.69</v>
      </c>
      <c r="I56" s="20">
        <v>0.69</v>
      </c>
      <c r="J56" s="20">
        <v>0.69</v>
      </c>
      <c r="K56" s="20">
        <v>0.69</v>
      </c>
      <c r="L56" s="12">
        <v>0.69</v>
      </c>
      <c r="M56" s="12">
        <v>0.69</v>
      </c>
      <c r="N56" s="12">
        <v>0.69</v>
      </c>
      <c r="O56" s="12">
        <v>0.69</v>
      </c>
      <c r="P56" s="12">
        <v>0.69</v>
      </c>
      <c r="Q56" s="12">
        <v>0.69</v>
      </c>
      <c r="R56" s="12">
        <v>0.69</v>
      </c>
      <c r="S56" s="12">
        <v>0.69</v>
      </c>
      <c r="T56" s="12">
        <v>0.69</v>
      </c>
      <c r="U56" s="15">
        <v>0.69</v>
      </c>
      <c r="V56" s="15">
        <v>0.69</v>
      </c>
      <c r="W56" s="15">
        <v>0.69</v>
      </c>
      <c r="X56" s="15">
        <v>0.69</v>
      </c>
      <c r="Y56" s="15">
        <v>0.69</v>
      </c>
      <c r="Z56" s="15">
        <v>0.69</v>
      </c>
      <c r="AA56" s="15">
        <v>0.69</v>
      </c>
      <c r="AB56" s="15">
        <v>0.69</v>
      </c>
      <c r="AC56" s="15">
        <v>0.69</v>
      </c>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row>
    <row r="57" spans="1:799" s="3" customFormat="1" x14ac:dyDescent="0.2">
      <c r="L57" s="12"/>
      <c r="M57" s="12"/>
      <c r="N57" s="12"/>
      <c r="O57" s="12"/>
      <c r="P57" s="12"/>
      <c r="Q57" s="12"/>
      <c r="R57" s="12"/>
      <c r="S57" s="12"/>
      <c r="T57" s="12"/>
      <c r="U57" s="15"/>
      <c r="V57" s="15"/>
      <c r="W57" s="15"/>
      <c r="X57" s="15"/>
      <c r="Y57" s="15"/>
      <c r="Z57" s="15"/>
      <c r="AA57" s="15"/>
      <c r="AB57" s="15"/>
      <c r="AC57" s="15"/>
    </row>
    <row r="58" spans="1:799" s="3" customFormat="1" x14ac:dyDescent="0.2">
      <c r="A58" s="3" t="s">
        <v>27</v>
      </c>
      <c r="L58" s="12"/>
      <c r="M58" s="12"/>
      <c r="N58" s="12"/>
      <c r="O58" s="12"/>
      <c r="P58" s="12"/>
      <c r="Q58" s="12"/>
      <c r="R58" s="12"/>
      <c r="S58" s="12"/>
      <c r="T58" s="12"/>
      <c r="U58" s="15"/>
      <c r="V58" s="15"/>
      <c r="W58" s="15"/>
      <c r="X58" s="15"/>
      <c r="Y58" s="15"/>
      <c r="Z58" s="15"/>
      <c r="AA58" s="15"/>
      <c r="AB58" s="15"/>
      <c r="AC58" s="15"/>
    </row>
    <row r="59" spans="1:799" s="3" customFormat="1" x14ac:dyDescent="0.2">
      <c r="A59" s="3" t="s">
        <v>28</v>
      </c>
      <c r="L59" s="12"/>
      <c r="M59" s="12"/>
      <c r="N59" s="12"/>
      <c r="O59" s="12"/>
      <c r="P59" s="12"/>
      <c r="Q59" s="12"/>
      <c r="R59" s="12"/>
      <c r="S59" s="12"/>
      <c r="T59" s="12"/>
      <c r="U59" s="15"/>
      <c r="V59" s="15"/>
      <c r="W59" s="15"/>
      <c r="X59" s="15"/>
      <c r="Y59" s="15"/>
      <c r="Z59" s="15"/>
      <c r="AA59" s="15"/>
      <c r="AB59" s="15"/>
      <c r="AC59" s="15"/>
    </row>
    <row r="60" spans="1:799" x14ac:dyDescent="0.2">
      <c r="A60" s="11" t="s">
        <v>76</v>
      </c>
      <c r="B60" s="11" t="s">
        <v>29</v>
      </c>
      <c r="C60" s="20">
        <v>32</v>
      </c>
      <c r="D60" s="20">
        <v>32</v>
      </c>
      <c r="E60" s="20">
        <v>32</v>
      </c>
      <c r="F60" s="20">
        <v>32</v>
      </c>
      <c r="G60" s="20">
        <v>32</v>
      </c>
      <c r="H60" s="26">
        <v>47</v>
      </c>
      <c r="I60" s="26">
        <v>47</v>
      </c>
      <c r="J60" s="20">
        <v>32</v>
      </c>
      <c r="K60" s="20">
        <v>32</v>
      </c>
      <c r="L60" s="12">
        <v>32</v>
      </c>
      <c r="M60" s="12">
        <v>32</v>
      </c>
      <c r="N60" s="12">
        <v>32</v>
      </c>
      <c r="O60" s="12">
        <v>32</v>
      </c>
      <c r="P60" s="12">
        <v>32</v>
      </c>
      <c r="Q60" s="32">
        <v>47</v>
      </c>
      <c r="R60" s="32">
        <v>47</v>
      </c>
      <c r="S60" s="12">
        <v>32</v>
      </c>
      <c r="T60" s="12">
        <v>32</v>
      </c>
      <c r="U60" s="15">
        <v>32</v>
      </c>
      <c r="V60" s="15">
        <v>32</v>
      </c>
      <c r="W60" s="15">
        <v>32</v>
      </c>
      <c r="X60" s="15">
        <v>32</v>
      </c>
      <c r="Y60" s="15">
        <v>32</v>
      </c>
      <c r="Z60" s="33">
        <v>47</v>
      </c>
      <c r="AA60" s="33">
        <v>47</v>
      </c>
      <c r="AB60" s="15">
        <v>32</v>
      </c>
      <c r="AC60" s="15">
        <v>32</v>
      </c>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row>
    <row r="61" spans="1:799" x14ac:dyDescent="0.2">
      <c r="A61" s="11" t="s">
        <v>77</v>
      </c>
      <c r="B61" s="11" t="s">
        <v>30</v>
      </c>
      <c r="C61" s="20">
        <v>86.4</v>
      </c>
      <c r="D61" s="20">
        <v>86.4</v>
      </c>
      <c r="E61" s="20">
        <v>86.4</v>
      </c>
      <c r="F61" s="20">
        <v>86.4</v>
      </c>
      <c r="G61" s="20">
        <v>86.4</v>
      </c>
      <c r="H61" s="26">
        <v>133</v>
      </c>
      <c r="I61" s="20">
        <v>86.4</v>
      </c>
      <c r="J61" s="26">
        <v>133</v>
      </c>
      <c r="K61" s="20">
        <v>86.4</v>
      </c>
      <c r="L61" s="12">
        <v>86.4</v>
      </c>
      <c r="M61" s="12">
        <v>86.4</v>
      </c>
      <c r="N61" s="12">
        <v>86.4</v>
      </c>
      <c r="O61" s="12">
        <v>86.4</v>
      </c>
      <c r="P61" s="12">
        <v>86.4</v>
      </c>
      <c r="Q61" s="32">
        <v>133</v>
      </c>
      <c r="R61" s="12">
        <v>86.4</v>
      </c>
      <c r="S61" s="32">
        <v>133</v>
      </c>
      <c r="T61" s="12">
        <v>86.4</v>
      </c>
      <c r="U61" s="15">
        <v>86.4</v>
      </c>
      <c r="V61" s="15">
        <v>86.4</v>
      </c>
      <c r="W61" s="15">
        <v>86.4</v>
      </c>
      <c r="X61" s="15">
        <v>86.4</v>
      </c>
      <c r="Y61" s="15">
        <v>86.4</v>
      </c>
      <c r="Z61" s="33">
        <v>133</v>
      </c>
      <c r="AA61" s="15">
        <v>86.4</v>
      </c>
      <c r="AB61" s="33">
        <v>133</v>
      </c>
      <c r="AC61" s="15">
        <v>86.4</v>
      </c>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row>
    <row r="62" spans="1:799" x14ac:dyDescent="0.2">
      <c r="A62" s="8" t="s">
        <v>78</v>
      </c>
      <c r="B62" t="s">
        <v>31</v>
      </c>
      <c r="C62" s="20">
        <v>118.4</v>
      </c>
      <c r="D62" s="20">
        <v>118.4</v>
      </c>
      <c r="E62" s="20">
        <v>118.4</v>
      </c>
      <c r="F62" s="20">
        <v>118.4</v>
      </c>
      <c r="G62" s="20">
        <v>118.4</v>
      </c>
      <c r="H62" s="26">
        <v>122</v>
      </c>
      <c r="I62" s="20">
        <v>118.4</v>
      </c>
      <c r="J62" s="20">
        <v>118.4</v>
      </c>
      <c r="K62" s="26">
        <v>122</v>
      </c>
      <c r="L62" s="12">
        <v>118.4</v>
      </c>
      <c r="M62" s="12">
        <v>118.4</v>
      </c>
      <c r="N62" s="12">
        <v>118.4</v>
      </c>
      <c r="O62" s="12">
        <v>118.4</v>
      </c>
      <c r="P62" s="12">
        <v>118.4</v>
      </c>
      <c r="Q62" s="32">
        <v>122</v>
      </c>
      <c r="R62" s="12">
        <v>118.4</v>
      </c>
      <c r="S62" s="12">
        <v>118.4</v>
      </c>
      <c r="T62" s="32">
        <v>122</v>
      </c>
      <c r="U62" s="15">
        <v>118.4</v>
      </c>
      <c r="V62" s="15">
        <v>118.4</v>
      </c>
      <c r="W62" s="15">
        <v>118.4</v>
      </c>
      <c r="X62" s="15">
        <v>118.4</v>
      </c>
      <c r="Y62" s="15">
        <v>118.4</v>
      </c>
      <c r="Z62" s="33">
        <v>122</v>
      </c>
      <c r="AA62" s="15">
        <v>118.4</v>
      </c>
      <c r="AB62" s="15">
        <v>118.4</v>
      </c>
      <c r="AC62" s="33">
        <v>122</v>
      </c>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row>
    <row r="63" spans="1:799" x14ac:dyDescent="0.2">
      <c r="A63" s="11" t="s">
        <v>79</v>
      </c>
      <c r="B63" s="11" t="s">
        <v>32</v>
      </c>
      <c r="C63" s="20">
        <v>32</v>
      </c>
      <c r="D63" s="20">
        <v>32</v>
      </c>
      <c r="E63" s="20">
        <v>32</v>
      </c>
      <c r="F63" s="20">
        <v>32</v>
      </c>
      <c r="G63" s="20">
        <v>32</v>
      </c>
      <c r="H63" s="26">
        <v>58</v>
      </c>
      <c r="I63" s="26">
        <v>58</v>
      </c>
      <c r="J63" s="20">
        <v>32</v>
      </c>
      <c r="K63" s="20">
        <v>32</v>
      </c>
      <c r="L63" s="12">
        <v>32</v>
      </c>
      <c r="M63" s="12">
        <v>32</v>
      </c>
      <c r="N63" s="12">
        <v>32</v>
      </c>
      <c r="O63" s="12">
        <v>32</v>
      </c>
      <c r="P63" s="12">
        <v>32</v>
      </c>
      <c r="Q63" s="32">
        <v>58</v>
      </c>
      <c r="R63" s="32">
        <v>58</v>
      </c>
      <c r="S63" s="12">
        <v>32</v>
      </c>
      <c r="T63" s="12">
        <v>32</v>
      </c>
      <c r="U63" s="15">
        <v>32</v>
      </c>
      <c r="V63" s="15">
        <v>32</v>
      </c>
      <c r="W63" s="15">
        <v>32</v>
      </c>
      <c r="X63" s="15">
        <v>32</v>
      </c>
      <c r="Y63" s="15">
        <v>32</v>
      </c>
      <c r="Z63" s="33">
        <v>58</v>
      </c>
      <c r="AA63" s="33">
        <v>58</v>
      </c>
      <c r="AB63" s="15">
        <v>32</v>
      </c>
      <c r="AC63" s="15">
        <v>32</v>
      </c>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row>
    <row r="64" spans="1:799" x14ac:dyDescent="0.2">
      <c r="A64" s="11" t="s">
        <v>80</v>
      </c>
      <c r="B64" s="11" t="s">
        <v>33</v>
      </c>
      <c r="C64" s="20">
        <v>86.4</v>
      </c>
      <c r="D64" s="20">
        <v>86.4</v>
      </c>
      <c r="E64" s="20">
        <v>86.4</v>
      </c>
      <c r="F64" s="20">
        <v>86.4</v>
      </c>
      <c r="G64" s="20">
        <v>86.4</v>
      </c>
      <c r="H64" s="26">
        <v>191</v>
      </c>
      <c r="I64" s="20">
        <v>86.4</v>
      </c>
      <c r="J64" s="26">
        <v>191</v>
      </c>
      <c r="K64" s="20">
        <v>86.4</v>
      </c>
      <c r="L64" s="12">
        <v>86.4</v>
      </c>
      <c r="M64" s="12">
        <v>86.4</v>
      </c>
      <c r="N64" s="12">
        <v>86.4</v>
      </c>
      <c r="O64" s="12">
        <v>86.4</v>
      </c>
      <c r="P64" s="12">
        <v>86.4</v>
      </c>
      <c r="Q64" s="32">
        <v>191</v>
      </c>
      <c r="R64" s="12">
        <v>86.4</v>
      </c>
      <c r="S64" s="32">
        <v>191</v>
      </c>
      <c r="T64" s="12">
        <v>86.4</v>
      </c>
      <c r="U64" s="15">
        <v>86.4</v>
      </c>
      <c r="V64" s="15">
        <v>86.4</v>
      </c>
      <c r="W64" s="15">
        <v>86.4</v>
      </c>
      <c r="X64" s="15">
        <v>86.4</v>
      </c>
      <c r="Y64" s="15">
        <v>86.4</v>
      </c>
      <c r="Z64" s="33">
        <v>191</v>
      </c>
      <c r="AA64" s="15">
        <v>86.4</v>
      </c>
      <c r="AB64" s="33">
        <v>191</v>
      </c>
      <c r="AC64" s="15">
        <v>86.4</v>
      </c>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row>
    <row r="65" spans="1:799" x14ac:dyDescent="0.2">
      <c r="A65" s="8" t="s">
        <v>81</v>
      </c>
      <c r="B65" t="s">
        <v>34</v>
      </c>
      <c r="C65" s="20">
        <v>150.4</v>
      </c>
      <c r="D65" s="20">
        <v>150.4</v>
      </c>
      <c r="E65" s="20">
        <v>150.4</v>
      </c>
      <c r="F65" s="20">
        <v>150.4</v>
      </c>
      <c r="G65" s="20">
        <v>150.4</v>
      </c>
      <c r="H65" s="26">
        <v>174</v>
      </c>
      <c r="I65" s="20">
        <v>150.4</v>
      </c>
      <c r="J65" s="20">
        <v>150.4</v>
      </c>
      <c r="K65" s="26">
        <v>174</v>
      </c>
      <c r="L65" s="12">
        <v>150.4</v>
      </c>
      <c r="M65" s="12">
        <v>150.4</v>
      </c>
      <c r="N65" s="12">
        <v>150.4</v>
      </c>
      <c r="O65" s="12">
        <v>150.4</v>
      </c>
      <c r="P65" s="12">
        <v>150.4</v>
      </c>
      <c r="Q65" s="32">
        <v>174</v>
      </c>
      <c r="R65" s="12">
        <v>150.4</v>
      </c>
      <c r="S65" s="12">
        <v>150.4</v>
      </c>
      <c r="T65" s="32">
        <v>174</v>
      </c>
      <c r="U65" s="15">
        <v>150.4</v>
      </c>
      <c r="V65" s="15">
        <v>150.4</v>
      </c>
      <c r="W65" s="15">
        <v>150.4</v>
      </c>
      <c r="X65" s="15">
        <v>150.4</v>
      </c>
      <c r="Y65" s="15">
        <v>150.4</v>
      </c>
      <c r="Z65" s="33">
        <v>174</v>
      </c>
      <c r="AA65" s="15">
        <v>150.4</v>
      </c>
      <c r="AB65" s="15">
        <v>150.4</v>
      </c>
      <c r="AC65" s="33">
        <v>174</v>
      </c>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row>
    <row r="66" spans="1:799" s="3" customFormat="1" x14ac:dyDescent="0.2">
      <c r="L66" s="12"/>
      <c r="M66" s="12"/>
      <c r="N66" s="12"/>
      <c r="O66" s="12"/>
      <c r="P66" s="12"/>
      <c r="Q66" s="12"/>
      <c r="R66" s="12"/>
      <c r="S66" s="12"/>
      <c r="T66" s="12"/>
      <c r="U66" s="15"/>
      <c r="V66" s="15"/>
      <c r="W66" s="15"/>
      <c r="X66" s="15"/>
      <c r="Y66" s="15"/>
      <c r="Z66" s="15"/>
      <c r="AA66" s="15"/>
      <c r="AB66" s="15"/>
      <c r="AC66" s="15"/>
    </row>
    <row r="67" spans="1:799" s="3" customFormat="1" x14ac:dyDescent="0.2">
      <c r="L67" s="12"/>
      <c r="M67" s="12"/>
      <c r="N67" s="12"/>
      <c r="O67" s="12"/>
      <c r="P67" s="12"/>
      <c r="Q67" s="12"/>
      <c r="R67" s="12"/>
      <c r="S67" s="12"/>
      <c r="T67" s="12"/>
      <c r="U67" s="15"/>
      <c r="V67" s="15"/>
      <c r="W67" s="15"/>
      <c r="X67" s="15"/>
      <c r="Y67" s="15"/>
      <c r="Z67" s="15"/>
      <c r="AA67" s="15"/>
      <c r="AB67" s="15"/>
      <c r="AC67" s="15"/>
    </row>
    <row r="68" spans="1:799" s="3" customFormat="1" x14ac:dyDescent="0.2">
      <c r="A68" s="3" t="s">
        <v>133</v>
      </c>
      <c r="L68" s="12"/>
      <c r="M68" s="12"/>
      <c r="N68" s="12"/>
      <c r="O68" s="12"/>
      <c r="P68" s="12"/>
      <c r="Q68" s="12"/>
      <c r="R68" s="12"/>
      <c r="S68" s="12"/>
      <c r="T68" s="12"/>
      <c r="U68" s="15"/>
      <c r="V68" s="15"/>
      <c r="W68" s="15"/>
      <c r="X68" s="15"/>
      <c r="Y68" s="15"/>
      <c r="Z68" s="15"/>
      <c r="AA68" s="15"/>
      <c r="AB68" s="15"/>
      <c r="AC68" s="15"/>
    </row>
    <row r="69" spans="1:799" x14ac:dyDescent="0.2">
      <c r="A69" s="11" t="s">
        <v>139</v>
      </c>
      <c r="B69" s="11" t="s">
        <v>35</v>
      </c>
      <c r="C69" s="20">
        <v>1.1758333333333333</v>
      </c>
      <c r="D69" s="20">
        <f t="shared" ref="D69:AC70" si="2">(1.66/6)*4.25</f>
        <v>1.1758333333333333</v>
      </c>
      <c r="E69" s="20">
        <v>1.1758333333333333</v>
      </c>
      <c r="F69" s="20">
        <v>1.1758333333333333</v>
      </c>
      <c r="G69" s="20">
        <v>1.1758333333333333</v>
      </c>
      <c r="H69" s="20">
        <f t="shared" si="2"/>
        <v>1.1758333333333333</v>
      </c>
      <c r="I69" s="20">
        <v>1.1758333333333333</v>
      </c>
      <c r="J69" s="20">
        <v>1.1758333333333333</v>
      </c>
      <c r="K69" s="20">
        <v>1.1758333333333333</v>
      </c>
      <c r="L69" s="12">
        <f t="shared" si="2"/>
        <v>1.1758333333333333</v>
      </c>
      <c r="M69" s="12">
        <f t="shared" si="2"/>
        <v>1.1758333333333333</v>
      </c>
      <c r="N69" s="12">
        <f t="shared" si="2"/>
        <v>1.1758333333333333</v>
      </c>
      <c r="O69" s="12">
        <f t="shared" si="2"/>
        <v>1.1758333333333333</v>
      </c>
      <c r="P69" s="12">
        <f t="shared" si="2"/>
        <v>1.1758333333333333</v>
      </c>
      <c r="Q69" s="12">
        <f t="shared" si="2"/>
        <v>1.1758333333333333</v>
      </c>
      <c r="R69" s="12">
        <f t="shared" si="2"/>
        <v>1.1758333333333333</v>
      </c>
      <c r="S69" s="12">
        <f t="shared" si="2"/>
        <v>1.1758333333333333</v>
      </c>
      <c r="T69" s="12">
        <f t="shared" si="2"/>
        <v>1.1758333333333333</v>
      </c>
      <c r="U69" s="15">
        <f t="shared" si="2"/>
        <v>1.1758333333333333</v>
      </c>
      <c r="V69" s="15">
        <f t="shared" si="2"/>
        <v>1.1758333333333333</v>
      </c>
      <c r="W69" s="15">
        <f t="shared" si="2"/>
        <v>1.1758333333333333</v>
      </c>
      <c r="X69" s="15">
        <f t="shared" si="2"/>
        <v>1.1758333333333333</v>
      </c>
      <c r="Y69" s="15">
        <f t="shared" si="2"/>
        <v>1.1758333333333333</v>
      </c>
      <c r="Z69" s="15">
        <f t="shared" si="2"/>
        <v>1.1758333333333333</v>
      </c>
      <c r="AA69" s="15">
        <f t="shared" si="2"/>
        <v>1.1758333333333333</v>
      </c>
      <c r="AB69" s="15">
        <f t="shared" si="2"/>
        <v>1.1758333333333333</v>
      </c>
      <c r="AC69" s="15">
        <f t="shared" si="2"/>
        <v>1.1758333333333333</v>
      </c>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row>
    <row r="70" spans="1:799" x14ac:dyDescent="0.2">
      <c r="A70" s="11" t="s">
        <v>134</v>
      </c>
      <c r="B70" s="11" t="s">
        <v>35</v>
      </c>
      <c r="C70" s="20">
        <v>1.1758333333333333</v>
      </c>
      <c r="D70" s="20">
        <f t="shared" si="2"/>
        <v>1.1758333333333333</v>
      </c>
      <c r="E70" s="20">
        <v>1.1758333333333333</v>
      </c>
      <c r="F70" s="20">
        <v>1.1758333333333333</v>
      </c>
      <c r="G70" s="20">
        <v>1.1758333333333333</v>
      </c>
      <c r="H70" s="20">
        <f t="shared" si="2"/>
        <v>1.1758333333333333</v>
      </c>
      <c r="I70" s="20">
        <v>1.1758333333333333</v>
      </c>
      <c r="J70" s="20">
        <v>1.1758333333333333</v>
      </c>
      <c r="K70" s="20">
        <v>1.1758333333333333</v>
      </c>
      <c r="L70" s="12">
        <f t="shared" si="2"/>
        <v>1.1758333333333333</v>
      </c>
      <c r="M70" s="12">
        <f t="shared" si="2"/>
        <v>1.1758333333333333</v>
      </c>
      <c r="N70" s="12">
        <f t="shared" si="2"/>
        <v>1.1758333333333333</v>
      </c>
      <c r="O70" s="12">
        <f t="shared" si="2"/>
        <v>1.1758333333333333</v>
      </c>
      <c r="P70" s="12">
        <f t="shared" si="2"/>
        <v>1.1758333333333333</v>
      </c>
      <c r="Q70" s="12">
        <f t="shared" si="2"/>
        <v>1.1758333333333333</v>
      </c>
      <c r="R70" s="12">
        <f t="shared" si="2"/>
        <v>1.1758333333333333</v>
      </c>
      <c r="S70" s="12">
        <f t="shared" si="2"/>
        <v>1.1758333333333333</v>
      </c>
      <c r="T70" s="12">
        <f t="shared" si="2"/>
        <v>1.1758333333333333</v>
      </c>
      <c r="U70" s="15">
        <f t="shared" si="2"/>
        <v>1.1758333333333333</v>
      </c>
      <c r="V70" s="15">
        <f t="shared" si="2"/>
        <v>1.1758333333333333</v>
      </c>
      <c r="W70" s="15">
        <f t="shared" si="2"/>
        <v>1.1758333333333333</v>
      </c>
      <c r="X70" s="15">
        <f t="shared" si="2"/>
        <v>1.1758333333333333</v>
      </c>
      <c r="Y70" s="15">
        <f t="shared" si="2"/>
        <v>1.1758333333333333</v>
      </c>
      <c r="Z70" s="15">
        <f t="shared" si="2"/>
        <v>1.1758333333333333</v>
      </c>
      <c r="AA70" s="15">
        <f t="shared" si="2"/>
        <v>1.1758333333333333</v>
      </c>
      <c r="AB70" s="15">
        <f t="shared" si="2"/>
        <v>1.1758333333333333</v>
      </c>
      <c r="AC70" s="15">
        <f t="shared" si="2"/>
        <v>1.1758333333333333</v>
      </c>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row>
    <row r="71" spans="1:799" x14ac:dyDescent="0.2">
      <c r="A71" s="11" t="s">
        <v>135</v>
      </c>
      <c r="B71" s="11" t="s">
        <v>36</v>
      </c>
      <c r="C71" s="20">
        <v>2.4168333333333334</v>
      </c>
      <c r="D71" s="20">
        <f t="shared" ref="D71:AC71" si="3">(8.53/15)*4.25</f>
        <v>2.4168333333333334</v>
      </c>
      <c r="E71" s="20">
        <v>2.4168333333333334</v>
      </c>
      <c r="F71" s="20">
        <v>2.4168333333333334</v>
      </c>
      <c r="G71" s="20">
        <v>2.4168333333333334</v>
      </c>
      <c r="H71" s="20">
        <f t="shared" si="3"/>
        <v>2.4168333333333334</v>
      </c>
      <c r="I71" s="20">
        <v>2.4168333333333334</v>
      </c>
      <c r="J71" s="20">
        <v>2.4168333333333334</v>
      </c>
      <c r="K71" s="20">
        <v>2.4168333333333334</v>
      </c>
      <c r="L71" s="12">
        <f t="shared" si="3"/>
        <v>2.4168333333333334</v>
      </c>
      <c r="M71" s="12">
        <f t="shared" si="3"/>
        <v>2.4168333333333334</v>
      </c>
      <c r="N71" s="12">
        <f t="shared" si="3"/>
        <v>2.4168333333333334</v>
      </c>
      <c r="O71" s="12">
        <f t="shared" si="3"/>
        <v>2.4168333333333334</v>
      </c>
      <c r="P71" s="12">
        <f t="shared" si="3"/>
        <v>2.4168333333333334</v>
      </c>
      <c r="Q71" s="12">
        <f t="shared" si="3"/>
        <v>2.4168333333333334</v>
      </c>
      <c r="R71" s="12">
        <f t="shared" si="3"/>
        <v>2.4168333333333334</v>
      </c>
      <c r="S71" s="12">
        <f t="shared" si="3"/>
        <v>2.4168333333333334</v>
      </c>
      <c r="T71" s="12">
        <f t="shared" si="3"/>
        <v>2.4168333333333334</v>
      </c>
      <c r="U71" s="15">
        <f t="shared" si="3"/>
        <v>2.4168333333333334</v>
      </c>
      <c r="V71" s="15">
        <f t="shared" si="3"/>
        <v>2.4168333333333334</v>
      </c>
      <c r="W71" s="15">
        <f t="shared" si="3"/>
        <v>2.4168333333333334</v>
      </c>
      <c r="X71" s="15">
        <f t="shared" si="3"/>
        <v>2.4168333333333334</v>
      </c>
      <c r="Y71" s="15">
        <f t="shared" si="3"/>
        <v>2.4168333333333334</v>
      </c>
      <c r="Z71" s="15">
        <f t="shared" si="3"/>
        <v>2.4168333333333334</v>
      </c>
      <c r="AA71" s="15">
        <f t="shared" si="3"/>
        <v>2.4168333333333334</v>
      </c>
      <c r="AB71" s="15">
        <f t="shared" si="3"/>
        <v>2.4168333333333334</v>
      </c>
      <c r="AC71" s="15">
        <f t="shared" si="3"/>
        <v>2.4168333333333334</v>
      </c>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row>
    <row r="72" spans="1:799" x14ac:dyDescent="0.2">
      <c r="A72" s="11" t="s">
        <v>136</v>
      </c>
      <c r="B72" s="11" t="s">
        <v>36</v>
      </c>
      <c r="C72" s="20">
        <v>2.3516666666666666</v>
      </c>
      <c r="D72" s="20">
        <f t="shared" ref="D72:AC72" si="4">(8.3/15)*4.25</f>
        <v>2.3516666666666666</v>
      </c>
      <c r="E72" s="20">
        <v>2.3516666666666666</v>
      </c>
      <c r="F72" s="20">
        <v>2.3516666666666666</v>
      </c>
      <c r="G72" s="20">
        <v>2.3516666666666666</v>
      </c>
      <c r="H72" s="20">
        <f t="shared" si="4"/>
        <v>2.3516666666666666</v>
      </c>
      <c r="I72" s="20">
        <v>2.3516666666666666</v>
      </c>
      <c r="J72" s="20">
        <v>2.3516666666666666</v>
      </c>
      <c r="K72" s="20">
        <v>2.3516666666666666</v>
      </c>
      <c r="L72" s="12">
        <f t="shared" si="4"/>
        <v>2.3516666666666666</v>
      </c>
      <c r="M72" s="12">
        <f t="shared" si="4"/>
        <v>2.3516666666666666</v>
      </c>
      <c r="N72" s="12">
        <f t="shared" si="4"/>
        <v>2.3516666666666666</v>
      </c>
      <c r="O72" s="12">
        <f t="shared" si="4"/>
        <v>2.3516666666666666</v>
      </c>
      <c r="P72" s="12">
        <f t="shared" si="4"/>
        <v>2.3516666666666666</v>
      </c>
      <c r="Q72" s="12">
        <f t="shared" si="4"/>
        <v>2.3516666666666666</v>
      </c>
      <c r="R72" s="12">
        <f t="shared" si="4"/>
        <v>2.3516666666666666</v>
      </c>
      <c r="S72" s="12">
        <f t="shared" si="4"/>
        <v>2.3516666666666666</v>
      </c>
      <c r="T72" s="12">
        <f t="shared" si="4"/>
        <v>2.3516666666666666</v>
      </c>
      <c r="U72" s="15">
        <f t="shared" si="4"/>
        <v>2.3516666666666666</v>
      </c>
      <c r="V72" s="15">
        <f t="shared" si="4"/>
        <v>2.3516666666666666</v>
      </c>
      <c r="W72" s="15">
        <f t="shared" si="4"/>
        <v>2.3516666666666666</v>
      </c>
      <c r="X72" s="15">
        <f t="shared" si="4"/>
        <v>2.3516666666666666</v>
      </c>
      <c r="Y72" s="15">
        <f t="shared" si="4"/>
        <v>2.3516666666666666</v>
      </c>
      <c r="Z72" s="15">
        <f t="shared" si="4"/>
        <v>2.3516666666666666</v>
      </c>
      <c r="AA72" s="15">
        <f t="shared" si="4"/>
        <v>2.3516666666666666</v>
      </c>
      <c r="AB72" s="15">
        <f t="shared" si="4"/>
        <v>2.3516666666666666</v>
      </c>
      <c r="AC72" s="15">
        <f t="shared" si="4"/>
        <v>2.3516666666666666</v>
      </c>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row>
    <row r="73" spans="1:799" x14ac:dyDescent="0.2">
      <c r="A73" s="11" t="s">
        <v>137</v>
      </c>
      <c r="B73" s="11" t="s">
        <v>37</v>
      </c>
      <c r="C73" s="20">
        <v>3</v>
      </c>
      <c r="D73" s="20">
        <f t="shared" ref="D73:AC73" si="5">36/12</f>
        <v>3</v>
      </c>
      <c r="E73" s="20">
        <v>3</v>
      </c>
      <c r="F73" s="20">
        <v>3</v>
      </c>
      <c r="G73" s="20">
        <v>3</v>
      </c>
      <c r="H73" s="20">
        <f t="shared" si="5"/>
        <v>3</v>
      </c>
      <c r="I73" s="20">
        <v>3</v>
      </c>
      <c r="J73" s="20">
        <v>3</v>
      </c>
      <c r="K73" s="20">
        <v>3</v>
      </c>
      <c r="L73" s="12">
        <f t="shared" si="5"/>
        <v>3</v>
      </c>
      <c r="M73" s="12">
        <f t="shared" si="5"/>
        <v>3</v>
      </c>
      <c r="N73" s="12">
        <f t="shared" si="5"/>
        <v>3</v>
      </c>
      <c r="O73" s="12">
        <f t="shared" si="5"/>
        <v>3</v>
      </c>
      <c r="P73" s="12">
        <f t="shared" si="5"/>
        <v>3</v>
      </c>
      <c r="Q73" s="12">
        <f t="shared" si="5"/>
        <v>3</v>
      </c>
      <c r="R73" s="12">
        <f t="shared" si="5"/>
        <v>3</v>
      </c>
      <c r="S73" s="12">
        <f t="shared" si="5"/>
        <v>3</v>
      </c>
      <c r="T73" s="12">
        <f t="shared" si="5"/>
        <v>3</v>
      </c>
      <c r="U73" s="15">
        <f t="shared" si="5"/>
        <v>3</v>
      </c>
      <c r="V73" s="15">
        <f t="shared" si="5"/>
        <v>3</v>
      </c>
      <c r="W73" s="15">
        <f t="shared" si="5"/>
        <v>3</v>
      </c>
      <c r="X73" s="15">
        <f t="shared" si="5"/>
        <v>3</v>
      </c>
      <c r="Y73" s="15">
        <f t="shared" si="5"/>
        <v>3</v>
      </c>
      <c r="Z73" s="15">
        <f t="shared" si="5"/>
        <v>3</v>
      </c>
      <c r="AA73" s="15">
        <f t="shared" si="5"/>
        <v>3</v>
      </c>
      <c r="AB73" s="15">
        <f t="shared" si="5"/>
        <v>3</v>
      </c>
      <c r="AC73" s="15">
        <f t="shared" si="5"/>
        <v>3</v>
      </c>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row>
    <row r="74" spans="1:799" x14ac:dyDescent="0.2">
      <c r="A74" s="11" t="s">
        <v>138</v>
      </c>
      <c r="B74" s="11" t="s">
        <v>37</v>
      </c>
      <c r="C74" s="20">
        <v>3.75</v>
      </c>
      <c r="D74" s="20">
        <f t="shared" ref="D74:AC74" si="6">45/12</f>
        <v>3.75</v>
      </c>
      <c r="E74" s="20">
        <v>3.75</v>
      </c>
      <c r="F74" s="20">
        <v>3.75</v>
      </c>
      <c r="G74" s="20">
        <v>3.75</v>
      </c>
      <c r="H74" s="20">
        <f t="shared" si="6"/>
        <v>3.75</v>
      </c>
      <c r="I74" s="20">
        <v>3.75</v>
      </c>
      <c r="J74" s="20">
        <v>3.75</v>
      </c>
      <c r="K74" s="20">
        <v>3.75</v>
      </c>
      <c r="L74" s="12">
        <f t="shared" si="6"/>
        <v>3.75</v>
      </c>
      <c r="M74" s="12">
        <f t="shared" si="6"/>
        <v>3.75</v>
      </c>
      <c r="N74" s="12">
        <f t="shared" si="6"/>
        <v>3.75</v>
      </c>
      <c r="O74" s="12">
        <f t="shared" si="6"/>
        <v>3.75</v>
      </c>
      <c r="P74" s="12">
        <f t="shared" si="6"/>
        <v>3.75</v>
      </c>
      <c r="Q74" s="12">
        <f t="shared" si="6"/>
        <v>3.75</v>
      </c>
      <c r="R74" s="12">
        <f t="shared" si="6"/>
        <v>3.75</v>
      </c>
      <c r="S74" s="12">
        <f t="shared" si="6"/>
        <v>3.75</v>
      </c>
      <c r="T74" s="12">
        <f t="shared" si="6"/>
        <v>3.75</v>
      </c>
      <c r="U74" s="15">
        <f t="shared" si="6"/>
        <v>3.75</v>
      </c>
      <c r="V74" s="15">
        <f t="shared" si="6"/>
        <v>3.75</v>
      </c>
      <c r="W74" s="15">
        <f t="shared" si="6"/>
        <v>3.75</v>
      </c>
      <c r="X74" s="15">
        <f t="shared" si="6"/>
        <v>3.75</v>
      </c>
      <c r="Y74" s="15">
        <f t="shared" si="6"/>
        <v>3.75</v>
      </c>
      <c r="Z74" s="15">
        <f t="shared" si="6"/>
        <v>3.75</v>
      </c>
      <c r="AA74" s="15">
        <f t="shared" si="6"/>
        <v>3.75</v>
      </c>
      <c r="AB74" s="15">
        <f t="shared" si="6"/>
        <v>3.75</v>
      </c>
      <c r="AC74" s="15">
        <f t="shared" si="6"/>
        <v>3.75</v>
      </c>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row>
    <row r="75" spans="1:799" s="3" customFormat="1" x14ac:dyDescent="0.2">
      <c r="L75" s="12"/>
      <c r="M75" s="12"/>
      <c r="N75" s="12"/>
      <c r="O75" s="12"/>
      <c r="P75" s="12"/>
      <c r="Q75" s="12"/>
      <c r="R75" s="12"/>
      <c r="S75" s="12"/>
      <c r="T75" s="12"/>
      <c r="U75" s="15"/>
      <c r="V75" s="15"/>
      <c r="W75" s="15"/>
      <c r="X75" s="15"/>
      <c r="Y75" s="15"/>
      <c r="Z75" s="15"/>
      <c r="AA75" s="15"/>
      <c r="AB75" s="15"/>
      <c r="AC75" s="15"/>
    </row>
    <row r="76" spans="1:799" s="3" customFormat="1" x14ac:dyDescent="0.2">
      <c r="A76" s="3" t="s">
        <v>38</v>
      </c>
      <c r="L76" s="12"/>
      <c r="M76" s="12"/>
      <c r="N76" s="12"/>
      <c r="O76" s="12"/>
      <c r="P76" s="12"/>
      <c r="Q76" s="12"/>
      <c r="R76" s="12"/>
      <c r="S76" s="12"/>
      <c r="T76" s="12"/>
      <c r="U76" s="15"/>
      <c r="V76" s="15"/>
      <c r="W76" s="15"/>
      <c r="X76" s="15"/>
      <c r="Y76" s="15"/>
      <c r="Z76" s="15"/>
      <c r="AA76" s="15"/>
      <c r="AB76" s="15"/>
      <c r="AC76" s="15"/>
    </row>
    <row r="77" spans="1:799" s="3" customFormat="1" x14ac:dyDescent="0.2">
      <c r="A77" s="3" t="s">
        <v>39</v>
      </c>
      <c r="L77" s="12"/>
      <c r="M77" s="12"/>
      <c r="N77" s="12"/>
      <c r="O77" s="12"/>
      <c r="P77" s="12"/>
      <c r="Q77" s="12"/>
      <c r="R77" s="12"/>
      <c r="S77" s="12"/>
      <c r="T77" s="12"/>
      <c r="U77" s="15"/>
      <c r="V77" s="15"/>
      <c r="W77" s="15"/>
      <c r="X77" s="15"/>
      <c r="Y77" s="15"/>
      <c r="Z77" s="15"/>
      <c r="AA77" s="15"/>
      <c r="AB77" s="15"/>
      <c r="AC77" s="15"/>
    </row>
    <row r="78" spans="1:799" x14ac:dyDescent="0.2">
      <c r="A78" s="11" t="s">
        <v>82</v>
      </c>
      <c r="B78" s="11"/>
      <c r="C78" s="20">
        <v>0.94</v>
      </c>
      <c r="D78" s="20">
        <v>0.94</v>
      </c>
      <c r="E78" s="20">
        <v>0.94</v>
      </c>
      <c r="F78" s="20">
        <v>0.94</v>
      </c>
      <c r="G78" s="20">
        <v>0.94</v>
      </c>
      <c r="H78" s="20">
        <v>0.94</v>
      </c>
      <c r="I78" s="20">
        <v>0.94</v>
      </c>
      <c r="J78" s="20">
        <v>0.94</v>
      </c>
      <c r="K78" s="20">
        <v>0.94</v>
      </c>
      <c r="L78" s="12">
        <v>0.94</v>
      </c>
      <c r="M78" s="12">
        <v>0.94</v>
      </c>
      <c r="N78" s="12">
        <v>0.94</v>
      </c>
      <c r="O78" s="12">
        <v>0.94</v>
      </c>
      <c r="P78" s="12">
        <v>0.94</v>
      </c>
      <c r="Q78" s="12">
        <v>0.94</v>
      </c>
      <c r="R78" s="12">
        <v>0.94</v>
      </c>
      <c r="S78" s="12">
        <v>0.94</v>
      </c>
      <c r="T78" s="12">
        <v>0.94</v>
      </c>
      <c r="U78" s="15">
        <v>0.94</v>
      </c>
      <c r="V78" s="15">
        <v>0.94</v>
      </c>
      <c r="W78" s="15">
        <v>0.94</v>
      </c>
      <c r="X78" s="15">
        <v>0.94</v>
      </c>
      <c r="Y78" s="15">
        <v>0.94</v>
      </c>
      <c r="Z78" s="15">
        <v>0.94</v>
      </c>
      <c r="AA78" s="15">
        <v>0.94</v>
      </c>
      <c r="AB78" s="15">
        <v>0.94</v>
      </c>
      <c r="AC78" s="15">
        <v>0.94</v>
      </c>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row>
    <row r="79" spans="1:799" s="3" customFormat="1" x14ac:dyDescent="0.2">
      <c r="L79" s="12"/>
      <c r="M79" s="12"/>
      <c r="N79" s="12"/>
      <c r="O79" s="12"/>
      <c r="P79" s="12"/>
      <c r="Q79" s="12"/>
      <c r="R79" s="12"/>
      <c r="S79" s="12"/>
      <c r="T79" s="12"/>
      <c r="U79" s="15"/>
      <c r="V79" s="15"/>
      <c r="W79" s="15"/>
      <c r="X79" s="15"/>
      <c r="Y79" s="15"/>
      <c r="Z79" s="15"/>
      <c r="AA79" s="15"/>
      <c r="AB79" s="15"/>
      <c r="AC79" s="15"/>
    </row>
    <row r="80" spans="1:799" s="3" customFormat="1" x14ac:dyDescent="0.2">
      <c r="A80" s="3" t="s">
        <v>40</v>
      </c>
      <c r="L80" s="12"/>
      <c r="M80" s="12"/>
      <c r="N80" s="12"/>
      <c r="O80" s="12"/>
      <c r="P80" s="12"/>
      <c r="Q80" s="12"/>
      <c r="R80" s="12"/>
      <c r="S80" s="12"/>
      <c r="T80" s="12"/>
      <c r="U80" s="15"/>
      <c r="V80" s="15"/>
      <c r="W80" s="15"/>
      <c r="X80" s="15"/>
      <c r="Y80" s="15"/>
      <c r="Z80" s="15"/>
      <c r="AA80" s="15"/>
      <c r="AB80" s="15"/>
      <c r="AC80" s="15"/>
    </row>
    <row r="81" spans="1:799" s="3" customFormat="1" x14ac:dyDescent="0.2">
      <c r="A81" s="3" t="s">
        <v>39</v>
      </c>
      <c r="L81" s="12"/>
      <c r="M81" s="12"/>
      <c r="N81" s="12"/>
      <c r="O81" s="12"/>
      <c r="P81" s="12"/>
      <c r="Q81" s="12"/>
      <c r="R81" s="12"/>
      <c r="S81" s="12"/>
      <c r="T81" s="12"/>
      <c r="U81" s="15"/>
      <c r="V81" s="15"/>
      <c r="W81" s="15"/>
      <c r="X81" s="15"/>
      <c r="Y81" s="15"/>
      <c r="Z81" s="15"/>
      <c r="AA81" s="15"/>
      <c r="AB81" s="15"/>
      <c r="AC81" s="15"/>
    </row>
    <row r="82" spans="1:799" x14ac:dyDescent="0.2">
      <c r="A82" s="11" t="s">
        <v>83</v>
      </c>
      <c r="B82" s="11"/>
      <c r="C82" s="20">
        <v>0.02</v>
      </c>
      <c r="D82" s="20">
        <v>0.02</v>
      </c>
      <c r="E82" s="20">
        <v>0.02</v>
      </c>
      <c r="F82" s="20">
        <v>0.02</v>
      </c>
      <c r="G82" s="20">
        <v>0.02</v>
      </c>
      <c r="H82" s="20">
        <v>0.02</v>
      </c>
      <c r="I82" s="20">
        <v>0.02</v>
      </c>
      <c r="J82" s="20">
        <v>0.02</v>
      </c>
      <c r="K82" s="20">
        <v>0.02</v>
      </c>
      <c r="L82" s="12">
        <v>0.02</v>
      </c>
      <c r="M82" s="12">
        <v>0.02</v>
      </c>
      <c r="N82" s="12">
        <v>0.02</v>
      </c>
      <c r="O82" s="12">
        <v>0.02</v>
      </c>
      <c r="P82" s="12">
        <v>0.02</v>
      </c>
      <c r="Q82" s="12">
        <v>0.02</v>
      </c>
      <c r="R82" s="12">
        <v>0.02</v>
      </c>
      <c r="S82" s="12">
        <v>0.02</v>
      </c>
      <c r="T82" s="12">
        <v>0.02</v>
      </c>
      <c r="U82" s="15">
        <v>0.8</v>
      </c>
      <c r="V82" s="15">
        <v>0.8</v>
      </c>
      <c r="W82" s="15">
        <v>0.8</v>
      </c>
      <c r="X82" s="15">
        <v>0.8</v>
      </c>
      <c r="Y82" s="15">
        <v>0.8</v>
      </c>
      <c r="Z82" s="15">
        <v>0.8</v>
      </c>
      <c r="AA82" s="15">
        <v>0.8</v>
      </c>
      <c r="AB82" s="15">
        <v>0.8</v>
      </c>
      <c r="AC82" s="15">
        <v>0.8</v>
      </c>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row>
    <row r="83" spans="1:799" s="3" customFormat="1" x14ac:dyDescent="0.2">
      <c r="L83" s="12"/>
      <c r="M83" s="12"/>
      <c r="N83" s="12"/>
      <c r="O83" s="12"/>
      <c r="P83" s="12"/>
      <c r="Q83" s="12"/>
      <c r="R83" s="12"/>
      <c r="S83" s="12"/>
      <c r="T83" s="12"/>
      <c r="U83" s="15"/>
      <c r="V83" s="15"/>
      <c r="W83" s="15"/>
      <c r="X83" s="15"/>
      <c r="Y83" s="15"/>
      <c r="Z83" s="15"/>
      <c r="AA83" s="15"/>
      <c r="AB83" s="15"/>
      <c r="AC83" s="15"/>
    </row>
    <row r="84" spans="1:799" s="3" customFormat="1" x14ac:dyDescent="0.2">
      <c r="A84" s="3" t="s">
        <v>41</v>
      </c>
      <c r="L84" s="12"/>
      <c r="M84" s="12"/>
      <c r="N84" s="12"/>
      <c r="O84" s="12"/>
      <c r="P84" s="12"/>
      <c r="Q84" s="12"/>
      <c r="R84" s="12"/>
      <c r="S84" s="12"/>
      <c r="T84" s="12"/>
      <c r="U84" s="15"/>
      <c r="V84" s="15"/>
      <c r="W84" s="15"/>
      <c r="X84" s="15"/>
      <c r="Y84" s="15"/>
      <c r="Z84" s="15"/>
      <c r="AA84" s="15"/>
      <c r="AB84" s="15"/>
      <c r="AC84" s="15"/>
    </row>
    <row r="85" spans="1:799" x14ac:dyDescent="0.2">
      <c r="A85" s="11" t="s">
        <v>84</v>
      </c>
      <c r="B85" s="11" t="s">
        <v>42</v>
      </c>
      <c r="C85" s="20">
        <v>29.5</v>
      </c>
      <c r="D85" s="20">
        <v>29.5</v>
      </c>
      <c r="E85" s="20">
        <v>29.5</v>
      </c>
      <c r="F85" s="20">
        <v>29.5</v>
      </c>
      <c r="G85" s="20">
        <v>29.5</v>
      </c>
      <c r="H85" s="20">
        <v>29.5</v>
      </c>
      <c r="I85" s="20">
        <v>29.5</v>
      </c>
      <c r="J85" s="20">
        <v>29.5</v>
      </c>
      <c r="K85" s="20">
        <v>29.5</v>
      </c>
      <c r="L85" s="12">
        <v>29.5</v>
      </c>
      <c r="M85" s="12">
        <v>29.5</v>
      </c>
      <c r="N85" s="12">
        <v>29.5</v>
      </c>
      <c r="O85" s="12">
        <v>29.5</v>
      </c>
      <c r="P85" s="12">
        <v>29.5</v>
      </c>
      <c r="Q85" s="12">
        <v>29.5</v>
      </c>
      <c r="R85" s="12">
        <v>29.5</v>
      </c>
      <c r="S85" s="12">
        <v>29.5</v>
      </c>
      <c r="T85" s="12">
        <v>29.5</v>
      </c>
      <c r="U85" s="15">
        <v>29.5</v>
      </c>
      <c r="V85" s="15">
        <v>29.5</v>
      </c>
      <c r="W85" s="15">
        <v>29.5</v>
      </c>
      <c r="X85" s="15">
        <v>29.5</v>
      </c>
      <c r="Y85" s="15">
        <v>29.5</v>
      </c>
      <c r="Z85" s="15">
        <v>29.5</v>
      </c>
      <c r="AA85" s="15">
        <v>29.5</v>
      </c>
      <c r="AB85" s="15">
        <v>29.5</v>
      </c>
      <c r="AC85" s="15">
        <v>29.5</v>
      </c>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row>
    <row r="86" spans="1:799" s="3" customFormat="1" x14ac:dyDescent="0.2">
      <c r="L86" s="12"/>
      <c r="M86" s="12"/>
      <c r="N86" s="12"/>
      <c r="O86" s="12"/>
      <c r="P86" s="12"/>
      <c r="Q86" s="12"/>
      <c r="R86" s="12"/>
      <c r="S86" s="12"/>
      <c r="T86" s="12"/>
      <c r="U86" s="15"/>
      <c r="V86" s="15"/>
      <c r="W86" s="15"/>
      <c r="X86" s="15"/>
      <c r="Y86" s="15"/>
      <c r="Z86" s="15"/>
      <c r="AA86" s="15"/>
      <c r="AB86" s="15"/>
      <c r="AC86" s="15"/>
    </row>
    <row r="87" spans="1:799" s="3" customFormat="1" x14ac:dyDescent="0.2">
      <c r="A87" s="3" t="s">
        <v>43</v>
      </c>
      <c r="L87" s="12"/>
      <c r="M87" s="12"/>
      <c r="N87" s="12"/>
      <c r="O87" s="12"/>
      <c r="P87" s="12"/>
      <c r="Q87" s="12"/>
      <c r="R87" s="12"/>
      <c r="S87" s="12"/>
      <c r="T87" s="12"/>
      <c r="U87" s="15"/>
      <c r="V87" s="15"/>
      <c r="W87" s="15"/>
      <c r="X87" s="15"/>
      <c r="Y87" s="15"/>
      <c r="Z87" s="15"/>
      <c r="AA87" s="15"/>
      <c r="AB87" s="15"/>
      <c r="AC87" s="15"/>
    </row>
    <row r="88" spans="1:799" s="3" customFormat="1" x14ac:dyDescent="0.2">
      <c r="A88" s="3" t="s">
        <v>44</v>
      </c>
      <c r="L88" s="12"/>
      <c r="M88" s="12"/>
      <c r="N88" s="12"/>
      <c r="O88" s="12"/>
      <c r="P88" s="12"/>
      <c r="Q88" s="12"/>
      <c r="R88" s="12"/>
      <c r="S88" s="12"/>
      <c r="T88" s="12"/>
      <c r="U88" s="15"/>
      <c r="V88" s="15"/>
      <c r="W88" s="15"/>
      <c r="X88" s="15"/>
      <c r="Y88" s="15"/>
      <c r="Z88" s="15"/>
      <c r="AA88" s="15"/>
      <c r="AB88" s="15"/>
      <c r="AC88" s="15"/>
    </row>
    <row r="89" spans="1:799" s="3" customFormat="1" x14ac:dyDescent="0.2">
      <c r="A89" s="3" t="s">
        <v>45</v>
      </c>
      <c r="L89" s="12"/>
      <c r="M89" s="12"/>
      <c r="N89" s="12"/>
      <c r="O89" s="12"/>
      <c r="P89" s="12"/>
      <c r="Q89" s="12"/>
      <c r="R89" s="12"/>
      <c r="S89" s="12"/>
      <c r="T89" s="12"/>
      <c r="U89" s="15"/>
      <c r="V89" s="15"/>
      <c r="W89" s="15"/>
      <c r="X89" s="15"/>
      <c r="Y89" s="15"/>
      <c r="Z89" s="15"/>
      <c r="AA89" s="15"/>
      <c r="AB89" s="15"/>
      <c r="AC89" s="15"/>
    </row>
    <row r="90" spans="1:799" x14ac:dyDescent="0.2">
      <c r="A90" s="11" t="s">
        <v>85</v>
      </c>
      <c r="B90" s="11" t="s">
        <v>46</v>
      </c>
      <c r="C90" s="20">
        <v>0.95</v>
      </c>
      <c r="D90" s="20">
        <v>0.95</v>
      </c>
      <c r="E90" s="20">
        <v>0.95</v>
      </c>
      <c r="F90" s="20">
        <v>0.95</v>
      </c>
      <c r="G90" s="20">
        <v>0.95</v>
      </c>
      <c r="H90" s="20">
        <v>0.95</v>
      </c>
      <c r="I90" s="20">
        <v>0.95</v>
      </c>
      <c r="J90" s="20">
        <v>0.95</v>
      </c>
      <c r="K90" s="20">
        <v>0.95</v>
      </c>
      <c r="L90" s="12">
        <v>0.95</v>
      </c>
      <c r="M90" s="12">
        <v>0.95</v>
      </c>
      <c r="N90" s="12">
        <v>0.95</v>
      </c>
      <c r="O90" s="12">
        <v>0.95</v>
      </c>
      <c r="P90" s="12">
        <v>0.95</v>
      </c>
      <c r="Q90" s="12">
        <v>0.95</v>
      </c>
      <c r="R90" s="12">
        <v>0.95</v>
      </c>
      <c r="S90" s="12">
        <v>0.95</v>
      </c>
      <c r="T90" s="12">
        <v>0.95</v>
      </c>
      <c r="U90" s="15">
        <v>0.95</v>
      </c>
      <c r="V90" s="15">
        <v>0.95</v>
      </c>
      <c r="W90" s="15">
        <v>0.95</v>
      </c>
      <c r="X90" s="15">
        <v>0.95</v>
      </c>
      <c r="Y90" s="15">
        <v>0.95</v>
      </c>
      <c r="Z90" s="15">
        <v>0.95</v>
      </c>
      <c r="AA90" s="15">
        <v>0.95</v>
      </c>
      <c r="AB90" s="15">
        <v>0.95</v>
      </c>
      <c r="AC90" s="15">
        <v>0.95</v>
      </c>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row>
    <row r="91" spans="1:799" s="3" customFormat="1" x14ac:dyDescent="0.2">
      <c r="L91" s="12"/>
      <c r="M91" s="12"/>
      <c r="N91" s="12"/>
      <c r="O91" s="12"/>
      <c r="P91" s="12"/>
      <c r="Q91" s="12"/>
      <c r="R91" s="12"/>
      <c r="S91" s="12"/>
      <c r="T91" s="12"/>
      <c r="U91" s="15"/>
      <c r="V91" s="15"/>
      <c r="W91" s="15"/>
      <c r="X91" s="15"/>
      <c r="Y91" s="15"/>
      <c r="Z91" s="15"/>
      <c r="AA91" s="15"/>
      <c r="AB91" s="15"/>
      <c r="AC91" s="15"/>
    </row>
    <row r="92" spans="1:799" s="3" customFormat="1" x14ac:dyDescent="0.2">
      <c r="A92" s="3" t="s">
        <v>47</v>
      </c>
      <c r="L92" s="12"/>
      <c r="M92" s="12"/>
      <c r="N92" s="12"/>
      <c r="O92" s="12"/>
      <c r="P92" s="12"/>
      <c r="Q92" s="12"/>
      <c r="R92" s="12"/>
      <c r="S92" s="12"/>
      <c r="T92" s="12"/>
      <c r="U92" s="15"/>
      <c r="V92" s="15"/>
      <c r="W92" s="15"/>
      <c r="X92" s="15"/>
      <c r="Y92" s="15"/>
      <c r="Z92" s="15"/>
      <c r="AA92" s="15"/>
      <c r="AB92" s="15"/>
      <c r="AC92" s="15"/>
    </row>
    <row r="93" spans="1:799" s="3" customFormat="1" x14ac:dyDescent="0.2">
      <c r="A93" s="3" t="s">
        <v>48</v>
      </c>
      <c r="L93" s="12"/>
      <c r="M93" s="12"/>
      <c r="N93" s="12"/>
      <c r="O93" s="12"/>
      <c r="P93" s="12"/>
      <c r="Q93" s="12"/>
      <c r="R93" s="12"/>
      <c r="S93" s="12"/>
      <c r="T93" s="12"/>
      <c r="U93" s="15"/>
      <c r="V93" s="15"/>
      <c r="W93" s="15"/>
      <c r="X93" s="15"/>
      <c r="Y93" s="15"/>
      <c r="Z93" s="15"/>
      <c r="AA93" s="15"/>
      <c r="AB93" s="15"/>
      <c r="AC93" s="15"/>
    </row>
    <row r="94" spans="1:799" s="3" customFormat="1" x14ac:dyDescent="0.2">
      <c r="A94" s="3" t="s">
        <v>49</v>
      </c>
      <c r="L94" s="12"/>
      <c r="M94" s="12"/>
      <c r="N94" s="12"/>
      <c r="O94" s="12"/>
      <c r="P94" s="12"/>
      <c r="Q94" s="12"/>
      <c r="R94" s="12"/>
      <c r="S94" s="12"/>
      <c r="T94" s="12"/>
      <c r="U94" s="15"/>
      <c r="V94" s="15"/>
      <c r="W94" s="15"/>
      <c r="X94" s="15"/>
      <c r="Y94" s="15"/>
      <c r="Z94" s="15"/>
      <c r="AA94" s="15"/>
      <c r="AB94" s="15"/>
      <c r="AC94" s="15"/>
    </row>
    <row r="95" spans="1:799" x14ac:dyDescent="0.2">
      <c r="A95" s="11" t="s">
        <v>119</v>
      </c>
      <c r="B95" s="11"/>
      <c r="C95" s="20">
        <v>0</v>
      </c>
      <c r="D95" s="20">
        <v>0</v>
      </c>
      <c r="E95" s="20">
        <v>0</v>
      </c>
      <c r="F95" s="20">
        <v>0</v>
      </c>
      <c r="G95" s="20">
        <v>0</v>
      </c>
      <c r="H95" s="20">
        <v>0</v>
      </c>
      <c r="I95" s="20">
        <v>0</v>
      </c>
      <c r="J95" s="20">
        <v>0</v>
      </c>
      <c r="K95" s="20">
        <v>0</v>
      </c>
      <c r="L95" s="12">
        <v>0</v>
      </c>
      <c r="M95" s="12">
        <v>0</v>
      </c>
      <c r="N95" s="12">
        <v>0</v>
      </c>
      <c r="O95" s="12">
        <v>0</v>
      </c>
      <c r="P95" s="12">
        <v>0</v>
      </c>
      <c r="Q95" s="12">
        <v>0</v>
      </c>
      <c r="R95" s="12">
        <v>0</v>
      </c>
      <c r="S95" s="12">
        <v>0</v>
      </c>
      <c r="T95" s="12">
        <v>0</v>
      </c>
      <c r="U95" s="15" t="s">
        <v>140</v>
      </c>
      <c r="V95" s="15" t="s">
        <v>140</v>
      </c>
      <c r="W95" s="15" t="s">
        <v>140</v>
      </c>
      <c r="X95" s="15" t="s">
        <v>140</v>
      </c>
      <c r="Y95" s="15" t="s">
        <v>140</v>
      </c>
      <c r="Z95" s="15" t="s">
        <v>140</v>
      </c>
      <c r="AA95" s="15" t="s">
        <v>140</v>
      </c>
      <c r="AB95" s="15" t="s">
        <v>140</v>
      </c>
      <c r="AC95" s="15" t="s">
        <v>140</v>
      </c>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row>
    <row r="96" spans="1:799" x14ac:dyDescent="0.2">
      <c r="A96" s="11" t="s">
        <v>86</v>
      </c>
      <c r="B96" s="11"/>
      <c r="C96" s="20">
        <v>0.85</v>
      </c>
      <c r="D96" s="20">
        <v>0.85</v>
      </c>
      <c r="E96" s="20">
        <v>0.85</v>
      </c>
      <c r="F96" s="20">
        <v>0.85</v>
      </c>
      <c r="G96" s="20">
        <v>0.85</v>
      </c>
      <c r="H96" s="20">
        <v>0.85</v>
      </c>
      <c r="I96" s="20">
        <v>0.85</v>
      </c>
      <c r="J96" s="20">
        <v>0.85</v>
      </c>
      <c r="K96" s="20">
        <v>0.85</v>
      </c>
      <c r="L96" s="12">
        <v>0.85</v>
      </c>
      <c r="M96" s="12">
        <v>0.85</v>
      </c>
      <c r="N96" s="12">
        <v>0.85</v>
      </c>
      <c r="O96" s="12">
        <v>0.85</v>
      </c>
      <c r="P96" s="12">
        <v>0.85</v>
      </c>
      <c r="Q96" s="12">
        <v>0.85</v>
      </c>
      <c r="R96" s="12">
        <v>0.85</v>
      </c>
      <c r="S96" s="12">
        <v>0.85</v>
      </c>
      <c r="T96" s="12">
        <v>0.85</v>
      </c>
      <c r="U96" s="15">
        <v>0.85</v>
      </c>
      <c r="V96" s="15">
        <v>0.85</v>
      </c>
      <c r="W96" s="15">
        <v>0.85</v>
      </c>
      <c r="X96" s="15">
        <v>0.85</v>
      </c>
      <c r="Y96" s="15">
        <v>0.85</v>
      </c>
      <c r="Z96" s="15">
        <v>0.85</v>
      </c>
      <c r="AA96" s="15">
        <v>0.85</v>
      </c>
      <c r="AB96" s="15">
        <v>0.85</v>
      </c>
      <c r="AC96" s="15">
        <v>0.85</v>
      </c>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row>
    <row r="97" spans="1:799" s="3" customFormat="1" x14ac:dyDescent="0.2">
      <c r="A97" s="3" t="s">
        <v>50</v>
      </c>
      <c r="L97" s="12"/>
      <c r="M97" s="12"/>
      <c r="N97" s="12"/>
      <c r="O97" s="12"/>
      <c r="P97" s="12"/>
      <c r="Q97" s="12"/>
      <c r="R97" s="12"/>
      <c r="S97" s="12"/>
      <c r="T97" s="12"/>
      <c r="U97" s="15"/>
      <c r="V97" s="15"/>
      <c r="W97" s="15"/>
      <c r="X97" s="15"/>
      <c r="Y97" s="15"/>
      <c r="Z97" s="15"/>
      <c r="AA97" s="15"/>
      <c r="AB97" s="15"/>
      <c r="AC97" s="15"/>
    </row>
    <row r="98" spans="1:799" s="3" customFormat="1" x14ac:dyDescent="0.2">
      <c r="A98" s="3" t="s">
        <v>48</v>
      </c>
      <c r="L98" s="12"/>
      <c r="M98" s="12"/>
      <c r="N98" s="12"/>
      <c r="O98" s="12"/>
      <c r="P98" s="12"/>
      <c r="Q98" s="12"/>
      <c r="R98" s="12"/>
      <c r="S98" s="12"/>
      <c r="T98" s="12"/>
      <c r="U98" s="15"/>
      <c r="V98" s="15"/>
      <c r="W98" s="15"/>
      <c r="X98" s="15"/>
      <c r="Y98" s="15"/>
      <c r="Z98" s="15"/>
      <c r="AA98" s="15"/>
      <c r="AB98" s="15"/>
      <c r="AC98" s="15"/>
    </row>
    <row r="99" spans="1:799" s="3" customFormat="1" x14ac:dyDescent="0.2">
      <c r="A99" s="3" t="s">
        <v>51</v>
      </c>
      <c r="L99" s="12"/>
      <c r="M99" s="12"/>
      <c r="N99" s="12"/>
      <c r="O99" s="12"/>
      <c r="P99" s="12"/>
      <c r="Q99" s="12"/>
      <c r="R99" s="12"/>
      <c r="S99" s="12"/>
      <c r="T99" s="12"/>
      <c r="U99" s="15"/>
      <c r="V99" s="15"/>
      <c r="W99" s="15"/>
      <c r="X99" s="15"/>
      <c r="Y99" s="15"/>
      <c r="Z99" s="15"/>
      <c r="AA99" s="15"/>
      <c r="AB99" s="15"/>
      <c r="AC99" s="15"/>
    </row>
    <row r="100" spans="1:799" s="3" customFormat="1" x14ac:dyDescent="0.2">
      <c r="A100" s="3" t="s">
        <v>52</v>
      </c>
      <c r="L100" s="12"/>
      <c r="M100" s="12"/>
      <c r="N100" s="12"/>
      <c r="O100" s="12"/>
      <c r="P100" s="12"/>
      <c r="Q100" s="12"/>
      <c r="R100" s="12"/>
      <c r="S100" s="12"/>
      <c r="T100" s="12"/>
      <c r="U100" s="15"/>
      <c r="V100" s="15"/>
      <c r="W100" s="15"/>
      <c r="X100" s="15"/>
      <c r="Y100" s="15"/>
      <c r="Z100" s="15"/>
      <c r="AA100" s="15"/>
      <c r="AB100" s="15"/>
      <c r="AC100" s="15"/>
    </row>
    <row r="101" spans="1:799" x14ac:dyDescent="0.2">
      <c r="A101" s="11" t="s">
        <v>99</v>
      </c>
      <c r="B101" s="11" t="s">
        <v>53</v>
      </c>
      <c r="C101" s="20">
        <v>0</v>
      </c>
      <c r="D101" s="20">
        <v>0</v>
      </c>
      <c r="E101" s="20">
        <v>0</v>
      </c>
      <c r="F101" s="20">
        <v>0</v>
      </c>
      <c r="G101" s="20">
        <v>0</v>
      </c>
      <c r="H101" s="26">
        <v>0</v>
      </c>
      <c r="I101" s="20">
        <v>0</v>
      </c>
      <c r="J101" s="20">
        <v>0</v>
      </c>
      <c r="K101" s="20">
        <v>0</v>
      </c>
      <c r="L101" s="12">
        <v>0</v>
      </c>
      <c r="M101" s="12">
        <v>0</v>
      </c>
      <c r="N101" s="12">
        <v>0</v>
      </c>
      <c r="O101" s="12">
        <v>0</v>
      </c>
      <c r="P101" s="12">
        <v>0</v>
      </c>
      <c r="Q101" s="32">
        <v>0</v>
      </c>
      <c r="R101" s="12">
        <v>0</v>
      </c>
      <c r="S101" s="12">
        <v>0</v>
      </c>
      <c r="T101" s="12">
        <v>0</v>
      </c>
      <c r="U101" s="15">
        <v>0.2</v>
      </c>
      <c r="V101" s="15">
        <v>0.2</v>
      </c>
      <c r="W101" s="15">
        <v>0.2</v>
      </c>
      <c r="X101" s="15">
        <v>0.2</v>
      </c>
      <c r="Y101" s="15">
        <v>0.2</v>
      </c>
      <c r="Z101" s="33">
        <v>0</v>
      </c>
      <c r="AA101" s="15">
        <v>0.2</v>
      </c>
      <c r="AB101" s="15">
        <v>0.2</v>
      </c>
      <c r="AC101" s="15">
        <v>0.2</v>
      </c>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row>
    <row r="102" spans="1:799" x14ac:dyDescent="0.2">
      <c r="A102" s="11" t="s">
        <v>100</v>
      </c>
      <c r="B102" s="11"/>
      <c r="C102" s="20">
        <v>0</v>
      </c>
      <c r="D102" s="20">
        <v>0</v>
      </c>
      <c r="E102" s="20">
        <v>0</v>
      </c>
      <c r="F102" s="20">
        <v>0</v>
      </c>
      <c r="G102" s="20">
        <v>0</v>
      </c>
      <c r="H102" s="26">
        <v>0</v>
      </c>
      <c r="I102" s="20">
        <v>0</v>
      </c>
      <c r="J102" s="20">
        <v>0</v>
      </c>
      <c r="K102" s="20">
        <v>0</v>
      </c>
      <c r="L102" s="12">
        <v>0</v>
      </c>
      <c r="M102" s="12">
        <v>0</v>
      </c>
      <c r="N102" s="12">
        <v>0</v>
      </c>
      <c r="O102" s="12">
        <v>0</v>
      </c>
      <c r="P102" s="12">
        <v>0</v>
      </c>
      <c r="Q102" s="32">
        <v>0</v>
      </c>
      <c r="R102" s="12">
        <v>0</v>
      </c>
      <c r="S102" s="12">
        <v>0</v>
      </c>
      <c r="T102" s="12">
        <v>0</v>
      </c>
      <c r="U102" s="15">
        <v>0.2</v>
      </c>
      <c r="V102" s="15">
        <v>0.2</v>
      </c>
      <c r="W102" s="15">
        <v>0.2</v>
      </c>
      <c r="X102" s="15">
        <v>0.2</v>
      </c>
      <c r="Y102" s="15">
        <v>0.2</v>
      </c>
      <c r="Z102" s="33">
        <v>0</v>
      </c>
      <c r="AA102" s="15">
        <v>0.2</v>
      </c>
      <c r="AB102" s="15">
        <v>0.2</v>
      </c>
      <c r="AC102" s="15">
        <v>0.2</v>
      </c>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row>
    <row r="103" spans="1:799" s="3" customFormat="1" x14ac:dyDescent="0.2">
      <c r="L103" s="12"/>
      <c r="M103" s="12"/>
      <c r="N103" s="12"/>
      <c r="O103" s="12"/>
      <c r="P103" s="12"/>
      <c r="Q103" s="12"/>
      <c r="R103" s="12"/>
      <c r="S103" s="12"/>
      <c r="T103" s="12"/>
      <c r="U103" s="15"/>
      <c r="V103" s="15"/>
      <c r="W103" s="15"/>
      <c r="X103" s="15"/>
      <c r="Y103" s="15"/>
      <c r="Z103" s="15"/>
      <c r="AA103" s="15"/>
      <c r="AB103" s="15"/>
      <c r="AC103" s="15"/>
    </row>
    <row r="104" spans="1:799" s="3" customFormat="1" x14ac:dyDescent="0.2">
      <c r="A104" s="3" t="s">
        <v>54</v>
      </c>
      <c r="L104" s="12"/>
      <c r="M104" s="12"/>
      <c r="N104" s="12"/>
      <c r="O104" s="12"/>
      <c r="P104" s="12"/>
      <c r="Q104" s="12"/>
      <c r="R104" s="12"/>
      <c r="S104" s="12"/>
      <c r="T104" s="12"/>
      <c r="U104" s="15"/>
      <c r="V104" s="15"/>
      <c r="W104" s="15"/>
      <c r="X104" s="15"/>
      <c r="Y104" s="15"/>
      <c r="Z104" s="15"/>
      <c r="AA104" s="15"/>
      <c r="AB104" s="15"/>
      <c r="AC104" s="15"/>
    </row>
    <row r="105" spans="1:799" s="3" customFormat="1" x14ac:dyDescent="0.2">
      <c r="A105" s="3" t="s">
        <v>55</v>
      </c>
      <c r="L105" s="12"/>
      <c r="M105" s="12"/>
      <c r="N105" s="12"/>
      <c r="O105" s="12"/>
      <c r="P105" s="12"/>
      <c r="Q105" s="12"/>
      <c r="R105" s="12"/>
      <c r="S105" s="12"/>
      <c r="T105" s="12"/>
      <c r="U105" s="15"/>
      <c r="V105" s="15"/>
      <c r="W105" s="15"/>
      <c r="X105" s="15"/>
      <c r="Y105" s="15"/>
      <c r="Z105" s="15"/>
      <c r="AA105" s="15"/>
      <c r="AB105" s="15"/>
      <c r="AC105" s="15"/>
    </row>
    <row r="106" spans="1:799" x14ac:dyDescent="0.2">
      <c r="A106" s="11" t="s">
        <v>87</v>
      </c>
      <c r="B106" s="11"/>
      <c r="C106" s="20">
        <v>0</v>
      </c>
      <c r="D106" s="20">
        <v>0</v>
      </c>
      <c r="E106" s="20">
        <v>0</v>
      </c>
      <c r="F106" s="20">
        <v>0</v>
      </c>
      <c r="G106" s="20">
        <v>0</v>
      </c>
      <c r="H106" s="20">
        <v>0</v>
      </c>
      <c r="I106" s="20">
        <v>0</v>
      </c>
      <c r="J106" s="20">
        <v>0</v>
      </c>
      <c r="K106" s="20">
        <v>0</v>
      </c>
      <c r="L106" s="12">
        <v>0</v>
      </c>
      <c r="M106" s="12">
        <v>0</v>
      </c>
      <c r="N106" s="12">
        <v>0</v>
      </c>
      <c r="O106" s="12">
        <v>0</v>
      </c>
      <c r="P106" s="12">
        <v>0</v>
      </c>
      <c r="Q106" s="12">
        <v>0</v>
      </c>
      <c r="R106" s="12">
        <v>0</v>
      </c>
      <c r="S106" s="12">
        <v>0</v>
      </c>
      <c r="T106" s="12">
        <v>0</v>
      </c>
      <c r="U106" s="15">
        <v>0</v>
      </c>
      <c r="V106" s="15">
        <v>0</v>
      </c>
      <c r="W106" s="15">
        <v>0</v>
      </c>
      <c r="X106" s="15">
        <v>0</v>
      </c>
      <c r="Y106" s="15">
        <v>0</v>
      </c>
      <c r="Z106" s="15">
        <v>0</v>
      </c>
      <c r="AA106" s="15">
        <v>0</v>
      </c>
      <c r="AB106" s="15">
        <v>0</v>
      </c>
      <c r="AC106" s="15">
        <v>0</v>
      </c>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row>
    <row r="107" spans="1:799" x14ac:dyDescent="0.2">
      <c r="A107" s="11" t="s">
        <v>101</v>
      </c>
      <c r="B107" s="11"/>
      <c r="C107" s="20">
        <v>0</v>
      </c>
      <c r="D107" s="20">
        <v>0</v>
      </c>
      <c r="E107" s="20">
        <v>0</v>
      </c>
      <c r="F107" s="20">
        <v>0</v>
      </c>
      <c r="G107" s="20">
        <v>0</v>
      </c>
      <c r="H107" s="20">
        <v>0</v>
      </c>
      <c r="I107" s="20">
        <v>0</v>
      </c>
      <c r="J107" s="20">
        <v>0</v>
      </c>
      <c r="K107" s="20">
        <v>0</v>
      </c>
      <c r="L107" s="12">
        <v>0</v>
      </c>
      <c r="M107" s="12">
        <v>0</v>
      </c>
      <c r="N107" s="12">
        <v>0</v>
      </c>
      <c r="O107" s="12">
        <v>0</v>
      </c>
      <c r="P107" s="12">
        <v>0</v>
      </c>
      <c r="Q107" s="12">
        <v>0</v>
      </c>
      <c r="R107" s="12">
        <v>0</v>
      </c>
      <c r="S107" s="12">
        <v>0</v>
      </c>
      <c r="T107" s="12">
        <v>0</v>
      </c>
      <c r="U107" s="15">
        <v>0.2</v>
      </c>
      <c r="V107" s="15">
        <v>0.2</v>
      </c>
      <c r="W107" s="15">
        <v>0.2</v>
      </c>
      <c r="X107" s="15">
        <v>0.2</v>
      </c>
      <c r="Y107" s="15">
        <v>0.2</v>
      </c>
      <c r="Z107" s="15">
        <v>0.2</v>
      </c>
      <c r="AA107" s="15">
        <v>0.2</v>
      </c>
      <c r="AB107" s="15">
        <v>0.2</v>
      </c>
      <c r="AC107" s="15">
        <v>0.2</v>
      </c>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row>
    <row r="108" spans="1:799" s="3" customFormat="1" x14ac:dyDescent="0.2">
      <c r="F108" s="12"/>
      <c r="G108" s="12"/>
      <c r="I108" s="15"/>
      <c r="J108" s="15"/>
      <c r="K108" s="15"/>
      <c r="AA108" s="31"/>
    </row>
    <row r="109" spans="1:799" s="3" customFormat="1" x14ac:dyDescent="0.2">
      <c r="F109" s="12"/>
      <c r="G109" s="12"/>
      <c r="H109" s="12"/>
      <c r="I109" s="15"/>
      <c r="J109" s="15"/>
      <c r="K109" s="15"/>
      <c r="AA109" s="14"/>
    </row>
    <row r="110" spans="1:799" s="3" customFormat="1" x14ac:dyDescent="0.2">
      <c r="F110" s="12"/>
      <c r="G110" s="12"/>
      <c r="H110" s="12"/>
      <c r="I110" s="15"/>
      <c r="J110" s="15"/>
      <c r="K110" s="15"/>
      <c r="AA110" s="15"/>
    </row>
    <row r="111" spans="1:799" s="3" customFormat="1" x14ac:dyDescent="0.2">
      <c r="F111" s="12"/>
      <c r="G111" s="12"/>
      <c r="H111" s="12"/>
      <c r="I111" s="15"/>
      <c r="J111" s="15"/>
      <c r="K111" s="15"/>
      <c r="AA111" s="15"/>
    </row>
    <row r="112" spans="1:799" s="3" customFormat="1" x14ac:dyDescent="0.2">
      <c r="F112" s="12"/>
      <c r="G112" s="12"/>
      <c r="H112" s="12"/>
      <c r="I112" s="15"/>
      <c r="J112" s="15"/>
      <c r="K112" s="15"/>
      <c r="AA112" s="42"/>
    </row>
    <row r="113" spans="6:27" s="3" customFormat="1" x14ac:dyDescent="0.2">
      <c r="F113" s="12"/>
      <c r="G113" s="12"/>
      <c r="H113" s="12"/>
      <c r="I113" s="15"/>
      <c r="J113" s="15"/>
      <c r="K113" s="15"/>
      <c r="AA113" s="15"/>
    </row>
    <row r="114" spans="6:27" s="3" customFormat="1" x14ac:dyDescent="0.2">
      <c r="F114" s="12"/>
      <c r="G114" s="12"/>
      <c r="H114" s="12"/>
      <c r="I114" s="15"/>
      <c r="J114" s="15"/>
      <c r="K114" s="15"/>
      <c r="AA114" s="15"/>
    </row>
    <row r="115" spans="6:27" s="3" customFormat="1" x14ac:dyDescent="0.2">
      <c r="F115" s="12"/>
      <c r="G115" s="12"/>
      <c r="H115" s="12"/>
      <c r="I115" s="15"/>
      <c r="J115" s="15"/>
      <c r="K115" s="15"/>
      <c r="AA115" s="15"/>
    </row>
    <row r="116" spans="6:27" s="3" customFormat="1" x14ac:dyDescent="0.2">
      <c r="F116" s="12"/>
      <c r="G116" s="12"/>
      <c r="H116" s="12"/>
      <c r="I116" s="15"/>
      <c r="J116" s="15"/>
      <c r="K116" s="15"/>
      <c r="AA116" s="15"/>
    </row>
    <row r="117" spans="6:27" s="3" customFormat="1" x14ac:dyDescent="0.2">
      <c r="F117" s="12"/>
      <c r="G117" s="12"/>
      <c r="H117" s="12"/>
      <c r="I117" s="15"/>
      <c r="J117" s="15"/>
      <c r="K117" s="15"/>
      <c r="AA117" s="15"/>
    </row>
    <row r="118" spans="6:27" s="3" customFormat="1" x14ac:dyDescent="0.2">
      <c r="F118" s="12"/>
      <c r="G118" s="12"/>
      <c r="H118" s="12"/>
      <c r="I118" s="15"/>
      <c r="J118" s="15"/>
      <c r="K118" s="15"/>
      <c r="AA118" s="16"/>
    </row>
    <row r="119" spans="6:27" s="3" customFormat="1" x14ac:dyDescent="0.2">
      <c r="F119" s="12"/>
      <c r="G119" s="12"/>
      <c r="H119" s="12"/>
      <c r="I119" s="15"/>
      <c r="J119" s="15"/>
      <c r="K119" s="15"/>
      <c r="AA119" s="15"/>
    </row>
    <row r="120" spans="6:27" s="3" customFormat="1" x14ac:dyDescent="0.2">
      <c r="F120" s="12"/>
      <c r="G120" s="12"/>
      <c r="H120" s="12"/>
      <c r="I120" s="15"/>
      <c r="J120" s="15"/>
      <c r="K120" s="15"/>
      <c r="AA120" s="15"/>
    </row>
    <row r="121" spans="6:27" s="3" customFormat="1" x14ac:dyDescent="0.2">
      <c r="F121" s="12"/>
      <c r="G121" s="12"/>
      <c r="H121" s="12"/>
      <c r="I121" s="15"/>
      <c r="J121" s="15"/>
      <c r="K121" s="15"/>
      <c r="AA121" s="17"/>
    </row>
    <row r="122" spans="6:27" s="3" customFormat="1" x14ac:dyDescent="0.2">
      <c r="F122" s="12"/>
      <c r="G122" s="12"/>
      <c r="H122" s="12"/>
      <c r="I122" s="15"/>
      <c r="J122" s="15"/>
      <c r="K122" s="15"/>
      <c r="AA122" s="17"/>
    </row>
    <row r="123" spans="6:27" s="3" customFormat="1" x14ac:dyDescent="0.2">
      <c r="F123" s="12"/>
      <c r="G123" s="12"/>
      <c r="H123" s="12"/>
      <c r="I123" s="15"/>
      <c r="J123" s="15"/>
      <c r="K123" s="15"/>
      <c r="AA123" s="15"/>
    </row>
    <row r="124" spans="6:27" s="3" customFormat="1" x14ac:dyDescent="0.2">
      <c r="F124" s="12"/>
      <c r="G124" s="12"/>
      <c r="H124" s="12"/>
      <c r="I124" s="15"/>
      <c r="J124" s="15"/>
      <c r="K124" s="15"/>
      <c r="AA124" s="15"/>
    </row>
    <row r="125" spans="6:27" s="3" customFormat="1" x14ac:dyDescent="0.2">
      <c r="F125" s="12"/>
      <c r="G125" s="12"/>
      <c r="H125" s="12"/>
      <c r="I125" s="15"/>
      <c r="J125" s="15"/>
      <c r="K125" s="15"/>
      <c r="AA125" s="15"/>
    </row>
    <row r="126" spans="6:27" s="3" customFormat="1" x14ac:dyDescent="0.2">
      <c r="F126" s="12"/>
      <c r="G126" s="12"/>
      <c r="H126" s="12"/>
      <c r="I126" s="15"/>
      <c r="J126" s="15"/>
      <c r="K126" s="15"/>
      <c r="AA126" s="33"/>
    </row>
    <row r="127" spans="6:27" s="3" customFormat="1" x14ac:dyDescent="0.2">
      <c r="F127" s="12"/>
      <c r="G127" s="12"/>
      <c r="H127" s="12"/>
      <c r="I127" s="15"/>
      <c r="J127" s="15"/>
      <c r="K127" s="15"/>
      <c r="AA127" s="15"/>
    </row>
    <row r="128" spans="6:27" s="3" customFormat="1" x14ac:dyDescent="0.2">
      <c r="F128" s="12"/>
      <c r="G128" s="12"/>
      <c r="H128" s="12"/>
      <c r="I128" s="15"/>
      <c r="J128" s="15"/>
      <c r="K128" s="15"/>
      <c r="AA128" s="15"/>
    </row>
    <row r="129" spans="6:27" s="3" customFormat="1" x14ac:dyDescent="0.2">
      <c r="F129" s="12"/>
      <c r="G129" s="12"/>
      <c r="H129" s="12"/>
      <c r="I129" s="15"/>
      <c r="J129" s="15"/>
      <c r="K129" s="15"/>
      <c r="AA129" s="15"/>
    </row>
    <row r="130" spans="6:27" x14ac:dyDescent="0.2">
      <c r="AA130" s="15"/>
    </row>
    <row r="131" spans="6:27" x14ac:dyDescent="0.2">
      <c r="AA131" s="3"/>
    </row>
    <row r="132" spans="6:27" x14ac:dyDescent="0.2">
      <c r="AA132" s="15"/>
    </row>
    <row r="133" spans="6:27" x14ac:dyDescent="0.2">
      <c r="AA133" s="15"/>
    </row>
    <row r="134" spans="6:27" x14ac:dyDescent="0.2">
      <c r="AA134" s="15"/>
    </row>
    <row r="135" spans="6:27" x14ac:dyDescent="0.2">
      <c r="AA135" s="15"/>
    </row>
    <row r="136" spans="6:27" x14ac:dyDescent="0.2">
      <c r="AA136" s="15"/>
    </row>
    <row r="137" spans="6:27" x14ac:dyDescent="0.2">
      <c r="AA137" s="40"/>
    </row>
    <row r="138" spans="6:27" x14ac:dyDescent="0.2">
      <c r="AA138" s="40"/>
    </row>
    <row r="139" spans="6:27" x14ac:dyDescent="0.2">
      <c r="AA139" s="40"/>
    </row>
    <row r="140" spans="6:27" x14ac:dyDescent="0.2">
      <c r="AA140" s="40"/>
    </row>
    <row r="141" spans="6:27" x14ac:dyDescent="0.2">
      <c r="AA141" s="15"/>
    </row>
    <row r="142" spans="6:27" x14ac:dyDescent="0.2">
      <c r="AA142" s="17"/>
    </row>
    <row r="143" spans="6:27" x14ac:dyDescent="0.2">
      <c r="AA143" s="52"/>
    </row>
    <row r="144" spans="6:27" x14ac:dyDescent="0.2">
      <c r="AA144" s="52"/>
    </row>
    <row r="145" spans="27:27" x14ac:dyDescent="0.2">
      <c r="AA145" s="52"/>
    </row>
    <row r="146" spans="27:27" x14ac:dyDescent="0.2">
      <c r="AA146" s="52"/>
    </row>
    <row r="147" spans="27:27" x14ac:dyDescent="0.2">
      <c r="AA147" s="17"/>
    </row>
    <row r="148" spans="27:27" x14ac:dyDescent="0.2">
      <c r="AA148" s="15"/>
    </row>
    <row r="149" spans="27:27" x14ac:dyDescent="0.2">
      <c r="AA149" s="15"/>
    </row>
    <row r="150" spans="27:27" x14ac:dyDescent="0.2">
      <c r="AA150" s="15"/>
    </row>
    <row r="151" spans="27:27" x14ac:dyDescent="0.2">
      <c r="AA151" s="3"/>
    </row>
    <row r="152" spans="27:27" x14ac:dyDescent="0.2">
      <c r="AA152" s="3"/>
    </row>
    <row r="153" spans="27:27" x14ac:dyDescent="0.2">
      <c r="AA153" s="3"/>
    </row>
    <row r="154" spans="27:27" x14ac:dyDescent="0.2">
      <c r="AA154" s="15"/>
    </row>
    <row r="155" spans="27:27" x14ac:dyDescent="0.2">
      <c r="AA155" s="15"/>
    </row>
    <row r="156" spans="27:27" x14ac:dyDescent="0.2">
      <c r="AA156" s="15"/>
    </row>
    <row r="157" spans="27:27" x14ac:dyDescent="0.2">
      <c r="AA157" s="15"/>
    </row>
    <row r="158" spans="27:27" x14ac:dyDescent="0.2">
      <c r="AA158" s="15"/>
    </row>
    <row r="159" spans="27:27" x14ac:dyDescent="0.2">
      <c r="AA159" s="15"/>
    </row>
    <row r="160" spans="27:27" x14ac:dyDescent="0.2">
      <c r="AA160" s="15"/>
    </row>
    <row r="161" spans="27:27" x14ac:dyDescent="0.2">
      <c r="AA161" s="15"/>
    </row>
    <row r="162" spans="27:27" x14ac:dyDescent="0.2">
      <c r="AA162" s="15"/>
    </row>
    <row r="163" spans="27:27" x14ac:dyDescent="0.2">
      <c r="AA163" s="15"/>
    </row>
    <row r="164" spans="27:27" x14ac:dyDescent="0.2">
      <c r="AA164" s="15"/>
    </row>
    <row r="165" spans="27:27" x14ac:dyDescent="0.2">
      <c r="AA165" s="15"/>
    </row>
    <row r="166" spans="27:27" x14ac:dyDescent="0.2">
      <c r="AA166" s="33"/>
    </row>
    <row r="167" spans="27:27" x14ac:dyDescent="0.2">
      <c r="AA167" s="33"/>
    </row>
    <row r="168" spans="27:27" x14ac:dyDescent="0.2">
      <c r="AA168" s="33"/>
    </row>
    <row r="169" spans="27:27" x14ac:dyDescent="0.2">
      <c r="AA169" s="33"/>
    </row>
    <row r="170" spans="27:27" x14ac:dyDescent="0.2">
      <c r="AA170" s="33"/>
    </row>
    <row r="171" spans="27:27" x14ac:dyDescent="0.2">
      <c r="AA171" s="33"/>
    </row>
    <row r="172" spans="27:27" x14ac:dyDescent="0.2">
      <c r="AA172" s="15"/>
    </row>
    <row r="173" spans="27:27" x14ac:dyDescent="0.2">
      <c r="AA173" s="15"/>
    </row>
    <row r="174" spans="27:27" x14ac:dyDescent="0.2">
      <c r="AA174" s="15"/>
    </row>
    <row r="175" spans="27:27" x14ac:dyDescent="0.2">
      <c r="AA175" s="15"/>
    </row>
    <row r="176" spans="27:27" x14ac:dyDescent="0.2">
      <c r="AA176" s="15"/>
    </row>
    <row r="177" spans="27:27" x14ac:dyDescent="0.2">
      <c r="AA177" s="15"/>
    </row>
    <row r="178" spans="27:27" x14ac:dyDescent="0.2">
      <c r="AA178" s="15"/>
    </row>
    <row r="179" spans="27:27" x14ac:dyDescent="0.2">
      <c r="AA179" s="15"/>
    </row>
    <row r="180" spans="27:27" x14ac:dyDescent="0.2">
      <c r="AA180" s="15"/>
    </row>
    <row r="181" spans="27:27" x14ac:dyDescent="0.2">
      <c r="AA181" s="15"/>
    </row>
    <row r="182" spans="27:27" x14ac:dyDescent="0.2">
      <c r="AA182" s="15"/>
    </row>
    <row r="183" spans="27:27" x14ac:dyDescent="0.2">
      <c r="AA183" s="15"/>
    </row>
    <row r="184" spans="27:27" x14ac:dyDescent="0.2">
      <c r="AA184" s="15"/>
    </row>
    <row r="185" spans="27:27" x14ac:dyDescent="0.2">
      <c r="AA185" s="15"/>
    </row>
    <row r="186" spans="27:27" x14ac:dyDescent="0.2">
      <c r="AA186" s="15"/>
    </row>
    <row r="187" spans="27:27" x14ac:dyDescent="0.2">
      <c r="AA187" s="15"/>
    </row>
    <row r="188" spans="27:27" x14ac:dyDescent="0.2">
      <c r="AA188" s="15"/>
    </row>
    <row r="189" spans="27:27" x14ac:dyDescent="0.2">
      <c r="AA189" s="15"/>
    </row>
    <row r="190" spans="27:27" x14ac:dyDescent="0.2">
      <c r="AA190" s="15"/>
    </row>
    <row r="191" spans="27:27" x14ac:dyDescent="0.2">
      <c r="AA191" s="15"/>
    </row>
    <row r="192" spans="27:27" x14ac:dyDescent="0.2">
      <c r="AA192" s="15"/>
    </row>
    <row r="193" spans="27:27" x14ac:dyDescent="0.2">
      <c r="AA193" s="15"/>
    </row>
    <row r="194" spans="27:27" x14ac:dyDescent="0.2">
      <c r="AA194" s="15"/>
    </row>
    <row r="195" spans="27:27" x14ac:dyDescent="0.2">
      <c r="AA195" s="15"/>
    </row>
    <row r="196" spans="27:27" x14ac:dyDescent="0.2">
      <c r="AA196" s="15"/>
    </row>
    <row r="197" spans="27:27" x14ac:dyDescent="0.2">
      <c r="AA197" s="15"/>
    </row>
    <row r="198" spans="27:27" x14ac:dyDescent="0.2">
      <c r="AA198" s="15"/>
    </row>
    <row r="199" spans="27:27" x14ac:dyDescent="0.2">
      <c r="AA199" s="15"/>
    </row>
    <row r="200" spans="27:27" x14ac:dyDescent="0.2">
      <c r="AA200" s="15"/>
    </row>
    <row r="201" spans="27:27" x14ac:dyDescent="0.2">
      <c r="AA201" s="15"/>
    </row>
    <row r="202" spans="27:27" x14ac:dyDescent="0.2">
      <c r="AA202" s="15"/>
    </row>
    <row r="203" spans="27:27" x14ac:dyDescent="0.2">
      <c r="AA203" s="15"/>
    </row>
    <row r="204" spans="27:27" x14ac:dyDescent="0.2">
      <c r="AA204" s="15"/>
    </row>
    <row r="205" spans="27:27" x14ac:dyDescent="0.2">
      <c r="AA205" s="15"/>
    </row>
    <row r="206" spans="27:27" x14ac:dyDescent="0.2">
      <c r="AA206" s="15"/>
    </row>
    <row r="207" spans="27:27" x14ac:dyDescent="0.2">
      <c r="AA207" s="33"/>
    </row>
    <row r="208" spans="27:27" x14ac:dyDescent="0.2">
      <c r="AA208" s="33"/>
    </row>
    <row r="209" spans="27:27" x14ac:dyDescent="0.2">
      <c r="AA209" s="15"/>
    </row>
    <row r="210" spans="27:27" x14ac:dyDescent="0.2">
      <c r="AA210" s="15"/>
    </row>
    <row r="211" spans="27:27" x14ac:dyDescent="0.2">
      <c r="AA211" s="15"/>
    </row>
    <row r="212" spans="27:27" x14ac:dyDescent="0.2">
      <c r="AA212" s="15"/>
    </row>
    <row r="213" spans="27:27" x14ac:dyDescent="0.2">
      <c r="AA213" s="15"/>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N39"/>
  <sheetViews>
    <sheetView tabSelected="1" topLeftCell="B23" zoomScale="138" workbookViewId="0">
      <selection activeCell="E38" sqref="E38:F40"/>
    </sheetView>
  </sheetViews>
  <sheetFormatPr baseColWidth="10" defaultColWidth="8.83203125" defaultRowHeight="15" x14ac:dyDescent="0.2"/>
  <cols>
    <col min="5" max="5" width="16" customWidth="1"/>
    <col min="6" max="6" width="19.33203125" customWidth="1"/>
    <col min="8" max="8" width="11.1640625" bestFit="1" customWidth="1"/>
    <col min="9" max="9" width="16.33203125" customWidth="1"/>
    <col min="10" max="10" width="12.1640625" bestFit="1" customWidth="1"/>
    <col min="13" max="13" width="17.83203125" customWidth="1"/>
    <col min="14" max="14" width="21.1640625" customWidth="1"/>
    <col min="15" max="15" width="11.1640625" bestFit="1" customWidth="1"/>
  </cols>
  <sheetData>
    <row r="1" spans="1:9" x14ac:dyDescent="0.2">
      <c r="A1" s="10" t="s">
        <v>96</v>
      </c>
    </row>
    <row r="2" spans="1:9" ht="16" x14ac:dyDescent="0.2">
      <c r="A2" s="9" t="s">
        <v>90</v>
      </c>
    </row>
    <row r="3" spans="1:9" ht="16" x14ac:dyDescent="0.2">
      <c r="A3" s="9" t="s">
        <v>91</v>
      </c>
    </row>
    <row r="4" spans="1:9" ht="16" x14ac:dyDescent="0.2">
      <c r="A4" s="9" t="s">
        <v>92</v>
      </c>
    </row>
    <row r="5" spans="1:9" ht="16" x14ac:dyDescent="0.2">
      <c r="A5" s="9" t="s">
        <v>93</v>
      </c>
    </row>
    <row r="6" spans="1:9" ht="16" x14ac:dyDescent="0.2">
      <c r="A6" s="9" t="s">
        <v>94</v>
      </c>
    </row>
    <row r="7" spans="1:9" ht="16" x14ac:dyDescent="0.2">
      <c r="A7" s="9" t="s">
        <v>95</v>
      </c>
    </row>
    <row r="16" spans="1:9" x14ac:dyDescent="0.2">
      <c r="F16" t="s">
        <v>187</v>
      </c>
      <c r="G16" t="s">
        <v>183</v>
      </c>
      <c r="I16" t="s">
        <v>186</v>
      </c>
    </row>
    <row r="17" spans="5:14" x14ac:dyDescent="0.2">
      <c r="E17" t="s">
        <v>188</v>
      </c>
      <c r="F17" s="54">
        <v>9154907178.8783302</v>
      </c>
      <c r="I17" s="54">
        <v>2696525189.8823099</v>
      </c>
    </row>
    <row r="18" spans="5:14" x14ac:dyDescent="0.2">
      <c r="E18" t="s">
        <v>189</v>
      </c>
      <c r="F18" s="54">
        <v>36617323905.532097</v>
      </c>
      <c r="G18">
        <f>F18/F17</f>
        <v>3.9997482432168683</v>
      </c>
      <c r="I18" s="54">
        <v>88493249185.152496</v>
      </c>
      <c r="J18">
        <f>I17/I18</f>
        <v>3.0471535565842194E-2</v>
      </c>
      <c r="K18" s="54"/>
      <c r="M18" s="54"/>
      <c r="N18" s="54"/>
    </row>
    <row r="19" spans="5:14" x14ac:dyDescent="0.2">
      <c r="E19" t="s">
        <v>190</v>
      </c>
      <c r="F19" s="54">
        <v>34876475799.271301</v>
      </c>
      <c r="G19">
        <f>F19/F17</f>
        <v>3.8095936002209045</v>
      </c>
      <c r="I19" s="54">
        <v>11023966492.0571</v>
      </c>
      <c r="M19" s="54"/>
      <c r="N19" s="54"/>
    </row>
    <row r="21" spans="5:14" x14ac:dyDescent="0.2">
      <c r="E21" t="s">
        <v>180</v>
      </c>
      <c r="F21">
        <f>F18-F17</f>
        <v>27462416726.653767</v>
      </c>
      <c r="G21" t="s">
        <v>185</v>
      </c>
      <c r="I21">
        <f>I18-I17</f>
        <v>85796723995.270187</v>
      </c>
      <c r="J21" t="s">
        <v>185</v>
      </c>
    </row>
    <row r="22" spans="5:14" x14ac:dyDescent="0.2">
      <c r="E22" t="s">
        <v>181</v>
      </c>
      <c r="F22">
        <f>F19-F17</f>
        <v>25721568620.392971</v>
      </c>
      <c r="G22">
        <f>F22/F21</f>
        <v>0.93660979936368061</v>
      </c>
      <c r="I22">
        <f>I19-I17</f>
        <v>8327441302.1747904</v>
      </c>
      <c r="J22">
        <f>I22/I21</f>
        <v>9.7060131370911865E-2</v>
      </c>
    </row>
    <row r="23" spans="5:14" x14ac:dyDescent="0.2">
      <c r="E23" t="s">
        <v>182</v>
      </c>
      <c r="F23">
        <f>F21-F22</f>
        <v>1740848106.2607956</v>
      </c>
      <c r="G23">
        <f>F23/F21</f>
        <v>6.339020063631938E-2</v>
      </c>
      <c r="I23">
        <f>I21-I22</f>
        <v>77469282693.095398</v>
      </c>
      <c r="J23">
        <f>I23/I21</f>
        <v>0.90293986862908815</v>
      </c>
    </row>
    <row r="24" spans="5:14" x14ac:dyDescent="0.2">
      <c r="E24" t="s">
        <v>184</v>
      </c>
      <c r="F24">
        <v>0</v>
      </c>
    </row>
    <row r="30" spans="5:14" x14ac:dyDescent="0.2">
      <c r="E30" t="s">
        <v>191</v>
      </c>
      <c r="F30" s="54">
        <v>9154907178.8783302</v>
      </c>
    </row>
    <row r="31" spans="5:14" x14ac:dyDescent="0.2">
      <c r="E31" t="s">
        <v>192</v>
      </c>
      <c r="F31" s="54">
        <v>10954558648.7402</v>
      </c>
    </row>
    <row r="32" spans="5:14" x14ac:dyDescent="0.2">
      <c r="E32" t="s">
        <v>193</v>
      </c>
      <c r="F32" s="54">
        <v>12965788832.187099</v>
      </c>
    </row>
    <row r="33" spans="6:8" x14ac:dyDescent="0.2">
      <c r="F33" t="s">
        <v>195</v>
      </c>
      <c r="G33" t="s">
        <v>194</v>
      </c>
      <c r="H33">
        <f>F32-F30</f>
        <v>3810881653.3087692</v>
      </c>
    </row>
    <row r="34" spans="6:8" x14ac:dyDescent="0.2">
      <c r="F34" t="s">
        <v>195</v>
      </c>
      <c r="G34" t="s">
        <v>181</v>
      </c>
      <c r="H34">
        <f>F31-F30</f>
        <v>1799651469.8618698</v>
      </c>
    </row>
    <row r="35" spans="6:8" x14ac:dyDescent="0.2">
      <c r="G35" t="s">
        <v>196</v>
      </c>
      <c r="H35">
        <f>H33-H34</f>
        <v>2011230183.4468994</v>
      </c>
    </row>
    <row r="38" spans="6:8" x14ac:dyDescent="0.2">
      <c r="F38" s="54"/>
    </row>
    <row r="39" spans="6:8" x14ac:dyDescent="0.2">
      <c r="F39"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2022-11-07T07:04:59Z</dcterms:modified>
</cp:coreProperties>
</file>