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ACF47D91-DBB9-1149-BF0F-C43C3BF16700}" xr6:coauthVersionLast="47" xr6:coauthVersionMax="47" xr10:uidLastSave="{00000000-0000-0000-0000-000000000000}"/>
  <bookViews>
    <workbookView xWindow="14580" yWindow="500" windowWidth="14220" windowHeight="1628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7" i="1" l="1"/>
  <c r="E47" i="1"/>
  <c r="F46" i="1"/>
  <c r="E46" i="1"/>
  <c r="F45" i="1"/>
  <c r="E45" i="1"/>
  <c r="F35" i="1"/>
  <c r="E35" i="1"/>
  <c r="F34" i="1"/>
  <c r="E34" i="1"/>
  <c r="F33" i="1"/>
  <c r="E33" i="1"/>
  <c r="F28" i="1"/>
  <c r="E28" i="1"/>
  <c r="D28" i="1"/>
  <c r="C28" i="1"/>
  <c r="D42" i="1"/>
  <c r="D41" i="1"/>
  <c r="D40" i="1"/>
  <c r="D39" i="1"/>
  <c r="C42" i="1"/>
  <c r="C41" i="1"/>
  <c r="C40" i="1"/>
  <c r="C39" i="1"/>
  <c r="D38" i="1"/>
  <c r="C38" i="1"/>
  <c r="D35" i="1"/>
  <c r="D34" i="1"/>
  <c r="D33" i="1"/>
  <c r="C35" i="1"/>
  <c r="C34" i="1"/>
  <c r="C33" i="1"/>
  <c r="D47" i="1"/>
  <c r="D46" i="1"/>
  <c r="D45" i="1"/>
  <c r="C47" i="1"/>
  <c r="C46" i="1"/>
  <c r="C45"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indexed="81"/>
            <rFont val="Tahoma"/>
            <family val="2"/>
          </rPr>
          <t>Justin:</t>
        </r>
        <r>
          <rPr>
            <sz val="9"/>
            <color indexed="81"/>
            <rFont val="Tahoma"/>
            <family val="2"/>
          </rPr>
          <t xml:space="preserve">
</t>
        </r>
        <r>
          <rPr>
            <b/>
            <sz val="9"/>
            <color indexed="81"/>
            <rFont val="Tahoma"/>
            <family val="2"/>
          </rPr>
          <t>This column will be ignored by the function.</t>
        </r>
      </text>
    </comment>
  </commentList>
</comments>
</file>

<file path=xl/sharedStrings.xml><?xml version="1.0" encoding="utf-8"?>
<sst xmlns="http://schemas.openxmlformats.org/spreadsheetml/2006/main" count="236" uniqueCount="172">
  <si>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</si>
  <si>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</si>
  <si>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</si>
  <si>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</si>
  <si>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</si>
  <si>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</si>
  <si>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</si>
  <si>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</si>
  <si>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</si>
  <si>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</si>
  <si>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</si>
  <si>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</si>
  <si>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</si>
  <si>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</si>
  <si>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</si>
  <si>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</si>
  <si>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</si>
  <si>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</si>
  <si>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</si>
  <si>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</si>
  <si>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</si>
  <si>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</si>
  <si>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</si>
  <si>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</si>
  <si>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</si>
  <si>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</si>
  <si>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</si>
  <si>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</si>
  <si>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</si>
  <si>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</si>
  <si>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</si>
  <si>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</si>
  <si>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</si>
  <si>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</si>
  <si>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</si>
  <si>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</si>
  <si>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</si>
  <si>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</si>
  <si>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</si>
  <si>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</si>
  <si>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</si>
  <si>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</si>
  <si>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</si>
  <si>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</si>
  <si>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</si>
  <si>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</si>
  <si>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</si>
  <si>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</si>
  <si>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</si>
  <si>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</si>
  <si>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</si>
  <si>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</si>
  <si>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</si>
  <si>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</si>
  <si>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</si>
  <si>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</si>
  <si>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</si>
  <si>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</si>
  <si>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</si>
  <si>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</si>
  <si>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</si>
  <si>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</si>
  <si>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</si>
  <si>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</si>
  <si>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</si>
  <si>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</si>
  <si>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</si>
  <si>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</si>
  <si>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</si>
  <si>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</si>
  <si>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</si>
  <si>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</si>
  <si>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</si>
  <si>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</si>
  <si>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1000, 1300, 1200)</t>
  </si>
  <si>
    <t>rpert(10000, 2000, 2200, 2100)</t>
  </si>
  <si>
    <t>rpert(10000, 1700, 1870, 1776)</t>
  </si>
  <si>
    <t>rpert(10000, 2900, 3124, 3024)</t>
  </si>
  <si>
    <t>rpert(10000, 2.5, 6.5, 3.46)</t>
  </si>
  <si>
    <t>rpert(10000, 0.85, 0.95, 0.9)</t>
  </si>
  <si>
    <t>rpert(10000, (260/12), (649/12), (368/12))</t>
  </si>
  <si>
    <t>Num_months</t>
  </si>
  <si>
    <t>N_NF_t0</t>
  </si>
  <si>
    <t>N_JF_t0</t>
  </si>
  <si>
    <t>N_JM_t0</t>
  </si>
  <si>
    <t>N_AF_t0</t>
  </si>
  <si>
    <t>N_AM_t0</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</si>
  <si>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</si>
  <si>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</si>
  <si>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</si>
  <si>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</si>
  <si>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</si>
  <si>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</si>
  <si>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</si>
  <si>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</si>
  <si>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</si>
  <si>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</si>
  <si>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</si>
  <si>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</si>
  <si>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</si>
  <si>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</si>
  <si>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</si>
  <si>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</si>
  <si>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</si>
  <si>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</si>
  <si>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</si>
  <si>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</si>
  <si>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</si>
  <si>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</si>
  <si>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</si>
  <si>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</si>
  <si>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</si>
  <si>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</si>
  <si>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</si>
  <si>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</si>
  <si>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</si>
  <si>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</si>
  <si>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</si>
  <si>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</si>
  <si>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</si>
  <si>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</si>
  <si>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</si>
  <si>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</si>
  <si>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</si>
  <si>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</si>
  <si>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</si>
  <si>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</si>
  <si>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</si>
  <si>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</si>
  <si>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</si>
  <si>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</si>
  <si>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Health_exp</t>
  </si>
  <si>
    <t>Interest_rate</t>
  </si>
  <si>
    <t>N_NM_t0</t>
  </si>
  <si>
    <t>#fert_offtake</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</si>
  <si>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</si>
  <si>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</si>
  <si>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</si>
  <si>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</si>
  <si>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</si>
  <si>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</si>
  <si>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</si>
  <si>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</si>
  <si>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</si>
  <si>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</si>
  <si>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Labour</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</si>
  <si>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</si>
  <si>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</si>
  <si>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</si>
  <si>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</si>
  <si>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</si>
  <si>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</si>
  <si>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</si>
  <si>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</si>
  <si>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</si>
  <si>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</si>
  <si>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</si>
  <si>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</si>
  <si>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</si>
  <si>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</si>
  <si>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</si>
  <si>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</si>
  <si>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rtruncnorm(10000, a = 25, b = 140, mean = 80, sd = 2.2)</t>
  </si>
  <si>
    <t>rpert(10000, 140, 200, 170)</t>
  </si>
  <si>
    <t>rpert(10000, 200, 255, 240)</t>
  </si>
  <si>
    <t>rpert(10000, 200, 255, 255)</t>
  </si>
  <si>
    <t>runif(10000, (58/12), (58/12))</t>
  </si>
  <si>
    <t>runif(10000, (57/12), (57/12))</t>
  </si>
  <si>
    <t>cattle_trial_CLM_current</t>
  </si>
  <si>
    <t>cattle_trial_past_current</t>
  </si>
  <si>
    <t>cattle_trial_CLM_mortality_zero</t>
  </si>
  <si>
    <t>cattle_trial_past_mortality_zero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</si>
</sst>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0"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
      <b/>
      <sz val="9"/>
      <color rgb="FF000000"/>
      <name val="Tahoma"/>
      <family val="2"/>
    </font>
  </fonts>
  <fills count="7">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29">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0" fillId="0" borderId="0" xfId="0" applyFill="1"/>
    <xf numFmtId="0" fontId="4" fillId="0" borderId="1" xfId="0" applyFont="1" applyBorder="1" applyAlignment="1">
      <alignment wrapText="1"/>
    </xf>
    <xf numFmtId="2" fontId="1" fillId="0" borderId="1" xfId="0" applyNumberFormat="1" applyFont="1" applyBorder="1" applyAlignment="1">
      <alignment wrapText="1"/>
    </xf>
    <xf numFmtId="2" fontId="0" fillId="0" borderId="0" xfId="0" applyNumberFormat="1" applyFill="1"/>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2" fontId="5" fillId="0" borderId="0" xfId="0" applyNumberFormat="1" applyFont="1" applyFill="1"/>
    <xf numFmtId="0" fontId="0" fillId="0" borderId="0" xfId="0" applyFont="1" applyBorder="1" applyAlignment="1">
      <alignment wrapText="1"/>
    </xf>
    <xf numFmtId="0" fontId="1" fillId="6" borderId="1" xfId="0" applyFont="1" applyFill="1" applyBorder="1" applyAlignment="1">
      <alignment wrapText="1"/>
    </xf>
    <xf numFmtId="0" fontId="0" fillId="6" borderId="0" xfId="0" applyFont="1" applyFill="1" applyBorder="1" applyAlignment="1">
      <alignment wrapText="1"/>
    </xf>
    <xf numFmtId="0" fontId="0" fillId="6" borderId="0" xfId="0" applyFill="1"/>
    <xf numFmtId="0" fontId="8" fillId="0" borderId="0" xfId="0" applyFont="1" applyAlignment="1">
      <alignment horizontal="left" vertical="center" inden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BC134"/>
  <sheetViews>
    <sheetView tabSelected="1" zoomScaleNormal="85" workbookViewId="0">
      <pane xSplit="1" topLeftCell="B1" activePane="topRight" state="frozen"/>
      <selection pane="topRight" activeCell="B12" sqref="B12"/>
    </sheetView>
  </sheetViews>
  <sheetFormatPr baseColWidth="10" defaultColWidth="8.83203125" defaultRowHeight="15" x14ac:dyDescent="0.2"/>
  <cols>
    <col min="1" max="1" width="34.83203125" style="26" customWidth="1"/>
    <col min="2" max="2" width="27.33203125" customWidth="1"/>
    <col min="3" max="3" width="43.1640625" bestFit="1" customWidth="1"/>
    <col min="4" max="4" width="27.33203125" customWidth="1"/>
    <col min="5" max="5" width="43.1640625" bestFit="1" customWidth="1"/>
    <col min="6" max="6" width="27.33203125" customWidth="1"/>
    <col min="7" max="10" width="43.1640625" customWidth="1"/>
    <col min="11" max="11" width="42.33203125" customWidth="1"/>
    <col min="12" max="12" width="43.1640625" customWidth="1"/>
    <col min="13" max="16" width="43.33203125" customWidth="1"/>
    <col min="17" max="17" width="42.1640625" style="3" customWidth="1"/>
    <col min="18" max="18" width="34.33203125" customWidth="1"/>
    <col min="19" max="19" width="21.83203125" customWidth="1"/>
    <col min="20" max="20" width="21" bestFit="1" customWidth="1"/>
    <col min="21" max="21" width="20.5" bestFit="1" customWidth="1"/>
    <col min="22" max="22" width="22" bestFit="1" customWidth="1"/>
    <col min="23" max="29" width="42.1640625" bestFit="1" customWidth="1"/>
    <col min="30" max="30" width="43.1640625" bestFit="1" customWidth="1"/>
    <col min="31" max="31" width="36.1640625" bestFit="1" customWidth="1"/>
    <col min="32" max="32" width="21" customWidth="1"/>
    <col min="33" max="33" width="46.1640625" bestFit="1" customWidth="1"/>
    <col min="34" max="34" width="20" customWidth="1"/>
    <col min="35" max="35" width="21.6640625" customWidth="1"/>
    <col min="36" max="36" width="22.5" customWidth="1"/>
    <col min="37" max="37" width="13.5" bestFit="1" customWidth="1"/>
    <col min="38" max="38" width="14.33203125" bestFit="1" customWidth="1"/>
    <col min="39" max="39" width="13" bestFit="1" customWidth="1"/>
    <col min="40" max="40" width="28" bestFit="1" customWidth="1"/>
    <col min="41" max="41" width="13.5" bestFit="1" customWidth="1"/>
    <col min="42" max="42" width="43.1640625" bestFit="1" customWidth="1"/>
    <col min="43" max="43" width="42.1640625" style="21" bestFit="1" customWidth="1"/>
    <col min="44" max="44" width="34.1640625" bestFit="1" customWidth="1"/>
    <col min="45" max="45" width="21.5" bestFit="1" customWidth="1"/>
    <col min="46" max="47" width="45.1640625" bestFit="1" customWidth="1"/>
    <col min="48" max="55" width="42.1640625" bestFit="1" customWidth="1"/>
  </cols>
  <sheetData>
    <row r="1" spans="1:55" s="1" customFormat="1" ht="28.5" customHeight="1" x14ac:dyDescent="0.2">
      <c r="A1" s="24" t="s">
        <v>73</v>
      </c>
      <c r="B1" s="1" t="s">
        <v>137</v>
      </c>
      <c r="C1" s="1" t="s">
        <v>168</v>
      </c>
      <c r="D1" s="1" t="s">
        <v>169</v>
      </c>
      <c r="E1" s="1" t="s">
        <v>170</v>
      </c>
      <c r="F1" s="1" t="s">
        <v>171</v>
      </c>
      <c r="I1" s="8"/>
      <c r="J1" s="8"/>
      <c r="N1" s="8"/>
      <c r="O1" s="8"/>
      <c r="P1" s="8"/>
      <c r="Q1" s="9"/>
      <c r="R1" s="2"/>
      <c r="S1" s="2"/>
      <c r="V1" s="8"/>
      <c r="W1" s="8"/>
      <c r="AA1" s="8"/>
      <c r="AB1" s="8"/>
      <c r="AC1" s="8"/>
      <c r="AE1" s="2"/>
      <c r="AF1" s="2"/>
      <c r="AI1" s="8"/>
      <c r="AJ1" s="8"/>
      <c r="AN1" s="8"/>
      <c r="AO1" s="8"/>
      <c r="AP1" s="8"/>
      <c r="AQ1" s="20"/>
      <c r="AR1" s="2"/>
      <c r="AS1" s="2"/>
      <c r="AV1" s="8"/>
      <c r="AW1" s="8"/>
      <c r="BA1" s="8"/>
      <c r="BB1" s="8"/>
      <c r="BC1" s="8"/>
    </row>
    <row r="2" spans="1:55" s="23" customFormat="1" ht="18.75" customHeight="1" x14ac:dyDescent="0.2">
      <c r="A2" s="25" t="s">
        <v>81</v>
      </c>
      <c r="C2" s="23">
        <v>12</v>
      </c>
      <c r="D2" s="23">
        <v>12</v>
      </c>
      <c r="E2" s="23">
        <v>12</v>
      </c>
      <c r="F2" s="23">
        <v>12</v>
      </c>
    </row>
    <row r="3" spans="1:55" x14ac:dyDescent="0.2">
      <c r="A3" s="26" t="s">
        <v>0</v>
      </c>
      <c r="Q3" s="10"/>
      <c r="R3" s="7"/>
      <c r="S3" s="7"/>
      <c r="T3" s="10"/>
      <c r="U3" s="10"/>
      <c r="V3" s="10"/>
      <c r="W3" s="10"/>
      <c r="X3" s="14"/>
      <c r="Y3" s="14"/>
      <c r="Z3" s="14"/>
      <c r="AA3" s="14"/>
      <c r="AB3" s="14"/>
      <c r="AC3" s="14"/>
    </row>
    <row r="4" spans="1:55" x14ac:dyDescent="0.2">
      <c r="A4" s="26" t="s">
        <v>82</v>
      </c>
      <c r="B4" t="s">
        <v>1</v>
      </c>
      <c r="C4">
        <v>2070822</v>
      </c>
      <c r="D4">
        <v>2070822</v>
      </c>
      <c r="E4">
        <v>2070822</v>
      </c>
      <c r="F4">
        <v>2070822</v>
      </c>
      <c r="Q4" s="14"/>
      <c r="R4" s="14"/>
      <c r="S4" s="3"/>
      <c r="T4" s="14"/>
      <c r="U4" s="14"/>
      <c r="V4" s="14"/>
      <c r="W4" s="14"/>
      <c r="X4" s="14"/>
      <c r="Y4" s="14"/>
      <c r="Z4" s="14"/>
      <c r="AA4" s="14"/>
      <c r="AB4" s="14"/>
      <c r="AC4" s="14"/>
      <c r="AR4" s="21"/>
      <c r="AS4" s="21"/>
      <c r="AT4" s="21"/>
      <c r="AU4" s="21"/>
      <c r="AV4" s="21"/>
      <c r="AW4" s="21"/>
      <c r="AX4" s="21"/>
      <c r="AY4" s="21"/>
      <c r="AZ4" s="21"/>
      <c r="BA4" s="21"/>
      <c r="BB4" s="21"/>
      <c r="BC4" s="21"/>
    </row>
    <row r="5" spans="1:55" x14ac:dyDescent="0.2">
      <c r="A5" s="26" t="s">
        <v>133</v>
      </c>
      <c r="B5" t="s">
        <v>2</v>
      </c>
      <c r="C5">
        <v>2070822</v>
      </c>
      <c r="D5">
        <v>2070822</v>
      </c>
      <c r="E5">
        <v>2070822</v>
      </c>
      <c r="F5">
        <v>2070822</v>
      </c>
      <c r="Q5" s="14"/>
      <c r="R5" s="14"/>
      <c r="S5" s="3"/>
      <c r="T5" s="14"/>
      <c r="U5" s="14"/>
      <c r="V5" s="14"/>
      <c r="W5" s="14"/>
      <c r="X5" s="14"/>
      <c r="Y5" s="14"/>
      <c r="Z5" s="14"/>
      <c r="AA5" s="14"/>
      <c r="AB5" s="14"/>
      <c r="AC5" s="14"/>
      <c r="AR5" s="21"/>
      <c r="AS5" s="21"/>
      <c r="AT5" s="21"/>
      <c r="AU5" s="21"/>
      <c r="AV5" s="21"/>
      <c r="AW5" s="21"/>
      <c r="AX5" s="21"/>
      <c r="AY5" s="21"/>
      <c r="AZ5" s="21"/>
      <c r="BA5" s="21"/>
      <c r="BB5" s="21"/>
      <c r="BC5" s="21"/>
    </row>
    <row r="6" spans="1:55" x14ac:dyDescent="0.2">
      <c r="A6" s="26" t="s">
        <v>83</v>
      </c>
      <c r="B6" t="s">
        <v>3</v>
      </c>
      <c r="C6">
        <v>1915971</v>
      </c>
      <c r="D6">
        <v>1915971</v>
      </c>
      <c r="E6">
        <v>1915971</v>
      </c>
      <c r="F6">
        <v>1915971</v>
      </c>
      <c r="Q6" s="14"/>
      <c r="R6" s="14"/>
      <c r="S6" s="3"/>
      <c r="T6" s="14"/>
      <c r="U6" s="14"/>
      <c r="V6" s="14"/>
      <c r="W6" s="14"/>
      <c r="X6" s="14"/>
      <c r="Y6" s="14"/>
      <c r="Z6" s="14"/>
      <c r="AA6" s="14"/>
      <c r="AB6" s="14"/>
      <c r="AC6" s="14"/>
      <c r="AR6" s="21"/>
      <c r="AS6" s="21"/>
      <c r="AT6" s="21"/>
      <c r="AU6" s="21"/>
      <c r="AV6" s="21"/>
      <c r="AW6" s="21"/>
      <c r="AX6" s="21"/>
      <c r="AY6" s="21"/>
      <c r="AZ6" s="21"/>
      <c r="BA6" s="21"/>
      <c r="BB6" s="21"/>
      <c r="BC6" s="21"/>
    </row>
    <row r="7" spans="1:55" x14ac:dyDescent="0.2">
      <c r="A7" s="26" t="s">
        <v>84</v>
      </c>
      <c r="B7" t="s">
        <v>4</v>
      </c>
      <c r="C7">
        <v>1147386</v>
      </c>
      <c r="D7">
        <v>1147386</v>
      </c>
      <c r="E7">
        <v>1147386</v>
      </c>
      <c r="F7">
        <v>1147386</v>
      </c>
      <c r="Q7" s="14"/>
      <c r="R7" s="14"/>
      <c r="S7" s="3"/>
      <c r="T7" s="14"/>
      <c r="U7" s="14"/>
      <c r="V7" s="14"/>
      <c r="W7" s="14"/>
      <c r="X7" s="14"/>
      <c r="Y7" s="14"/>
      <c r="Z7" s="14"/>
      <c r="AA7" s="14"/>
      <c r="AB7" s="14"/>
      <c r="AC7" s="14"/>
      <c r="AR7" s="21"/>
      <c r="AS7" s="21"/>
      <c r="AT7" s="21"/>
      <c r="AU7" s="21"/>
      <c r="AV7" s="21"/>
      <c r="AW7" s="21"/>
      <c r="AX7" s="21"/>
      <c r="AY7" s="21"/>
      <c r="AZ7" s="21"/>
      <c r="BA7" s="21"/>
      <c r="BB7" s="21"/>
      <c r="BC7" s="21"/>
    </row>
    <row r="8" spans="1:55" x14ac:dyDescent="0.2">
      <c r="A8" s="26" t="s">
        <v>85</v>
      </c>
      <c r="B8" t="s">
        <v>5</v>
      </c>
      <c r="C8">
        <v>14049629</v>
      </c>
      <c r="D8">
        <v>14049629</v>
      </c>
      <c r="E8">
        <v>14049629</v>
      </c>
      <c r="F8">
        <v>14049629</v>
      </c>
      <c r="Q8" s="14"/>
      <c r="R8" s="14"/>
      <c r="S8" s="3"/>
      <c r="T8" s="14"/>
      <c r="U8" s="14"/>
      <c r="V8" s="14"/>
      <c r="W8" s="14"/>
      <c r="X8" s="14"/>
      <c r="Y8" s="14"/>
      <c r="Z8" s="14"/>
      <c r="AA8" s="14"/>
      <c r="AB8" s="14"/>
      <c r="AC8" s="14"/>
      <c r="AR8" s="21"/>
      <c r="AS8" s="21"/>
      <c r="AT8" s="21"/>
      <c r="AU8" s="21"/>
      <c r="AV8" s="21"/>
      <c r="AW8" s="21"/>
      <c r="AX8" s="21"/>
      <c r="AY8" s="21"/>
      <c r="AZ8" s="21"/>
      <c r="BA8" s="21"/>
      <c r="BB8" s="21"/>
      <c r="BC8" s="21"/>
    </row>
    <row r="9" spans="1:55" x14ac:dyDescent="0.2">
      <c r="A9" s="26" t="s">
        <v>86</v>
      </c>
      <c r="B9" t="s">
        <v>6</v>
      </c>
      <c r="C9">
        <v>3048715</v>
      </c>
      <c r="D9">
        <v>3048715</v>
      </c>
      <c r="E9">
        <v>3048715</v>
      </c>
      <c r="F9">
        <v>3048715</v>
      </c>
      <c r="Q9" s="14"/>
      <c r="R9" s="14"/>
      <c r="S9" s="3"/>
      <c r="T9" s="14"/>
      <c r="U9" s="14"/>
      <c r="V9" s="14"/>
      <c r="W9" s="14"/>
      <c r="X9" s="14"/>
      <c r="Y9" s="14"/>
      <c r="Z9" s="14"/>
      <c r="AA9" s="14"/>
      <c r="AB9" s="14"/>
      <c r="AC9" s="14"/>
      <c r="AR9" s="21"/>
      <c r="AS9" s="21"/>
      <c r="AT9" s="21"/>
      <c r="AU9" s="21"/>
      <c r="AV9" s="21"/>
      <c r="AW9" s="21"/>
      <c r="AX9" s="21"/>
      <c r="AY9" s="21"/>
      <c r="AZ9" s="21"/>
      <c r="BA9" s="21"/>
      <c r="BB9" s="21"/>
      <c r="BC9" s="21"/>
    </row>
    <row r="10" spans="1:55" x14ac:dyDescent="0.2">
      <c r="A10" s="26" t="s">
        <v>146</v>
      </c>
      <c r="C10">
        <v>3048715</v>
      </c>
      <c r="D10">
        <v>3048715</v>
      </c>
      <c r="E10">
        <v>3048715</v>
      </c>
      <c r="F10">
        <v>3048715</v>
      </c>
      <c r="R10" s="3"/>
      <c r="S10" s="3"/>
      <c r="T10" s="3"/>
      <c r="U10" s="3"/>
      <c r="V10" s="3"/>
      <c r="W10" s="3"/>
      <c r="X10" s="14"/>
      <c r="Y10" s="14"/>
      <c r="Z10" s="14"/>
      <c r="AA10" s="14"/>
      <c r="AB10" s="14"/>
      <c r="AC10" s="14"/>
    </row>
    <row r="11" spans="1:55" x14ac:dyDescent="0.2">
      <c r="A11" s="26" t="s">
        <v>7</v>
      </c>
      <c r="B11" s="3">
        <f>1/6</f>
        <v>0.16666666666666666</v>
      </c>
      <c r="R11" s="3"/>
      <c r="S11" s="3"/>
      <c r="T11" s="3"/>
      <c r="U11" s="3"/>
      <c r="V11" s="3"/>
      <c r="W11" s="3"/>
      <c r="X11" s="14"/>
      <c r="Y11" s="14"/>
      <c r="Z11" s="14"/>
      <c r="AA11" s="14"/>
      <c r="AB11" s="14"/>
      <c r="AC11" s="14"/>
    </row>
    <row r="12" spans="1:55" x14ac:dyDescent="0.2">
      <c r="A12" s="26" t="s">
        <v>147</v>
      </c>
      <c r="C12" s="3">
        <v>8.3333333333333329E-2</v>
      </c>
      <c r="D12" s="3">
        <v>8.3333333333333329E-2</v>
      </c>
      <c r="E12" s="3">
        <v>8.3333333333333329E-2</v>
      </c>
      <c r="F12" s="3">
        <v>8.3333333333333329E-2</v>
      </c>
      <c r="G12" s="3"/>
      <c r="H12" s="3"/>
      <c r="I12" s="3"/>
      <c r="J12" s="3"/>
      <c r="K12" s="3"/>
      <c r="L12" s="3"/>
      <c r="M12" s="3"/>
      <c r="N12" s="3"/>
      <c r="O12" s="3"/>
      <c r="P12" s="3"/>
      <c r="R12" s="3"/>
      <c r="S12" s="3"/>
      <c r="T12" s="3"/>
      <c r="U12" s="3"/>
      <c r="V12" s="3"/>
      <c r="W12" s="3"/>
      <c r="X12" s="14"/>
      <c r="Y12" s="14"/>
      <c r="Z12" s="14"/>
      <c r="AA12" s="14"/>
      <c r="AB12" s="14"/>
      <c r="AC12" s="14"/>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row>
    <row r="13" spans="1:55" x14ac:dyDescent="0.2">
      <c r="A13" s="26" t="s">
        <v>148</v>
      </c>
      <c r="C13" s="3">
        <v>4.1666666666666664E-2</v>
      </c>
      <c r="D13" s="3">
        <v>4.1666666666666664E-2</v>
      </c>
      <c r="E13" s="3">
        <v>4.1666666666666664E-2</v>
      </c>
      <c r="F13" s="3">
        <v>4.1666666666666664E-2</v>
      </c>
      <c r="G13" s="3"/>
      <c r="H13" s="3"/>
      <c r="I13" s="3"/>
      <c r="J13" s="3"/>
      <c r="K13" s="3"/>
      <c r="L13" s="3"/>
      <c r="M13" s="3"/>
      <c r="N13" s="3"/>
      <c r="O13" s="3"/>
      <c r="P13" s="3"/>
      <c r="R13" s="3"/>
      <c r="S13" s="3"/>
      <c r="T13" s="3"/>
      <c r="U13" s="3"/>
      <c r="V13" s="3"/>
      <c r="W13" s="3"/>
      <c r="X13" s="14"/>
      <c r="Y13" s="14"/>
      <c r="Z13" s="14"/>
      <c r="AA13" s="14"/>
      <c r="AB13" s="14"/>
      <c r="AC13" s="14"/>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row>
    <row r="14" spans="1:55" x14ac:dyDescent="0.2">
      <c r="R14" s="3"/>
      <c r="S14" s="3"/>
      <c r="T14" s="3"/>
      <c r="U14" s="3"/>
      <c r="V14" s="3"/>
      <c r="W14" s="3"/>
      <c r="X14" s="14"/>
      <c r="Y14" s="14"/>
      <c r="Z14" s="14"/>
      <c r="AA14" s="14"/>
      <c r="AB14" s="14"/>
      <c r="AC14" s="14"/>
    </row>
    <row r="15" spans="1:55" x14ac:dyDescent="0.2">
      <c r="A15" s="26" t="s">
        <v>8</v>
      </c>
      <c r="R15" s="3"/>
      <c r="S15" s="3"/>
      <c r="T15" s="3"/>
      <c r="U15" s="3"/>
      <c r="V15" s="3"/>
      <c r="W15" s="3"/>
      <c r="X15" s="14"/>
      <c r="Y15" s="14"/>
      <c r="Z15" s="14"/>
      <c r="AA15" s="14"/>
      <c r="AB15" s="14"/>
      <c r="AC15" s="14"/>
    </row>
    <row r="16" spans="1:55" x14ac:dyDescent="0.2">
      <c r="A16" s="26" t="s">
        <v>87</v>
      </c>
      <c r="C16">
        <v>0.5</v>
      </c>
      <c r="D16">
        <v>0.72</v>
      </c>
      <c r="E16">
        <v>0.5</v>
      </c>
      <c r="F16">
        <v>0.72</v>
      </c>
      <c r="O16" s="4"/>
      <c r="R16" s="18"/>
      <c r="S16" s="3"/>
      <c r="T16" s="3"/>
      <c r="U16" s="3"/>
      <c r="V16" s="3"/>
      <c r="W16" s="3"/>
      <c r="X16" s="14"/>
      <c r="Y16" s="14"/>
      <c r="Z16" s="14"/>
      <c r="AA16" s="14"/>
      <c r="AB16" s="17"/>
      <c r="AC16" s="14"/>
      <c r="AD16" s="14"/>
      <c r="AE16" s="17"/>
      <c r="AF16" s="14"/>
      <c r="AG16" s="14"/>
      <c r="AH16" s="14"/>
      <c r="AI16" s="14"/>
      <c r="AJ16" s="14"/>
      <c r="AK16" s="14"/>
      <c r="AL16" s="14"/>
      <c r="AM16" s="14"/>
      <c r="AN16" s="14"/>
      <c r="AO16" s="17"/>
      <c r="AP16" s="14"/>
      <c r="AR16" s="19"/>
      <c r="BB16" s="19"/>
    </row>
    <row r="17" spans="1:55" x14ac:dyDescent="0.2">
      <c r="A17" s="26" t="s">
        <v>88</v>
      </c>
      <c r="C17" t="s">
        <v>161</v>
      </c>
      <c r="D17" t="s">
        <v>161</v>
      </c>
      <c r="E17" t="s">
        <v>161</v>
      </c>
      <c r="F17" t="s">
        <v>161</v>
      </c>
      <c r="O17" s="4"/>
      <c r="R17" s="18"/>
      <c r="S17" s="3"/>
      <c r="T17" s="3"/>
      <c r="U17" s="3"/>
      <c r="V17" s="3"/>
      <c r="W17" s="3"/>
      <c r="X17" s="14"/>
      <c r="Y17" s="14"/>
      <c r="Z17" s="14"/>
      <c r="AA17" s="14"/>
      <c r="AB17" s="17"/>
      <c r="AC17" s="14"/>
      <c r="AE17" s="19"/>
      <c r="AO17" s="19"/>
      <c r="AR17" s="19"/>
      <c r="BB17" s="19"/>
    </row>
    <row r="18" spans="1:55" x14ac:dyDescent="0.2">
      <c r="R18" s="3"/>
      <c r="S18" s="3"/>
      <c r="T18" s="3"/>
      <c r="U18" s="3"/>
      <c r="V18" s="3"/>
      <c r="W18" s="3"/>
      <c r="X18" s="14"/>
      <c r="Y18" s="14"/>
      <c r="Z18" s="14"/>
      <c r="AA18" s="14"/>
      <c r="AB18" s="14"/>
      <c r="AC18" s="14"/>
    </row>
    <row r="19" spans="1:55" x14ac:dyDescent="0.2">
      <c r="A19" s="26" t="s">
        <v>9</v>
      </c>
      <c r="R19" s="3"/>
      <c r="S19" s="3"/>
      <c r="T19" s="3"/>
      <c r="U19" s="3"/>
      <c r="V19" s="3"/>
      <c r="W19" s="3"/>
      <c r="X19" s="14"/>
      <c r="Y19" s="14"/>
      <c r="Z19" s="14"/>
      <c r="AA19" s="14"/>
      <c r="AB19" s="14"/>
      <c r="AC19" s="14"/>
    </row>
    <row r="20" spans="1:55" x14ac:dyDescent="0.2">
      <c r="A20" s="26" t="s">
        <v>89</v>
      </c>
      <c r="C20">
        <v>0.4</v>
      </c>
      <c r="D20">
        <v>0.4</v>
      </c>
      <c r="E20">
        <v>0.4</v>
      </c>
      <c r="F20">
        <v>0.4</v>
      </c>
      <c r="R20" s="3"/>
      <c r="S20" s="3"/>
      <c r="T20" s="3"/>
      <c r="U20" s="3"/>
      <c r="V20" s="3"/>
      <c r="W20" s="3"/>
      <c r="X20" s="14"/>
      <c r="Y20" s="14"/>
      <c r="Z20" s="14"/>
      <c r="AA20" s="14"/>
      <c r="AB20" s="14"/>
      <c r="AC20" s="14"/>
      <c r="AD20" s="14"/>
      <c r="AE20" s="14"/>
      <c r="AF20" s="14"/>
      <c r="AG20" s="14"/>
      <c r="AH20" s="14"/>
      <c r="AI20" s="14"/>
      <c r="AJ20" s="14"/>
      <c r="AK20" s="14"/>
      <c r="AL20" s="14"/>
      <c r="AM20" s="14"/>
      <c r="AN20" s="14"/>
      <c r="AO20" s="14"/>
      <c r="AP20" s="14"/>
      <c r="AR20" s="21"/>
      <c r="AS20" s="21"/>
      <c r="AT20" s="21"/>
      <c r="AU20" s="21"/>
      <c r="AV20" s="21"/>
      <c r="AW20" s="21"/>
      <c r="AX20" s="21"/>
      <c r="AY20" s="21"/>
      <c r="AZ20" s="21"/>
      <c r="BA20" s="21"/>
      <c r="BB20" s="21"/>
      <c r="BC20" s="21"/>
    </row>
    <row r="21" spans="1:55" x14ac:dyDescent="0.2">
      <c r="A21" s="26" t="s">
        <v>135</v>
      </c>
      <c r="B21" t="s">
        <v>136</v>
      </c>
      <c r="C21">
        <v>120</v>
      </c>
      <c r="D21">
        <v>120</v>
      </c>
      <c r="E21">
        <v>120</v>
      </c>
      <c r="F21">
        <v>120</v>
      </c>
      <c r="R21" s="3"/>
      <c r="S21" s="3"/>
      <c r="T21" s="3"/>
      <c r="U21" s="3"/>
      <c r="V21" s="3"/>
      <c r="W21" s="3"/>
      <c r="X21" s="14"/>
      <c r="Y21" s="14"/>
      <c r="Z21" s="14"/>
      <c r="AA21" s="14"/>
      <c r="AB21" s="14"/>
      <c r="AC21" s="14"/>
      <c r="AD21" s="14"/>
      <c r="AE21" s="14"/>
      <c r="AF21" s="14"/>
      <c r="AG21" s="14"/>
      <c r="AH21" s="14"/>
      <c r="AI21" s="14"/>
      <c r="AJ21" s="14"/>
      <c r="AK21" s="14"/>
      <c r="AL21" s="14"/>
      <c r="AM21" s="14"/>
      <c r="AN21" s="14"/>
      <c r="AO21" s="14"/>
      <c r="AP21" s="14"/>
      <c r="AR21" s="21"/>
      <c r="AS21" s="21"/>
      <c r="AT21" s="21"/>
      <c r="AU21" s="21"/>
      <c r="AV21" s="21"/>
      <c r="AW21" s="21"/>
      <c r="AX21" s="21"/>
      <c r="AY21" s="21"/>
      <c r="AZ21" s="21"/>
      <c r="BA21" s="21"/>
      <c r="BB21" s="21"/>
      <c r="BC21" s="21"/>
    </row>
    <row r="22" spans="1:55" x14ac:dyDescent="0.2">
      <c r="A22" s="26" t="s">
        <v>90</v>
      </c>
      <c r="C22">
        <v>0.4</v>
      </c>
      <c r="D22">
        <v>0.4</v>
      </c>
      <c r="E22">
        <v>0.4</v>
      </c>
      <c r="F22">
        <v>0.4</v>
      </c>
      <c r="R22" s="3"/>
      <c r="S22" s="3"/>
      <c r="T22" s="3"/>
      <c r="U22" s="3"/>
      <c r="V22" s="3"/>
      <c r="W22" s="3"/>
      <c r="X22" s="14"/>
      <c r="Y22" s="14"/>
      <c r="Z22" s="14"/>
      <c r="AA22" s="14"/>
      <c r="AB22" s="14"/>
      <c r="AC22" s="14"/>
      <c r="AD22" s="14"/>
      <c r="AE22" s="14"/>
      <c r="AF22" s="14"/>
      <c r="AG22" s="14"/>
      <c r="AH22" s="14"/>
      <c r="AI22" s="14"/>
      <c r="AJ22" s="14"/>
      <c r="AK22" s="14"/>
      <c r="AL22" s="14"/>
      <c r="AM22" s="14"/>
      <c r="AN22" s="14"/>
      <c r="AO22" s="14"/>
      <c r="AP22" s="14"/>
      <c r="AR22" s="21"/>
      <c r="AS22" s="21"/>
      <c r="AT22" s="21"/>
      <c r="AU22" s="21"/>
      <c r="AV22" s="21"/>
      <c r="AW22" s="21"/>
      <c r="AX22" s="21"/>
      <c r="AY22" s="21"/>
      <c r="AZ22" s="21"/>
      <c r="BA22" s="21"/>
      <c r="BB22" s="21"/>
      <c r="BC22" s="21"/>
    </row>
    <row r="23" spans="1:55" x14ac:dyDescent="0.2">
      <c r="A23" s="26" t="s">
        <v>91</v>
      </c>
      <c r="C23">
        <v>31</v>
      </c>
      <c r="D23">
        <v>31</v>
      </c>
      <c r="E23">
        <v>31</v>
      </c>
      <c r="F23">
        <v>31</v>
      </c>
      <c r="R23" s="3"/>
      <c r="S23" s="3"/>
      <c r="T23" s="3"/>
      <c r="U23" s="3"/>
      <c r="V23" s="3"/>
      <c r="W23" s="3"/>
      <c r="X23" s="14"/>
      <c r="Y23" s="14"/>
      <c r="Z23" s="14"/>
      <c r="AA23" s="14"/>
      <c r="AB23" s="14"/>
      <c r="AC23" s="14"/>
      <c r="AD23" s="14"/>
      <c r="AE23" s="14"/>
      <c r="AF23" s="14"/>
      <c r="AG23" s="14"/>
      <c r="AH23" s="14"/>
      <c r="AI23" s="14"/>
      <c r="AJ23" s="14"/>
      <c r="AK23" s="14"/>
      <c r="AL23" s="14"/>
      <c r="AM23" s="14"/>
      <c r="AN23" s="14"/>
      <c r="AO23" s="14"/>
      <c r="AP23" s="14"/>
      <c r="AR23" s="21"/>
      <c r="AS23" s="21"/>
      <c r="AT23" s="21"/>
      <c r="AU23" s="21"/>
      <c r="AV23" s="21"/>
      <c r="AW23" s="21"/>
      <c r="AX23" s="21"/>
      <c r="AY23" s="21"/>
      <c r="AZ23" s="21"/>
      <c r="BA23" s="21"/>
      <c r="BB23" s="21"/>
      <c r="BC23" s="21"/>
    </row>
    <row r="24" spans="1:55" x14ac:dyDescent="0.2">
      <c r="R24" s="3"/>
      <c r="S24" s="3"/>
      <c r="T24" s="3"/>
      <c r="U24" s="3"/>
      <c r="V24" s="3"/>
      <c r="W24" s="3"/>
      <c r="X24" s="14"/>
      <c r="Y24" s="14"/>
      <c r="Z24" s="14"/>
      <c r="AA24" s="14"/>
      <c r="AB24" s="14"/>
      <c r="AC24" s="14"/>
      <c r="AD24" s="14"/>
      <c r="AE24" s="14"/>
      <c r="AF24" s="14"/>
      <c r="AG24" s="14"/>
      <c r="AH24" s="14"/>
      <c r="AI24" s="14"/>
      <c r="AJ24" s="14"/>
      <c r="AK24" s="14"/>
      <c r="AL24" s="14"/>
      <c r="AM24" s="14"/>
      <c r="AN24" s="14"/>
      <c r="AO24" s="14"/>
      <c r="AP24" s="14"/>
      <c r="AR24" s="21"/>
      <c r="AS24" s="21"/>
      <c r="AT24" s="21"/>
      <c r="AU24" s="21"/>
      <c r="AV24" s="21"/>
      <c r="AW24" s="21"/>
      <c r="AX24" s="21"/>
      <c r="AY24" s="21"/>
      <c r="AZ24" s="21"/>
      <c r="BA24" s="21"/>
      <c r="BB24" s="21"/>
      <c r="BC24" s="21"/>
    </row>
    <row r="25" spans="1:55" x14ac:dyDescent="0.2">
      <c r="A25" s="26" t="s">
        <v>149</v>
      </c>
      <c r="R25" s="3"/>
      <c r="S25" s="3"/>
      <c r="T25" s="3"/>
      <c r="U25" s="3"/>
      <c r="V25" s="3"/>
      <c r="W25" s="3"/>
      <c r="X25" s="14"/>
      <c r="Y25" s="14"/>
      <c r="Z25" s="14"/>
      <c r="AA25" s="14"/>
      <c r="AB25" s="14"/>
      <c r="AC25" s="14"/>
      <c r="AD25" s="14"/>
      <c r="AE25" s="14"/>
      <c r="AF25" s="14"/>
      <c r="AG25" s="14"/>
      <c r="AH25" s="14"/>
      <c r="AI25" s="14"/>
      <c r="AJ25" s="14"/>
      <c r="AK25" s="14"/>
      <c r="AL25" s="14"/>
      <c r="AM25" s="14"/>
      <c r="AN25" s="14"/>
      <c r="AO25" s="14"/>
      <c r="AP25" s="14"/>
      <c r="AR25" s="21"/>
      <c r="AS25" s="21"/>
      <c r="AT25" s="21"/>
      <c r="AU25" s="21"/>
      <c r="AV25" s="21"/>
      <c r="AW25" s="21"/>
      <c r="AX25" s="21"/>
      <c r="AY25" s="21"/>
      <c r="AZ25" s="21"/>
      <c r="BA25" s="21"/>
      <c r="BB25" s="21"/>
      <c r="BC25" s="21"/>
    </row>
    <row r="26" spans="1:55" x14ac:dyDescent="0.2">
      <c r="A26" s="26" t="s">
        <v>150</v>
      </c>
      <c r="C26">
        <v>0.5</v>
      </c>
      <c r="D26">
        <v>0</v>
      </c>
      <c r="E26">
        <v>0.5</v>
      </c>
      <c r="F26">
        <v>0</v>
      </c>
      <c r="R26" s="3"/>
      <c r="S26" s="3"/>
      <c r="T26" s="3"/>
      <c r="U26" s="3"/>
      <c r="V26" s="3"/>
      <c r="W26" s="3"/>
      <c r="X26" s="14"/>
      <c r="Y26" s="14"/>
      <c r="Z26" s="14"/>
      <c r="AA26" s="14"/>
      <c r="AB26" s="14"/>
      <c r="AC26" s="14"/>
      <c r="AD26" s="14"/>
      <c r="AE26" s="14"/>
      <c r="AF26" s="14"/>
      <c r="AG26" s="14"/>
      <c r="AH26" s="14"/>
      <c r="AI26" s="14"/>
      <c r="AJ26" s="14"/>
      <c r="AK26" s="14"/>
      <c r="AL26" s="14"/>
      <c r="AM26" s="14"/>
      <c r="AN26" s="14"/>
      <c r="AO26" s="14"/>
      <c r="AP26" s="14"/>
      <c r="AR26" s="21"/>
      <c r="AS26" s="21"/>
      <c r="AT26" s="21"/>
      <c r="AU26" s="21"/>
      <c r="AV26" s="21"/>
      <c r="AW26" s="21"/>
      <c r="AX26" s="21"/>
      <c r="AY26" s="21"/>
      <c r="AZ26" s="21"/>
      <c r="BA26" s="21"/>
      <c r="BB26" s="21"/>
      <c r="BC26" s="21"/>
    </row>
    <row r="27" spans="1:55" x14ac:dyDescent="0.2">
      <c r="A27" s="26" t="s">
        <v>151</v>
      </c>
      <c r="C27">
        <v>0.5</v>
      </c>
      <c r="D27">
        <v>0.5</v>
      </c>
      <c r="E27">
        <v>0.5</v>
      </c>
      <c r="F27">
        <v>0.5</v>
      </c>
      <c r="R27" s="3"/>
      <c r="S27" s="3"/>
      <c r="T27" s="3"/>
      <c r="U27" s="3"/>
      <c r="V27" s="3"/>
      <c r="W27" s="3"/>
      <c r="X27" s="14"/>
      <c r="Y27" s="14"/>
      <c r="Z27" s="14"/>
      <c r="AA27" s="14"/>
      <c r="AB27" s="14"/>
      <c r="AC27" s="14"/>
      <c r="AD27" s="14"/>
      <c r="AE27" s="14"/>
      <c r="AF27" s="14"/>
      <c r="AG27" s="14"/>
      <c r="AH27" s="14"/>
      <c r="AI27" s="14"/>
      <c r="AJ27" s="14"/>
      <c r="AK27" s="14"/>
      <c r="AL27" s="14"/>
      <c r="AM27" s="14"/>
      <c r="AN27" s="14"/>
      <c r="AO27" s="14"/>
      <c r="AP27" s="14"/>
      <c r="AR27" s="21"/>
      <c r="AS27" s="21"/>
      <c r="AT27" s="21"/>
      <c r="AU27" s="21"/>
      <c r="AV27" s="21"/>
      <c r="AW27" s="21"/>
      <c r="AX27" s="21"/>
      <c r="AY27" s="21"/>
      <c r="AZ27" s="21"/>
      <c r="BA27" s="21"/>
      <c r="BB27" s="21"/>
      <c r="BC27" s="21"/>
    </row>
    <row r="28" spans="1:55" x14ac:dyDescent="0.2">
      <c r="A28" s="26" t="s">
        <v>152</v>
      </c>
      <c r="C28">
        <f>(10690/365)/C27</f>
        <v>58.575342465753423</v>
      </c>
      <c r="D28">
        <f>(10690/365)/D27</f>
        <v>58.575342465753423</v>
      </c>
      <c r="E28">
        <f>(10690/365)/E27</f>
        <v>58.575342465753423</v>
      </c>
      <c r="F28">
        <f>(10690/365)/F27</f>
        <v>58.575342465753423</v>
      </c>
      <c r="R28" s="3"/>
      <c r="S28" s="3"/>
      <c r="T28" s="3"/>
      <c r="U28" s="3"/>
      <c r="V28" s="3"/>
      <c r="W28" s="3"/>
      <c r="X28" s="14"/>
      <c r="Y28" s="14"/>
      <c r="Z28" s="14"/>
      <c r="AA28" s="14"/>
      <c r="AB28" s="14"/>
      <c r="AC28" s="14"/>
      <c r="AD28" s="14"/>
      <c r="AE28" s="14"/>
      <c r="AF28" s="14"/>
      <c r="AG28" s="14"/>
      <c r="AH28" s="14"/>
      <c r="AI28" s="14"/>
      <c r="AJ28" s="14"/>
      <c r="AK28" s="14"/>
      <c r="AL28" s="14"/>
      <c r="AM28" s="14"/>
      <c r="AN28" s="14"/>
      <c r="AO28" s="14"/>
      <c r="AP28" s="14"/>
      <c r="AR28" s="21"/>
      <c r="AS28" s="21"/>
      <c r="AT28" s="21"/>
      <c r="AU28" s="21"/>
      <c r="AV28" s="21"/>
      <c r="AW28" s="21"/>
      <c r="AX28" s="21"/>
      <c r="AY28" s="21"/>
      <c r="AZ28" s="21"/>
      <c r="BA28" s="21"/>
      <c r="BB28" s="21"/>
      <c r="BC28" s="21"/>
    </row>
    <row r="29" spans="1:55" x14ac:dyDescent="0.2">
      <c r="R29" s="3"/>
      <c r="S29" s="3"/>
      <c r="T29" s="3"/>
      <c r="U29" s="3"/>
      <c r="V29" s="3"/>
      <c r="W29" s="3"/>
      <c r="X29" s="14"/>
      <c r="Y29" s="14"/>
      <c r="Z29" s="14"/>
      <c r="AA29" s="14"/>
      <c r="AB29" s="14"/>
      <c r="AC29" s="14"/>
    </row>
    <row r="30" spans="1:55" x14ac:dyDescent="0.2">
      <c r="A30" s="26" t="s">
        <v>10</v>
      </c>
      <c r="R30" s="3"/>
      <c r="S30" s="3"/>
      <c r="T30" s="3"/>
      <c r="U30" s="3"/>
      <c r="V30" s="3"/>
      <c r="W30" s="3"/>
      <c r="X30" s="14"/>
      <c r="Y30" s="14"/>
      <c r="Z30" s="14"/>
      <c r="AA30" s="14"/>
      <c r="AB30" s="14"/>
      <c r="AC30" s="14"/>
    </row>
    <row r="31" spans="1:55" x14ac:dyDescent="0.2">
      <c r="A31" s="26" t="s">
        <v>11</v>
      </c>
      <c r="R31" s="3"/>
      <c r="S31" s="3"/>
      <c r="T31" s="3"/>
      <c r="U31" s="3"/>
      <c r="V31" s="3"/>
      <c r="W31" s="3"/>
      <c r="X31" s="14"/>
      <c r="Y31" s="14"/>
      <c r="Z31" s="14"/>
      <c r="AA31" s="14"/>
      <c r="AB31" s="14"/>
      <c r="AC31" s="14"/>
    </row>
    <row r="32" spans="1:55" x14ac:dyDescent="0.2">
      <c r="A32" s="26" t="s">
        <v>12</v>
      </c>
      <c r="R32" s="3"/>
      <c r="S32" s="3"/>
      <c r="T32" s="3"/>
      <c r="U32" s="3"/>
      <c r="V32" s="3"/>
      <c r="W32" s="3"/>
      <c r="X32" s="14"/>
      <c r="Y32" s="14"/>
      <c r="Z32" s="14"/>
      <c r="AA32" s="14"/>
      <c r="AB32" s="14"/>
      <c r="AC32" s="14"/>
    </row>
    <row r="33" spans="1:55" x14ac:dyDescent="0.2">
      <c r="A33" s="26" t="s">
        <v>92</v>
      </c>
      <c r="B33" t="s">
        <v>13</v>
      </c>
      <c r="C33" s="6">
        <f>0.08/12</f>
        <v>6.6666666666666671E-3</v>
      </c>
      <c r="D33" s="6">
        <f>0.08/12</f>
        <v>6.6666666666666671E-3</v>
      </c>
      <c r="E33" s="6">
        <f>0.08/12</f>
        <v>6.6666666666666671E-3</v>
      </c>
      <c r="F33" s="6">
        <f>0.08/12</f>
        <v>6.6666666666666671E-3</v>
      </c>
      <c r="G33" s="6"/>
      <c r="H33" s="6"/>
      <c r="I33" s="6"/>
      <c r="J33" s="6"/>
      <c r="K33" s="6"/>
      <c r="L33" s="6"/>
      <c r="M33" s="6"/>
      <c r="N33" s="6"/>
      <c r="O33" s="6"/>
      <c r="P33" s="6"/>
      <c r="R33" s="3"/>
      <c r="S33" s="3"/>
      <c r="T33" s="3"/>
      <c r="U33" s="3"/>
      <c r="V33" s="3"/>
      <c r="W33" s="3"/>
      <c r="X33" s="14"/>
      <c r="Y33" s="14"/>
      <c r="Z33" s="14"/>
      <c r="AA33" s="14"/>
      <c r="AB33" s="14"/>
      <c r="AC33" s="14"/>
      <c r="AR33" s="21"/>
      <c r="AS33" s="21"/>
      <c r="AT33" s="21"/>
      <c r="AU33" s="21"/>
      <c r="AV33" s="21"/>
      <c r="AW33" s="21"/>
      <c r="AX33" s="21"/>
      <c r="AY33" s="21"/>
      <c r="AZ33" s="21"/>
      <c r="BA33" s="21"/>
      <c r="BB33" s="21"/>
      <c r="BC33" s="21"/>
    </row>
    <row r="34" spans="1:55" x14ac:dyDescent="0.2">
      <c r="A34" s="26" t="s">
        <v>93</v>
      </c>
      <c r="B34" t="s">
        <v>14</v>
      </c>
      <c r="C34" s="6">
        <f>0.08/12</f>
        <v>6.6666666666666671E-3</v>
      </c>
      <c r="D34" s="6">
        <f>0.08/12</f>
        <v>6.6666666666666671E-3</v>
      </c>
      <c r="E34" s="6">
        <f>0.08/12</f>
        <v>6.6666666666666671E-3</v>
      </c>
      <c r="F34" s="6">
        <f>0.08/12</f>
        <v>6.6666666666666671E-3</v>
      </c>
      <c r="R34" s="3"/>
      <c r="S34" s="3"/>
      <c r="T34" s="3"/>
      <c r="U34" s="3"/>
      <c r="V34" s="3"/>
      <c r="W34" s="3"/>
      <c r="X34" s="14"/>
      <c r="Y34" s="14"/>
      <c r="Z34" s="14"/>
      <c r="AA34" s="14"/>
      <c r="AB34" s="14"/>
      <c r="AC34" s="14"/>
      <c r="AR34" s="21"/>
      <c r="AS34" s="21"/>
      <c r="AT34" s="21"/>
      <c r="AU34" s="21"/>
      <c r="AV34" s="21"/>
      <c r="AW34" s="21"/>
      <c r="AX34" s="21"/>
      <c r="AY34" s="21"/>
      <c r="AZ34" s="21"/>
      <c r="BA34" s="21"/>
      <c r="BB34" s="21"/>
      <c r="BC34" s="21"/>
    </row>
    <row r="35" spans="1:55" x14ac:dyDescent="0.2">
      <c r="A35" s="26" t="s">
        <v>153</v>
      </c>
      <c r="C35">
        <f>0.125/12</f>
        <v>1.0416666666666666E-2</v>
      </c>
      <c r="D35">
        <f>0.125/12</f>
        <v>1.0416666666666666E-2</v>
      </c>
      <c r="E35">
        <f>0.125/12</f>
        <v>1.0416666666666666E-2</v>
      </c>
      <c r="F35">
        <f>0.125/12</f>
        <v>1.0416666666666666E-2</v>
      </c>
      <c r="R35" s="3"/>
      <c r="S35" s="3"/>
      <c r="T35" s="3"/>
      <c r="U35" s="3"/>
      <c r="V35" s="3"/>
      <c r="W35" s="3"/>
      <c r="X35" s="14"/>
      <c r="Y35" s="14"/>
      <c r="Z35" s="14"/>
      <c r="AA35" s="14"/>
      <c r="AB35" s="14"/>
      <c r="AC35" s="14"/>
    </row>
    <row r="36" spans="1:55" x14ac:dyDescent="0.2">
      <c r="R36" s="3"/>
      <c r="S36" s="3"/>
      <c r="T36" s="3"/>
      <c r="U36" s="3"/>
      <c r="V36" s="3"/>
      <c r="W36" s="3"/>
      <c r="X36" s="14"/>
      <c r="Y36" s="14"/>
      <c r="Z36" s="14"/>
      <c r="AA36" s="14"/>
      <c r="AB36" s="14"/>
      <c r="AC36" s="14"/>
    </row>
    <row r="37" spans="1:55" x14ac:dyDescent="0.2">
      <c r="A37" s="26" t="s">
        <v>15</v>
      </c>
      <c r="R37" s="3"/>
      <c r="S37" s="3"/>
      <c r="T37" s="3"/>
      <c r="U37" s="3"/>
      <c r="V37" s="3"/>
      <c r="W37" s="3"/>
      <c r="X37" s="14"/>
      <c r="Y37" s="14"/>
      <c r="Z37" s="14"/>
      <c r="AA37" s="14"/>
      <c r="AB37" s="14"/>
      <c r="AC37" s="14"/>
    </row>
    <row r="38" spans="1:55" x14ac:dyDescent="0.2">
      <c r="A38" s="26" t="s">
        <v>94</v>
      </c>
      <c r="B38" t="s">
        <v>16</v>
      </c>
      <c r="C38">
        <f>-LOG(1-0.12)</f>
        <v>5.551732784983137E-2</v>
      </c>
      <c r="D38">
        <f>-LOG(1-0.28)</f>
        <v>0.14266750356873156</v>
      </c>
      <c r="E38">
        <v>0</v>
      </c>
      <c r="F38">
        <v>0</v>
      </c>
      <c r="G38" s="5"/>
      <c r="K38" s="5"/>
      <c r="L38" s="5"/>
      <c r="R38" s="18"/>
      <c r="S38" s="3"/>
      <c r="T38" s="18"/>
      <c r="U38" s="3"/>
      <c r="V38" s="3"/>
      <c r="W38" s="3"/>
      <c r="X38" s="17"/>
      <c r="Y38" s="17"/>
      <c r="Z38" s="14"/>
      <c r="AA38" s="14"/>
      <c r="AB38" s="14"/>
      <c r="AC38" s="14"/>
      <c r="AF38" s="19"/>
      <c r="AG38" s="19"/>
      <c r="AK38" s="19"/>
      <c r="AL38" s="19"/>
      <c r="AR38" s="19"/>
      <c r="AS38" s="19"/>
      <c r="AT38" s="19"/>
      <c r="AU38" s="21"/>
      <c r="AV38" s="21"/>
      <c r="AW38" s="21"/>
      <c r="AX38" s="19"/>
      <c r="AY38" s="19"/>
      <c r="AZ38" s="21"/>
      <c r="BA38" s="21"/>
      <c r="BB38" s="21"/>
      <c r="BC38" s="21"/>
    </row>
    <row r="39" spans="1:55" x14ac:dyDescent="0.2">
      <c r="A39" s="26" t="s">
        <v>95</v>
      </c>
      <c r="B39" t="s">
        <v>17</v>
      </c>
      <c r="C39">
        <f>-LOG(1-0.06)</f>
        <v>2.6872146400301365E-2</v>
      </c>
      <c r="D39">
        <f>-LOG(1-0.21)</f>
        <v>0.10237290870955855</v>
      </c>
      <c r="E39">
        <v>0</v>
      </c>
      <c r="F39">
        <v>0</v>
      </c>
      <c r="H39" s="5"/>
      <c r="M39" s="5"/>
      <c r="N39" s="5"/>
      <c r="R39" s="18"/>
      <c r="S39" s="3"/>
      <c r="T39" s="3"/>
      <c r="U39" s="18"/>
      <c r="V39" s="3"/>
      <c r="W39" s="3"/>
      <c r="X39" s="14"/>
      <c r="Y39" s="14"/>
      <c r="Z39" s="17"/>
      <c r="AA39" s="17"/>
      <c r="AB39" s="14"/>
      <c r="AC39" s="14"/>
      <c r="AF39" s="19"/>
      <c r="AH39" s="19"/>
      <c r="AM39" s="19"/>
      <c r="AN39" s="19"/>
      <c r="AR39" s="19"/>
      <c r="AS39" s="19"/>
      <c r="AT39" s="21"/>
      <c r="AU39" s="19"/>
      <c r="AV39" s="21"/>
      <c r="AW39" s="21"/>
      <c r="AX39" s="21"/>
      <c r="AY39" s="21"/>
      <c r="AZ39" s="19"/>
      <c r="BA39" s="19"/>
      <c r="BB39" s="21"/>
      <c r="BC39" s="21"/>
    </row>
    <row r="40" spans="1:55" x14ac:dyDescent="0.2">
      <c r="A40" s="26" t="s">
        <v>96</v>
      </c>
      <c r="B40" t="s">
        <v>18</v>
      </c>
      <c r="C40">
        <f>-LOG(1-0.02)</f>
        <v>8.7739243075051505E-3</v>
      </c>
      <c r="D40">
        <f>-LOG(1-0.04)</f>
        <v>1.7728766960431602E-2</v>
      </c>
      <c r="E40">
        <v>0</v>
      </c>
      <c r="F40">
        <v>0</v>
      </c>
      <c r="I40" s="4"/>
      <c r="O40" s="5"/>
      <c r="R40" s="18"/>
      <c r="S40" s="3"/>
      <c r="T40" s="3"/>
      <c r="U40" s="3"/>
      <c r="V40" s="18"/>
      <c r="W40" s="3"/>
      <c r="X40" s="14"/>
      <c r="Y40" s="14"/>
      <c r="Z40" s="14"/>
      <c r="AA40" s="14"/>
      <c r="AB40" s="17"/>
      <c r="AC40" s="14"/>
      <c r="AF40" s="19"/>
      <c r="AI40" s="19"/>
      <c r="AO40" s="19"/>
      <c r="AR40" s="19"/>
      <c r="AS40" s="19"/>
      <c r="AT40" s="21"/>
      <c r="AU40" s="21"/>
      <c r="AV40" s="19"/>
      <c r="AW40" s="21"/>
      <c r="AX40" s="21"/>
      <c r="AY40" s="21"/>
      <c r="AZ40" s="21"/>
      <c r="BA40" s="21"/>
      <c r="BB40" s="19"/>
      <c r="BC40" s="21"/>
    </row>
    <row r="41" spans="1:55" x14ac:dyDescent="0.2">
      <c r="A41" s="26" t="s">
        <v>97</v>
      </c>
      <c r="B41" t="s">
        <v>19</v>
      </c>
      <c r="C41">
        <f>-LOG(1-0.01)</f>
        <v>4.3648054024500883E-3</v>
      </c>
      <c r="D41">
        <f>-LOG(1-0.07)</f>
        <v>3.1517051446064911E-2</v>
      </c>
      <c r="E41">
        <v>0</v>
      </c>
      <c r="F41">
        <v>0</v>
      </c>
      <c r="J41" s="5"/>
      <c r="P41" s="5"/>
      <c r="R41" s="18"/>
      <c r="S41" s="3"/>
      <c r="T41" s="3"/>
      <c r="U41" s="3"/>
      <c r="V41" s="3"/>
      <c r="W41" s="18"/>
      <c r="X41" s="14"/>
      <c r="Y41" s="14"/>
      <c r="Z41" s="14"/>
      <c r="AA41" s="14"/>
      <c r="AB41" s="14"/>
      <c r="AC41" s="17"/>
      <c r="AF41" s="19"/>
      <c r="AJ41" s="19"/>
      <c r="AP41" s="19"/>
      <c r="AR41" s="19"/>
      <c r="AS41" s="19"/>
      <c r="AT41" s="21"/>
      <c r="AU41" s="21"/>
      <c r="AV41" s="21"/>
      <c r="AW41" s="19"/>
      <c r="AX41" s="21"/>
      <c r="AY41" s="21"/>
      <c r="AZ41" s="21"/>
      <c r="BA41" s="21"/>
      <c r="BB41" s="21"/>
      <c r="BC41" s="19"/>
    </row>
    <row r="42" spans="1:55" x14ac:dyDescent="0.2">
      <c r="A42" s="26" t="s">
        <v>154</v>
      </c>
      <c r="C42">
        <f>-LOG(1-0.01)</f>
        <v>4.3648054024500883E-3</v>
      </c>
      <c r="D42">
        <f>-LOG(1-0.07)</f>
        <v>3.1517051446064911E-2</v>
      </c>
      <c r="E42">
        <v>0</v>
      </c>
      <c r="F42">
        <v>0</v>
      </c>
      <c r="R42" s="3"/>
      <c r="S42" s="3"/>
      <c r="T42" s="3"/>
      <c r="U42" s="3"/>
      <c r="V42" s="3"/>
      <c r="W42" s="3"/>
      <c r="X42" s="14"/>
      <c r="Y42" s="14"/>
      <c r="Z42" s="14"/>
      <c r="AA42" s="14"/>
      <c r="AB42" s="14"/>
      <c r="AC42" s="14"/>
    </row>
    <row r="43" spans="1:55" x14ac:dyDescent="0.2">
      <c r="R43" s="3"/>
      <c r="S43" s="3"/>
      <c r="T43" s="3"/>
      <c r="U43" s="3"/>
      <c r="V43" s="3"/>
      <c r="W43" s="3"/>
      <c r="X43" s="14"/>
      <c r="Y43" s="14"/>
      <c r="Z43" s="14"/>
      <c r="AA43" s="14"/>
      <c r="AB43" s="14"/>
      <c r="AC43" s="14"/>
    </row>
    <row r="44" spans="1:55" x14ac:dyDescent="0.2">
      <c r="A44" s="26" t="s">
        <v>20</v>
      </c>
      <c r="R44" s="3"/>
      <c r="S44" s="3"/>
      <c r="T44" s="3"/>
      <c r="U44" s="3"/>
      <c r="V44" s="3"/>
      <c r="W44" s="3"/>
      <c r="X44" s="14"/>
      <c r="Y44" s="14"/>
      <c r="Z44" s="14"/>
      <c r="AA44" s="14"/>
      <c r="AB44" s="14"/>
      <c r="AC44" s="14"/>
    </row>
    <row r="45" spans="1:55" x14ac:dyDescent="0.2">
      <c r="A45" s="26" t="s">
        <v>98</v>
      </c>
      <c r="B45" t="s">
        <v>21</v>
      </c>
      <c r="C45">
        <f>1/108</f>
        <v>9.2592592592592587E-3</v>
      </c>
      <c r="D45">
        <f>1/108</f>
        <v>9.2592592592592587E-3</v>
      </c>
      <c r="E45">
        <f>1/108</f>
        <v>9.2592592592592587E-3</v>
      </c>
      <c r="F45">
        <f>1/108</f>
        <v>9.2592592592592587E-3</v>
      </c>
      <c r="Q45" s="13"/>
      <c r="R45" s="13"/>
      <c r="S45" s="13"/>
      <c r="T45" s="13"/>
      <c r="U45" s="13"/>
      <c r="V45" s="13"/>
      <c r="W45" s="13"/>
      <c r="X45" s="15"/>
      <c r="Y45" s="15"/>
      <c r="Z45" s="15"/>
      <c r="AA45" s="15"/>
      <c r="AB45" s="15"/>
      <c r="AC45" s="15"/>
    </row>
    <row r="46" spans="1:55" x14ac:dyDescent="0.2">
      <c r="A46" s="26" t="s">
        <v>99</v>
      </c>
      <c r="B46" t="s">
        <v>22</v>
      </c>
      <c r="C46">
        <f>1/48</f>
        <v>2.0833333333333332E-2</v>
      </c>
      <c r="D46">
        <f>1/48</f>
        <v>2.0833333333333332E-2</v>
      </c>
      <c r="E46">
        <f>1/48</f>
        <v>2.0833333333333332E-2</v>
      </c>
      <c r="F46">
        <f>1/48</f>
        <v>2.0833333333333332E-2</v>
      </c>
      <c r="Q46" s="13"/>
      <c r="R46" s="13"/>
      <c r="S46" s="13"/>
      <c r="T46" s="13"/>
      <c r="U46" s="13"/>
      <c r="V46" s="13"/>
      <c r="W46" s="13"/>
      <c r="X46" s="15"/>
      <c r="Y46" s="15"/>
      <c r="Z46" s="15"/>
      <c r="AA46" s="15"/>
      <c r="AB46" s="15"/>
      <c r="AC46" s="15"/>
      <c r="AD46" s="11"/>
      <c r="AE46" s="11"/>
      <c r="AF46" s="11"/>
      <c r="AG46" s="11"/>
      <c r="AH46" s="11"/>
      <c r="AI46" s="11"/>
      <c r="AJ46" s="11"/>
      <c r="AK46" s="11"/>
      <c r="AL46" s="11"/>
      <c r="AM46" s="11"/>
      <c r="AN46" s="11"/>
      <c r="AO46" s="11"/>
      <c r="AP46" s="11"/>
      <c r="AQ46" s="12"/>
      <c r="AR46" s="12"/>
      <c r="AS46" s="12"/>
      <c r="AT46" s="12"/>
      <c r="AU46" s="12"/>
      <c r="AV46" s="12"/>
      <c r="AW46" s="12"/>
      <c r="AX46" s="12"/>
      <c r="AY46" s="12"/>
      <c r="AZ46" s="12"/>
      <c r="BA46" s="12"/>
      <c r="BB46" s="12"/>
      <c r="BC46" s="12"/>
    </row>
    <row r="47" spans="1:55" x14ac:dyDescent="0.2">
      <c r="A47" s="26" t="s">
        <v>160</v>
      </c>
      <c r="C47">
        <f>1/48</f>
        <v>2.0833333333333332E-2</v>
      </c>
      <c r="D47">
        <f>1/48</f>
        <v>2.0833333333333332E-2</v>
      </c>
      <c r="E47">
        <f>1/48</f>
        <v>2.0833333333333332E-2</v>
      </c>
      <c r="F47">
        <f>1/48</f>
        <v>2.0833333333333332E-2</v>
      </c>
      <c r="R47" s="3"/>
      <c r="S47" s="3"/>
      <c r="T47" s="3"/>
      <c r="U47" s="3"/>
      <c r="V47" s="3"/>
      <c r="W47" s="3"/>
      <c r="X47" s="14"/>
      <c r="Y47" s="14"/>
      <c r="Z47" s="14"/>
      <c r="AA47" s="14"/>
      <c r="AB47" s="14"/>
      <c r="AC47" s="14"/>
    </row>
    <row r="48" spans="1:55" x14ac:dyDescent="0.2">
      <c r="A48" s="26" t="s">
        <v>23</v>
      </c>
      <c r="R48" s="3"/>
      <c r="S48" s="3"/>
      <c r="T48" s="3"/>
      <c r="U48" s="3"/>
      <c r="V48" s="3"/>
      <c r="W48" s="3"/>
      <c r="X48" s="14"/>
      <c r="Y48" s="14"/>
      <c r="Z48" s="14"/>
      <c r="AA48" s="14"/>
      <c r="AB48" s="14"/>
      <c r="AC48" s="14"/>
    </row>
    <row r="49" spans="1:55" x14ac:dyDescent="0.2">
      <c r="R49" s="3"/>
      <c r="S49" s="3"/>
      <c r="T49" s="3"/>
      <c r="U49" s="3"/>
      <c r="V49" s="3"/>
      <c r="W49" s="3"/>
      <c r="X49" s="14"/>
      <c r="Y49" s="14"/>
      <c r="Z49" s="14"/>
      <c r="AA49" s="14"/>
      <c r="AB49" s="14"/>
      <c r="AC49" s="14"/>
    </row>
    <row r="50" spans="1:55" x14ac:dyDescent="0.2">
      <c r="A50" s="26" t="s">
        <v>24</v>
      </c>
      <c r="R50" s="3"/>
      <c r="S50" s="3"/>
      <c r="T50" s="3"/>
      <c r="U50" s="3"/>
      <c r="V50" s="3"/>
      <c r="W50" s="3"/>
      <c r="X50" s="14"/>
      <c r="Y50" s="14"/>
      <c r="Z50" s="14"/>
      <c r="AA50" s="14"/>
      <c r="AB50" s="14"/>
      <c r="AC50" s="14"/>
    </row>
    <row r="51" spans="1:55" x14ac:dyDescent="0.2">
      <c r="A51" s="26" t="s">
        <v>100</v>
      </c>
      <c r="B51" t="s">
        <v>25</v>
      </c>
      <c r="C51" t="s">
        <v>162</v>
      </c>
      <c r="D51" t="s">
        <v>162</v>
      </c>
      <c r="E51" t="s">
        <v>162</v>
      </c>
      <c r="F51" t="s">
        <v>162</v>
      </c>
      <c r="K51" s="5"/>
      <c r="R51" s="18"/>
      <c r="S51" s="3"/>
      <c r="T51" s="3"/>
      <c r="U51" s="3"/>
      <c r="V51" s="3"/>
      <c r="W51" s="3"/>
      <c r="X51" s="17"/>
      <c r="Y51" s="14"/>
      <c r="Z51" s="14"/>
      <c r="AA51" s="14"/>
      <c r="AB51" s="14"/>
      <c r="AC51" s="14"/>
      <c r="AE51" s="19"/>
      <c r="AK51" s="19"/>
      <c r="AR51" s="19"/>
      <c r="AS51" s="21"/>
      <c r="AT51" s="21"/>
      <c r="AU51" s="21"/>
      <c r="AV51" s="21"/>
      <c r="AW51" s="21"/>
      <c r="AX51" s="19"/>
      <c r="AY51" s="21"/>
      <c r="AZ51" s="21"/>
      <c r="BA51" s="21"/>
      <c r="BB51" s="21"/>
      <c r="BC51" s="21"/>
    </row>
    <row r="52" spans="1:55" x14ac:dyDescent="0.2">
      <c r="A52" s="26" t="s">
        <v>101</v>
      </c>
      <c r="B52" t="s">
        <v>26</v>
      </c>
      <c r="C52" t="s">
        <v>162</v>
      </c>
      <c r="D52" t="s">
        <v>162</v>
      </c>
      <c r="E52" t="s">
        <v>162</v>
      </c>
      <c r="F52" t="s">
        <v>162</v>
      </c>
      <c r="L52" s="5"/>
      <c r="R52" s="18"/>
      <c r="S52" s="3"/>
      <c r="T52" s="3"/>
      <c r="U52" s="3"/>
      <c r="V52" s="3"/>
      <c r="W52" s="3"/>
      <c r="X52" s="14"/>
      <c r="Y52" s="17"/>
      <c r="Z52" s="14"/>
      <c r="AA52" s="14"/>
      <c r="AB52" s="14"/>
      <c r="AC52" s="14"/>
      <c r="AE52" s="19"/>
      <c r="AL52" s="19"/>
      <c r="AR52" s="19"/>
      <c r="AS52" s="21"/>
      <c r="AT52" s="21"/>
      <c r="AU52" s="21"/>
      <c r="AV52" s="21"/>
      <c r="AW52" s="21"/>
      <c r="AX52" s="21"/>
      <c r="AY52" s="19"/>
      <c r="AZ52" s="21"/>
      <c r="BA52" s="21"/>
      <c r="BB52" s="21"/>
      <c r="BC52" s="21"/>
    </row>
    <row r="53" spans="1:55" x14ac:dyDescent="0.2">
      <c r="A53" s="26" t="s">
        <v>102</v>
      </c>
      <c r="B53" t="s">
        <v>27</v>
      </c>
      <c r="C53" t="s">
        <v>163</v>
      </c>
      <c r="D53" t="s">
        <v>163</v>
      </c>
      <c r="E53" t="s">
        <v>163</v>
      </c>
      <c r="F53" t="s">
        <v>163</v>
      </c>
      <c r="M53" s="5"/>
      <c r="R53" s="18"/>
      <c r="S53" s="3"/>
      <c r="T53" s="3"/>
      <c r="U53" s="3"/>
      <c r="V53" s="3"/>
      <c r="W53" s="3"/>
      <c r="X53" s="14"/>
      <c r="Y53" s="14"/>
      <c r="Z53" s="17"/>
      <c r="AA53" s="14"/>
      <c r="AB53" s="14"/>
      <c r="AC53" s="14"/>
      <c r="AE53" s="19"/>
      <c r="AM53" s="19"/>
      <c r="AR53" s="19"/>
      <c r="AS53" s="21"/>
      <c r="AT53" s="21"/>
      <c r="AU53" s="21"/>
      <c r="AV53" s="21"/>
      <c r="AW53" s="21"/>
      <c r="AX53" s="21"/>
      <c r="AY53" s="21"/>
      <c r="AZ53" s="19"/>
      <c r="BA53" s="21"/>
      <c r="BB53" s="21"/>
      <c r="BC53" s="21"/>
    </row>
    <row r="54" spans="1:55" x14ac:dyDescent="0.2">
      <c r="A54" s="26" t="s">
        <v>103</v>
      </c>
      <c r="B54" t="s">
        <v>28</v>
      </c>
      <c r="C54" t="s">
        <v>163</v>
      </c>
      <c r="D54" t="s">
        <v>163</v>
      </c>
      <c r="E54" t="s">
        <v>163</v>
      </c>
      <c r="F54" t="s">
        <v>163</v>
      </c>
      <c r="N54" s="5"/>
      <c r="R54" s="18"/>
      <c r="S54" s="3"/>
      <c r="T54" s="3"/>
      <c r="U54" s="3"/>
      <c r="V54" s="3"/>
      <c r="W54" s="3"/>
      <c r="X54" s="14"/>
      <c r="Y54" s="14"/>
      <c r="Z54" s="14"/>
      <c r="AA54" s="17"/>
      <c r="AB54" s="14"/>
      <c r="AC54" s="14"/>
      <c r="AE54" s="19"/>
      <c r="AN54" s="19"/>
      <c r="AR54" s="19"/>
      <c r="AS54" s="21"/>
      <c r="AT54" s="21"/>
      <c r="AU54" s="21"/>
      <c r="AV54" s="21"/>
      <c r="AW54" s="21"/>
      <c r="AX54" s="21"/>
      <c r="AY54" s="21"/>
      <c r="AZ54" s="21"/>
      <c r="BA54" s="19"/>
      <c r="BB54" s="21"/>
      <c r="BC54" s="21"/>
    </row>
    <row r="55" spans="1:55" x14ac:dyDescent="0.2">
      <c r="A55" s="26" t="s">
        <v>104</v>
      </c>
      <c r="B55" t="s">
        <v>29</v>
      </c>
      <c r="C55" t="s">
        <v>165</v>
      </c>
      <c r="D55" t="s">
        <v>164</v>
      </c>
      <c r="E55" t="s">
        <v>165</v>
      </c>
      <c r="F55" t="s">
        <v>164</v>
      </c>
      <c r="O55" s="5"/>
      <c r="R55" s="18"/>
      <c r="S55" s="3"/>
      <c r="T55" s="3"/>
      <c r="U55" s="3"/>
      <c r="V55" s="3"/>
      <c r="W55" s="3"/>
      <c r="X55" s="14"/>
      <c r="Y55" s="14"/>
      <c r="Z55" s="14"/>
      <c r="AA55" s="14"/>
      <c r="AB55" s="17"/>
      <c r="AC55" s="14"/>
      <c r="AE55" s="19"/>
      <c r="AO55" s="19"/>
      <c r="AR55" s="19"/>
      <c r="AS55" s="21"/>
      <c r="AT55" s="21"/>
      <c r="AU55" s="21"/>
      <c r="AV55" s="21"/>
      <c r="AW55" s="21"/>
      <c r="AX55" s="21"/>
      <c r="AY55" s="21"/>
      <c r="AZ55" s="21"/>
      <c r="BA55" s="21"/>
      <c r="BB55" s="19"/>
      <c r="BC55" s="21"/>
    </row>
    <row r="56" spans="1:55" x14ac:dyDescent="0.2">
      <c r="A56" s="26" t="s">
        <v>105</v>
      </c>
      <c r="B56" t="s">
        <v>29</v>
      </c>
      <c r="C56" t="s">
        <v>165</v>
      </c>
      <c r="D56" t="s">
        <v>164</v>
      </c>
      <c r="E56" t="s">
        <v>165</v>
      </c>
      <c r="F56" t="s">
        <v>164</v>
      </c>
      <c r="P56" s="5"/>
      <c r="R56" s="18"/>
      <c r="S56" s="3"/>
      <c r="T56" s="3"/>
      <c r="U56" s="3"/>
      <c r="V56" s="3"/>
      <c r="W56" s="3"/>
      <c r="X56" s="14"/>
      <c r="Y56" s="14"/>
      <c r="Z56" s="14"/>
      <c r="AA56" s="14"/>
      <c r="AB56" s="14"/>
      <c r="AC56" s="17"/>
      <c r="AE56" s="19"/>
      <c r="AP56" s="19"/>
      <c r="AR56" s="19"/>
      <c r="AS56" s="21"/>
      <c r="AT56" s="21"/>
      <c r="AU56" s="21"/>
      <c r="AV56" s="21"/>
      <c r="AW56" s="21"/>
      <c r="AX56" s="21"/>
      <c r="AY56" s="21"/>
      <c r="AZ56" s="21"/>
      <c r="BA56" s="21"/>
      <c r="BB56" s="21"/>
      <c r="BC56" s="19"/>
    </row>
    <row r="57" spans="1:55" x14ac:dyDescent="0.2">
      <c r="A57" s="26" t="s">
        <v>155</v>
      </c>
      <c r="C57" t="s">
        <v>165</v>
      </c>
      <c r="D57" t="s">
        <v>164</v>
      </c>
      <c r="E57" t="s">
        <v>165</v>
      </c>
      <c r="F57" t="s">
        <v>164</v>
      </c>
      <c r="R57" s="3"/>
      <c r="S57" s="3"/>
      <c r="T57" s="3"/>
      <c r="U57" s="3"/>
      <c r="V57" s="3"/>
      <c r="W57" s="3"/>
      <c r="X57" s="14"/>
      <c r="Y57" s="14"/>
      <c r="Z57" s="14"/>
      <c r="AA57" s="14"/>
      <c r="AB57" s="14"/>
      <c r="AC57" s="14"/>
    </row>
    <row r="58" spans="1:55" x14ac:dyDescent="0.2">
      <c r="R58" s="3"/>
      <c r="S58" s="3"/>
      <c r="T58" s="3"/>
      <c r="U58" s="3"/>
      <c r="V58" s="3"/>
      <c r="W58" s="3"/>
      <c r="X58" s="14"/>
      <c r="Y58" s="14"/>
      <c r="Z58" s="14"/>
      <c r="AA58" s="14"/>
      <c r="AB58" s="14"/>
      <c r="AC58" s="14"/>
    </row>
    <row r="59" spans="1:55" x14ac:dyDescent="0.2">
      <c r="A59" s="26" t="s">
        <v>30</v>
      </c>
      <c r="R59" s="3"/>
      <c r="S59" s="3"/>
      <c r="T59" s="3"/>
      <c r="U59" s="3"/>
      <c r="V59" s="3"/>
      <c r="W59" s="3"/>
      <c r="X59" s="14"/>
      <c r="Y59" s="14"/>
      <c r="Z59" s="14"/>
      <c r="AA59" s="14"/>
      <c r="AB59" s="14"/>
      <c r="AC59" s="14"/>
    </row>
    <row r="60" spans="1:55" x14ac:dyDescent="0.2">
      <c r="A60" s="26" t="s">
        <v>106</v>
      </c>
      <c r="B60" t="s">
        <v>31</v>
      </c>
      <c r="C60">
        <v>0.42</v>
      </c>
      <c r="D60">
        <v>0.42</v>
      </c>
      <c r="E60">
        <v>0.42</v>
      </c>
      <c r="F60">
        <v>0.42</v>
      </c>
      <c r="R60" s="3"/>
      <c r="S60" s="3"/>
      <c r="T60" s="3"/>
      <c r="U60" s="3"/>
      <c r="V60" s="3"/>
      <c r="W60" s="3"/>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row>
    <row r="61" spans="1:55" x14ac:dyDescent="0.2">
      <c r="R61" s="3"/>
      <c r="S61" s="3"/>
      <c r="T61" s="3"/>
      <c r="U61" s="3"/>
      <c r="V61" s="3"/>
      <c r="W61" s="3"/>
      <c r="X61" s="14"/>
      <c r="Y61" s="14"/>
      <c r="Z61" s="14"/>
      <c r="AA61" s="14"/>
      <c r="AB61" s="14"/>
      <c r="AC61" s="14"/>
    </row>
    <row r="62" spans="1:55" x14ac:dyDescent="0.2">
      <c r="A62" s="26" t="s">
        <v>32</v>
      </c>
      <c r="R62" s="3"/>
      <c r="S62" s="3"/>
      <c r="T62" s="3"/>
      <c r="U62" s="3"/>
      <c r="V62" s="3"/>
      <c r="W62" s="3"/>
      <c r="X62" s="14"/>
      <c r="Y62" s="14"/>
      <c r="Z62" s="14"/>
      <c r="AA62" s="14"/>
      <c r="AB62" s="14"/>
      <c r="AC62" s="14"/>
    </row>
    <row r="63" spans="1:55" x14ac:dyDescent="0.2">
      <c r="A63" s="26" t="s">
        <v>33</v>
      </c>
      <c r="R63" s="3"/>
      <c r="S63" s="3"/>
      <c r="T63" s="3"/>
      <c r="U63" s="3"/>
      <c r="V63" s="3"/>
      <c r="W63" s="3"/>
      <c r="X63" s="14"/>
      <c r="Y63" s="14"/>
      <c r="Z63" s="14"/>
      <c r="AA63" s="14"/>
      <c r="AB63" s="14"/>
      <c r="AC63" s="14"/>
    </row>
    <row r="64" spans="1:55" x14ac:dyDescent="0.2">
      <c r="A64" s="26" t="s">
        <v>107</v>
      </c>
      <c r="B64" t="s">
        <v>34</v>
      </c>
      <c r="C64" t="s">
        <v>74</v>
      </c>
      <c r="D64" t="s">
        <v>74</v>
      </c>
      <c r="E64" t="s">
        <v>74</v>
      </c>
      <c r="F64" t="s">
        <v>74</v>
      </c>
      <c r="K64" s="5"/>
      <c r="R64" s="18"/>
      <c r="T64" s="3"/>
      <c r="U64" s="3"/>
      <c r="V64" s="3"/>
      <c r="W64" s="3"/>
      <c r="X64" s="17"/>
      <c r="Y64" s="14"/>
      <c r="Z64" s="14"/>
      <c r="AA64" s="14"/>
      <c r="AB64" s="14"/>
      <c r="AC64" s="14"/>
      <c r="AE64" s="17"/>
      <c r="AK64" s="17"/>
      <c r="AR64" s="19"/>
      <c r="AS64" s="21"/>
      <c r="AT64" s="21"/>
      <c r="AU64" s="21"/>
      <c r="AV64" s="21"/>
      <c r="AW64" s="21"/>
      <c r="AX64" s="19"/>
      <c r="AY64" s="21"/>
      <c r="AZ64" s="21"/>
      <c r="BA64" s="21"/>
      <c r="BB64" s="21"/>
      <c r="BC64" s="21"/>
    </row>
    <row r="65" spans="1:55" x14ac:dyDescent="0.2">
      <c r="A65" s="26" t="s">
        <v>108</v>
      </c>
      <c r="B65" t="s">
        <v>35</v>
      </c>
      <c r="C65" t="s">
        <v>75</v>
      </c>
      <c r="D65" t="s">
        <v>75</v>
      </c>
      <c r="E65" t="s">
        <v>75</v>
      </c>
      <c r="F65" t="s">
        <v>75</v>
      </c>
      <c r="L65" s="5"/>
      <c r="R65" s="18"/>
      <c r="T65" s="3"/>
      <c r="U65" s="3"/>
      <c r="V65" s="3"/>
      <c r="W65" s="3"/>
      <c r="X65" s="14"/>
      <c r="Y65" s="17"/>
      <c r="Z65" s="14"/>
      <c r="AA65" s="14"/>
      <c r="AB65" s="14"/>
      <c r="AC65" s="14"/>
      <c r="AE65" s="17"/>
      <c r="AL65" s="17"/>
      <c r="AR65" s="19"/>
      <c r="AS65" s="21"/>
      <c r="AT65" s="21"/>
      <c r="AU65" s="21"/>
      <c r="AV65" s="21"/>
      <c r="AW65" s="21"/>
      <c r="AX65" s="21"/>
      <c r="AY65" s="19"/>
      <c r="AZ65" s="21"/>
      <c r="BA65" s="21"/>
      <c r="BB65" s="21"/>
      <c r="BC65" s="21"/>
    </row>
    <row r="66" spans="1:55" x14ac:dyDescent="0.2">
      <c r="A66" s="26" t="s">
        <v>109</v>
      </c>
      <c r="B66" t="s">
        <v>36</v>
      </c>
      <c r="C66">
        <v>5303</v>
      </c>
      <c r="D66">
        <v>5069</v>
      </c>
      <c r="E66">
        <v>5303</v>
      </c>
      <c r="F66">
        <v>5069</v>
      </c>
      <c r="M66" s="5"/>
      <c r="R66" s="18"/>
      <c r="T66" s="3"/>
      <c r="U66" s="3"/>
      <c r="V66" s="3"/>
      <c r="W66" s="3"/>
      <c r="X66" s="14"/>
      <c r="Y66" s="14"/>
      <c r="Z66" s="17"/>
      <c r="AA66" s="14"/>
      <c r="AB66" s="14"/>
      <c r="AC66" s="14"/>
      <c r="AD66" s="14"/>
      <c r="AE66" s="17"/>
      <c r="AF66" s="14"/>
      <c r="AG66" s="14"/>
      <c r="AH66" s="14"/>
      <c r="AI66" s="14"/>
      <c r="AJ66" s="14"/>
      <c r="AK66" s="14"/>
      <c r="AL66" s="14"/>
      <c r="AM66" s="17"/>
      <c r="AN66" s="14"/>
      <c r="AO66" s="14"/>
      <c r="AP66" s="14"/>
      <c r="AR66" s="17"/>
      <c r="AS66" s="21"/>
      <c r="AT66" s="21"/>
      <c r="AU66" s="21"/>
      <c r="AV66" s="21"/>
      <c r="AW66" s="21"/>
      <c r="AX66" s="21"/>
      <c r="AY66" s="21"/>
      <c r="AZ66" s="17"/>
      <c r="BA66" s="21"/>
      <c r="BB66" s="21"/>
      <c r="BC66" s="21"/>
    </row>
    <row r="67" spans="1:55" x14ac:dyDescent="0.2">
      <c r="A67" s="26" t="s">
        <v>110</v>
      </c>
      <c r="B67" t="s">
        <v>37</v>
      </c>
      <c r="C67" t="s">
        <v>76</v>
      </c>
      <c r="D67" t="s">
        <v>76</v>
      </c>
      <c r="E67" t="s">
        <v>76</v>
      </c>
      <c r="F67" t="s">
        <v>76</v>
      </c>
      <c r="N67" s="5"/>
      <c r="R67" s="18"/>
      <c r="T67" s="3"/>
      <c r="U67" s="3"/>
      <c r="V67" s="3"/>
      <c r="W67" s="3"/>
      <c r="X67" s="14"/>
      <c r="Y67" s="14"/>
      <c r="Z67" s="14"/>
      <c r="AA67" s="17"/>
      <c r="AB67" s="14"/>
      <c r="AC67" s="14"/>
      <c r="AE67" s="17"/>
      <c r="AN67" s="17"/>
      <c r="AR67" s="19"/>
      <c r="AS67" s="21"/>
      <c r="AT67" s="21"/>
      <c r="AU67" s="21"/>
      <c r="AV67" s="21"/>
      <c r="AW67" s="21"/>
      <c r="AX67" s="21"/>
      <c r="AY67" s="21"/>
      <c r="AZ67" s="21"/>
      <c r="BA67" s="19"/>
      <c r="BB67" s="21"/>
      <c r="BC67" s="21"/>
    </row>
    <row r="68" spans="1:55" x14ac:dyDescent="0.2">
      <c r="A68" s="26" t="s">
        <v>111</v>
      </c>
      <c r="B68" t="s">
        <v>38</v>
      </c>
      <c r="C68" t="s">
        <v>77</v>
      </c>
      <c r="D68" t="s">
        <v>77</v>
      </c>
      <c r="E68" t="s">
        <v>77</v>
      </c>
      <c r="F68" t="s">
        <v>77</v>
      </c>
      <c r="O68" s="5"/>
      <c r="R68" s="18"/>
      <c r="T68" s="3"/>
      <c r="U68" s="3"/>
      <c r="V68" s="3"/>
      <c r="W68" s="3"/>
      <c r="X68" s="14"/>
      <c r="Y68" s="14"/>
      <c r="Z68" s="14"/>
      <c r="AA68" s="14"/>
      <c r="AB68" s="17"/>
      <c r="AC68" s="14"/>
      <c r="AE68" s="17"/>
      <c r="AO68" s="17"/>
      <c r="AR68" s="19"/>
      <c r="AS68" s="21"/>
      <c r="AT68" s="21"/>
      <c r="AU68" s="21"/>
      <c r="AV68" s="21"/>
      <c r="AW68" s="21"/>
      <c r="AX68" s="21"/>
      <c r="AY68" s="21"/>
      <c r="AZ68" s="21"/>
      <c r="BA68" s="21"/>
      <c r="BB68" s="19"/>
      <c r="BC68" s="21"/>
    </row>
    <row r="69" spans="1:55" x14ac:dyDescent="0.2">
      <c r="A69" s="26" t="s">
        <v>112</v>
      </c>
      <c r="B69" t="s">
        <v>39</v>
      </c>
      <c r="C69">
        <v>8770</v>
      </c>
      <c r="D69">
        <v>7155</v>
      </c>
      <c r="E69">
        <v>8770</v>
      </c>
      <c r="F69">
        <v>7155</v>
      </c>
      <c r="P69" s="5"/>
      <c r="R69" s="19"/>
      <c r="T69" s="3"/>
      <c r="U69" s="3"/>
      <c r="V69" s="3"/>
      <c r="W69" s="3"/>
      <c r="X69" s="14"/>
      <c r="Y69" s="14"/>
      <c r="Z69" s="14"/>
      <c r="AA69" s="14"/>
      <c r="AB69" s="14"/>
      <c r="AC69" s="17"/>
      <c r="AE69" s="17"/>
      <c r="AP69" s="17"/>
      <c r="AR69" s="19"/>
      <c r="AS69" s="21"/>
      <c r="AT69" s="21"/>
      <c r="AU69" s="21"/>
      <c r="AV69" s="21"/>
      <c r="AW69" s="21"/>
      <c r="AX69" s="21"/>
      <c r="AY69" s="21"/>
      <c r="AZ69" s="21"/>
      <c r="BA69" s="21"/>
      <c r="BB69" s="21"/>
      <c r="BC69" s="19"/>
    </row>
    <row r="70" spans="1:55" x14ac:dyDescent="0.2">
      <c r="A70" s="26" t="s">
        <v>156</v>
      </c>
      <c r="C70">
        <v>9488</v>
      </c>
      <c r="D70">
        <v>6084</v>
      </c>
      <c r="E70">
        <v>9488</v>
      </c>
      <c r="F70">
        <v>6084</v>
      </c>
      <c r="R70" s="3"/>
      <c r="S70" s="3"/>
      <c r="T70" s="3"/>
      <c r="U70" s="3"/>
      <c r="V70" s="3"/>
      <c r="W70" s="3"/>
      <c r="X70" s="14"/>
      <c r="Y70" s="14"/>
      <c r="Z70" s="14"/>
      <c r="AA70" s="14"/>
      <c r="AB70" s="14"/>
      <c r="AC70" s="14"/>
    </row>
    <row r="71" spans="1:55" x14ac:dyDescent="0.2">
      <c r="R71" s="3"/>
      <c r="S71" s="3"/>
      <c r="T71" s="3"/>
      <c r="U71" s="3"/>
      <c r="V71" s="3"/>
      <c r="W71" s="3"/>
      <c r="X71" s="14"/>
      <c r="Y71" s="14"/>
      <c r="Z71" s="14"/>
      <c r="AA71" s="14"/>
      <c r="AB71" s="14"/>
      <c r="AC71" s="14"/>
    </row>
    <row r="72" spans="1:55" x14ac:dyDescent="0.2">
      <c r="A72" s="26" t="s">
        <v>40</v>
      </c>
      <c r="R72" s="3"/>
      <c r="S72" s="3"/>
      <c r="T72" s="3"/>
      <c r="U72" s="3"/>
      <c r="V72" s="3"/>
      <c r="W72" s="3"/>
      <c r="X72" s="14"/>
      <c r="Y72" s="14"/>
      <c r="Z72" s="14"/>
      <c r="AA72" s="14"/>
      <c r="AB72" s="14"/>
      <c r="AC72" s="14"/>
    </row>
    <row r="73" spans="1:55" x14ac:dyDescent="0.2">
      <c r="A73" s="26" t="s">
        <v>134</v>
      </c>
      <c r="C73">
        <v>0</v>
      </c>
      <c r="D73">
        <v>0</v>
      </c>
      <c r="E73">
        <v>0</v>
      </c>
      <c r="F73">
        <v>0</v>
      </c>
      <c r="R73" s="3"/>
      <c r="S73" s="3"/>
      <c r="T73" s="3"/>
      <c r="U73" s="3"/>
      <c r="V73" s="3"/>
      <c r="W73" s="3"/>
      <c r="X73" s="14"/>
      <c r="Y73" s="14"/>
      <c r="Z73" s="14"/>
      <c r="AA73" s="14"/>
      <c r="AB73" s="14"/>
      <c r="AC73" s="14"/>
    </row>
    <row r="74" spans="1:55" x14ac:dyDescent="0.2">
      <c r="R74" s="3"/>
      <c r="S74" s="3"/>
      <c r="T74" s="3"/>
      <c r="U74" s="3"/>
      <c r="V74" s="3"/>
      <c r="W74" s="3"/>
      <c r="X74" s="14"/>
      <c r="Y74" s="14"/>
      <c r="Z74" s="14"/>
      <c r="AA74" s="14"/>
      <c r="AB74" s="14"/>
      <c r="AC74" s="14"/>
    </row>
    <row r="75" spans="1:55" x14ac:dyDescent="0.2">
      <c r="A75" s="26" t="s">
        <v>41</v>
      </c>
      <c r="R75" s="3"/>
      <c r="S75" s="3"/>
      <c r="T75" s="3"/>
      <c r="U75" s="3"/>
      <c r="V75" s="3"/>
      <c r="W75" s="3"/>
      <c r="X75" s="14"/>
      <c r="Y75" s="14"/>
      <c r="Z75" s="14"/>
      <c r="AA75" s="14"/>
      <c r="AB75" s="14"/>
      <c r="AC75" s="14"/>
    </row>
    <row r="76" spans="1:55" x14ac:dyDescent="0.2">
      <c r="A76" s="26" t="s">
        <v>42</v>
      </c>
      <c r="R76" s="3"/>
      <c r="S76" s="3"/>
      <c r="T76" s="3"/>
      <c r="U76" s="3"/>
      <c r="V76" s="3"/>
      <c r="W76" s="3"/>
      <c r="X76" s="14"/>
      <c r="Y76" s="14"/>
      <c r="Z76" s="14"/>
      <c r="AA76" s="14"/>
      <c r="AB76" s="14"/>
      <c r="AC76" s="14"/>
    </row>
    <row r="77" spans="1:55" x14ac:dyDescent="0.2">
      <c r="A77" s="26" t="s">
        <v>113</v>
      </c>
      <c r="B77" t="s">
        <v>43</v>
      </c>
      <c r="C77">
        <v>1</v>
      </c>
      <c r="D77">
        <v>1</v>
      </c>
      <c r="E77">
        <v>1</v>
      </c>
      <c r="F77">
        <v>1</v>
      </c>
      <c r="R77" s="3"/>
      <c r="S77" s="3"/>
      <c r="T77" s="3"/>
      <c r="U77" s="3"/>
      <c r="V77" s="3"/>
      <c r="W77" s="3"/>
      <c r="X77" s="14"/>
      <c r="Y77" s="14"/>
      <c r="Z77" s="14"/>
      <c r="AA77" s="14"/>
      <c r="AB77" s="14"/>
      <c r="AC77" s="14"/>
      <c r="AD77" s="14"/>
      <c r="AE77" s="14"/>
      <c r="AF77" s="14"/>
      <c r="AG77" s="14"/>
      <c r="AH77" s="14"/>
      <c r="AI77" s="14"/>
      <c r="AJ77" s="14"/>
      <c r="AK77" s="14"/>
      <c r="AL77" s="14"/>
      <c r="AM77" s="14"/>
      <c r="AN77" s="14"/>
      <c r="AO77" s="14"/>
      <c r="AP77" s="14"/>
      <c r="AR77" s="21"/>
      <c r="AS77" s="21"/>
      <c r="AT77" s="21"/>
      <c r="AU77" s="21"/>
      <c r="AV77" s="21"/>
      <c r="AW77" s="21"/>
      <c r="AX77" s="21"/>
      <c r="AY77" s="21"/>
      <c r="AZ77" s="21"/>
      <c r="BA77" s="21"/>
      <c r="BB77" s="21"/>
      <c r="BC77" s="21"/>
    </row>
    <row r="78" spans="1:55" x14ac:dyDescent="0.2">
      <c r="A78" s="26" t="s">
        <v>114</v>
      </c>
      <c r="C78">
        <v>0</v>
      </c>
      <c r="D78">
        <v>0</v>
      </c>
      <c r="E78">
        <v>0</v>
      </c>
      <c r="F78">
        <v>0</v>
      </c>
      <c r="R78" s="3"/>
      <c r="S78" s="3"/>
      <c r="T78" s="3"/>
      <c r="U78" s="3"/>
      <c r="V78" s="3"/>
      <c r="W78" s="3"/>
      <c r="X78" s="14"/>
      <c r="Y78" s="14"/>
      <c r="Z78" s="14"/>
      <c r="AA78" s="14"/>
      <c r="AB78" s="14"/>
      <c r="AC78" s="14"/>
      <c r="AD78" s="14"/>
      <c r="AE78" s="14"/>
      <c r="AF78" s="14"/>
      <c r="AG78" s="14"/>
      <c r="AH78" s="14"/>
      <c r="AI78" s="14"/>
      <c r="AJ78" s="14"/>
      <c r="AK78" s="14"/>
      <c r="AL78" s="14"/>
      <c r="AM78" s="14"/>
      <c r="AN78" s="14"/>
      <c r="AO78" s="14"/>
      <c r="AP78" s="14"/>
      <c r="AR78" s="21"/>
      <c r="AS78" s="21"/>
      <c r="AT78" s="21"/>
      <c r="AU78" s="21"/>
      <c r="AV78" s="21"/>
      <c r="AW78" s="21"/>
      <c r="AX78" s="21"/>
      <c r="AY78" s="21"/>
      <c r="AZ78" s="21"/>
      <c r="BA78" s="21"/>
      <c r="BB78" s="21"/>
      <c r="BC78" s="21"/>
    </row>
    <row r="79" spans="1:55" x14ac:dyDescent="0.2">
      <c r="R79" s="3"/>
      <c r="S79" s="3"/>
      <c r="T79" s="3"/>
      <c r="U79" s="3"/>
      <c r="V79" s="3"/>
      <c r="W79" s="3"/>
      <c r="X79" s="14"/>
      <c r="Y79" s="14"/>
      <c r="Z79" s="14"/>
      <c r="AA79" s="14"/>
      <c r="AB79" s="14"/>
      <c r="AC79" s="14"/>
      <c r="AR79" s="21"/>
      <c r="AS79" s="21"/>
      <c r="AT79" s="21"/>
      <c r="AU79" s="21"/>
      <c r="AV79" s="21"/>
      <c r="AW79" s="21"/>
      <c r="AX79" s="21"/>
      <c r="AY79" s="21"/>
      <c r="AZ79" s="21"/>
      <c r="BA79" s="21"/>
      <c r="BB79" s="21"/>
      <c r="BC79" s="21"/>
    </row>
    <row r="80" spans="1:55" x14ac:dyDescent="0.2">
      <c r="A80" s="26" t="s">
        <v>44</v>
      </c>
      <c r="R80" s="3"/>
      <c r="S80" s="3"/>
      <c r="T80" s="3"/>
      <c r="U80" s="3"/>
      <c r="V80" s="3"/>
      <c r="W80" s="3"/>
      <c r="X80" s="14"/>
      <c r="Y80" s="14"/>
      <c r="Z80" s="14"/>
      <c r="AA80" s="14"/>
      <c r="AB80" s="14"/>
      <c r="AC80" s="14"/>
      <c r="AR80" s="21"/>
      <c r="AS80" s="21"/>
      <c r="AT80" s="21"/>
      <c r="AU80" s="21"/>
      <c r="AV80" s="21"/>
      <c r="AW80" s="21"/>
      <c r="AX80" s="21"/>
      <c r="AY80" s="21"/>
      <c r="AZ80" s="21"/>
      <c r="BA80" s="21"/>
      <c r="BB80" s="21"/>
      <c r="BC80" s="21"/>
    </row>
    <row r="81" spans="1:55" x14ac:dyDescent="0.2">
      <c r="A81" s="26" t="s">
        <v>115</v>
      </c>
      <c r="C81">
        <v>40</v>
      </c>
      <c r="D81">
        <v>40</v>
      </c>
      <c r="E81">
        <v>40</v>
      </c>
      <c r="F81">
        <v>40</v>
      </c>
      <c r="R81" s="3"/>
      <c r="S81" s="3"/>
      <c r="T81" s="3"/>
      <c r="U81" s="3"/>
      <c r="V81" s="3"/>
      <c r="W81" s="3"/>
      <c r="X81" s="14"/>
      <c r="Y81" s="14"/>
      <c r="Z81" s="14"/>
      <c r="AA81" s="14"/>
      <c r="AB81" s="14"/>
      <c r="AC81" s="14"/>
      <c r="AD81" s="14"/>
      <c r="AE81" s="14"/>
      <c r="AF81" s="14"/>
      <c r="AG81" s="14"/>
      <c r="AH81" s="14"/>
      <c r="AI81" s="14"/>
      <c r="AJ81" s="14"/>
      <c r="AK81" s="14"/>
      <c r="AL81" s="14"/>
      <c r="AM81" s="14"/>
      <c r="AN81" s="14"/>
      <c r="AO81" s="14"/>
      <c r="AP81" s="14"/>
      <c r="AR81" s="21"/>
      <c r="AS81" s="21"/>
      <c r="AT81" s="21"/>
      <c r="AU81" s="21"/>
      <c r="AV81" s="21"/>
      <c r="AW81" s="21"/>
      <c r="AX81" s="21"/>
      <c r="AY81" s="21"/>
      <c r="AZ81" s="21"/>
      <c r="BA81" s="21"/>
      <c r="BB81" s="21"/>
      <c r="BC81" s="21"/>
    </row>
    <row r="82" spans="1:55" x14ac:dyDescent="0.2">
      <c r="R82" s="3"/>
      <c r="S82" s="3"/>
      <c r="T82" s="3"/>
      <c r="U82" s="3"/>
      <c r="V82" s="3"/>
      <c r="W82" s="3"/>
      <c r="X82" s="14"/>
      <c r="Y82" s="14"/>
      <c r="Z82" s="14"/>
      <c r="AA82" s="14"/>
      <c r="AB82" s="14"/>
      <c r="AC82" s="14"/>
      <c r="AR82" s="21"/>
      <c r="AS82" s="21"/>
      <c r="AT82" s="21"/>
      <c r="AU82" s="21"/>
      <c r="AV82" s="21"/>
      <c r="AW82" s="21"/>
      <c r="AX82" s="21"/>
      <c r="AY82" s="21"/>
      <c r="AZ82" s="21"/>
      <c r="BA82" s="21"/>
      <c r="BB82" s="21"/>
      <c r="BC82" s="21"/>
    </row>
    <row r="83" spans="1:55" x14ac:dyDescent="0.2">
      <c r="A83" s="26" t="s">
        <v>45</v>
      </c>
      <c r="R83" s="3"/>
      <c r="S83" s="3"/>
      <c r="T83" s="3"/>
      <c r="U83" s="3"/>
      <c r="V83" s="3"/>
      <c r="W83" s="3"/>
      <c r="X83" s="14"/>
      <c r="Y83" s="14"/>
      <c r="Z83" s="14"/>
      <c r="AA83" s="14"/>
      <c r="AB83" s="14"/>
      <c r="AC83" s="14"/>
      <c r="AR83" s="21"/>
      <c r="AS83" s="21"/>
      <c r="AT83" s="21"/>
      <c r="AU83" s="21"/>
      <c r="AV83" s="21"/>
      <c r="AW83" s="21"/>
      <c r="AX83" s="21"/>
      <c r="AY83" s="21"/>
      <c r="AZ83" s="21"/>
      <c r="BA83" s="21"/>
      <c r="BB83" s="21"/>
      <c r="BC83" s="21"/>
    </row>
    <row r="84" spans="1:55" x14ac:dyDescent="0.2">
      <c r="A84" s="26" t="s">
        <v>116</v>
      </c>
      <c r="B84" t="s">
        <v>46</v>
      </c>
      <c r="C84">
        <v>0.1</v>
      </c>
      <c r="D84">
        <v>0.1</v>
      </c>
      <c r="E84">
        <v>0.1</v>
      </c>
      <c r="F84">
        <v>0.1</v>
      </c>
      <c r="R84" s="3"/>
      <c r="S84" s="3"/>
      <c r="T84" s="3"/>
      <c r="U84" s="3"/>
      <c r="V84" s="3"/>
      <c r="W84" s="3"/>
      <c r="X84" s="14"/>
      <c r="Y84" s="14"/>
      <c r="Z84" s="14"/>
      <c r="AA84" s="14"/>
      <c r="AB84" s="14"/>
      <c r="AC84" s="14"/>
      <c r="AR84" s="21"/>
      <c r="AS84" s="21"/>
      <c r="AT84" s="21"/>
      <c r="AU84" s="21"/>
      <c r="AV84" s="21"/>
      <c r="AW84" s="21"/>
      <c r="AX84" s="21"/>
      <c r="AY84" s="21"/>
      <c r="AZ84" s="21"/>
      <c r="BA84" s="21"/>
      <c r="BB84" s="21"/>
      <c r="BC84" s="21"/>
    </row>
    <row r="85" spans="1:55" x14ac:dyDescent="0.2">
      <c r="A85" s="26" t="s">
        <v>117</v>
      </c>
      <c r="B85" t="s">
        <v>47</v>
      </c>
      <c r="C85">
        <v>0.2</v>
      </c>
      <c r="D85">
        <v>0.2</v>
      </c>
      <c r="E85">
        <v>0.2</v>
      </c>
      <c r="F85">
        <v>0.2</v>
      </c>
      <c r="R85" s="3"/>
      <c r="S85" s="3"/>
      <c r="T85" s="3"/>
      <c r="U85" s="3"/>
      <c r="V85" s="3"/>
      <c r="W85" s="3"/>
      <c r="X85" s="14"/>
      <c r="Y85" s="14"/>
      <c r="Z85" s="14"/>
      <c r="AA85" s="14"/>
      <c r="AB85" s="14"/>
      <c r="AC85" s="14"/>
      <c r="AR85" s="21"/>
      <c r="AS85" s="21"/>
      <c r="AT85" s="21"/>
      <c r="AU85" s="21"/>
      <c r="AV85" s="21"/>
      <c r="AW85" s="21"/>
      <c r="AX85" s="21"/>
      <c r="AY85" s="21"/>
      <c r="AZ85" s="21"/>
      <c r="BA85" s="21"/>
      <c r="BB85" s="21"/>
      <c r="BC85" s="21"/>
    </row>
    <row r="86" spans="1:55" x14ac:dyDescent="0.2">
      <c r="A86" s="26" t="s">
        <v>118</v>
      </c>
      <c r="B86" t="s">
        <v>48</v>
      </c>
      <c r="C86">
        <v>0.5</v>
      </c>
      <c r="D86">
        <v>0.5</v>
      </c>
      <c r="E86">
        <v>0.5</v>
      </c>
      <c r="F86">
        <v>0.5</v>
      </c>
      <c r="R86" s="3"/>
      <c r="S86" s="3"/>
      <c r="T86" s="3"/>
      <c r="U86" s="3"/>
      <c r="V86" s="3"/>
      <c r="W86" s="3"/>
      <c r="X86" s="14"/>
      <c r="Y86" s="14"/>
      <c r="Z86" s="14"/>
      <c r="AA86" s="14"/>
      <c r="AB86" s="14"/>
      <c r="AC86" s="14"/>
      <c r="AR86" s="21"/>
      <c r="AS86" s="21"/>
      <c r="AT86" s="21"/>
      <c r="AU86" s="21"/>
      <c r="AV86" s="21"/>
      <c r="AW86" s="21"/>
      <c r="AX86" s="21"/>
      <c r="AY86" s="21"/>
      <c r="AZ86" s="21"/>
      <c r="BA86" s="21"/>
      <c r="BB86" s="21"/>
      <c r="BC86" s="21"/>
    </row>
    <row r="87" spans="1:55" x14ac:dyDescent="0.2">
      <c r="R87" s="3"/>
      <c r="S87" s="3"/>
      <c r="T87" s="3"/>
      <c r="U87" s="3"/>
      <c r="V87" s="3"/>
      <c r="W87" s="3"/>
      <c r="X87" s="14"/>
      <c r="Y87" s="14"/>
      <c r="Z87" s="14"/>
      <c r="AA87" s="14"/>
      <c r="AB87" s="14"/>
      <c r="AC87" s="14"/>
      <c r="AR87" s="21"/>
      <c r="AS87" s="21"/>
      <c r="AT87" s="21"/>
      <c r="AU87" s="21"/>
      <c r="AV87" s="21"/>
      <c r="AW87" s="21"/>
      <c r="AX87" s="21"/>
      <c r="AY87" s="21"/>
      <c r="AZ87" s="21"/>
      <c r="BA87" s="21"/>
      <c r="BB87" s="21"/>
      <c r="BC87" s="21"/>
    </row>
    <row r="88" spans="1:55" x14ac:dyDescent="0.2">
      <c r="A88" s="26" t="s">
        <v>49</v>
      </c>
      <c r="R88" s="3"/>
      <c r="S88" s="3"/>
      <c r="T88" s="3"/>
      <c r="U88" s="3"/>
      <c r="V88" s="3"/>
      <c r="W88" s="3"/>
      <c r="X88" s="14"/>
      <c r="Y88" s="14"/>
      <c r="Z88" s="14"/>
      <c r="AA88" s="14"/>
      <c r="AB88" s="14"/>
      <c r="AC88" s="14"/>
      <c r="AR88" s="21"/>
      <c r="AS88" s="21"/>
      <c r="AT88" s="21"/>
      <c r="AU88" s="21"/>
      <c r="AV88" s="21"/>
      <c r="AW88" s="21"/>
      <c r="AX88" s="21"/>
      <c r="AY88" s="21"/>
      <c r="AZ88" s="21"/>
      <c r="BA88" s="21"/>
      <c r="BB88" s="21"/>
      <c r="BC88" s="21"/>
    </row>
    <row r="89" spans="1:55" x14ac:dyDescent="0.2">
      <c r="A89" s="26" t="s">
        <v>119</v>
      </c>
      <c r="C89">
        <v>0.5</v>
      </c>
      <c r="D89">
        <v>0.5</v>
      </c>
      <c r="E89">
        <v>0.5</v>
      </c>
      <c r="F89">
        <v>0.5</v>
      </c>
      <c r="R89" s="3"/>
      <c r="S89" s="3"/>
      <c r="T89" s="3"/>
      <c r="U89" s="3"/>
      <c r="V89" s="3"/>
      <c r="W89" s="3"/>
      <c r="X89" s="14"/>
      <c r="Y89" s="14"/>
      <c r="Z89" s="14"/>
      <c r="AA89" s="14"/>
      <c r="AB89" s="14"/>
      <c r="AC89" s="14"/>
      <c r="AR89" s="21"/>
      <c r="AS89" s="21"/>
      <c r="AT89" s="21"/>
      <c r="AU89" s="21"/>
      <c r="AV89" s="21"/>
      <c r="AW89" s="21"/>
      <c r="AX89" s="21"/>
      <c r="AY89" s="21"/>
      <c r="AZ89" s="21"/>
      <c r="BA89" s="21"/>
      <c r="BB89" s="21"/>
      <c r="BC89" s="21"/>
    </row>
    <row r="90" spans="1:55" x14ac:dyDescent="0.2">
      <c r="A90" s="26" t="s">
        <v>50</v>
      </c>
      <c r="R90" s="3"/>
      <c r="S90" s="3"/>
      <c r="T90" s="3"/>
      <c r="U90" s="3"/>
      <c r="V90" s="3"/>
      <c r="W90" s="3"/>
      <c r="X90" s="14"/>
      <c r="Y90" s="14"/>
      <c r="Z90" s="14"/>
      <c r="AA90" s="14"/>
      <c r="AB90" s="14"/>
      <c r="AC90" s="14"/>
    </row>
    <row r="91" spans="1:55" x14ac:dyDescent="0.2">
      <c r="A91" s="26" t="s">
        <v>51</v>
      </c>
      <c r="R91" s="3"/>
      <c r="S91" s="3"/>
      <c r="T91" s="3"/>
      <c r="U91" s="3"/>
      <c r="V91" s="3"/>
      <c r="W91" s="3"/>
      <c r="X91" s="14"/>
      <c r="Y91" s="14"/>
      <c r="Z91" s="14"/>
      <c r="AA91" s="14"/>
      <c r="AB91" s="14"/>
      <c r="AC91" s="14"/>
    </row>
    <row r="92" spans="1:55" x14ac:dyDescent="0.2">
      <c r="A92" s="26" t="s">
        <v>120</v>
      </c>
      <c r="B92" t="s">
        <v>52</v>
      </c>
      <c r="C92">
        <v>2.5999999999999999E-2</v>
      </c>
      <c r="D92">
        <v>2.5999999999999999E-2</v>
      </c>
      <c r="E92">
        <v>2.5999999999999999E-2</v>
      </c>
      <c r="F92">
        <v>2.5999999999999999E-2</v>
      </c>
      <c r="Q92" s="6"/>
      <c r="R92" s="6"/>
      <c r="S92" s="6"/>
      <c r="T92" s="6"/>
      <c r="U92" s="6"/>
      <c r="V92" s="6"/>
      <c r="W92" s="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row>
    <row r="93" spans="1:55" x14ac:dyDescent="0.2">
      <c r="A93" s="26" t="s">
        <v>121</v>
      </c>
      <c r="B93" t="s">
        <v>52</v>
      </c>
      <c r="C93">
        <v>2.5999999999999999E-2</v>
      </c>
      <c r="D93">
        <v>2.5999999999999999E-2</v>
      </c>
      <c r="E93">
        <v>2.5999999999999999E-2</v>
      </c>
      <c r="F93">
        <v>2.5999999999999999E-2</v>
      </c>
      <c r="Q93" s="6"/>
      <c r="R93" s="6"/>
      <c r="S93" s="6"/>
      <c r="T93" s="6"/>
      <c r="U93" s="6"/>
      <c r="V93" s="6"/>
      <c r="W93" s="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row>
    <row r="94" spans="1:55" x14ac:dyDescent="0.2">
      <c r="A94" s="26" t="s">
        <v>122</v>
      </c>
      <c r="B94" t="s">
        <v>53</v>
      </c>
      <c r="C94">
        <v>2.5999999999999999E-2</v>
      </c>
      <c r="D94">
        <v>2.5999999999999999E-2</v>
      </c>
      <c r="E94">
        <v>2.5999999999999999E-2</v>
      </c>
      <c r="F94">
        <v>2.5999999999999999E-2</v>
      </c>
      <c r="Q94" s="6"/>
      <c r="R94" s="6"/>
      <c r="S94" s="6"/>
      <c r="T94" s="6"/>
      <c r="U94" s="6"/>
      <c r="V94" s="6"/>
      <c r="W94" s="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row>
    <row r="95" spans="1:55" x14ac:dyDescent="0.2">
      <c r="A95" s="26" t="s">
        <v>123</v>
      </c>
      <c r="B95" t="s">
        <v>53</v>
      </c>
      <c r="C95">
        <v>2.5999999999999999E-2</v>
      </c>
      <c r="D95">
        <v>2.5999999999999999E-2</v>
      </c>
      <c r="E95">
        <v>2.5999999999999999E-2</v>
      </c>
      <c r="F95">
        <v>2.5999999999999999E-2</v>
      </c>
      <c r="Q95" s="6"/>
      <c r="R95" s="6"/>
      <c r="S95" s="6"/>
      <c r="T95" s="6"/>
      <c r="U95" s="6"/>
      <c r="V95" s="6"/>
      <c r="W95" s="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row>
    <row r="96" spans="1:55" x14ac:dyDescent="0.2">
      <c r="A96" s="26" t="s">
        <v>124</v>
      </c>
      <c r="B96" t="s">
        <v>54</v>
      </c>
      <c r="C96">
        <v>2.5999999999999999E-2</v>
      </c>
      <c r="D96">
        <v>2.5999999999999999E-2</v>
      </c>
      <c r="E96">
        <v>2.5999999999999999E-2</v>
      </c>
      <c r="F96">
        <v>2.5999999999999999E-2</v>
      </c>
      <c r="Q96" s="6"/>
      <c r="R96" s="6"/>
      <c r="S96" s="6"/>
      <c r="T96" s="6"/>
      <c r="U96" s="6"/>
      <c r="V96" s="6"/>
      <c r="W96" s="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row>
    <row r="97" spans="1:55" x14ac:dyDescent="0.2">
      <c r="A97" s="26" t="s">
        <v>125</v>
      </c>
      <c r="B97" t="s">
        <v>54</v>
      </c>
      <c r="C97">
        <v>2.5999999999999999E-2</v>
      </c>
      <c r="D97">
        <v>2.5999999999999999E-2</v>
      </c>
      <c r="E97">
        <v>2.5999999999999999E-2</v>
      </c>
      <c r="F97">
        <v>2.5999999999999999E-2</v>
      </c>
      <c r="Q97" s="6"/>
      <c r="R97" s="6"/>
      <c r="S97" s="6"/>
      <c r="T97" s="6"/>
      <c r="U97" s="6"/>
      <c r="V97" s="6"/>
      <c r="W97" s="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c r="BB97" s="16"/>
      <c r="BC97" s="16"/>
    </row>
    <row r="98" spans="1:55" x14ac:dyDescent="0.2">
      <c r="A98" s="26" t="s">
        <v>157</v>
      </c>
      <c r="C98">
        <v>2.5999999999999999E-2</v>
      </c>
      <c r="D98">
        <v>2.5999999999999999E-2</v>
      </c>
      <c r="E98">
        <v>2.5999999999999999E-2</v>
      </c>
      <c r="F98">
        <v>2.5999999999999999E-2</v>
      </c>
      <c r="Q98" s="6"/>
      <c r="R98" s="6"/>
      <c r="S98" s="6"/>
      <c r="T98" s="6"/>
      <c r="U98" s="6"/>
      <c r="V98" s="6"/>
      <c r="W98" s="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c r="BC98" s="16"/>
    </row>
    <row r="99" spans="1:55" x14ac:dyDescent="0.2">
      <c r="R99" s="3"/>
      <c r="S99" s="3"/>
      <c r="T99" s="3"/>
      <c r="U99" s="3"/>
      <c r="V99" s="3"/>
      <c r="W99" s="3"/>
      <c r="X99" s="14"/>
      <c r="Y99" s="14"/>
      <c r="Z99" s="14"/>
      <c r="AA99" s="14"/>
      <c r="AB99" s="14"/>
      <c r="AC99" s="14"/>
      <c r="AD99" s="14"/>
      <c r="AE99" s="14"/>
      <c r="AF99" s="14"/>
      <c r="AG99" s="14"/>
      <c r="AH99" s="14"/>
      <c r="AI99" s="14"/>
      <c r="AJ99" s="14"/>
      <c r="AK99" s="14"/>
      <c r="AL99" s="14"/>
      <c r="AM99" s="14"/>
      <c r="AN99" s="14"/>
      <c r="AO99" s="14"/>
      <c r="AP99" s="14"/>
    </row>
    <row r="100" spans="1:55" x14ac:dyDescent="0.2">
      <c r="A100" s="26" t="s">
        <v>55</v>
      </c>
      <c r="R100" s="3"/>
      <c r="S100" s="3"/>
      <c r="T100" s="3"/>
      <c r="U100" s="3"/>
      <c r="V100" s="3"/>
      <c r="W100" s="3"/>
      <c r="X100" s="14"/>
      <c r="Y100" s="14"/>
      <c r="Z100" s="14"/>
      <c r="AA100" s="14"/>
      <c r="AB100" s="14"/>
      <c r="AC100" s="14"/>
    </row>
    <row r="101" spans="1:55" x14ac:dyDescent="0.2">
      <c r="A101" s="26" t="s">
        <v>56</v>
      </c>
      <c r="R101" s="3"/>
      <c r="S101" s="3"/>
      <c r="T101" s="3"/>
      <c r="U101" s="3"/>
      <c r="V101" s="3"/>
      <c r="W101" s="3"/>
      <c r="X101" s="14"/>
      <c r="Y101" s="14"/>
      <c r="Z101" s="14"/>
      <c r="AA101" s="14"/>
      <c r="AB101" s="14"/>
      <c r="AC101" s="14"/>
    </row>
    <row r="102" spans="1:55" x14ac:dyDescent="0.2">
      <c r="A102" s="26" t="s">
        <v>126</v>
      </c>
      <c r="C102">
        <v>0.25</v>
      </c>
      <c r="D102">
        <v>0.25</v>
      </c>
      <c r="E102">
        <v>0.25</v>
      </c>
      <c r="F102">
        <v>0.25</v>
      </c>
      <c r="R102" s="3"/>
      <c r="S102" s="3"/>
      <c r="T102" s="3"/>
      <c r="U102" s="3"/>
      <c r="V102" s="3"/>
      <c r="W102" s="3"/>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row>
    <row r="103" spans="1:55" x14ac:dyDescent="0.2">
      <c r="R103" s="3"/>
      <c r="S103" s="3"/>
      <c r="T103" s="3"/>
      <c r="U103" s="3"/>
      <c r="V103" s="3"/>
      <c r="W103" s="3"/>
      <c r="X103" s="14"/>
      <c r="Y103" s="14"/>
      <c r="Z103" s="14"/>
      <c r="AA103" s="14"/>
      <c r="AB103" s="14"/>
      <c r="AC103" s="14"/>
      <c r="AQ103"/>
    </row>
    <row r="104" spans="1:55" x14ac:dyDescent="0.2">
      <c r="A104" s="26" t="s">
        <v>57</v>
      </c>
      <c r="R104" s="3"/>
      <c r="S104" s="3"/>
      <c r="T104" s="3"/>
      <c r="U104" s="3"/>
      <c r="V104" s="3"/>
      <c r="W104" s="3"/>
      <c r="X104" s="14"/>
      <c r="Y104" s="14"/>
      <c r="Z104" s="14"/>
      <c r="AA104" s="14"/>
      <c r="AB104" s="14"/>
      <c r="AC104" s="14"/>
      <c r="AQ104"/>
    </row>
    <row r="105" spans="1:55" x14ac:dyDescent="0.2">
      <c r="A105" s="26" t="s">
        <v>56</v>
      </c>
      <c r="R105" s="3"/>
      <c r="S105" s="3"/>
      <c r="T105" s="3"/>
      <c r="U105" s="3"/>
      <c r="V105" s="3"/>
      <c r="W105" s="3"/>
      <c r="X105" s="14"/>
      <c r="Y105" s="14"/>
      <c r="Z105" s="14"/>
      <c r="AA105" s="14"/>
      <c r="AB105" s="14"/>
      <c r="AC105" s="14"/>
      <c r="AQ105"/>
    </row>
    <row r="106" spans="1:55" x14ac:dyDescent="0.2">
      <c r="A106" s="26" t="s">
        <v>127</v>
      </c>
      <c r="C106">
        <v>0.5</v>
      </c>
      <c r="D106">
        <v>0.5</v>
      </c>
      <c r="E106">
        <v>0.5</v>
      </c>
      <c r="F106">
        <v>0.5</v>
      </c>
      <c r="R106" s="3"/>
      <c r="S106" s="3"/>
      <c r="T106" s="3"/>
      <c r="U106" s="3"/>
      <c r="V106" s="3"/>
      <c r="W106" s="3"/>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row>
    <row r="107" spans="1:55" x14ac:dyDescent="0.2">
      <c r="R107" s="3"/>
      <c r="S107" s="3"/>
      <c r="T107" s="3"/>
      <c r="U107" s="3"/>
      <c r="V107" s="3"/>
      <c r="W107" s="3"/>
      <c r="X107" s="14"/>
      <c r="Y107" s="14"/>
      <c r="Z107" s="14"/>
      <c r="AA107" s="14"/>
      <c r="AB107" s="14"/>
      <c r="AC107" s="14"/>
      <c r="AQ107"/>
    </row>
    <row r="108" spans="1:55" x14ac:dyDescent="0.2">
      <c r="A108" s="26" t="s">
        <v>58</v>
      </c>
      <c r="R108" s="3"/>
      <c r="S108" s="3"/>
      <c r="T108" s="3"/>
      <c r="U108" s="3"/>
      <c r="V108" s="3"/>
      <c r="W108" s="3"/>
      <c r="X108" s="14"/>
      <c r="Y108" s="14"/>
      <c r="Z108" s="14"/>
      <c r="AA108" s="14"/>
      <c r="AB108" s="14"/>
      <c r="AC108" s="14"/>
      <c r="AQ108"/>
    </row>
    <row r="109" spans="1:55" x14ac:dyDescent="0.2">
      <c r="A109" s="26" t="s">
        <v>128</v>
      </c>
      <c r="B109" t="s">
        <v>59</v>
      </c>
      <c r="C109" t="s">
        <v>78</v>
      </c>
      <c r="D109" t="s">
        <v>78</v>
      </c>
      <c r="E109" t="s">
        <v>78</v>
      </c>
      <c r="F109" t="s">
        <v>78</v>
      </c>
      <c r="R109" s="3"/>
      <c r="S109" s="3"/>
      <c r="T109" s="3"/>
      <c r="U109" s="3"/>
      <c r="V109" s="3"/>
      <c r="W109" s="3"/>
      <c r="X109" s="14"/>
      <c r="Y109" s="14"/>
      <c r="Z109" s="14"/>
      <c r="AA109" s="14"/>
      <c r="AB109" s="14"/>
      <c r="AC109" s="14"/>
      <c r="AQ109"/>
    </row>
    <row r="110" spans="1:55" x14ac:dyDescent="0.2">
      <c r="R110" s="3"/>
      <c r="S110" s="3"/>
      <c r="T110" s="3"/>
      <c r="U110" s="3"/>
      <c r="V110" s="3"/>
      <c r="W110" s="3"/>
      <c r="X110" s="14"/>
      <c r="Y110" s="14"/>
      <c r="Z110" s="14"/>
      <c r="AA110" s="14"/>
      <c r="AB110" s="14"/>
      <c r="AC110" s="14"/>
    </row>
    <row r="111" spans="1:55" x14ac:dyDescent="0.2">
      <c r="A111" s="26" t="s">
        <v>60</v>
      </c>
      <c r="R111" s="3"/>
      <c r="S111" s="3"/>
      <c r="T111" s="3"/>
      <c r="U111" s="3"/>
      <c r="V111" s="3"/>
      <c r="W111" s="3"/>
      <c r="X111" s="14"/>
      <c r="Y111" s="14"/>
      <c r="Z111" s="14"/>
      <c r="AA111" s="14"/>
      <c r="AB111" s="14"/>
      <c r="AC111" s="14"/>
    </row>
    <row r="112" spans="1:55" x14ac:dyDescent="0.2">
      <c r="A112" s="26" t="s">
        <v>61</v>
      </c>
      <c r="R112" s="3"/>
      <c r="S112" s="3"/>
      <c r="T112" s="3"/>
      <c r="U112" s="3"/>
      <c r="V112" s="3"/>
      <c r="W112" s="3"/>
      <c r="X112" s="14"/>
      <c r="Y112" s="14"/>
      <c r="Z112" s="14"/>
      <c r="AA112" s="14"/>
      <c r="AB112" s="14"/>
      <c r="AC112" s="14"/>
    </row>
    <row r="113" spans="1:55" x14ac:dyDescent="0.2">
      <c r="A113" s="26" t="s">
        <v>62</v>
      </c>
      <c r="R113" s="3"/>
      <c r="S113" s="3"/>
      <c r="T113" s="3"/>
      <c r="U113" s="3"/>
      <c r="V113" s="3"/>
      <c r="W113" s="3"/>
      <c r="X113" s="14"/>
      <c r="Y113" s="14"/>
      <c r="Z113" s="14"/>
      <c r="AA113" s="14"/>
      <c r="AB113" s="14"/>
      <c r="AC113" s="14"/>
    </row>
    <row r="114" spans="1:55" x14ac:dyDescent="0.2">
      <c r="A114" s="26" t="s">
        <v>129</v>
      </c>
      <c r="B114" t="s">
        <v>63</v>
      </c>
      <c r="C114" t="s">
        <v>79</v>
      </c>
      <c r="D114" t="s">
        <v>79</v>
      </c>
      <c r="E114" t="s">
        <v>79</v>
      </c>
      <c r="F114" t="s">
        <v>79</v>
      </c>
      <c r="R114" s="3"/>
      <c r="S114" s="3"/>
      <c r="T114" s="3"/>
      <c r="U114" s="3"/>
      <c r="V114" s="3"/>
      <c r="W114" s="3"/>
      <c r="X114" s="14"/>
      <c r="Y114" s="14"/>
      <c r="Z114" s="14"/>
      <c r="AA114" s="14"/>
      <c r="AB114" s="14"/>
      <c r="AC114" s="14"/>
      <c r="AQ114"/>
    </row>
    <row r="115" spans="1:55" x14ac:dyDescent="0.2">
      <c r="R115" s="3"/>
      <c r="S115" s="3"/>
      <c r="T115" s="3"/>
      <c r="U115" s="3"/>
      <c r="V115" s="3"/>
      <c r="W115" s="3"/>
      <c r="X115" s="14"/>
      <c r="Y115" s="14"/>
      <c r="Z115" s="14"/>
      <c r="AA115" s="14"/>
      <c r="AB115" s="14"/>
      <c r="AC115" s="14"/>
    </row>
    <row r="116" spans="1:55" x14ac:dyDescent="0.2">
      <c r="A116" s="26" t="s">
        <v>64</v>
      </c>
      <c r="R116" s="3"/>
      <c r="S116" s="3"/>
      <c r="T116" s="3"/>
      <c r="U116" s="3"/>
      <c r="V116" s="3"/>
      <c r="W116" s="3"/>
      <c r="X116" s="14"/>
      <c r="Y116" s="14"/>
      <c r="Z116" s="14"/>
      <c r="AA116" s="14"/>
      <c r="AB116" s="14"/>
      <c r="AC116" s="14"/>
    </row>
    <row r="117" spans="1:55" x14ac:dyDescent="0.2">
      <c r="A117" s="26" t="s">
        <v>65</v>
      </c>
      <c r="R117" s="3"/>
      <c r="S117" s="3"/>
      <c r="T117" s="3"/>
      <c r="U117" s="3"/>
      <c r="V117" s="3"/>
      <c r="W117" s="3"/>
      <c r="X117" s="14"/>
      <c r="Y117" s="14"/>
      <c r="Z117" s="14"/>
      <c r="AA117" s="14"/>
      <c r="AB117" s="14"/>
      <c r="AC117" s="14"/>
    </row>
    <row r="118" spans="1:55" x14ac:dyDescent="0.2">
      <c r="A118" s="26" t="s">
        <v>66</v>
      </c>
      <c r="R118" s="3"/>
      <c r="S118" s="3"/>
      <c r="T118" s="3"/>
      <c r="U118" s="3"/>
      <c r="V118" s="3"/>
      <c r="W118" s="3"/>
      <c r="X118" s="14"/>
      <c r="Y118" s="14"/>
      <c r="Z118" s="14"/>
      <c r="AA118" s="14"/>
      <c r="AB118" s="14"/>
      <c r="AC118" s="14"/>
    </row>
    <row r="119" spans="1:55" x14ac:dyDescent="0.2">
      <c r="A119" s="26" t="s">
        <v>145</v>
      </c>
      <c r="C119" t="s">
        <v>80</v>
      </c>
      <c r="D119" t="s">
        <v>80</v>
      </c>
      <c r="E119" t="s">
        <v>80</v>
      </c>
      <c r="F119" t="s">
        <v>80</v>
      </c>
      <c r="R119" s="3"/>
      <c r="S119" s="3"/>
      <c r="T119" s="3"/>
      <c r="U119" s="3"/>
      <c r="V119" s="3"/>
      <c r="W119" s="3"/>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row>
    <row r="120" spans="1:55" x14ac:dyDescent="0.2">
      <c r="A120" s="26" t="s">
        <v>130</v>
      </c>
      <c r="C120">
        <v>1</v>
      </c>
      <c r="D120">
        <v>1</v>
      </c>
      <c r="E120">
        <v>1</v>
      </c>
      <c r="F120">
        <v>1</v>
      </c>
      <c r="R120" s="18"/>
      <c r="S120" s="3"/>
      <c r="T120" s="3"/>
      <c r="U120" s="3"/>
      <c r="V120" s="3"/>
      <c r="W120" s="14"/>
      <c r="X120" s="14"/>
      <c r="Y120" s="14"/>
      <c r="Z120" s="14"/>
      <c r="AA120" s="14"/>
      <c r="AB120" s="14"/>
      <c r="AC120" s="14"/>
      <c r="AD120" s="22"/>
      <c r="AE120" s="17"/>
      <c r="AF120" s="22"/>
      <c r="AR120" s="19"/>
      <c r="AS120" s="7"/>
      <c r="AT120" s="7"/>
      <c r="AU120" s="7"/>
      <c r="AV120" s="7"/>
      <c r="AW120" s="7"/>
      <c r="AX120" s="7"/>
      <c r="AY120" s="7"/>
      <c r="AZ120" s="7"/>
      <c r="BA120" s="7"/>
      <c r="BB120" s="7"/>
      <c r="BC120" s="7"/>
    </row>
    <row r="121" spans="1:55" x14ac:dyDescent="0.2">
      <c r="A121" s="26" t="s">
        <v>158</v>
      </c>
      <c r="C121" t="s">
        <v>80</v>
      </c>
      <c r="D121" t="s">
        <v>80</v>
      </c>
      <c r="E121" t="s">
        <v>80</v>
      </c>
      <c r="F121" t="s">
        <v>80</v>
      </c>
      <c r="R121" s="18"/>
      <c r="S121" s="3"/>
      <c r="T121" s="3"/>
      <c r="U121" s="3"/>
      <c r="V121" s="3"/>
      <c r="W121" s="14"/>
      <c r="X121" s="14"/>
      <c r="Y121" s="14"/>
      <c r="Z121" s="14"/>
      <c r="AA121" s="14"/>
      <c r="AB121" s="14"/>
      <c r="AC121" s="14"/>
      <c r="AD121" s="22"/>
      <c r="AE121" s="17"/>
      <c r="AF121" s="22"/>
      <c r="AR121" s="19"/>
      <c r="AS121" s="7"/>
      <c r="AT121" s="7"/>
      <c r="AU121" s="7"/>
      <c r="AV121" s="7"/>
      <c r="AW121" s="7"/>
      <c r="AX121" s="7"/>
      <c r="AY121" s="7"/>
      <c r="AZ121" s="7"/>
      <c r="BA121" s="7"/>
      <c r="BB121" s="7"/>
      <c r="BC121" s="7"/>
    </row>
    <row r="122" spans="1:55" x14ac:dyDescent="0.2">
      <c r="A122" s="26" t="s">
        <v>159</v>
      </c>
      <c r="C122" t="s">
        <v>80</v>
      </c>
      <c r="D122" t="s">
        <v>80</v>
      </c>
      <c r="E122" t="s">
        <v>80</v>
      </c>
      <c r="F122" t="s">
        <v>80</v>
      </c>
      <c r="R122" s="3"/>
      <c r="S122" s="3"/>
      <c r="T122" s="3"/>
      <c r="U122" s="3"/>
      <c r="V122" s="3"/>
      <c r="W122" s="3"/>
      <c r="X122" s="14"/>
      <c r="Y122" s="14"/>
      <c r="Z122" s="14"/>
      <c r="AA122" s="14"/>
      <c r="AB122" s="14"/>
      <c r="AC122" s="14"/>
      <c r="AS122" s="7"/>
      <c r="AT122" s="7"/>
      <c r="AU122" s="7"/>
      <c r="AV122" s="7"/>
      <c r="AW122" s="7"/>
    </row>
    <row r="123" spans="1:55" x14ac:dyDescent="0.2">
      <c r="R123" s="3"/>
      <c r="S123" s="3"/>
      <c r="T123" s="3"/>
      <c r="U123" s="3"/>
      <c r="V123" s="3"/>
      <c r="W123" s="3"/>
      <c r="X123" s="14"/>
      <c r="Y123" s="14"/>
      <c r="Z123" s="14"/>
      <c r="AA123" s="14"/>
      <c r="AB123" s="14"/>
      <c r="AC123" s="14"/>
      <c r="AS123" s="7"/>
      <c r="AT123" s="7"/>
      <c r="AU123" s="7"/>
      <c r="AV123" s="7"/>
      <c r="AW123" s="7"/>
    </row>
    <row r="124" spans="1:55" x14ac:dyDescent="0.2">
      <c r="A124" s="26" t="s">
        <v>67</v>
      </c>
      <c r="R124" s="3"/>
      <c r="S124" s="3"/>
      <c r="T124" s="3"/>
      <c r="U124" s="3"/>
      <c r="V124" s="3"/>
      <c r="W124" s="3"/>
      <c r="X124" s="14"/>
      <c r="Y124" s="14"/>
      <c r="Z124" s="14"/>
      <c r="AA124" s="14"/>
      <c r="AB124" s="14"/>
      <c r="AC124" s="14"/>
    </row>
    <row r="125" spans="1:55" x14ac:dyDescent="0.2">
      <c r="A125" s="26" t="s">
        <v>65</v>
      </c>
      <c r="R125" s="3"/>
      <c r="S125" s="3"/>
      <c r="T125" s="3"/>
      <c r="U125" s="3"/>
      <c r="V125" s="3"/>
      <c r="W125" s="3"/>
      <c r="X125" s="14"/>
      <c r="Y125" s="14"/>
      <c r="Z125" s="14"/>
      <c r="AA125" s="14"/>
      <c r="AB125" s="14"/>
      <c r="AC125" s="14"/>
    </row>
    <row r="126" spans="1:55" x14ac:dyDescent="0.2">
      <c r="A126" s="26" t="s">
        <v>68</v>
      </c>
      <c r="R126" s="3"/>
      <c r="S126" s="3"/>
      <c r="T126" s="3"/>
      <c r="U126" s="3"/>
      <c r="V126" s="3"/>
      <c r="W126" s="3"/>
      <c r="X126" s="14"/>
      <c r="Y126" s="14"/>
      <c r="Z126" s="14"/>
      <c r="AA126" s="14"/>
      <c r="AB126" s="14"/>
      <c r="AC126" s="14"/>
    </row>
    <row r="127" spans="1:55" x14ac:dyDescent="0.2">
      <c r="A127" s="26" t="s">
        <v>69</v>
      </c>
      <c r="R127" s="3"/>
      <c r="S127" s="3"/>
      <c r="T127" s="3"/>
      <c r="U127" s="3"/>
      <c r="V127" s="3"/>
      <c r="W127" s="3"/>
      <c r="X127" s="14"/>
      <c r="Y127" s="14"/>
      <c r="Z127" s="14"/>
      <c r="AA127" s="14"/>
      <c r="AB127" s="14"/>
      <c r="AC127" s="14"/>
    </row>
    <row r="128" spans="1:55" x14ac:dyDescent="0.2">
      <c r="A128" s="26" t="s">
        <v>131</v>
      </c>
      <c r="B128" t="s">
        <v>70</v>
      </c>
      <c r="C128" t="s">
        <v>166</v>
      </c>
      <c r="D128" t="s">
        <v>167</v>
      </c>
      <c r="E128" t="s">
        <v>166</v>
      </c>
      <c r="F128" t="s">
        <v>167</v>
      </c>
      <c r="R128" s="18"/>
      <c r="S128" s="3"/>
      <c r="T128" s="3"/>
      <c r="U128" s="3"/>
      <c r="V128" s="3"/>
      <c r="W128" s="3"/>
      <c r="AE128" s="17"/>
      <c r="AR128" s="19"/>
    </row>
    <row r="129" spans="1:50" x14ac:dyDescent="0.2">
      <c r="R129" s="3"/>
      <c r="S129" s="3"/>
      <c r="T129" s="3"/>
      <c r="U129" s="3"/>
      <c r="V129" s="3"/>
      <c r="W129" s="3"/>
      <c r="X129" s="14"/>
      <c r="Y129" s="14"/>
      <c r="Z129" s="14"/>
      <c r="AA129" s="14"/>
      <c r="AB129" s="14"/>
      <c r="AC129" s="14"/>
    </row>
    <row r="130" spans="1:50" x14ac:dyDescent="0.2">
      <c r="A130" s="26" t="s">
        <v>71</v>
      </c>
      <c r="R130" s="3"/>
      <c r="S130" s="3"/>
      <c r="T130" s="3"/>
      <c r="U130" s="3"/>
      <c r="V130" s="3"/>
      <c r="W130" s="3"/>
      <c r="X130" s="14"/>
      <c r="Y130" s="14"/>
      <c r="Z130" s="14"/>
      <c r="AA130" s="14"/>
      <c r="AB130" s="14"/>
      <c r="AC130" s="14"/>
    </row>
    <row r="131" spans="1:50" x14ac:dyDescent="0.2">
      <c r="A131" s="26" t="s">
        <v>72</v>
      </c>
      <c r="R131" s="3"/>
      <c r="S131" s="3"/>
      <c r="T131" s="3"/>
      <c r="U131" s="3"/>
      <c r="V131" s="3"/>
      <c r="W131" s="3"/>
      <c r="X131" s="14"/>
      <c r="Y131" s="14"/>
      <c r="Z131" s="14"/>
      <c r="AA131" s="14"/>
      <c r="AB131" s="14"/>
      <c r="AC131" s="14"/>
    </row>
    <row r="132" spans="1:50" x14ac:dyDescent="0.2">
      <c r="A132" s="26" t="s">
        <v>132</v>
      </c>
      <c r="C132">
        <v>0</v>
      </c>
      <c r="D132">
        <v>0</v>
      </c>
      <c r="E132">
        <v>0</v>
      </c>
      <c r="F132">
        <v>0</v>
      </c>
      <c r="R132" s="3"/>
      <c r="S132" s="3"/>
      <c r="T132" s="3"/>
      <c r="U132" s="3"/>
      <c r="V132" s="3"/>
      <c r="W132" s="3"/>
      <c r="X132" s="14"/>
      <c r="Y132" s="14"/>
      <c r="Z132" s="14"/>
      <c r="AA132" s="14"/>
      <c r="AB132" s="14"/>
      <c r="AC132" s="14"/>
      <c r="AD132" s="14"/>
      <c r="AE132" s="14"/>
      <c r="AF132" s="14"/>
      <c r="AG132" s="14"/>
      <c r="AH132" s="14"/>
      <c r="AI132" s="14"/>
      <c r="AJ132" s="14"/>
      <c r="AK132" s="14"/>
      <c r="AL132" s="14"/>
      <c r="AM132" s="14"/>
      <c r="AN132" s="14"/>
      <c r="AO132" s="14"/>
      <c r="AP132" s="14"/>
      <c r="AR132" s="14"/>
      <c r="AS132" s="14"/>
      <c r="AT132" s="14"/>
      <c r="AU132" s="14"/>
      <c r="AV132" s="14"/>
      <c r="AW132" s="14"/>
      <c r="AX132" s="14"/>
    </row>
    <row r="133" spans="1:50" x14ac:dyDescent="0.2">
      <c r="T133" s="3"/>
      <c r="U133" s="3"/>
      <c r="V133" s="3"/>
      <c r="W133" s="3"/>
      <c r="X133" s="14"/>
      <c r="Y133" s="14"/>
      <c r="Z133" s="14"/>
      <c r="AA133" s="14"/>
      <c r="AB133" s="14"/>
      <c r="AC133" s="14"/>
    </row>
    <row r="134" spans="1:50" x14ac:dyDescent="0.2">
      <c r="T134" s="3"/>
      <c r="U134" s="3"/>
      <c r="V134" s="3"/>
      <c r="W134" s="3"/>
      <c r="X134" s="14"/>
      <c r="Y134" s="14"/>
      <c r="Z134" s="14"/>
      <c r="AA134" s="14"/>
      <c r="AB134" s="14"/>
      <c r="AC134" s="14"/>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28" t="s">
        <v>144</v>
      </c>
    </row>
    <row r="2" spans="1:1" ht="16" x14ac:dyDescent="0.2">
      <c r="A2" s="27" t="s">
        <v>138</v>
      </c>
    </row>
    <row r="3" spans="1:1" ht="16" x14ac:dyDescent="0.2">
      <c r="A3" s="27" t="s">
        <v>139</v>
      </c>
    </row>
    <row r="4" spans="1:1" ht="16" x14ac:dyDescent="0.2">
      <c r="A4" s="27" t="s">
        <v>140</v>
      </c>
    </row>
    <row r="5" spans="1:1" ht="16" x14ac:dyDescent="0.2">
      <c r="A5" s="27" t="s">
        <v>141</v>
      </c>
    </row>
    <row r="6" spans="1:1" ht="16" x14ac:dyDescent="0.2">
      <c r="A6" s="27" t="s">
        <v>142</v>
      </c>
    </row>
    <row r="7" spans="1:1" ht="16" x14ac:dyDescent="0.2">
      <c r="A7" s="27" t="s">
        <v>143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2022-09-16T20:05:53Z</dcterms:modified>
</cp:coreProperties>
</file>