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Toshiba\Desktop\User 2\Desktop\cattle data\"/>
    </mc:Choice>
  </mc:AlternateContent>
  <bookViews>
    <workbookView xWindow="0" yWindow="0" windowWidth="20490" windowHeight="7755"/>
  </bookViews>
  <sheets>
    <sheet name="Sheet1" sheetId="1" r:id="rId1"/>
    <sheet name="About" sheetId="2" r:id="rId2"/>
  </sheets>
  <definedNames>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CorrelationEnabledState" hidden="1">1</definedName>
    <definedName name="_AtRisk_SimSetting_GoalSeekTargetValue" hidden="1">0</definedName>
    <definedName name="_AtRisk_SimSetting_LiveUpdate" hidden="1">TRUE</definedName>
    <definedName name="_AtRisk_SimSetting_MacroMode" hidden="1">0</definedName>
    <definedName name="_AtRisk_SimSetting_MacroRecalculationBehavior" hidden="1">0</definedName>
    <definedName name="_AtRisk_SimSetting_MaxAutoIterations" hidden="1">50000</definedName>
    <definedName name="_AtRisk_SimSetting_MultipleCPUCount" hidden="1">-1</definedName>
    <definedName name="_AtRisk_SimSetting_MultipleCPUMode" hidden="1">2</definedName>
    <definedName name="_AtRisk_SimSetting_MultipleCPUModeV8" hidden="1">2</definedName>
    <definedName name="_AtRisk_SimSetting_RandomNumberGenerator"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1</definedName>
    <definedName name="_AtRisk_SimSetting_StdRecalcWithoutRiskStaticPercentile" hidden="1">0.5</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8</definedName>
    <definedName name="RiskMinimizeOnStart" hidden="1">FALSE</definedName>
    <definedName name="RiskMonitorConvergence" hidden="1">FALSE</definedName>
    <definedName name="RiskMultipleCPUSupportEnabled"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0</definedName>
    <definedName name="RiskUpdateDisplay" hidden="1">FALSE</definedName>
    <definedName name="RiskUseDifferentSeedForEachSim" hidden="1">FALSE</definedName>
    <definedName name="RiskUseFixedSeed" hidden="1">FALSE</definedName>
    <definedName name="RiskUseMultipleCPUs" hidden="1">FALSE</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13" i="1" l="1"/>
  <c r="U13" i="1"/>
  <c r="V13" i="1"/>
  <c r="W13" i="1"/>
  <c r="X13" i="1"/>
  <c r="Y13" i="1"/>
  <c r="Z13" i="1"/>
  <c r="AA13" i="1"/>
  <c r="AB13" i="1"/>
  <c r="AC13" i="1"/>
  <c r="AD13" i="1"/>
  <c r="AE13" i="1"/>
  <c r="AF13" i="1"/>
  <c r="S13" i="1"/>
  <c r="D13" i="1"/>
  <c r="E13" i="1"/>
  <c r="F13" i="1"/>
  <c r="G13" i="1"/>
  <c r="H13" i="1"/>
  <c r="I13" i="1"/>
  <c r="J13" i="1"/>
  <c r="K13" i="1"/>
  <c r="L13" i="1"/>
  <c r="M13" i="1"/>
  <c r="N13" i="1"/>
  <c r="O13" i="1"/>
  <c r="P13" i="1"/>
  <c r="Q13" i="1"/>
  <c r="D14" i="1"/>
  <c r="E14" i="1"/>
  <c r="F14" i="1"/>
  <c r="G14" i="1"/>
  <c r="H14" i="1"/>
  <c r="I14" i="1"/>
  <c r="J14" i="1"/>
  <c r="K14" i="1"/>
  <c r="L14" i="1"/>
  <c r="M14" i="1"/>
  <c r="N14" i="1"/>
  <c r="O14" i="1"/>
  <c r="P14" i="1"/>
  <c r="Q14" i="1"/>
  <c r="Q10" i="1"/>
  <c r="D10" i="1"/>
  <c r="E10" i="1"/>
  <c r="F10" i="1"/>
  <c r="G10" i="1"/>
  <c r="H10" i="1"/>
  <c r="I10" i="1"/>
  <c r="J10" i="1"/>
  <c r="K10" i="1"/>
  <c r="L10" i="1"/>
  <c r="M10" i="1"/>
  <c r="N10" i="1"/>
  <c r="O10" i="1"/>
  <c r="P10" i="1"/>
  <c r="C10" i="1"/>
  <c r="C14" i="1" l="1"/>
  <c r="R13" i="1"/>
  <c r="C13" i="1"/>
  <c r="S50" i="1" l="1"/>
  <c r="T50" i="1"/>
  <c r="U50" i="1"/>
  <c r="V50" i="1"/>
  <c r="W50" i="1"/>
  <c r="X50" i="1"/>
  <c r="Y50" i="1"/>
  <c r="Z50" i="1"/>
  <c r="AA50" i="1"/>
  <c r="AB50" i="1"/>
  <c r="AC50" i="1"/>
  <c r="AD50" i="1"/>
  <c r="AE50" i="1"/>
  <c r="AF50" i="1"/>
  <c r="S51" i="1"/>
  <c r="T51" i="1"/>
  <c r="U51" i="1"/>
  <c r="V51" i="1"/>
  <c r="W51" i="1"/>
  <c r="X51" i="1"/>
  <c r="Y51" i="1"/>
  <c r="Z51" i="1"/>
  <c r="AA51" i="1"/>
  <c r="AB51" i="1"/>
  <c r="AC51" i="1"/>
  <c r="AD51" i="1"/>
  <c r="AE51" i="1"/>
  <c r="AF51" i="1"/>
  <c r="D50" i="1"/>
  <c r="E50" i="1"/>
  <c r="F50" i="1"/>
  <c r="G50" i="1"/>
  <c r="H50" i="1"/>
  <c r="I50" i="1"/>
  <c r="J50" i="1"/>
  <c r="K50" i="1"/>
  <c r="L50" i="1"/>
  <c r="M50" i="1"/>
  <c r="N50" i="1"/>
  <c r="O50" i="1"/>
  <c r="P50" i="1"/>
  <c r="Q50" i="1"/>
  <c r="D51" i="1"/>
  <c r="E51" i="1"/>
  <c r="F51" i="1"/>
  <c r="G51" i="1"/>
  <c r="H51" i="1"/>
  <c r="I51" i="1"/>
  <c r="J51" i="1"/>
  <c r="K51" i="1"/>
  <c r="L51" i="1"/>
  <c r="M51" i="1"/>
  <c r="N51" i="1"/>
  <c r="O51" i="1"/>
  <c r="P51" i="1"/>
  <c r="Q51" i="1"/>
  <c r="D52" i="1"/>
  <c r="E52" i="1"/>
  <c r="F52" i="1"/>
  <c r="G52" i="1"/>
  <c r="H52" i="1"/>
  <c r="I52" i="1"/>
  <c r="J52" i="1"/>
  <c r="K52" i="1"/>
  <c r="L52" i="1"/>
  <c r="M52" i="1"/>
  <c r="N52" i="1"/>
  <c r="O52" i="1"/>
  <c r="P52" i="1"/>
  <c r="Q52" i="1"/>
  <c r="R51" i="1" l="1"/>
  <c r="R50" i="1"/>
  <c r="C51" i="1"/>
  <c r="C52" i="1"/>
  <c r="C50" i="1"/>
  <c r="Q28" i="1"/>
  <c r="P28" i="1"/>
  <c r="O28" i="1"/>
  <c r="N28" i="1"/>
  <c r="M28" i="1"/>
  <c r="L28" i="1"/>
  <c r="K28" i="1"/>
  <c r="J28" i="1"/>
  <c r="I28" i="1"/>
  <c r="H28" i="1"/>
  <c r="G28" i="1"/>
  <c r="F28" i="1"/>
  <c r="E28" i="1"/>
  <c r="D28" i="1"/>
  <c r="C28" i="1"/>
</calcChain>
</file>

<file path=xl/comments1.xml><?xml version="1.0" encoding="utf-8"?>
<comments xmlns="http://schemas.openxmlformats.org/spreadsheetml/2006/main">
  <authors>
    <author>Justin</author>
    <author>WT</author>
  </authors>
  <commentList>
    <comment ref="A1" authorId="0" shapeId="0">
      <text>
        <r>
          <rPr>
            <b/>
            <sz val="9"/>
            <color rgb="FF000000"/>
            <rFont val="Tahoma"/>
            <family val="2"/>
          </rPr>
          <t xml:space="preserve">Justin:
</t>
        </r>
        <r>
          <rPr>
            <b/>
            <sz val="9"/>
            <color rgb="FF000000"/>
            <rFont val="Tahoma"/>
            <family val="2"/>
          </rPr>
          <t>Names here must match parameter names in function definition and are CASE SENSITIVE. Rows that are blank or contain a pound sign (#) will be ignored.</t>
        </r>
      </text>
    </comment>
    <comment ref="B1" authorId="0" shapeId="0">
      <text>
        <r>
          <rPr>
            <b/>
            <sz val="9"/>
            <color rgb="FF000000"/>
            <rFont val="Tahoma"/>
            <family val="2"/>
          </rPr>
          <t>Justin:</t>
        </r>
        <r>
          <rPr>
            <sz val="9"/>
            <color rgb="FF000000"/>
            <rFont val="Tahoma"/>
            <family val="2"/>
          </rPr>
          <t xml:space="preserve">
</t>
        </r>
        <r>
          <rPr>
            <b/>
            <sz val="9"/>
            <color rgb="FF000000"/>
            <rFont val="Tahoma"/>
            <family val="2"/>
          </rPr>
          <t>This column will be ignored by the function.</t>
        </r>
      </text>
    </comment>
    <comment ref="E17" authorId="1" shapeId="0">
      <text>
        <r>
          <rPr>
            <b/>
            <sz val="9"/>
            <color rgb="FF000000"/>
            <rFont val="Tahoma"/>
            <family val="2"/>
          </rPr>
          <t>WT:</t>
        </r>
        <r>
          <rPr>
            <sz val="9"/>
            <color rgb="FF000000"/>
            <rFont val="Tahoma"/>
            <family val="2"/>
          </rPr>
          <t xml:space="preserve">
</t>
        </r>
        <r>
          <rPr>
            <sz val="9"/>
            <color rgb="FF000000"/>
            <rFont val="Tahoma"/>
            <family val="2"/>
          </rPr>
          <t>the par.rate from EE was invalid. This is taken from Sheep CLM system and  the existing  is  proprtionaly increased to get the ideal</t>
        </r>
      </text>
    </comment>
    <comment ref="O17" authorId="1" shapeId="0">
      <text>
        <r>
          <rPr>
            <b/>
            <sz val="9"/>
            <color rgb="FF000000"/>
            <rFont val="Tahoma"/>
            <family val="2"/>
          </rPr>
          <t>WT:</t>
        </r>
        <r>
          <rPr>
            <sz val="9"/>
            <color rgb="FF000000"/>
            <rFont val="Tahoma"/>
            <family val="2"/>
          </rPr>
          <t xml:space="preserve">
</t>
        </r>
        <r>
          <rPr>
            <sz val="9"/>
            <color rgb="FF000000"/>
            <rFont val="Tahoma"/>
            <family val="2"/>
          </rPr>
          <t>the par.rate from EE was invalid. This is taken from Sheep CLM system and  the existing  is  proprtionaly increased to get the ideal</t>
        </r>
      </text>
    </comment>
    <comment ref="AG17" authorId="1" shapeId="0">
      <text>
        <r>
          <rPr>
            <b/>
            <sz val="9"/>
            <color indexed="81"/>
            <rFont val="Tahoma"/>
            <family val="2"/>
          </rPr>
          <t>WT:</t>
        </r>
        <r>
          <rPr>
            <sz val="9"/>
            <color indexed="81"/>
            <rFont val="Tahoma"/>
            <family val="2"/>
          </rPr>
          <t xml:space="preserve">
this refenec is used by yin it is 56% which is used as most likeliy value </t>
        </r>
      </text>
    </comment>
    <comment ref="B21" authorId="1" shapeId="0">
      <text>
        <r>
          <rPr>
            <b/>
            <sz val="9"/>
            <color indexed="81"/>
            <rFont val="Tahoma"/>
            <family val="2"/>
          </rPr>
          <t>WT:</t>
        </r>
        <r>
          <rPr>
            <sz val="9"/>
            <color indexed="81"/>
            <rFont val="Tahoma"/>
            <family val="2"/>
          </rPr>
          <t xml:space="preserve">
is this to mean proprotion of milked from all calved or from all adult females? In the latter case it would be much lower than 1</t>
        </r>
      </text>
    </comment>
    <comment ref="B27" authorId="1" shapeId="0">
      <text>
        <r>
          <rPr>
            <b/>
            <sz val="9"/>
            <color indexed="81"/>
            <rFont val="Tahoma"/>
            <family val="2"/>
          </rPr>
          <t>WT:</t>
        </r>
        <r>
          <rPr>
            <sz val="9"/>
            <color indexed="81"/>
            <rFont val="Tahoma"/>
            <family val="2"/>
          </rPr>
          <t xml:space="preserve">
This not clear.  Is there an assumption that oxen works only for 4years? This would be not be correct. I assume it works for more time expect in high disease burden areas like types infected areas</t>
        </r>
      </text>
    </comment>
    <comment ref="R37" authorId="1" shapeId="0">
      <text>
        <r>
          <rPr>
            <b/>
            <sz val="9"/>
            <color indexed="81"/>
            <rFont val="Tahoma"/>
            <family val="2"/>
          </rPr>
          <t>WT:</t>
        </r>
        <r>
          <rPr>
            <sz val="9"/>
            <color indexed="81"/>
            <rFont val="Tahoma"/>
            <family val="2"/>
          </rPr>
          <t xml:space="preserve">
the soruce reproted 0 offtake for this group but it will be faire an offtakle equivalent to female i.e. 0.28 is used</t>
        </r>
      </text>
    </comment>
    <comment ref="C43" authorId="1" shapeId="0">
      <text>
        <r>
          <rPr>
            <b/>
            <sz val="9"/>
            <color indexed="81"/>
            <rFont val="Tahoma"/>
            <family val="2"/>
          </rPr>
          <t>WT:</t>
        </r>
        <r>
          <rPr>
            <sz val="9"/>
            <color indexed="81"/>
            <rFont val="Tahoma"/>
            <family val="2"/>
          </rPr>
          <t xml:space="preserve">
calf mortality meta analysis by Tora et al 2012 for indigious calf ia 10.5% which not far from  Fentie et al., 2016 </t>
        </r>
      </text>
    </comment>
    <comment ref="C44" authorId="1" shapeId="0">
      <text>
        <r>
          <rPr>
            <b/>
            <sz val="9"/>
            <color indexed="81"/>
            <rFont val="Tahoma"/>
            <family val="2"/>
          </rPr>
          <t>WT:</t>
        </r>
        <r>
          <rPr>
            <sz val="9"/>
            <color indexed="81"/>
            <rFont val="Tahoma"/>
            <family val="2"/>
          </rPr>
          <t xml:space="preserve">
it is 0.06 in yin data table from where other values are taken from</t>
        </r>
      </text>
    </comment>
    <comment ref="B50" authorId="1" shapeId="0">
      <text>
        <r>
          <rPr>
            <b/>
            <sz val="9"/>
            <color indexed="81"/>
            <rFont val="Tahoma"/>
            <family val="2"/>
          </rPr>
          <t>WT:</t>
        </r>
        <r>
          <rPr>
            <sz val="9"/>
            <color indexed="81"/>
            <rFont val="Tahoma"/>
            <family val="2"/>
          </rPr>
          <t xml:space="preserve">
in the extensive system at least in CLM  I don't expect culling rate of male and female to be different. Alex estimated this to be 11 year from the CSA Data. I assume life span of 15 year. 15-3 years they wll stay for 12 years in this category so it will be 1/144 monhts</t>
        </r>
      </text>
    </comment>
    <comment ref="A55" authorId="1" shapeId="0">
      <text>
        <r>
          <rPr>
            <b/>
            <sz val="9"/>
            <color indexed="81"/>
            <rFont val="Tahoma"/>
            <family val="2"/>
          </rPr>
          <t>WT:</t>
        </r>
        <r>
          <rPr>
            <sz val="9"/>
            <color indexed="81"/>
            <rFont val="Tahoma"/>
            <family val="2"/>
          </rPr>
          <t xml:space="preserve">
if we followed shaprio et al 2017 table 3  how are the weights for femal juv and adults obtained how are the distribution obtained</t>
        </r>
      </text>
    </comment>
    <comment ref="R56" authorId="1" shapeId="0">
      <text>
        <r>
          <rPr>
            <b/>
            <sz val="9"/>
            <color indexed="81"/>
            <rFont val="Tahoma"/>
            <family val="2"/>
          </rPr>
          <t>WT:</t>
        </r>
        <r>
          <rPr>
            <sz val="9"/>
            <color indexed="81"/>
            <rFont val="Tahoma"/>
            <family val="2"/>
          </rPr>
          <t xml:space="preserve">
to be cosistetn let us  not clear what the soruces are. use Shapiro et al 2017, table 3 and use the small dairy farms which is are dominnat in the country. These are n 130, 300, 425. </t>
        </r>
      </text>
    </comment>
    <comment ref="G61" authorId="1" shapeId="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A65" authorId="1" shapeId="0">
      <text>
        <r>
          <rPr>
            <b/>
            <sz val="9"/>
            <color indexed="81"/>
            <rFont val="Tahoma"/>
            <family val="2"/>
          </rPr>
          <t>WT:</t>
        </r>
        <r>
          <rPr>
            <sz val="9"/>
            <color indexed="81"/>
            <rFont val="Tahoma"/>
            <family val="2"/>
          </rPr>
          <t xml:space="preserve">
but we don’t need this in the AHLE model</t>
        </r>
      </text>
    </comment>
    <comment ref="C124" authorId="1" shapeId="0">
      <text>
        <r>
          <rPr>
            <b/>
            <sz val="9"/>
            <color indexed="81"/>
            <rFont val="Tahoma"/>
            <family val="2"/>
          </rPr>
          <t>WT:</t>
        </r>
        <r>
          <rPr>
            <sz val="9"/>
            <color indexed="81"/>
            <rFont val="Tahoma"/>
            <family val="2"/>
          </rPr>
          <t xml:space="preserve">
this refres to extra lbaor cost for oxen over other cattle an dfor the time bieng conisdered zero</t>
        </r>
      </text>
    </comment>
    <comment ref="A133" authorId="1" shapeId="0">
      <text>
        <r>
          <rPr>
            <b/>
            <sz val="9"/>
            <color indexed="81"/>
            <rFont val="Tahoma"/>
            <family val="2"/>
          </rPr>
          <t>WT:</t>
        </r>
        <r>
          <rPr>
            <sz val="9"/>
            <color indexed="81"/>
            <rFont val="Tahoma"/>
            <family val="2"/>
          </rPr>
          <t xml:space="preserve">
roughly 22% is vaccine (prevetnive)
78% is drug which is mainly treatment (but some drugs like for tryps could be preventive)</t>
        </r>
      </text>
    </comment>
    <comment ref="C133" authorId="1" shapeId="0">
      <text>
        <r>
          <rPr>
            <b/>
            <sz val="9"/>
            <color indexed="81"/>
            <rFont val="Tahoma"/>
            <family val="2"/>
          </rPr>
          <t>WT:</t>
        </r>
        <r>
          <rPr>
            <sz val="9"/>
            <color indexed="81"/>
            <rFont val="Tahoma"/>
            <family val="2"/>
          </rPr>
          <t xml:space="preserve">
15 is (max) setiamted from vaccine and drug improt and producion and 13.5 (min) dervied from LFSDP</t>
        </r>
      </text>
    </comment>
  </commentList>
</comments>
</file>

<file path=xl/sharedStrings.xml><?xml version="1.0" encoding="utf-8"?>
<sst xmlns="http://schemas.openxmlformats.org/spreadsheetml/2006/main" count="1281" uniqueCount="312">
  <si>
    <t># Initial population</t>
  </si>
  <si>
    <t># Neonatal female</t>
  </si>
  <si>
    <t># Neonatal male</t>
  </si>
  <si>
    <t># Juvenile female</t>
  </si>
  <si>
    <t># Juvenile male</t>
  </si>
  <si>
    <t># Adult female</t>
  </si>
  <si>
    <t># Adult male</t>
  </si>
  <si>
    <t>## Growth rate N -&gt; J and J-&gt; A</t>
  </si>
  <si>
    <t># Fertility</t>
  </si>
  <si>
    <t># lactation</t>
  </si>
  <si>
    <t># Offtake</t>
  </si>
  <si>
    <t>## Currently fixed, but, should this be dependant on new pop size, to keep pop size as it was at t0</t>
  </si>
  <si>
    <t>## offtake must = offtake + dif between NNFt0 etc and NJF current</t>
  </si>
  <si>
    <t xml:space="preserve"># offtake rate female (juv and adult only) </t>
  </si>
  <si>
    <t># offtake rate male</t>
  </si>
  <si>
    <t># Mortality ## informed from META analysis</t>
  </si>
  <si>
    <t xml:space="preserve"># mortality rate neonate ## parameter derived from meat pooled proportion and variance </t>
  </si>
  <si>
    <t xml:space="preserve"># mortality rate juvenile ## parameter derived from meat pooled proportion and variance </t>
  </si>
  <si>
    <t># mortality  adult female ##Parameter derived from meat pooled proportion and variance</t>
  </si>
  <si>
    <t># motality adult male ##Parameter derived from meat pooled proportion and variancethin the national herd for breeding</t>
  </si>
  <si>
    <t># Culls</t>
  </si>
  <si>
    <t># cullrate Adult Female ## These will be valueless</t>
  </si>
  <si>
    <t># cullrate Adult Male  ## These will still have a value</t>
  </si>
  <si>
    <t>## Production parameters (kg)</t>
  </si>
  <si>
    <t># Liveweight conversion (kg) ## Informed from META analysis</t>
  </si>
  <si>
    <t xml:space="preserve"># Liveweight Neonate## parameters derived from meta pooled mean and variance </t>
  </si>
  <si>
    <t># Liveweight Neonateparameters derived from meta pooled mean and variance</t>
  </si>
  <si>
    <t># Liveweight Juvenille # Same here ##parameters derived from meta pooled mean and variance</t>
  </si>
  <si>
    <t># Liveweight Juvenille # Same here##parameters derived from meta pooled mean and variance</t>
  </si>
  <si>
    <t># Liveweight Adult # Same here ##parameters derived from meta pooled mean and variance</t>
  </si>
  <si>
    <t># carcase yeild</t>
  </si>
  <si>
    <t># As a % of liveweight for all groups</t>
  </si>
  <si>
    <t>## Financial value of live animals</t>
  </si>
  <si>
    <t># Ethiopian Birr</t>
  </si>
  <si>
    <t>## Financial value of neonatal Female</t>
  </si>
  <si>
    <t>## Financial value of neonatal Male</t>
  </si>
  <si>
    <t>## Financial value of juv Female</t>
  </si>
  <si>
    <t>## Financial value of juv Male</t>
  </si>
  <si>
    <t>## Financial value of adult Female</t>
  </si>
  <si>
    <t xml:space="preserve">## Financial value of adult Male  </t>
  </si>
  <si>
    <t xml:space="preserve">## skin/hides  </t>
  </si>
  <si>
    <t>## parameters can be updated through expert opinion but adding options for flexibility here</t>
  </si>
  <si>
    <t># 1 skin per animal offtake for males</t>
  </si>
  <si>
    <t># 1 usd per piece = 51 eth birr</t>
  </si>
  <si>
    <t># manure rate (kg produced/animal/day)</t>
  </si>
  <si>
    <t># Manure kg/ day from neonates ## means and Sds  are derived from  body wt</t>
  </si>
  <si>
    <t># Manure kg/ day from juvenile## means and Sds  are derived from  body wt</t>
  </si>
  <si>
    <t># Manure kg/ day from adults ##means and Sds  are derived from  body wt</t>
  </si>
  <si>
    <t># 0.0125 USD / kg = 0.65 eth birr per kg 2021 price</t>
  </si>
  <si>
    <t xml:space="preserve">  </t>
  </si>
  <si>
    <t>## dry matter requirements as proportion of liveweight</t>
  </si>
  <si>
    <t># Dry matter required by neonates</t>
  </si>
  <si>
    <t># Dry matter required by juvenile</t>
  </si>
  <si>
    <t># Dry matter required by adults</t>
  </si>
  <si>
    <t>## Proportion of livestock keepers that spend any money on feed</t>
  </si>
  <si>
    <t>## NOTE Currently the same for all age*sex groups</t>
  </si>
  <si>
    <t>## For those spending any money on feed, the proportion of feed that is purchased</t>
  </si>
  <si>
    <t>## Input parameters ## just example distributions for now</t>
  </si>
  <si>
    <t>## Ethiopian birr/kg wheat and barley</t>
  </si>
  <si>
    <t>## variable results for the amount of dry matter in wheat and barley and tef in Ethiopia</t>
  </si>
  <si>
    <t>## range 30-90%</t>
  </si>
  <si>
    <t>## taking 70% as an estimate for this trial</t>
  </si>
  <si>
    <t>## change this to choose from data informed distribution</t>
  </si>
  <si>
    <t>## Labour cost</t>
  </si>
  <si>
    <t>## birr/head/month</t>
  </si>
  <si>
    <t>## example code to change labour cost to selecting from distribution</t>
  </si>
  <si>
    <t>## Helath care costs</t>
  </si>
  <si>
    <t>## this includes medicines and veterinary care</t>
  </si>
  <si>
    <t>## and changing health care costs to select from distribution</t>
  </si>
  <si>
    <t xml:space="preserve"># the two national level estimates(national production and import of vet drugs and vaccines, and LFSDP and RPLRP projects) are used as bound for the price and used for unif distribution 14.3 was from an earlier study covering only two districts </t>
  </si>
  <si>
    <t>## Capital costs</t>
  </si>
  <si>
    <t>## for this we are using bank of Ethiopia inflation rate</t>
  </si>
  <si>
    <t>AHLE Parameter</t>
  </si>
  <si>
    <t>rpert(10000, 0.85, 0.95, 0.9)</t>
  </si>
  <si>
    <t>Num_months</t>
  </si>
  <si>
    <t>N_NF_t0</t>
  </si>
  <si>
    <t>N_JF_t0</t>
  </si>
  <si>
    <t>N_JM_t0</t>
  </si>
  <si>
    <t>N_AF_t0</t>
  </si>
  <si>
    <t>N_AM_t0</t>
  </si>
  <si>
    <t>part</t>
  </si>
  <si>
    <t>prolif</t>
  </si>
  <si>
    <t>prop_F_milked</t>
  </si>
  <si>
    <t>avg_daily_yield_ltr</t>
  </si>
  <si>
    <t>milk_value_ltr</t>
  </si>
  <si>
    <t>AlphaN</t>
  </si>
  <si>
    <t>AlphaJ</t>
  </si>
  <si>
    <t>AlphaF</t>
  </si>
  <si>
    <t>AlphaM</t>
  </si>
  <si>
    <t>CullF</t>
  </si>
  <si>
    <t>CullM</t>
  </si>
  <si>
    <t xml:space="preserve">lwNF  </t>
  </si>
  <si>
    <t xml:space="preserve">lwNM  </t>
  </si>
  <si>
    <t xml:space="preserve">lwJF </t>
  </si>
  <si>
    <t xml:space="preserve">lwJM </t>
  </si>
  <si>
    <t xml:space="preserve">lwAF </t>
  </si>
  <si>
    <t xml:space="preserve">lwAM </t>
  </si>
  <si>
    <t xml:space="preserve">ccy </t>
  </si>
  <si>
    <t xml:space="preserve">fvNF </t>
  </si>
  <si>
    <t xml:space="preserve">fvJF </t>
  </si>
  <si>
    <t>fvAF</t>
  </si>
  <si>
    <t>fvNM</t>
  </si>
  <si>
    <t>fvJM</t>
  </si>
  <si>
    <t>fvAM</t>
  </si>
  <si>
    <t>hides_rate</t>
  </si>
  <si>
    <t>hides_rate_mor</t>
  </si>
  <si>
    <t>hides_value</t>
  </si>
  <si>
    <t>Man_N</t>
  </si>
  <si>
    <t>Man_J</t>
  </si>
  <si>
    <t>Man_A</t>
  </si>
  <si>
    <t>Man_value</t>
  </si>
  <si>
    <t>DM_req_prpn_NF</t>
  </si>
  <si>
    <t>DM_req_prpn_NM</t>
  </si>
  <si>
    <t>DM_req_prpn_JF</t>
  </si>
  <si>
    <t>DM_req_prpn_JM</t>
  </si>
  <si>
    <t>DM_req_prpn_AF</t>
  </si>
  <si>
    <t>DM_req_prpn_AM</t>
  </si>
  <si>
    <t>prpn_lskeepers_purch_feed</t>
  </si>
  <si>
    <t>prpn_feed_paid_for</t>
  </si>
  <si>
    <t>Feed_cost_kg</t>
  </si>
  <si>
    <t>DM_in_feed</t>
  </si>
  <si>
    <t>lab_non_health</t>
  </si>
  <si>
    <t>Interest_rate</t>
  </si>
  <si>
    <t>N_NM_t0</t>
  </si>
  <si>
    <t>lac_duration</t>
  </si>
  <si>
    <t xml:space="preserve"> #(days)</t>
  </si>
  <si>
    <t>Notes</t>
  </si>
  <si>
    <t>The first row must contain column names</t>
  </si>
  <si>
    <t>Don't change the names of the first or second columns ('AHLE Parameter' and 'Notes')</t>
  </si>
  <si>
    <t>The AHLE Parameter column must contain the names of the parameters as they appear in the function definition.  They are case-sensitive.  Rows with blanks and rows containing pound signs (#) are ignored.</t>
  </si>
  <si>
    <t>The Notes column is ignored so you can write whatever you want there</t>
  </si>
  <si>
    <t>All other columns are interpreted as scenarios, so must be complete (contain a value for every AHLE parameter).  You can name these columns whatever you want; the names will be used for the output files.</t>
  </si>
  <si>
    <t>Double check your parameter values, especially for missing parenthesis as these will cause errors (e.g. rpert(10000, 0.52, 0.67, 0.60)).  I fixed the missing parenthesis in the current spreadsheet.</t>
  </si>
  <si>
    <t>Rules for this to be read by the program</t>
  </si>
  <si>
    <t>N_O_t0</t>
  </si>
  <si>
    <t>Beta_N</t>
  </si>
  <si>
    <t>Beta_J</t>
  </si>
  <si>
    <t># draught power</t>
  </si>
  <si>
    <t>castration_rate</t>
  </si>
  <si>
    <t>draught_rate</t>
  </si>
  <si>
    <t>draught_day_value</t>
  </si>
  <si>
    <t>GammaO</t>
  </si>
  <si>
    <t>AlphaO</t>
  </si>
  <si>
    <t>lwO</t>
  </si>
  <si>
    <t>fvO</t>
  </si>
  <si>
    <t>DM_req_prpn_O</t>
  </si>
  <si>
    <t>Labour_Oxen</t>
  </si>
  <si>
    <t>Labour_dairy</t>
  </si>
  <si>
    <t>CullO</t>
  </si>
  <si>
    <t>rtruncnorm(10000, 0, 1.1, 1, 0.0015)</t>
  </si>
  <si>
    <t>cattle_trial_CLM_current</t>
  </si>
  <si>
    <t>Health_exp_prev</t>
  </si>
  <si>
    <t>Health_exp_treatment</t>
  </si>
  <si>
    <t>Labour_cattle</t>
  </si>
  <si>
    <t>Infrastructure_per_head</t>
  </si>
  <si>
    <t>#Proportion of adult females milked</t>
  </si>
  <si>
    <t>GammaNF</t>
  </si>
  <si>
    <t>GammaNM</t>
  </si>
  <si>
    <t>GammaJF</t>
  </si>
  <si>
    <t>GammaAF</t>
  </si>
  <si>
    <t>GammaJM</t>
  </si>
  <si>
    <t xml:space="preserve">GammaAM </t>
  </si>
  <si>
    <t>rpert(10000, 0.06/12, 0.09/12, 0.075/12)</t>
  </si>
  <si>
    <t>rpert(10000, 0.5, 0.8, 0.65)</t>
  </si>
  <si>
    <t>rpert(10000,  1.5,2.3, 1.9)</t>
  </si>
  <si>
    <t>this is the prop of oxen in adult males, divided by nmonths*duration adult male life</t>
  </si>
  <si>
    <t>rpert(10000, 0.02/12, 0.02/12, 0.02/12)</t>
  </si>
  <si>
    <t>rpert(10000, 0.01/12, 0.01/12, 0.01/12)</t>
  </si>
  <si>
    <t>rpert(10000, 11116, 11116, 11116)</t>
  </si>
  <si>
    <t>rpert(10000, 16938, 16938, 16938)</t>
  </si>
  <si>
    <t>rpert(10000,  23396,  23396,  23396)</t>
  </si>
  <si>
    <t>rpert(10000, 9581, 9581, 9581)</t>
  </si>
  <si>
    <t>rpert(10000, 20644, 20644, 20644)</t>
  </si>
  <si>
    <t>rpert(10000, 38324,  38324, 38324)</t>
  </si>
  <si>
    <t>rpert(10000, 0.8,  1.5, 1.15)</t>
  </si>
  <si>
    <t>cattle_trial_periurban_dairy_current</t>
  </si>
  <si>
    <t>cattle_trial_periurban_dairy_mortality_zero</t>
  </si>
  <si>
    <t>cattle_trial_CLM_ideal</t>
  </si>
  <si>
    <t># for now ideal scenarios are just made up</t>
  </si>
  <si>
    <t>cattle_trial_periurban_dairy_ideal</t>
  </si>
  <si>
    <t>cattle_trial_CLM_all_mortality_zero</t>
  </si>
  <si>
    <t>cattle_trial_CLM_mortality_zero_N</t>
  </si>
  <si>
    <t>cattle_trial_CLM_mortality_zero_J</t>
  </si>
  <si>
    <t>cattle_trial_CLM_mortality_zero_AF</t>
  </si>
  <si>
    <t>cattle_trial_CLM_mortality_zero_AM</t>
  </si>
  <si>
    <t>cattle_trial_CLM_mortality_zero_O</t>
  </si>
  <si>
    <t>cattle_trial_CLM_ideal_NF</t>
  </si>
  <si>
    <t>cattle_trial_CLM_ideal_NM</t>
  </si>
  <si>
    <t>cattle_trial_CLM_ideal_JF</t>
  </si>
  <si>
    <t>cattle_trial_CLM_ideal_JM</t>
  </si>
  <si>
    <t>cattle_trial_CLM_ideal_AF</t>
  </si>
  <si>
    <t>cattle_trial_CLM_ideal_AM</t>
  </si>
  <si>
    <t>cattle_trial_CLM_ideal_O</t>
  </si>
  <si>
    <t>cattle_trial_periurban_dairy_mortality_zero_N</t>
  </si>
  <si>
    <t>cattle_trial_periurban_dairy_mortality_zero_J</t>
  </si>
  <si>
    <t>cattle_trial_periurban_dairy_mortality_zero_AF</t>
  </si>
  <si>
    <t>cattle_trial_periurban_dairy_mortality_zero_AM</t>
  </si>
  <si>
    <t>cattle_trial_periurban_dairy_mortality_zero_O</t>
  </si>
  <si>
    <t>cattle_trial_periurban_dairy_ideal_NF</t>
  </si>
  <si>
    <t>cattle_trial_periurban_dairy_ideal_NM</t>
  </si>
  <si>
    <t>cattle_trial_periurban_dairy_ideal_JF</t>
  </si>
  <si>
    <t>cattle_trial_periurban_dairy_ideal_JM</t>
  </si>
  <si>
    <t>cattle_trial_periurban_dairy_ideal_AF</t>
  </si>
  <si>
    <t>cattle_trial_periurban_dairy_ideal_AM</t>
  </si>
  <si>
    <t>cattle_trial_periurban_dairy_ideal_O</t>
  </si>
  <si>
    <t>0.11/12</t>
  </si>
  <si>
    <t>0.71/12</t>
  </si>
  <si>
    <t>0.28/12</t>
  </si>
  <si>
    <t>0.05/12</t>
  </si>
  <si>
    <t>0/12</t>
  </si>
  <si>
    <t>rpert(10000, 0.63, 0.75, 0.69)</t>
  </si>
  <si>
    <t>rpert (10000, 1, 2, 1.0001)</t>
  </si>
  <si>
    <t>rpert(10000, 1, 8, 2.19)</t>
  </si>
  <si>
    <t>rpert(10000, 22, 150, 110)</t>
  </si>
  <si>
    <t>rpert(10000, 23, 180, 120)</t>
  </si>
  <si>
    <t>rpert(10000, 90, 300, 180)</t>
  </si>
  <si>
    <t>rpert(10000, 100, 350, 190)</t>
  </si>
  <si>
    <t>rpert(10000, 150, 350, 240)</t>
  </si>
  <si>
    <t>rpert(10000, 170, 450, 300)</t>
  </si>
  <si>
    <t>rpert(10000, 22, 120, 90)</t>
  </si>
  <si>
    <t>rpert(10000, 23, 150, 90)</t>
  </si>
  <si>
    <t>rpert(10000, 100, 320, 170)</t>
  </si>
  <si>
    <t>rpert(10000, 150, 340, 240)</t>
  </si>
  <si>
    <t>rpert(10000, 170, 400, 255)</t>
  </si>
  <si>
    <t>rpert(10000, 90, 280, 160)</t>
  </si>
  <si>
    <t>rpert(10000, 1, 2, 1.0001)</t>
  </si>
  <si>
    <t>rpert(10000, 2, 45, 10.5)</t>
  </si>
  <si>
    <t>rpert(10000, 35, 200, 160)</t>
  </si>
  <si>
    <t>rpert(10000, 36, 220, 160)</t>
  </si>
  <si>
    <t>rpert(10000, 190, 450, 250)</t>
  </si>
  <si>
    <t>rpert(10000, 195, 500, 400)</t>
  </si>
  <si>
    <t>rpert(10000, 250, 600, 550)</t>
  </si>
  <si>
    <t>rpert(10000, 255, 650, 550)</t>
  </si>
  <si>
    <t>rpert(10000, (11116+(0.1*11116)), (11116+(0.1*11116)), (11116+(0.1*11116)))</t>
  </si>
  <si>
    <t>rpert(10000, (16938+(0.1*16938)), (16938+(0.1*16938)), (16938+(0.1*16938)))</t>
  </si>
  <si>
    <t>rpert(10000, (23396+(0*23396)),  (23396+(0*23396)),  (23396+(0*23396)))</t>
  </si>
  <si>
    <t>rpert(10000, (9581+(0.1*9581)), (9581+(0.1*9581)), (9581+(0.1*9581)))</t>
  </si>
  <si>
    <t>rpert(10000, (20644+(0*20644)), (20644+(0*20644)), (20644+(0*20644)))</t>
  </si>
  <si>
    <t>rpert(10000, (38324+(0*38324)), (38324+(0*38324)), (38324+(0*38324)))</t>
  </si>
  <si>
    <t>rpert(10000, 8.3, 18, 11.7)</t>
  </si>
  <si>
    <t>rpert(10000, 75, 540, 330)</t>
  </si>
  <si>
    <t>rpert(10000, 200, 380, 290)</t>
  </si>
  <si>
    <t>rpert(10000, 90, 450, 261)</t>
  </si>
  <si>
    <t>CSA, 2021b. Central statistical agency, Ethiopia  Ethiopia Socioeconomic Survey (ESS4) 2018-2019</t>
  </si>
  <si>
    <t xml:space="preserve">Diro, S., Getahun, W., Alemu, A., Yami, M., Mamo, T., and Mebratu, T., 2019. Cost and Benefit Analysis of Dairy Farms in the Central Highlands of Ethiopia. Ethiop. J. Agric. Sci. 29(3)29-47 </t>
  </si>
  <si>
    <t>Zewdie Wondatir 2010</t>
  </si>
  <si>
    <t>Jahnke HE. Livestock production systems and livestock development in Tropical Africa. Kiel: Kieler Wissenschaftsverlag Vauk; 1982. and Tahir et al., 2018</t>
  </si>
  <si>
    <t>Jahnke HE. Livestock production systems and livestock development in Tropical Africa. Kiel: Kieler Wissenschaftsverlag Vauk; 1982. and Tahir et al., 2019</t>
  </si>
  <si>
    <t>Jahnke HE. Livestock production systems and livestock development in Tropical Africa. Kiel: Kieler Wissenschaftsverlag Vauk; 1982. and Tahir et al., 2020</t>
  </si>
  <si>
    <t>Jahnke HE. Livestock production systems and livestock development in Tropical Africa. Kiel: Kieler Wissenschaftsverlag Vauk; 1982. and Tahir et al., 2021</t>
  </si>
  <si>
    <t>Jahnke HE. Livestock production systems and livestock development in Tropical Africa. Kiel: Kieler Wissenschaftsverlag Vauk; 1982. and Tahir et al., 2022</t>
  </si>
  <si>
    <t>Jahnke HE. Livestock production systems and livestock development in Tropical Africa. Kiel: Kieler Wissenschaftsverlag Vauk; 1982. and Tahir et al., 2023</t>
  </si>
  <si>
    <t>Jahnke HE. Livestock production systems and livestock development in Tropical Africa. Kiel: Kieler Wissenschaftsverlag Vauk; 1982. and Tahir et al., 2024</t>
  </si>
  <si>
    <t>Tegegne, A. and Feye,G.L. 2020.  Study of Selected Livestock Innovations in Ethiopia . ZEF Working Paper 192. Center for Development Research, University of Bonn</t>
  </si>
  <si>
    <t>LMIS 2021</t>
  </si>
  <si>
    <t>Fentie et al., 2016 or Tora et al., 2021</t>
  </si>
  <si>
    <t>Fentie et al., 2016 or Tora et al., 2022</t>
  </si>
  <si>
    <t>CSA, 2021??</t>
  </si>
  <si>
    <t>Tschopp, R., Gemechu, G., Wood, J.L.N., 2021. A Longitudinal Study of Cattle Productivity in Intensive Dairy Farms in Central Ethiopia. Front Vet Sci 8, 698760.</t>
  </si>
  <si>
    <t>0.093/12</t>
  </si>
  <si>
    <t>0.0/12</t>
  </si>
  <si>
    <t xml:space="preserve">assumption life span of cows to be 10 years </t>
  </si>
  <si>
    <t xml:space="preserve">assumption life span of breeeding bulles to be 10 years </t>
  </si>
  <si>
    <t>based on lifespan of cattle (estiamted at 15 years asin indicated for oxen by  Urga, B, and Abaney, T. (2007) Study on management practices and work-associated health problems of draught oxen around Debreberhan, Central Ethiopia. Livestock Research for Rural Development 19 (1) 2007</t>
  </si>
  <si>
    <t>Shapiro, B.I., Gebru, G., Desta, S., Negassa, A., Nigussie, K., Aboset G. and Mechale. H. 2017. Ethiopia livestock sector analysis. ILRI Project Report. Nairobi, Kenya: International Livestock Research Institute (ILRI)</t>
  </si>
  <si>
    <t>CSA, 2021 or LSMS?</t>
  </si>
  <si>
    <t>based on 1 year span in neonatal category</t>
  </si>
  <si>
    <t>??</t>
  </si>
  <si>
    <t>Livestock an dfishery development project 2018 data set</t>
  </si>
  <si>
    <t xml:space="preserve">assumption </t>
  </si>
  <si>
    <t>##Health_exp_total</t>
  </si>
  <si>
    <t>0.9/(12*12)</t>
  </si>
  <si>
    <t>rpert(10000, (2.19*12.5*0.09515), (9*12.512.5*0.09515), (12.5*0.09515))</t>
  </si>
  <si>
    <t>rpert(10000, (2.19*12.5*0.9515), (9*12.5*0.9515), (5.4*12.5*0.9515))</t>
  </si>
  <si>
    <t>rpert(10000,0,0,0)</t>
  </si>
  <si>
    <t>runif(10000, (13.5/12), (15/12))</t>
  </si>
  <si>
    <t>rpert(10000, 0.09/12, 0.26/12, 0.105/12)</t>
  </si>
  <si>
    <t>CSA 2020. Agricultural sample survey. Volume II. Report on livestock and livestock characteristics (private peasant holdings), Statistical Bulletin, 590. Central Statistical Agency (CSA), Addis Ababa. (2020)</t>
  </si>
  <si>
    <t xml:space="preserve">CSA, 2020. Shapiro et a., 2017, FAO, 2018 ;Shapiro (2017) report that these systems account for approximately 3% of the national cattle population. We assume that 10% of these cattle are in specialised beef systems, with the rest specialised dairy, based on the relative population of cattle in feedlots in 2017 (Food and Agriculture Organization of the United Nations, 2018. Africa Sustainable Livestock (ASL) 2050: Livestock production systems spotlight – Ethiopia. Rome, Italy, 12.).     </t>
  </si>
  <si>
    <t>CSA, 2020</t>
  </si>
  <si>
    <t>rpert(10000, 0.139/12, 0.139/12, 0.139/12)</t>
  </si>
  <si>
    <t>rpert(10000, 0.062/12, 0.062//12, 0.062/12)</t>
  </si>
  <si>
    <t>rpert(10000, 3680, 11425, 6118)</t>
  </si>
  <si>
    <t>rpert(10000, 4285, 29200, 10941)</t>
  </si>
  <si>
    <t>rpert(10000,  10948,  30000,  15548)</t>
  </si>
  <si>
    <t>rpert(10000, 3650, 22480, 10511)</t>
  </si>
  <si>
    <t>rpert(10000, 6000, 26750, 15591)</t>
  </si>
  <si>
    <t>rpert(10000, 5960,  48000, 32995)</t>
  </si>
  <si>
    <t>rpert(10000, (3680+(0.2*3680)), (11425+(0.2*11425)), (6118+(0.2*6118)))</t>
  </si>
  <si>
    <t>rpert(10000, (4285+(0.3*4285)), (29200+(0.3*29200)), (10941+(0.3*10941)))</t>
  </si>
  <si>
    <t>rpert(10000,  (10948+1094), (30000+3000), (15548+1554))</t>
  </si>
  <si>
    <t>rpert(10000, (3650+365), (22480+2248), (10511+1051))</t>
  </si>
  <si>
    <t>rpert(10000, (6000), (2675), (15591))</t>
  </si>
  <si>
    <t>rpert(10000, (5960+(0.2*5960)), (48000+(0.2*48000)), (32995+(0.2*32995)))</t>
  </si>
  <si>
    <t>rpert(10000, 6000, 12000, 7675)</t>
  </si>
  <si>
    <t>rpert(10000, 15840,  49104, 33475)</t>
  </si>
  <si>
    <t>rpert(10000, (15840+(0.2*15840)), (49104+(0.2*49104)), (33475+(0.2*33475)))</t>
  </si>
  <si>
    <t>rpert(10000, 2.5, 6.5, 3.46)</t>
  </si>
  <si>
    <t>runif(10000, (5968/12), (9116/12))</t>
  </si>
  <si>
    <t>runif(10000, (13.5*0.22/12), (15*0.22/12))</t>
  </si>
  <si>
    <t>runif(10000, (454*0.22/12), (739*0.22/12))</t>
  </si>
  <si>
    <t>runif(10000, (13.5*0.78/12), (15*0.78/12))</t>
  </si>
  <si>
    <t>runif(10000, (454*0.78/12), (739*0.78/12))</t>
  </si>
  <si>
    <t>CSA 2020. Agricultural sample survey. Volume II. Report on livestock and livestock characteristics (private peasant holdings), Statistical Bulletin, 587. Central Statistical Agency (CSA), Addis Ababa. (2020)</t>
  </si>
  <si>
    <t>draft animal</t>
  </si>
  <si>
    <t>rpert(10000, 1.5,1.5, 1.5)</t>
  </si>
  <si>
    <t>0.037/12</t>
  </si>
  <si>
    <t>CLM data source</t>
  </si>
  <si>
    <t>smallholder dairy data sources</t>
  </si>
  <si>
    <r>
      <t>(</t>
    </r>
    <r>
      <rPr>
        <sz val="11"/>
        <rFont val="Segoe UI"/>
        <family val="2"/>
      </rPr>
      <t>Baars RM. Costs and returns of camels, cattle and small ruminants in pastoral herds in eastern Ethiopia. Trop Anim Health Prod. 2000 Apr;32(2):113-26. doi: 10.1023/a:1005282719931. PMID: 10726300</t>
    </r>
  </si>
  <si>
    <t>rpert(10000,0.47,0.47,0.47)</t>
  </si>
  <si>
    <t>rpert(10000, (920.52/12), (920.52/12), (920.52/12))</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</si>
</sst>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0"/>
    <numFmt numFmtId="165" formatCode="0.0000"/>
    <numFmt numFmtId="166" formatCode="0.00000"/>
    <numFmt numFmtId="167" formatCode="0.000000"/>
  </numFmts>
  <fonts count="15" x14ac:knownFonts="1">
    <font>
      <sz val="11"/>
      <color theme="1"/>
      <name val="Calibri"/>
      <family val="2"/>
      <scheme val="minor"/>
    </font>
    <font>
      <b/>
      <sz val="11"/>
      <color theme="1"/>
      <name val="Calibri"/>
      <family val="2"/>
      <scheme val="minor"/>
    </font>
    <font>
      <sz val="8"/>
      <name val="Calibri"/>
      <family val="2"/>
      <scheme val="minor"/>
    </font>
    <font>
      <b/>
      <sz val="11"/>
      <color rgb="FF000000"/>
      <name val="Calibri"/>
      <family val="2"/>
      <scheme val="minor"/>
    </font>
    <font>
      <sz val="11"/>
      <color rgb="FF000000"/>
      <name val="Calibri"/>
      <family val="2"/>
      <scheme val="minor"/>
    </font>
    <font>
      <sz val="12"/>
      <color rgb="FF000000"/>
      <name val="Calibri"/>
      <family val="2"/>
      <scheme val="minor"/>
    </font>
    <font>
      <b/>
      <sz val="9"/>
      <color rgb="FF000000"/>
      <name val="Tahoma"/>
      <family val="2"/>
    </font>
    <font>
      <sz val="9"/>
      <color rgb="FF000000"/>
      <name val="Tahoma"/>
      <family val="2"/>
    </font>
    <font>
      <sz val="9"/>
      <color indexed="81"/>
      <name val="Tahoma"/>
      <family val="2"/>
    </font>
    <font>
      <b/>
      <sz val="9"/>
      <color indexed="81"/>
      <name val="Tahoma"/>
      <family val="2"/>
    </font>
    <font>
      <sz val="11"/>
      <name val="Calibri"/>
      <family val="2"/>
      <scheme val="minor"/>
    </font>
    <font>
      <sz val="11"/>
      <name val="Calibri"/>
      <family val="2"/>
    </font>
    <font>
      <sz val="12"/>
      <name val="Times New Roman"/>
      <family val="1"/>
    </font>
    <font>
      <b/>
      <sz val="11"/>
      <name val="Calibri"/>
      <family val="2"/>
      <scheme val="minor"/>
    </font>
    <font>
      <sz val="11"/>
      <name val="Segoe UI"/>
      <family val="2"/>
    </font>
  </fonts>
  <fills count="18">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8" tint="-0.249977111117893"/>
        <bgColor indexed="64"/>
      </patternFill>
    </fill>
    <fill>
      <patternFill patternType="solid">
        <fgColor theme="4" tint="0.79998168889431442"/>
        <bgColor indexed="64"/>
      </patternFill>
    </fill>
    <fill>
      <patternFill patternType="solid">
        <fgColor theme="0"/>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0" tint="-4.9989318521683403E-2"/>
        <bgColor indexed="64"/>
      </patternFill>
    </fill>
  </fills>
  <borders count="2">
    <border>
      <left/>
      <right/>
      <top/>
      <bottom/>
      <diagonal/>
    </border>
    <border>
      <left/>
      <right/>
      <top/>
      <bottom style="thin">
        <color indexed="64"/>
      </bottom>
      <diagonal/>
    </border>
  </borders>
  <cellStyleXfs count="1">
    <xf numFmtId="0" fontId="0" fillId="0" borderId="0"/>
  </cellStyleXfs>
  <cellXfs count="68">
    <xf numFmtId="0" fontId="0" fillId="0" borderId="0" xfId="0"/>
    <xf numFmtId="0" fontId="1" fillId="0" borderId="1" xfId="0" applyFont="1" applyBorder="1" applyAlignment="1">
      <alignment wrapText="1"/>
    </xf>
    <xf numFmtId="0" fontId="1" fillId="2" borderId="1" xfId="0" applyFont="1" applyFill="1" applyBorder="1" applyAlignment="1">
      <alignment wrapText="1"/>
    </xf>
    <xf numFmtId="0" fontId="3" fillId="0" borderId="1" xfId="0" applyFont="1" applyBorder="1" applyAlignment="1">
      <alignment wrapText="1"/>
    </xf>
    <xf numFmtId="2" fontId="4" fillId="0" borderId="0" xfId="0" applyNumberFormat="1" applyFont="1"/>
    <xf numFmtId="2" fontId="1" fillId="3" borderId="1" xfId="0" applyNumberFormat="1" applyFont="1" applyFill="1" applyBorder="1" applyAlignment="1">
      <alignment wrapText="1"/>
    </xf>
    <xf numFmtId="0" fontId="0" fillId="3" borderId="0" xfId="0" applyFill="1"/>
    <xf numFmtId="0" fontId="0" fillId="0" borderId="0" xfId="0" applyAlignment="1">
      <alignment wrapText="1"/>
    </xf>
    <xf numFmtId="0" fontId="1" fillId="4" borderId="1" xfId="0" applyFont="1" applyFill="1" applyBorder="1" applyAlignment="1">
      <alignment wrapText="1"/>
    </xf>
    <xf numFmtId="0" fontId="0" fillId="4" borderId="0" xfId="0" applyFill="1" applyAlignment="1">
      <alignment wrapText="1"/>
    </xf>
    <xf numFmtId="0" fontId="0" fillId="4" borderId="0" xfId="0" applyFill="1"/>
    <xf numFmtId="0" fontId="5" fillId="0" borderId="0" xfId="0" applyFont="1" applyAlignment="1">
      <alignment horizontal="left" vertical="center" indent="1"/>
    </xf>
    <xf numFmtId="0" fontId="1" fillId="0" borderId="0" xfId="0" applyFont="1"/>
    <xf numFmtId="0" fontId="0" fillId="5" borderId="0" xfId="0" applyFill="1"/>
    <xf numFmtId="164" fontId="4" fillId="0" borderId="0" xfId="0" applyNumberFormat="1" applyFont="1"/>
    <xf numFmtId="0" fontId="1" fillId="4" borderId="0" xfId="0" applyFont="1" applyFill="1" applyAlignment="1">
      <alignment wrapText="1"/>
    </xf>
    <xf numFmtId="0" fontId="1" fillId="0" borderId="0" xfId="0" applyFont="1" applyAlignment="1">
      <alignment wrapText="1"/>
    </xf>
    <xf numFmtId="0" fontId="1" fillId="2" borderId="0" xfId="0" applyFont="1" applyFill="1" applyAlignment="1">
      <alignment wrapText="1"/>
    </xf>
    <xf numFmtId="0" fontId="3" fillId="0" borderId="0" xfId="0" applyFont="1" applyAlignment="1">
      <alignment wrapText="1"/>
    </xf>
    <xf numFmtId="2" fontId="1" fillId="3" borderId="0" xfId="0" applyNumberFormat="1" applyFont="1" applyFill="1" applyAlignment="1">
      <alignment wrapText="1"/>
    </xf>
    <xf numFmtId="0" fontId="0" fillId="9" borderId="0" xfId="0" applyFill="1"/>
    <xf numFmtId="2" fontId="4" fillId="9" borderId="0" xfId="0" applyNumberFormat="1" applyFont="1" applyFill="1"/>
    <xf numFmtId="0" fontId="0" fillId="0" borderId="0" xfId="0" applyAlignment="1">
      <alignment vertical="center"/>
    </xf>
    <xf numFmtId="0" fontId="11" fillId="0" borderId="0" xfId="0" applyFont="1"/>
    <xf numFmtId="0" fontId="10" fillId="7" borderId="0" xfId="0" applyFont="1" applyFill="1"/>
    <xf numFmtId="0" fontId="0" fillId="15" borderId="0" xfId="0" applyFill="1"/>
    <xf numFmtId="165" fontId="10" fillId="7" borderId="0" xfId="0" applyNumberFormat="1" applyFont="1" applyFill="1"/>
    <xf numFmtId="0" fontId="10" fillId="0" borderId="0" xfId="0" applyFont="1"/>
    <xf numFmtId="0" fontId="10" fillId="2" borderId="0" xfId="0" applyFont="1" applyFill="1"/>
    <xf numFmtId="0" fontId="10" fillId="6" borderId="0" xfId="0" applyFont="1" applyFill="1"/>
    <xf numFmtId="2" fontId="10" fillId="0" borderId="0" xfId="0" applyNumberFormat="1" applyFont="1"/>
    <xf numFmtId="0" fontId="10" fillId="13" borderId="0" xfId="0" applyFont="1" applyFill="1"/>
    <xf numFmtId="0" fontId="10" fillId="16" borderId="0" xfId="0" applyFont="1" applyFill="1"/>
    <xf numFmtId="0" fontId="0" fillId="17" borderId="0" xfId="0" applyFill="1"/>
    <xf numFmtId="2" fontId="10" fillId="2" borderId="0" xfId="0" applyNumberFormat="1" applyFont="1" applyFill="1"/>
    <xf numFmtId="2" fontId="10" fillId="11" borderId="0" xfId="0" applyNumberFormat="1" applyFont="1" applyFill="1"/>
    <xf numFmtId="0" fontId="10" fillId="4" borderId="0" xfId="0" applyFont="1" applyFill="1"/>
    <xf numFmtId="0" fontId="12" fillId="0" borderId="0" xfId="0" applyFont="1"/>
    <xf numFmtId="0" fontId="10" fillId="3" borderId="0" xfId="0" applyFont="1" applyFill="1"/>
    <xf numFmtId="0" fontId="10" fillId="12" borderId="0" xfId="0" applyFont="1" applyFill="1"/>
    <xf numFmtId="0" fontId="10" fillId="11" borderId="0" xfId="0" applyFont="1" applyFill="1"/>
    <xf numFmtId="0" fontId="10" fillId="15" borderId="0" xfId="0" applyFont="1" applyFill="1"/>
    <xf numFmtId="0" fontId="10" fillId="14" borderId="0" xfId="0" applyFont="1" applyFill="1"/>
    <xf numFmtId="165" fontId="10" fillId="8" borderId="0" xfId="0" applyNumberFormat="1" applyFont="1" applyFill="1"/>
    <xf numFmtId="167" fontId="10" fillId="0" borderId="0" xfId="0" applyNumberFormat="1" applyFont="1"/>
    <xf numFmtId="165" fontId="10" fillId="0" borderId="0" xfId="0" applyNumberFormat="1" applyFont="1"/>
    <xf numFmtId="166" fontId="10" fillId="0" borderId="0" xfId="0" applyNumberFormat="1" applyFont="1"/>
    <xf numFmtId="3" fontId="10" fillId="11" borderId="0" xfId="0" applyNumberFormat="1" applyFont="1" applyFill="1"/>
    <xf numFmtId="3" fontId="10" fillId="7" borderId="0" xfId="0" applyNumberFormat="1" applyFont="1" applyFill="1"/>
    <xf numFmtId="3" fontId="10" fillId="12" borderId="0" xfId="0" applyNumberFormat="1" applyFont="1" applyFill="1"/>
    <xf numFmtId="164" fontId="10" fillId="0" borderId="0" xfId="0" applyNumberFormat="1" applyFont="1"/>
    <xf numFmtId="0" fontId="13" fillId="7" borderId="1" xfId="0" applyFont="1" applyFill="1" applyBorder="1" applyAlignment="1">
      <alignment wrapText="1"/>
    </xf>
    <xf numFmtId="0" fontId="13" fillId="2" borderId="1" xfId="0" applyFont="1" applyFill="1" applyBorder="1" applyAlignment="1">
      <alignment wrapText="1"/>
    </xf>
    <xf numFmtId="0" fontId="13" fillId="0" borderId="1" xfId="0" applyFont="1" applyBorder="1" applyAlignment="1">
      <alignment wrapText="1"/>
    </xf>
    <xf numFmtId="0" fontId="13" fillId="7" borderId="0" xfId="0" quotePrefix="1" applyFont="1" applyFill="1" applyAlignment="1">
      <alignment wrapText="1"/>
    </xf>
    <xf numFmtId="0" fontId="13" fillId="7" borderId="0" xfId="0" applyFont="1" applyFill="1" applyAlignment="1">
      <alignment wrapText="1"/>
    </xf>
    <xf numFmtId="0" fontId="13" fillId="2" borderId="0" xfId="0" applyFont="1" applyFill="1" applyAlignment="1">
      <alignment wrapText="1"/>
    </xf>
    <xf numFmtId="0" fontId="13" fillId="0" borderId="0" xfId="0" applyFont="1" applyAlignment="1">
      <alignment wrapText="1"/>
    </xf>
    <xf numFmtId="0" fontId="10" fillId="7" borderId="0" xfId="0" applyFont="1" applyFill="1" applyAlignment="1">
      <alignment wrapText="1"/>
    </xf>
    <xf numFmtId="0" fontId="10" fillId="2" borderId="0" xfId="0" applyFont="1" applyFill="1" applyAlignment="1">
      <alignment wrapText="1"/>
    </xf>
    <xf numFmtId="1" fontId="10" fillId="2" borderId="0" xfId="0" applyNumberFormat="1" applyFont="1" applyFill="1"/>
    <xf numFmtId="1" fontId="10" fillId="7" borderId="0" xfId="0" applyNumberFormat="1" applyFont="1" applyFill="1"/>
    <xf numFmtId="2" fontId="10" fillId="7" borderId="0" xfId="0" applyNumberFormat="1" applyFont="1" applyFill="1"/>
    <xf numFmtId="0" fontId="10" fillId="8" borderId="0" xfId="0" applyFont="1" applyFill="1"/>
    <xf numFmtId="0" fontId="10" fillId="7" borderId="0" xfId="0" applyFont="1" applyFill="1" applyAlignment="1">
      <alignment vertical="center" wrapText="1"/>
    </xf>
    <xf numFmtId="164" fontId="10" fillId="2" borderId="0" xfId="0" applyNumberFormat="1" applyFont="1" applyFill="1"/>
    <xf numFmtId="0" fontId="13" fillId="0" borderId="0" xfId="0" applyFont="1"/>
    <xf numFmtId="0" fontId="10" fillId="10"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159"/>
  <sheetViews>
    <sheetView tabSelected="1" zoomScale="75" zoomScaleNormal="85" workbookViewId="0">
      <pane xSplit="6" ySplit="9" topLeftCell="G126" activePane="bottomRight" state="frozen"/>
      <selection pane="topRight" activeCell="G1" sqref="G1"/>
      <selection pane="bottomLeft" activeCell="A10" sqref="A10"/>
      <selection pane="bottomRight" activeCell="C131" sqref="C131"/>
    </sheetView>
  </sheetViews>
  <sheetFormatPr defaultColWidth="8.85546875" defaultRowHeight="15" x14ac:dyDescent="0.25"/>
  <cols>
    <col min="1" max="1" width="23.85546875" style="10" customWidth="1"/>
    <col min="2" max="2" width="14.42578125" customWidth="1"/>
    <col min="3" max="3" width="47.28515625" style="24" customWidth="1"/>
    <col min="4" max="4" width="16.85546875" style="24" customWidth="1"/>
    <col min="5" max="5" width="26.28515625" style="24" customWidth="1"/>
    <col min="6" max="6" width="15.7109375" style="24" customWidth="1"/>
    <col min="7" max="7" width="16.5703125" style="24" customWidth="1"/>
    <col min="8" max="8" width="16.140625" style="24" customWidth="1"/>
    <col min="9" max="9" width="19" style="24" customWidth="1"/>
    <col min="10" max="10" width="17" style="24" customWidth="1"/>
    <col min="11" max="11" width="16" style="24" customWidth="1"/>
    <col min="12" max="12" width="16.5703125" style="24" customWidth="1"/>
    <col min="13" max="13" width="16.42578125" style="24" customWidth="1"/>
    <col min="14" max="14" width="16.5703125" style="24" customWidth="1"/>
    <col min="15" max="15" width="15.85546875" style="24" customWidth="1"/>
    <col min="16" max="16" width="16.85546875" style="24" customWidth="1"/>
    <col min="17" max="17" width="25.42578125" style="24" customWidth="1"/>
    <col min="18" max="18" width="23.140625" style="28" customWidth="1"/>
    <col min="19" max="19" width="14.5703125" style="28" customWidth="1"/>
    <col min="20" max="20" width="14.42578125" style="28" customWidth="1"/>
    <col min="21" max="21" width="16.140625" style="28" customWidth="1"/>
    <col min="22" max="22" width="14.7109375" style="28" customWidth="1"/>
    <col min="23" max="23" width="18.140625" style="28" customWidth="1"/>
    <col min="24" max="24" width="20.42578125" style="28" customWidth="1"/>
    <col min="25" max="25" width="17.85546875" style="28" customWidth="1"/>
    <col min="26" max="26" width="18.5703125" style="28" customWidth="1"/>
    <col min="27" max="27" width="19.140625" style="28" customWidth="1"/>
    <col min="28" max="28" width="18.5703125" style="28" customWidth="1"/>
    <col min="29" max="29" width="16.42578125" style="28" customWidth="1"/>
    <col min="30" max="30" width="14.28515625" style="28" customWidth="1"/>
    <col min="31" max="31" width="16.5703125" style="28" customWidth="1"/>
    <col min="32" max="32" width="18.5703125" style="28" customWidth="1"/>
    <col min="33" max="33" width="22" style="27" bestFit="1" customWidth="1"/>
    <col min="34" max="34" width="14" customWidth="1"/>
    <col min="35" max="39" width="42.140625" bestFit="1" customWidth="1"/>
    <col min="40" max="40" width="43.140625" bestFit="1" customWidth="1"/>
    <col min="41" max="41" width="36.140625" bestFit="1" customWidth="1"/>
    <col min="42" max="42" width="21" customWidth="1"/>
    <col min="43" max="43" width="46.140625" bestFit="1" customWidth="1"/>
    <col min="44" max="44" width="20" customWidth="1"/>
    <col min="45" max="45" width="21.5703125" customWidth="1"/>
    <col min="46" max="46" width="22.42578125" customWidth="1"/>
    <col min="47" max="47" width="13.42578125" bestFit="1" customWidth="1"/>
    <col min="48" max="48" width="14.42578125" bestFit="1" customWidth="1"/>
    <col min="49" max="49" width="13" bestFit="1" customWidth="1"/>
    <col min="50" max="50" width="28" bestFit="1" customWidth="1"/>
    <col min="51" max="51" width="13.42578125" bestFit="1" customWidth="1"/>
    <col min="52" max="52" width="43.140625" bestFit="1" customWidth="1"/>
    <col min="53" max="53" width="42.140625" style="6" bestFit="1" customWidth="1"/>
    <col min="54" max="54" width="34.140625" bestFit="1" customWidth="1"/>
    <col min="55" max="55" width="21.42578125" bestFit="1" customWidth="1"/>
    <col min="56" max="57" width="45.140625" bestFit="1" customWidth="1"/>
    <col min="58" max="65" width="42.140625" bestFit="1" customWidth="1"/>
  </cols>
  <sheetData>
    <row r="1" spans="1:65" s="1" customFormat="1" ht="28.5" customHeight="1" x14ac:dyDescent="0.25">
      <c r="A1" s="8" t="s">
        <v>72</v>
      </c>
      <c r="B1" s="1" t="s">
        <v>126</v>
      </c>
      <c r="C1" s="51" t="s">
        <v>150</v>
      </c>
      <c r="D1" s="51" t="s">
        <v>180</v>
      </c>
      <c r="E1" s="51" t="s">
        <v>177</v>
      </c>
      <c r="F1" s="51" t="s">
        <v>181</v>
      </c>
      <c r="G1" s="51" t="s">
        <v>182</v>
      </c>
      <c r="H1" s="51" t="s">
        <v>183</v>
      </c>
      <c r="I1" s="51" t="s">
        <v>184</v>
      </c>
      <c r="J1" s="51" t="s">
        <v>185</v>
      </c>
      <c r="K1" s="51" t="s">
        <v>186</v>
      </c>
      <c r="L1" s="51" t="s">
        <v>187</v>
      </c>
      <c r="M1" s="51" t="s">
        <v>188</v>
      </c>
      <c r="N1" s="51" t="s">
        <v>189</v>
      </c>
      <c r="O1" s="51" t="s">
        <v>190</v>
      </c>
      <c r="P1" s="51" t="s">
        <v>191</v>
      </c>
      <c r="Q1" s="51" t="s">
        <v>192</v>
      </c>
      <c r="R1" s="52" t="s">
        <v>175</v>
      </c>
      <c r="S1" s="52" t="s">
        <v>176</v>
      </c>
      <c r="T1" s="52" t="s">
        <v>179</v>
      </c>
      <c r="U1" s="52" t="s">
        <v>193</v>
      </c>
      <c r="V1" s="52" t="s">
        <v>194</v>
      </c>
      <c r="W1" s="52" t="s">
        <v>195</v>
      </c>
      <c r="X1" s="52" t="s">
        <v>196</v>
      </c>
      <c r="Y1" s="52" t="s">
        <v>197</v>
      </c>
      <c r="Z1" s="52" t="s">
        <v>198</v>
      </c>
      <c r="AA1" s="52" t="s">
        <v>199</v>
      </c>
      <c r="AB1" s="52" t="s">
        <v>200</v>
      </c>
      <c r="AC1" s="52" t="s">
        <v>201</v>
      </c>
      <c r="AD1" s="52" t="s">
        <v>202</v>
      </c>
      <c r="AE1" s="52" t="s">
        <v>203</v>
      </c>
      <c r="AF1" s="52" t="s">
        <v>204</v>
      </c>
      <c r="AG1" s="53" t="s">
        <v>307</v>
      </c>
      <c r="AH1" s="1" t="s">
        <v>308</v>
      </c>
      <c r="AK1" s="3"/>
      <c r="AL1" s="3"/>
      <c r="AM1" s="3"/>
      <c r="AO1" s="2"/>
      <c r="AP1" s="2"/>
      <c r="AS1" s="3"/>
      <c r="AT1" s="3"/>
      <c r="AX1" s="3"/>
      <c r="AY1" s="3"/>
      <c r="AZ1" s="3"/>
      <c r="BA1" s="5"/>
      <c r="BB1" s="2"/>
      <c r="BC1" s="2"/>
      <c r="BF1" s="3"/>
      <c r="BG1" s="3"/>
      <c r="BK1" s="3"/>
      <c r="BL1" s="3"/>
      <c r="BM1" s="3"/>
    </row>
    <row r="2" spans="1:65" s="16" customFormat="1" ht="28.5" customHeight="1" x14ac:dyDescent="0.25">
      <c r="A2" s="15" t="s">
        <v>178</v>
      </c>
      <c r="C2" s="54"/>
      <c r="D2" s="55"/>
      <c r="E2" s="55"/>
      <c r="F2" s="55"/>
      <c r="G2" s="55"/>
      <c r="H2" s="55"/>
      <c r="I2" s="55"/>
      <c r="J2" s="55"/>
      <c r="K2" s="55"/>
      <c r="L2" s="55"/>
      <c r="M2" s="55"/>
      <c r="N2" s="55"/>
      <c r="O2" s="55"/>
      <c r="P2" s="55"/>
      <c r="Q2" s="55"/>
      <c r="R2" s="56"/>
      <c r="S2" s="56"/>
      <c r="T2" s="56"/>
      <c r="U2" s="56"/>
      <c r="V2" s="56"/>
      <c r="W2" s="56"/>
      <c r="X2" s="56"/>
      <c r="Y2" s="56"/>
      <c r="Z2" s="56"/>
      <c r="AA2" s="56"/>
      <c r="AB2" s="56"/>
      <c r="AC2" s="56"/>
      <c r="AD2" s="56"/>
      <c r="AE2" s="56"/>
      <c r="AF2" s="56"/>
      <c r="AG2" s="57"/>
      <c r="AK2" s="18"/>
      <c r="AL2" s="18"/>
      <c r="AM2" s="18"/>
      <c r="AO2" s="17"/>
      <c r="AP2" s="17"/>
      <c r="AS2" s="18"/>
      <c r="AT2" s="18"/>
      <c r="AX2" s="18"/>
      <c r="AY2" s="18"/>
      <c r="AZ2" s="18"/>
      <c r="BA2" s="19"/>
      <c r="BB2" s="17"/>
      <c r="BC2" s="17"/>
      <c r="BF2" s="18"/>
      <c r="BG2" s="18"/>
      <c r="BK2" s="18"/>
      <c r="BL2" s="18"/>
      <c r="BM2" s="18"/>
    </row>
    <row r="3" spans="1:65" s="7" customFormat="1" ht="18.75" customHeight="1" x14ac:dyDescent="0.25">
      <c r="A3" s="9" t="s">
        <v>74</v>
      </c>
      <c r="C3" s="58">
        <v>12</v>
      </c>
      <c r="D3" s="58">
        <v>12</v>
      </c>
      <c r="E3" s="58">
        <v>12</v>
      </c>
      <c r="F3" s="58">
        <v>12</v>
      </c>
      <c r="G3" s="58">
        <v>12</v>
      </c>
      <c r="H3" s="58">
        <v>12</v>
      </c>
      <c r="I3" s="58">
        <v>12</v>
      </c>
      <c r="J3" s="58">
        <v>12</v>
      </c>
      <c r="K3" s="58">
        <v>12</v>
      </c>
      <c r="L3" s="58">
        <v>12</v>
      </c>
      <c r="M3" s="58">
        <v>12</v>
      </c>
      <c r="N3" s="58">
        <v>12</v>
      </c>
      <c r="O3" s="58">
        <v>12</v>
      </c>
      <c r="P3" s="58">
        <v>12</v>
      </c>
      <c r="Q3" s="58">
        <v>12</v>
      </c>
      <c r="R3" s="59">
        <v>12</v>
      </c>
      <c r="S3" s="59">
        <v>12</v>
      </c>
      <c r="T3" s="59">
        <v>12</v>
      </c>
      <c r="U3" s="59">
        <v>12</v>
      </c>
      <c r="V3" s="59">
        <v>12</v>
      </c>
      <c r="W3" s="59">
        <v>12</v>
      </c>
      <c r="X3" s="59">
        <v>12</v>
      </c>
      <c r="Y3" s="59">
        <v>12</v>
      </c>
      <c r="Z3" s="59">
        <v>12</v>
      </c>
      <c r="AA3" s="59">
        <v>12</v>
      </c>
      <c r="AB3" s="59">
        <v>12</v>
      </c>
      <c r="AC3" s="59">
        <v>12</v>
      </c>
      <c r="AD3" s="59">
        <v>12</v>
      </c>
      <c r="AE3" s="59">
        <v>12</v>
      </c>
      <c r="AF3" s="59">
        <v>12</v>
      </c>
      <c r="AG3" s="27"/>
    </row>
    <row r="4" spans="1:65" s="27" customFormat="1" x14ac:dyDescent="0.25">
      <c r="A4" s="27" t="s">
        <v>0</v>
      </c>
      <c r="AG4" s="30"/>
      <c r="AH4" s="30"/>
      <c r="AI4" s="30"/>
      <c r="AJ4" s="30"/>
      <c r="AK4" s="30"/>
      <c r="AL4" s="30"/>
      <c r="AM4" s="30"/>
    </row>
    <row r="5" spans="1:65" s="27" customFormat="1" ht="15.75" x14ac:dyDescent="0.25">
      <c r="A5" s="36" t="s">
        <v>75</v>
      </c>
      <c r="B5" s="27" t="s">
        <v>1</v>
      </c>
      <c r="C5" s="24">
        <v>294162</v>
      </c>
      <c r="D5" s="24">
        <v>294162</v>
      </c>
      <c r="E5" s="24">
        <v>294162</v>
      </c>
      <c r="F5" s="24">
        <v>294162</v>
      </c>
      <c r="G5" s="24">
        <v>294162</v>
      </c>
      <c r="H5" s="24">
        <v>294162</v>
      </c>
      <c r="I5" s="24">
        <v>294162</v>
      </c>
      <c r="J5" s="24">
        <v>294162</v>
      </c>
      <c r="K5" s="24">
        <v>294162</v>
      </c>
      <c r="L5" s="24">
        <v>294162</v>
      </c>
      <c r="M5" s="24">
        <v>294162</v>
      </c>
      <c r="N5" s="24">
        <v>294162</v>
      </c>
      <c r="O5" s="24">
        <v>294162</v>
      </c>
      <c r="P5" s="24">
        <v>294162</v>
      </c>
      <c r="Q5" s="24">
        <v>294162</v>
      </c>
      <c r="R5" s="60">
        <v>11440.072782995783</v>
      </c>
      <c r="S5" s="60">
        <v>11440.072782995783</v>
      </c>
      <c r="T5" s="60">
        <v>11440.072782995783</v>
      </c>
      <c r="U5" s="60">
        <v>11440.072782995783</v>
      </c>
      <c r="V5" s="60">
        <v>11440.072782995783</v>
      </c>
      <c r="W5" s="60">
        <v>11440.072782995783</v>
      </c>
      <c r="X5" s="60">
        <v>11440.072782995783</v>
      </c>
      <c r="Y5" s="60">
        <v>11440.072782995783</v>
      </c>
      <c r="Z5" s="60">
        <v>11440.072782995783</v>
      </c>
      <c r="AA5" s="60">
        <v>11440.072782995783</v>
      </c>
      <c r="AB5" s="60">
        <v>11440.072782995783</v>
      </c>
      <c r="AC5" s="60">
        <v>11440.072782995783</v>
      </c>
      <c r="AD5" s="60">
        <v>11440.072782995783</v>
      </c>
      <c r="AE5" s="60">
        <v>11440.072782995783</v>
      </c>
      <c r="AF5" s="60">
        <v>11440.072782995783</v>
      </c>
      <c r="AG5" s="37" t="s">
        <v>303</v>
      </c>
      <c r="AH5" s="27" t="s">
        <v>278</v>
      </c>
      <c r="AI5" s="30"/>
      <c r="AJ5" s="30"/>
      <c r="AK5" s="30"/>
      <c r="AL5" s="30"/>
      <c r="AM5" s="30"/>
      <c r="BA5" s="38"/>
      <c r="BB5" s="38"/>
      <c r="BC5" s="38"/>
      <c r="BD5" s="38"/>
      <c r="BE5" s="38"/>
      <c r="BF5" s="38"/>
      <c r="BG5" s="38"/>
      <c r="BH5" s="38"/>
      <c r="BI5" s="38"/>
      <c r="BJ5" s="38"/>
      <c r="BK5" s="38"/>
      <c r="BL5" s="38"/>
      <c r="BM5" s="38"/>
    </row>
    <row r="6" spans="1:65" s="27" customFormat="1" ht="15.75" x14ac:dyDescent="0.25">
      <c r="A6" s="36" t="s">
        <v>123</v>
      </c>
      <c r="B6" s="27" t="s">
        <v>2</v>
      </c>
      <c r="C6" s="24">
        <v>259463</v>
      </c>
      <c r="D6" s="24">
        <v>259463</v>
      </c>
      <c r="E6" s="24">
        <v>259463</v>
      </c>
      <c r="F6" s="24">
        <v>259463</v>
      </c>
      <c r="G6" s="24">
        <v>259463</v>
      </c>
      <c r="H6" s="24">
        <v>259463</v>
      </c>
      <c r="I6" s="24">
        <v>259463</v>
      </c>
      <c r="J6" s="24">
        <v>259463</v>
      </c>
      <c r="K6" s="24">
        <v>259463</v>
      </c>
      <c r="L6" s="24">
        <v>259463</v>
      </c>
      <c r="M6" s="24">
        <v>259463</v>
      </c>
      <c r="N6" s="24">
        <v>259463</v>
      </c>
      <c r="O6" s="24">
        <v>259463</v>
      </c>
      <c r="P6" s="24">
        <v>259463</v>
      </c>
      <c r="Q6" s="24">
        <v>259463</v>
      </c>
      <c r="R6" s="60">
        <v>3268.5976713667865</v>
      </c>
      <c r="S6" s="60">
        <v>3268.5976713667865</v>
      </c>
      <c r="T6" s="60">
        <v>3268.5976713667865</v>
      </c>
      <c r="U6" s="60">
        <v>3268.5976713667865</v>
      </c>
      <c r="V6" s="60">
        <v>3268.5976713667865</v>
      </c>
      <c r="W6" s="60">
        <v>3268.5976713667865</v>
      </c>
      <c r="X6" s="60">
        <v>3268.5976713667865</v>
      </c>
      <c r="Y6" s="60">
        <v>3268.5976713667865</v>
      </c>
      <c r="Z6" s="60">
        <v>3268.5976713667865</v>
      </c>
      <c r="AA6" s="60">
        <v>3268.5976713667865</v>
      </c>
      <c r="AB6" s="60">
        <v>3268.5976713667865</v>
      </c>
      <c r="AC6" s="60">
        <v>3268.5976713667865</v>
      </c>
      <c r="AD6" s="60">
        <v>3268.5976713667865</v>
      </c>
      <c r="AE6" s="60">
        <v>3268.5976713667865</v>
      </c>
      <c r="AF6" s="60">
        <v>3268.5976713667865</v>
      </c>
      <c r="AG6" s="37" t="s">
        <v>303</v>
      </c>
      <c r="AH6" s="27" t="s">
        <v>278</v>
      </c>
      <c r="AI6" s="30"/>
      <c r="AJ6" s="30"/>
      <c r="AK6" s="30"/>
      <c r="AL6" s="30"/>
      <c r="AM6" s="30"/>
      <c r="BA6" s="38"/>
      <c r="BB6" s="38"/>
      <c r="BC6" s="38"/>
      <c r="BD6" s="38"/>
      <c r="BE6" s="38"/>
      <c r="BF6" s="38"/>
      <c r="BG6" s="38"/>
      <c r="BH6" s="38"/>
      <c r="BI6" s="38"/>
      <c r="BJ6" s="38"/>
      <c r="BK6" s="38"/>
      <c r="BL6" s="38"/>
      <c r="BM6" s="38"/>
    </row>
    <row r="7" spans="1:65" s="27" customFormat="1" ht="15.75" x14ac:dyDescent="0.25">
      <c r="A7" s="36" t="s">
        <v>76</v>
      </c>
      <c r="B7" s="27" t="s">
        <v>3</v>
      </c>
      <c r="C7" s="24">
        <v>291158</v>
      </c>
      <c r="D7" s="24">
        <v>291158</v>
      </c>
      <c r="E7" s="24">
        <v>291158</v>
      </c>
      <c r="F7" s="24">
        <v>291158</v>
      </c>
      <c r="G7" s="24">
        <v>291158</v>
      </c>
      <c r="H7" s="24">
        <v>291158</v>
      </c>
      <c r="I7" s="24">
        <v>291158</v>
      </c>
      <c r="J7" s="24">
        <v>291158</v>
      </c>
      <c r="K7" s="24">
        <v>291158</v>
      </c>
      <c r="L7" s="24">
        <v>291158</v>
      </c>
      <c r="M7" s="24">
        <v>291158</v>
      </c>
      <c r="N7" s="24">
        <v>291158</v>
      </c>
      <c r="O7" s="24">
        <v>291158</v>
      </c>
      <c r="P7" s="24">
        <v>291158</v>
      </c>
      <c r="Q7" s="24">
        <v>291158</v>
      </c>
      <c r="R7" s="60">
        <v>15508.10780977465</v>
      </c>
      <c r="S7" s="60">
        <v>15508.10780977465</v>
      </c>
      <c r="T7" s="60">
        <v>15508.10780977465</v>
      </c>
      <c r="U7" s="60">
        <v>15508.10780977465</v>
      </c>
      <c r="V7" s="60">
        <v>15508.10780977465</v>
      </c>
      <c r="W7" s="60">
        <v>15508.10780977465</v>
      </c>
      <c r="X7" s="60">
        <v>15508.10780977465</v>
      </c>
      <c r="Y7" s="60">
        <v>15508.10780977465</v>
      </c>
      <c r="Z7" s="60">
        <v>15508.10780977465</v>
      </c>
      <c r="AA7" s="60">
        <v>15508.10780977465</v>
      </c>
      <c r="AB7" s="60">
        <v>15508.10780977465</v>
      </c>
      <c r="AC7" s="60">
        <v>15508.10780977465</v>
      </c>
      <c r="AD7" s="60">
        <v>15508.10780977465</v>
      </c>
      <c r="AE7" s="60">
        <v>15508.10780977465</v>
      </c>
      <c r="AF7" s="60">
        <v>15508.10780977465</v>
      </c>
      <c r="AG7" s="37" t="s">
        <v>303</v>
      </c>
      <c r="AH7" s="27" t="s">
        <v>278</v>
      </c>
      <c r="AI7" s="30"/>
      <c r="AJ7" s="30"/>
      <c r="AK7" s="30"/>
      <c r="AL7" s="30"/>
      <c r="AM7" s="30"/>
    </row>
    <row r="8" spans="1:65" s="27" customFormat="1" ht="15.75" x14ac:dyDescent="0.25">
      <c r="A8" s="36" t="s">
        <v>77</v>
      </c>
      <c r="B8" s="27" t="s">
        <v>4</v>
      </c>
      <c r="C8" s="61">
        <v>155938</v>
      </c>
      <c r="D8" s="61">
        <v>155938</v>
      </c>
      <c r="E8" s="61">
        <v>155938</v>
      </c>
      <c r="F8" s="61">
        <v>155938</v>
      </c>
      <c r="G8" s="61">
        <v>155938</v>
      </c>
      <c r="H8" s="61">
        <v>155938</v>
      </c>
      <c r="I8" s="61">
        <v>155938</v>
      </c>
      <c r="J8" s="61">
        <v>155938</v>
      </c>
      <c r="K8" s="61">
        <v>155938</v>
      </c>
      <c r="L8" s="61">
        <v>155938</v>
      </c>
      <c r="M8" s="61">
        <v>155938</v>
      </c>
      <c r="N8" s="61">
        <v>155938</v>
      </c>
      <c r="O8" s="61">
        <v>155938</v>
      </c>
      <c r="P8" s="61">
        <v>155938</v>
      </c>
      <c r="Q8" s="61">
        <v>155938</v>
      </c>
      <c r="R8" s="60">
        <v>1671.5574625552931</v>
      </c>
      <c r="S8" s="60">
        <v>1671.5574625552931</v>
      </c>
      <c r="T8" s="60">
        <v>1671.5574625552931</v>
      </c>
      <c r="U8" s="60">
        <v>1671.5574625552931</v>
      </c>
      <c r="V8" s="60">
        <v>1671.5574625552931</v>
      </c>
      <c r="W8" s="60">
        <v>1671.5574625552931</v>
      </c>
      <c r="X8" s="60">
        <v>1671.5574625552931</v>
      </c>
      <c r="Y8" s="60">
        <v>1671.5574625552931</v>
      </c>
      <c r="Z8" s="60">
        <v>1671.5574625552931</v>
      </c>
      <c r="AA8" s="60">
        <v>1671.5574625552931</v>
      </c>
      <c r="AB8" s="60">
        <v>1671.5574625552931</v>
      </c>
      <c r="AC8" s="60">
        <v>1671.5574625552931</v>
      </c>
      <c r="AD8" s="60">
        <v>1671.5574625552931</v>
      </c>
      <c r="AE8" s="60">
        <v>1671.5574625552931</v>
      </c>
      <c r="AF8" s="60">
        <v>1671.5574625552931</v>
      </c>
      <c r="AG8" s="37" t="s">
        <v>303</v>
      </c>
      <c r="AH8" s="27" t="s">
        <v>278</v>
      </c>
      <c r="AI8" s="30"/>
      <c r="AJ8" s="30"/>
      <c r="AK8" s="30"/>
      <c r="AL8" s="30"/>
      <c r="AM8" s="30"/>
    </row>
    <row r="9" spans="1:65" s="27" customFormat="1" ht="15.75" x14ac:dyDescent="0.25">
      <c r="A9" s="36" t="s">
        <v>78</v>
      </c>
      <c r="B9" s="27" t="s">
        <v>5</v>
      </c>
      <c r="C9" s="24">
        <v>1219839</v>
      </c>
      <c r="D9" s="24">
        <v>1219839</v>
      </c>
      <c r="E9" s="24">
        <v>1219839</v>
      </c>
      <c r="F9" s="24">
        <v>1219839</v>
      </c>
      <c r="G9" s="24">
        <v>1219839</v>
      </c>
      <c r="H9" s="24">
        <v>1219839</v>
      </c>
      <c r="I9" s="24">
        <v>1219839</v>
      </c>
      <c r="J9" s="24">
        <v>1219839</v>
      </c>
      <c r="K9" s="24">
        <v>1219839</v>
      </c>
      <c r="L9" s="24">
        <v>1219839</v>
      </c>
      <c r="M9" s="24">
        <v>1219839</v>
      </c>
      <c r="N9" s="24">
        <v>1219839</v>
      </c>
      <c r="O9" s="24">
        <v>1219839</v>
      </c>
      <c r="P9" s="24">
        <v>1219839</v>
      </c>
      <c r="Q9" s="24">
        <v>1219839</v>
      </c>
      <c r="R9" s="60">
        <v>31911.884900450517</v>
      </c>
      <c r="S9" s="60">
        <v>31911.884900450517</v>
      </c>
      <c r="T9" s="60">
        <v>31911.884900450517</v>
      </c>
      <c r="U9" s="60">
        <v>31911.884900450517</v>
      </c>
      <c r="V9" s="60">
        <v>31911.884900450517</v>
      </c>
      <c r="W9" s="60">
        <v>31911.884900450517</v>
      </c>
      <c r="X9" s="60">
        <v>31911.884900450517</v>
      </c>
      <c r="Y9" s="60">
        <v>31911.884900450517</v>
      </c>
      <c r="Z9" s="60">
        <v>31911.884900450517</v>
      </c>
      <c r="AA9" s="60">
        <v>31911.884900450517</v>
      </c>
      <c r="AB9" s="60">
        <v>31911.884900450517</v>
      </c>
      <c r="AC9" s="60">
        <v>31911.884900450517</v>
      </c>
      <c r="AD9" s="60">
        <v>31911.884900450517</v>
      </c>
      <c r="AE9" s="60">
        <v>31911.884900450517</v>
      </c>
      <c r="AF9" s="60">
        <v>31911.884900450517</v>
      </c>
      <c r="AG9" s="37" t="s">
        <v>303</v>
      </c>
      <c r="AH9" s="27" t="s">
        <v>278</v>
      </c>
      <c r="AI9" s="30"/>
      <c r="AJ9" s="30"/>
      <c r="AK9" s="30"/>
      <c r="AL9" s="30"/>
      <c r="AM9" s="30"/>
    </row>
    <row r="10" spans="1:65" s="27" customFormat="1" ht="15.75" x14ac:dyDescent="0.25">
      <c r="A10" s="36" t="s">
        <v>79</v>
      </c>
      <c r="B10" s="27" t="s">
        <v>6</v>
      </c>
      <c r="C10" s="24">
        <f>192922 - C11</f>
        <v>144082</v>
      </c>
      <c r="D10" s="24">
        <f t="shared" ref="D10:P10" si="0">192922 - D11</f>
        <v>144081</v>
      </c>
      <c r="E10" s="24">
        <f t="shared" si="0"/>
        <v>144080</v>
      </c>
      <c r="F10" s="24">
        <f t="shared" si="0"/>
        <v>144079</v>
      </c>
      <c r="G10" s="24">
        <f t="shared" si="0"/>
        <v>144078</v>
      </c>
      <c r="H10" s="24">
        <f t="shared" si="0"/>
        <v>144077</v>
      </c>
      <c r="I10" s="24">
        <f t="shared" si="0"/>
        <v>144076</v>
      </c>
      <c r="J10" s="24">
        <f t="shared" si="0"/>
        <v>144075</v>
      </c>
      <c r="K10" s="24">
        <f t="shared" si="0"/>
        <v>144074</v>
      </c>
      <c r="L10" s="24">
        <f t="shared" si="0"/>
        <v>144073</v>
      </c>
      <c r="M10" s="24">
        <f t="shared" si="0"/>
        <v>144072</v>
      </c>
      <c r="N10" s="24">
        <f t="shared" si="0"/>
        <v>144071</v>
      </c>
      <c r="O10" s="24">
        <f t="shared" si="0"/>
        <v>144070</v>
      </c>
      <c r="P10" s="24">
        <f t="shared" si="0"/>
        <v>144069</v>
      </c>
      <c r="Q10" s="24">
        <f>192922 - Q11</f>
        <v>144068</v>
      </c>
      <c r="R10" s="60">
        <v>1363.7933728569728</v>
      </c>
      <c r="S10" s="60">
        <v>1363.7933728569728</v>
      </c>
      <c r="T10" s="60">
        <v>1363.7933728569728</v>
      </c>
      <c r="U10" s="60">
        <v>1363.7933728569728</v>
      </c>
      <c r="V10" s="60">
        <v>1363.7933728569728</v>
      </c>
      <c r="W10" s="60">
        <v>1363.7933728569728</v>
      </c>
      <c r="X10" s="60">
        <v>1363.7933728569728</v>
      </c>
      <c r="Y10" s="60">
        <v>1363.7933728569728</v>
      </c>
      <c r="Z10" s="60">
        <v>1363.7933728569728</v>
      </c>
      <c r="AA10" s="60">
        <v>1363.7933728569728</v>
      </c>
      <c r="AB10" s="60">
        <v>1363.7933728569728</v>
      </c>
      <c r="AC10" s="60">
        <v>1363.7933728569728</v>
      </c>
      <c r="AD10" s="60">
        <v>1363.7933728569728</v>
      </c>
      <c r="AE10" s="60">
        <v>1363.7933728569728</v>
      </c>
      <c r="AF10" s="60">
        <v>1363.7933728569728</v>
      </c>
      <c r="AG10" s="37" t="s">
        <v>277</v>
      </c>
      <c r="AH10" s="27" t="s">
        <v>278</v>
      </c>
      <c r="AI10" s="30"/>
      <c r="AJ10" s="30"/>
      <c r="AK10" s="30"/>
      <c r="AL10" s="30"/>
      <c r="AM10" s="30"/>
    </row>
    <row r="11" spans="1:65" s="27" customFormat="1" ht="15.75" x14ac:dyDescent="0.25">
      <c r="A11" s="36" t="s">
        <v>134</v>
      </c>
      <c r="B11" s="27" t="s">
        <v>304</v>
      </c>
      <c r="C11" s="24">
        <v>48840</v>
      </c>
      <c r="D11" s="24">
        <v>48841</v>
      </c>
      <c r="E11" s="24">
        <v>48842</v>
      </c>
      <c r="F11" s="24">
        <v>48843</v>
      </c>
      <c r="G11" s="24">
        <v>48844</v>
      </c>
      <c r="H11" s="24">
        <v>48845</v>
      </c>
      <c r="I11" s="24">
        <v>48846</v>
      </c>
      <c r="J11" s="24">
        <v>48847</v>
      </c>
      <c r="K11" s="24">
        <v>48848</v>
      </c>
      <c r="L11" s="24">
        <v>48849</v>
      </c>
      <c r="M11" s="24">
        <v>48850</v>
      </c>
      <c r="N11" s="24">
        <v>48851</v>
      </c>
      <c r="O11" s="24">
        <v>48852</v>
      </c>
      <c r="P11" s="24">
        <v>48853</v>
      </c>
      <c r="Q11" s="24">
        <v>48854</v>
      </c>
      <c r="R11" s="28">
        <v>0</v>
      </c>
      <c r="S11" s="28">
        <v>0</v>
      </c>
      <c r="T11" s="28">
        <v>0</v>
      </c>
      <c r="U11" s="28">
        <v>0</v>
      </c>
      <c r="V11" s="28">
        <v>0</v>
      </c>
      <c r="W11" s="28">
        <v>0</v>
      </c>
      <c r="X11" s="28">
        <v>0</v>
      </c>
      <c r="Y11" s="28">
        <v>0</v>
      </c>
      <c r="Z11" s="28">
        <v>0</v>
      </c>
      <c r="AA11" s="28">
        <v>0</v>
      </c>
      <c r="AB11" s="28">
        <v>0</v>
      </c>
      <c r="AC11" s="28">
        <v>0</v>
      </c>
      <c r="AD11" s="28">
        <v>0</v>
      </c>
      <c r="AE11" s="28">
        <v>0</v>
      </c>
      <c r="AF11" s="28">
        <v>0</v>
      </c>
      <c r="AG11" s="37" t="s">
        <v>277</v>
      </c>
      <c r="AH11" s="27" t="s">
        <v>278</v>
      </c>
      <c r="AI11" s="30"/>
      <c r="AJ11" s="30"/>
      <c r="AK11" s="30"/>
      <c r="AL11" s="30"/>
      <c r="AM11" s="30"/>
    </row>
    <row r="12" spans="1:65" s="27" customFormat="1" ht="15.75" x14ac:dyDescent="0.25">
      <c r="A12" s="27" t="s">
        <v>7</v>
      </c>
      <c r="B12" s="30"/>
      <c r="AG12" s="37"/>
      <c r="AH12" s="30"/>
      <c r="AI12" s="30"/>
      <c r="AJ12" s="30"/>
      <c r="AK12" s="30"/>
      <c r="AL12" s="30"/>
      <c r="AM12" s="30"/>
    </row>
    <row r="13" spans="1:65" s="27" customFormat="1" ht="15.75" x14ac:dyDescent="0.25">
      <c r="A13" s="36" t="s">
        <v>135</v>
      </c>
      <c r="C13" s="62">
        <f>1/12</f>
        <v>8.3333333333333329E-2</v>
      </c>
      <c r="D13" s="62">
        <f t="shared" ref="D13:Q13" si="1">1/12</f>
        <v>8.3333333333333329E-2</v>
      </c>
      <c r="E13" s="62">
        <f t="shared" si="1"/>
        <v>8.3333333333333329E-2</v>
      </c>
      <c r="F13" s="62">
        <f t="shared" si="1"/>
        <v>8.3333333333333329E-2</v>
      </c>
      <c r="G13" s="62">
        <f t="shared" si="1"/>
        <v>8.3333333333333329E-2</v>
      </c>
      <c r="H13" s="62">
        <f t="shared" si="1"/>
        <v>8.3333333333333329E-2</v>
      </c>
      <c r="I13" s="62">
        <f t="shared" si="1"/>
        <v>8.3333333333333329E-2</v>
      </c>
      <c r="J13" s="62">
        <f t="shared" si="1"/>
        <v>8.3333333333333329E-2</v>
      </c>
      <c r="K13" s="62">
        <f t="shared" si="1"/>
        <v>8.3333333333333329E-2</v>
      </c>
      <c r="L13" s="62">
        <f t="shared" si="1"/>
        <v>8.3333333333333329E-2</v>
      </c>
      <c r="M13" s="62">
        <f t="shared" si="1"/>
        <v>8.3333333333333329E-2</v>
      </c>
      <c r="N13" s="62">
        <f t="shared" si="1"/>
        <v>8.3333333333333329E-2</v>
      </c>
      <c r="O13" s="62">
        <f t="shared" si="1"/>
        <v>8.3333333333333329E-2</v>
      </c>
      <c r="P13" s="62">
        <f t="shared" si="1"/>
        <v>8.3333333333333329E-2</v>
      </c>
      <c r="Q13" s="62">
        <f t="shared" si="1"/>
        <v>8.3333333333333329E-2</v>
      </c>
      <c r="R13" s="34">
        <f>1/12</f>
        <v>8.3333333333333329E-2</v>
      </c>
      <c r="S13" s="34">
        <f>1/12</f>
        <v>8.3333333333333329E-2</v>
      </c>
      <c r="T13" s="34">
        <f t="shared" ref="T13:AF13" si="2">1/12</f>
        <v>8.3333333333333329E-2</v>
      </c>
      <c r="U13" s="34">
        <f t="shared" si="2"/>
        <v>8.3333333333333329E-2</v>
      </c>
      <c r="V13" s="34">
        <f t="shared" si="2"/>
        <v>8.3333333333333329E-2</v>
      </c>
      <c r="W13" s="34">
        <f t="shared" si="2"/>
        <v>8.3333333333333329E-2</v>
      </c>
      <c r="X13" s="34">
        <f t="shared" si="2"/>
        <v>8.3333333333333329E-2</v>
      </c>
      <c r="Y13" s="34">
        <f t="shared" si="2"/>
        <v>8.3333333333333329E-2</v>
      </c>
      <c r="Z13" s="34">
        <f t="shared" si="2"/>
        <v>8.3333333333333329E-2</v>
      </c>
      <c r="AA13" s="34">
        <f t="shared" si="2"/>
        <v>8.3333333333333329E-2</v>
      </c>
      <c r="AB13" s="34">
        <f t="shared" si="2"/>
        <v>8.3333333333333329E-2</v>
      </c>
      <c r="AC13" s="34">
        <f t="shared" si="2"/>
        <v>8.3333333333333329E-2</v>
      </c>
      <c r="AD13" s="34">
        <f t="shared" si="2"/>
        <v>8.3333333333333329E-2</v>
      </c>
      <c r="AE13" s="34">
        <f t="shared" si="2"/>
        <v>8.3333333333333329E-2</v>
      </c>
      <c r="AF13" s="34">
        <f t="shared" si="2"/>
        <v>8.3333333333333329E-2</v>
      </c>
      <c r="AG13" s="37" t="s">
        <v>266</v>
      </c>
      <c r="AH13" s="37" t="s">
        <v>266</v>
      </c>
      <c r="AI13" s="30"/>
      <c r="AJ13" s="30"/>
      <c r="AK13" s="30"/>
      <c r="AL13" s="30"/>
      <c r="AM13" s="30"/>
      <c r="AN13" s="30"/>
      <c r="AO13" s="30"/>
      <c r="AP13" s="30"/>
      <c r="AQ13" s="30"/>
      <c r="AR13" s="30"/>
      <c r="AS13" s="30"/>
      <c r="AT13" s="30"/>
      <c r="AU13" s="30"/>
      <c r="AV13" s="30"/>
      <c r="AW13" s="30"/>
      <c r="AX13" s="30"/>
      <c r="AY13" s="30"/>
      <c r="AZ13" s="30"/>
      <c r="BA13" s="30"/>
      <c r="BB13" s="30"/>
      <c r="BC13" s="30"/>
      <c r="BD13" s="30"/>
      <c r="BE13" s="30"/>
      <c r="BF13" s="30"/>
      <c r="BG13" s="30"/>
      <c r="BH13" s="30"/>
      <c r="BI13" s="30"/>
      <c r="BJ13" s="30"/>
      <c r="BK13" s="30"/>
      <c r="BL13" s="30"/>
      <c r="BM13" s="30"/>
    </row>
    <row r="14" spans="1:65" s="27" customFormat="1" ht="15.75" x14ac:dyDescent="0.25">
      <c r="A14" s="36" t="s">
        <v>136</v>
      </c>
      <c r="C14" s="62">
        <f>1/24</f>
        <v>4.1666666666666664E-2</v>
      </c>
      <c r="D14" s="62">
        <f t="shared" ref="D14:Q14" si="3">1/24</f>
        <v>4.1666666666666664E-2</v>
      </c>
      <c r="E14" s="62">
        <f t="shared" si="3"/>
        <v>4.1666666666666664E-2</v>
      </c>
      <c r="F14" s="62">
        <f t="shared" si="3"/>
        <v>4.1666666666666664E-2</v>
      </c>
      <c r="G14" s="62">
        <f t="shared" si="3"/>
        <v>4.1666666666666664E-2</v>
      </c>
      <c r="H14" s="62">
        <f t="shared" si="3"/>
        <v>4.1666666666666664E-2</v>
      </c>
      <c r="I14" s="62">
        <f t="shared" si="3"/>
        <v>4.1666666666666664E-2</v>
      </c>
      <c r="J14" s="62">
        <f t="shared" si="3"/>
        <v>4.1666666666666664E-2</v>
      </c>
      <c r="K14" s="62">
        <f t="shared" si="3"/>
        <v>4.1666666666666664E-2</v>
      </c>
      <c r="L14" s="62">
        <f t="shared" si="3"/>
        <v>4.1666666666666664E-2</v>
      </c>
      <c r="M14" s="62">
        <f t="shared" si="3"/>
        <v>4.1666666666666664E-2</v>
      </c>
      <c r="N14" s="62">
        <f t="shared" si="3"/>
        <v>4.1666666666666664E-2</v>
      </c>
      <c r="O14" s="62">
        <f t="shared" si="3"/>
        <v>4.1666666666666664E-2</v>
      </c>
      <c r="P14" s="62">
        <f t="shared" si="3"/>
        <v>4.1666666666666664E-2</v>
      </c>
      <c r="Q14" s="62">
        <f t="shared" si="3"/>
        <v>4.1666666666666664E-2</v>
      </c>
      <c r="R14" s="34">
        <v>4.1666666666666664E-2</v>
      </c>
      <c r="S14" s="34">
        <v>4.1666666666666664E-2</v>
      </c>
      <c r="T14" s="34">
        <v>4.1666666666666699E-2</v>
      </c>
      <c r="U14" s="34">
        <v>4.1666666666666699E-2</v>
      </c>
      <c r="V14" s="34">
        <v>4.1666666666666699E-2</v>
      </c>
      <c r="W14" s="34">
        <v>4.1666666666666699E-2</v>
      </c>
      <c r="X14" s="34">
        <v>4.1666666666666699E-2</v>
      </c>
      <c r="Y14" s="34">
        <v>4.1666666666666699E-2</v>
      </c>
      <c r="Z14" s="34">
        <v>4.1666666666666699E-2</v>
      </c>
      <c r="AA14" s="34">
        <v>4.1666666666666699E-2</v>
      </c>
      <c r="AB14" s="34">
        <v>4.1666666666666699E-2</v>
      </c>
      <c r="AC14" s="34">
        <v>4.1666666666666699E-2</v>
      </c>
      <c r="AD14" s="34">
        <v>4.1666666666666699E-2</v>
      </c>
      <c r="AE14" s="34">
        <v>4.1666666666666699E-2</v>
      </c>
      <c r="AF14" s="34">
        <v>4.1666666666666699E-2</v>
      </c>
      <c r="AG14" s="37" t="s">
        <v>266</v>
      </c>
      <c r="AH14" s="37" t="s">
        <v>266</v>
      </c>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0"/>
      <c r="BJ14" s="30"/>
      <c r="BK14" s="30"/>
      <c r="BL14" s="30"/>
      <c r="BM14" s="30"/>
    </row>
    <row r="15" spans="1:65" s="27" customFormat="1" x14ac:dyDescent="0.25">
      <c r="AG15" s="30"/>
      <c r="AH15" s="30"/>
      <c r="AI15" s="30"/>
      <c r="AJ15" s="30"/>
      <c r="AK15" s="30"/>
      <c r="AL15" s="30"/>
      <c r="AM15" s="30"/>
    </row>
    <row r="16" spans="1:65" s="27" customFormat="1" x14ac:dyDescent="0.25">
      <c r="A16" s="27" t="s">
        <v>8</v>
      </c>
      <c r="AG16" s="30"/>
      <c r="AH16" s="30"/>
      <c r="AI16" s="30"/>
      <c r="AJ16" s="30"/>
      <c r="AK16" s="30"/>
      <c r="AL16" s="30"/>
      <c r="AM16" s="30"/>
    </row>
    <row r="17" spans="1:52" s="27" customFormat="1" x14ac:dyDescent="0.25">
      <c r="A17" s="36" t="s">
        <v>80</v>
      </c>
      <c r="C17" s="24" t="s">
        <v>310</v>
      </c>
      <c r="D17" s="24" t="s">
        <v>310</v>
      </c>
      <c r="E17" s="39" t="s">
        <v>210</v>
      </c>
      <c r="F17" s="24" t="s">
        <v>310</v>
      </c>
      <c r="G17" s="24" t="s">
        <v>310</v>
      </c>
      <c r="H17" s="24" t="s">
        <v>310</v>
      </c>
      <c r="I17" s="24" t="s">
        <v>310</v>
      </c>
      <c r="J17" s="24" t="s">
        <v>310</v>
      </c>
      <c r="K17" s="24" t="s">
        <v>310</v>
      </c>
      <c r="L17" s="24" t="s">
        <v>310</v>
      </c>
      <c r="M17" s="24" t="s">
        <v>310</v>
      </c>
      <c r="N17" s="24" t="s">
        <v>310</v>
      </c>
      <c r="O17" s="39" t="s">
        <v>210</v>
      </c>
      <c r="P17" s="24" t="s">
        <v>310</v>
      </c>
      <c r="Q17" s="24" t="s">
        <v>310</v>
      </c>
      <c r="R17" s="28">
        <v>0.87</v>
      </c>
      <c r="S17" s="28">
        <v>0.87</v>
      </c>
      <c r="T17" s="40">
        <v>1</v>
      </c>
      <c r="U17" s="28">
        <v>0.87</v>
      </c>
      <c r="V17" s="28">
        <v>0.87</v>
      </c>
      <c r="W17" s="28">
        <v>0.87</v>
      </c>
      <c r="X17" s="28">
        <v>0.87</v>
      </c>
      <c r="Y17" s="28">
        <v>0.87</v>
      </c>
      <c r="Z17" s="28">
        <v>0.87</v>
      </c>
      <c r="AA17" s="28">
        <v>0.87</v>
      </c>
      <c r="AB17" s="28">
        <v>0.87</v>
      </c>
      <c r="AC17" s="28">
        <v>0.87</v>
      </c>
      <c r="AD17" s="40">
        <v>1</v>
      </c>
      <c r="AE17" s="28">
        <v>0.87</v>
      </c>
      <c r="AF17" s="28">
        <v>0.87</v>
      </c>
      <c r="AG17" s="27" t="s">
        <v>243</v>
      </c>
      <c r="AH17" s="30" t="s">
        <v>267</v>
      </c>
      <c r="AI17" s="30"/>
      <c r="AJ17" s="30"/>
      <c r="AK17" s="30"/>
      <c r="AL17" s="30"/>
      <c r="AM17" s="30"/>
      <c r="AN17" s="30"/>
      <c r="AO17" s="30"/>
      <c r="AP17" s="30"/>
      <c r="AQ17" s="30"/>
      <c r="AR17" s="30"/>
      <c r="AS17" s="30"/>
      <c r="AT17" s="30"/>
      <c r="AU17" s="30"/>
      <c r="AV17" s="30"/>
      <c r="AW17" s="30"/>
      <c r="AX17" s="30"/>
      <c r="AY17" s="30"/>
      <c r="AZ17" s="30"/>
    </row>
    <row r="18" spans="1:52" s="27" customFormat="1" x14ac:dyDescent="0.25">
      <c r="A18" s="36" t="s">
        <v>81</v>
      </c>
      <c r="C18" s="24" t="s">
        <v>149</v>
      </c>
      <c r="D18" s="24" t="s">
        <v>149</v>
      </c>
      <c r="E18" s="39" t="s">
        <v>211</v>
      </c>
      <c r="F18" s="24" t="s">
        <v>149</v>
      </c>
      <c r="G18" s="24" t="s">
        <v>149</v>
      </c>
      <c r="H18" s="24" t="s">
        <v>149</v>
      </c>
      <c r="I18" s="24" t="s">
        <v>149</v>
      </c>
      <c r="J18" s="24" t="s">
        <v>149</v>
      </c>
      <c r="K18" s="24" t="s">
        <v>149</v>
      </c>
      <c r="L18" s="24" t="s">
        <v>149</v>
      </c>
      <c r="M18" s="24" t="s">
        <v>149</v>
      </c>
      <c r="N18" s="24" t="s">
        <v>149</v>
      </c>
      <c r="O18" s="39" t="s">
        <v>225</v>
      </c>
      <c r="P18" s="24" t="s">
        <v>149</v>
      </c>
      <c r="Q18" s="24" t="s">
        <v>149</v>
      </c>
      <c r="R18" s="28" t="s">
        <v>149</v>
      </c>
      <c r="S18" s="28" t="s">
        <v>149</v>
      </c>
      <c r="T18" s="40" t="s">
        <v>225</v>
      </c>
      <c r="U18" s="28" t="s">
        <v>149</v>
      </c>
      <c r="V18" s="28" t="s">
        <v>149</v>
      </c>
      <c r="W18" s="28" t="s">
        <v>149</v>
      </c>
      <c r="X18" s="28" t="s">
        <v>149</v>
      </c>
      <c r="Y18" s="28" t="s">
        <v>149</v>
      </c>
      <c r="Z18" s="28" t="s">
        <v>149</v>
      </c>
      <c r="AA18" s="28" t="s">
        <v>149</v>
      </c>
      <c r="AB18" s="28" t="s">
        <v>149</v>
      </c>
      <c r="AC18" s="28" t="s">
        <v>149</v>
      </c>
      <c r="AD18" s="40" t="s">
        <v>225</v>
      </c>
      <c r="AE18" s="28" t="s">
        <v>149</v>
      </c>
      <c r="AF18" s="28" t="s">
        <v>149</v>
      </c>
      <c r="AG18" s="30"/>
      <c r="AH18" s="30"/>
      <c r="AI18" s="30"/>
      <c r="AJ18" s="30"/>
      <c r="AK18" s="30"/>
      <c r="AL18" s="30"/>
      <c r="AM18" s="30"/>
    </row>
    <row r="19" spans="1:52" s="27" customFormat="1" x14ac:dyDescent="0.25">
      <c r="AG19" s="30"/>
      <c r="AH19" s="30"/>
      <c r="AI19" s="30"/>
      <c r="AJ19" s="30"/>
      <c r="AK19" s="30"/>
      <c r="AL19" s="30"/>
      <c r="AM19" s="30"/>
    </row>
    <row r="20" spans="1:52" s="27" customFormat="1" x14ac:dyDescent="0.25">
      <c r="A20" s="27" t="s">
        <v>9</v>
      </c>
      <c r="AG20" s="30"/>
      <c r="AH20" s="30"/>
      <c r="AI20" s="30"/>
      <c r="AJ20" s="30"/>
      <c r="AK20" s="30"/>
      <c r="AL20" s="30"/>
      <c r="AM20" s="30"/>
    </row>
    <row r="21" spans="1:52" s="27" customFormat="1" x14ac:dyDescent="0.25">
      <c r="A21" s="41" t="s">
        <v>82</v>
      </c>
      <c r="B21" s="42" t="s">
        <v>155</v>
      </c>
      <c r="C21" s="24">
        <v>1</v>
      </c>
      <c r="D21" s="24">
        <v>1</v>
      </c>
      <c r="E21" s="24">
        <v>1</v>
      </c>
      <c r="F21" s="24">
        <v>1</v>
      </c>
      <c r="G21" s="24">
        <v>1</v>
      </c>
      <c r="H21" s="24">
        <v>1</v>
      </c>
      <c r="I21" s="24">
        <v>1</v>
      </c>
      <c r="J21" s="24">
        <v>1</v>
      </c>
      <c r="K21" s="24">
        <v>1</v>
      </c>
      <c r="L21" s="24">
        <v>1</v>
      </c>
      <c r="M21" s="24">
        <v>1</v>
      </c>
      <c r="N21" s="24">
        <v>1</v>
      </c>
      <c r="O21" s="24">
        <v>1</v>
      </c>
      <c r="P21" s="24">
        <v>1</v>
      </c>
      <c r="Q21" s="24">
        <v>1</v>
      </c>
      <c r="R21" s="28">
        <v>1</v>
      </c>
      <c r="S21" s="28">
        <v>2</v>
      </c>
      <c r="T21" s="28">
        <v>1</v>
      </c>
      <c r="U21" s="28">
        <v>1</v>
      </c>
      <c r="V21" s="28">
        <v>1</v>
      </c>
      <c r="W21" s="28">
        <v>1</v>
      </c>
      <c r="X21" s="28">
        <v>1</v>
      </c>
      <c r="Y21" s="28">
        <v>1</v>
      </c>
      <c r="Z21" s="28">
        <v>1</v>
      </c>
      <c r="AA21" s="28">
        <v>1</v>
      </c>
      <c r="AB21" s="28">
        <v>1</v>
      </c>
      <c r="AC21" s="28">
        <v>1</v>
      </c>
      <c r="AD21" s="28">
        <v>1</v>
      </c>
      <c r="AE21" s="28">
        <v>1</v>
      </c>
      <c r="AF21" s="28">
        <v>1</v>
      </c>
      <c r="AG21" s="30"/>
      <c r="AH21" s="30"/>
      <c r="AI21" s="30"/>
      <c r="AJ21" s="30"/>
      <c r="AK21" s="30"/>
      <c r="AL21" s="30"/>
      <c r="AM21" s="30"/>
      <c r="AN21" s="30"/>
      <c r="AO21" s="30"/>
      <c r="AP21" s="30"/>
      <c r="AQ21" s="30"/>
      <c r="AR21" s="30"/>
      <c r="AS21" s="30"/>
      <c r="AT21" s="30"/>
      <c r="AU21" s="30"/>
      <c r="AV21" s="30"/>
      <c r="AW21" s="30"/>
      <c r="AX21" s="30"/>
      <c r="AY21" s="30"/>
      <c r="AZ21" s="30"/>
    </row>
    <row r="22" spans="1:52" s="27" customFormat="1" x14ac:dyDescent="0.25">
      <c r="A22" s="36" t="s">
        <v>124</v>
      </c>
      <c r="B22" s="27" t="s">
        <v>125</v>
      </c>
      <c r="C22" s="24">
        <v>180</v>
      </c>
      <c r="D22" s="24">
        <v>180</v>
      </c>
      <c r="E22" s="39" t="s">
        <v>240</v>
      </c>
      <c r="F22" s="24">
        <v>180</v>
      </c>
      <c r="G22" s="24">
        <v>180</v>
      </c>
      <c r="H22" s="24">
        <v>180</v>
      </c>
      <c r="I22" s="24">
        <v>180</v>
      </c>
      <c r="J22" s="24">
        <v>180</v>
      </c>
      <c r="K22" s="24">
        <v>180</v>
      </c>
      <c r="L22" s="24">
        <v>180</v>
      </c>
      <c r="M22" s="24">
        <v>180</v>
      </c>
      <c r="N22" s="24">
        <v>180</v>
      </c>
      <c r="O22" s="39" t="s">
        <v>240</v>
      </c>
      <c r="P22" s="24">
        <v>180</v>
      </c>
      <c r="Q22" s="24">
        <v>180</v>
      </c>
      <c r="R22" s="28" t="s">
        <v>241</v>
      </c>
      <c r="S22" s="28" t="s">
        <v>241</v>
      </c>
      <c r="T22" s="40" t="s">
        <v>242</v>
      </c>
      <c r="U22" s="28" t="s">
        <v>241</v>
      </c>
      <c r="V22" s="28" t="s">
        <v>241</v>
      </c>
      <c r="W22" s="28" t="s">
        <v>241</v>
      </c>
      <c r="X22" s="28" t="s">
        <v>241</v>
      </c>
      <c r="Y22" s="28" t="s">
        <v>241</v>
      </c>
      <c r="Z22" s="28" t="s">
        <v>241</v>
      </c>
      <c r="AA22" s="28" t="s">
        <v>241</v>
      </c>
      <c r="AB22" s="28" t="s">
        <v>241</v>
      </c>
      <c r="AC22" s="28" t="s">
        <v>241</v>
      </c>
      <c r="AD22" s="40" t="s">
        <v>242</v>
      </c>
      <c r="AE22" s="28" t="s">
        <v>241</v>
      </c>
      <c r="AF22" s="28" t="s">
        <v>241</v>
      </c>
      <c r="AG22" s="30" t="s">
        <v>279</v>
      </c>
      <c r="AH22" s="30"/>
      <c r="AI22" s="30"/>
      <c r="AJ22" s="30"/>
      <c r="AK22" s="30"/>
      <c r="AL22" s="30"/>
      <c r="AM22" s="30"/>
      <c r="AN22" s="30"/>
      <c r="AO22" s="30"/>
      <c r="AP22" s="30"/>
      <c r="AQ22" s="30"/>
      <c r="AR22" s="30"/>
      <c r="AS22" s="30"/>
      <c r="AT22" s="30"/>
      <c r="AU22" s="30"/>
      <c r="AV22" s="30"/>
      <c r="AW22" s="30"/>
      <c r="AX22" s="30"/>
      <c r="AY22" s="30"/>
      <c r="AZ22" s="30"/>
    </row>
    <row r="23" spans="1:52" s="27" customFormat="1" x14ac:dyDescent="0.25">
      <c r="A23" s="36" t="s">
        <v>83</v>
      </c>
      <c r="C23" s="24" t="s">
        <v>305</v>
      </c>
      <c r="D23" s="24" t="s">
        <v>305</v>
      </c>
      <c r="E23" s="39" t="s">
        <v>212</v>
      </c>
      <c r="F23" s="24" t="s">
        <v>305</v>
      </c>
      <c r="G23" s="24" t="s">
        <v>305</v>
      </c>
      <c r="H23" s="24" t="s">
        <v>305</v>
      </c>
      <c r="I23" s="24" t="s">
        <v>305</v>
      </c>
      <c r="J23" s="24" t="s">
        <v>305</v>
      </c>
      <c r="K23" s="24" t="s">
        <v>305</v>
      </c>
      <c r="L23" s="24" t="s">
        <v>305</v>
      </c>
      <c r="M23" s="24" t="s">
        <v>305</v>
      </c>
      <c r="N23" s="24" t="s">
        <v>305</v>
      </c>
      <c r="O23" s="39" t="s">
        <v>212</v>
      </c>
      <c r="P23" s="24" t="s">
        <v>305</v>
      </c>
      <c r="Q23" s="24" t="s">
        <v>305</v>
      </c>
      <c r="R23" s="28" t="s">
        <v>239</v>
      </c>
      <c r="S23" s="28" t="s">
        <v>239</v>
      </c>
      <c r="T23" s="40" t="s">
        <v>226</v>
      </c>
      <c r="U23" s="28" t="s">
        <v>239</v>
      </c>
      <c r="V23" s="28" t="s">
        <v>239</v>
      </c>
      <c r="W23" s="28" t="s">
        <v>239</v>
      </c>
      <c r="X23" s="28" t="s">
        <v>239</v>
      </c>
      <c r="Y23" s="28" t="s">
        <v>239</v>
      </c>
      <c r="Z23" s="28" t="s">
        <v>239</v>
      </c>
      <c r="AA23" s="28" t="s">
        <v>239</v>
      </c>
      <c r="AB23" s="28" t="s">
        <v>239</v>
      </c>
      <c r="AC23" s="28" t="s">
        <v>239</v>
      </c>
      <c r="AD23" s="40" t="s">
        <v>226</v>
      </c>
      <c r="AE23" s="28" t="s">
        <v>239</v>
      </c>
      <c r="AF23" s="28" t="s">
        <v>239</v>
      </c>
      <c r="AG23" s="30" t="s">
        <v>279</v>
      </c>
      <c r="AH23" s="30"/>
      <c r="AI23" s="30"/>
      <c r="AJ23" s="30"/>
      <c r="AK23" s="30"/>
      <c r="AL23" s="30"/>
      <c r="AM23" s="30"/>
      <c r="AN23" s="30"/>
      <c r="AO23" s="30"/>
      <c r="AP23" s="30"/>
      <c r="AQ23" s="30"/>
      <c r="AR23" s="30"/>
      <c r="AS23" s="30"/>
      <c r="AT23" s="30"/>
      <c r="AU23" s="30"/>
      <c r="AV23" s="30"/>
      <c r="AW23" s="30"/>
      <c r="AX23" s="30"/>
      <c r="AY23" s="30"/>
      <c r="AZ23" s="30"/>
    </row>
    <row r="24" spans="1:52" s="27" customFormat="1" x14ac:dyDescent="0.25">
      <c r="A24" s="36" t="s">
        <v>84</v>
      </c>
      <c r="C24" s="24">
        <v>31</v>
      </c>
      <c r="D24" s="24">
        <v>31</v>
      </c>
      <c r="E24" s="24">
        <v>31</v>
      </c>
      <c r="F24" s="24">
        <v>31</v>
      </c>
      <c r="G24" s="24">
        <v>31</v>
      </c>
      <c r="H24" s="24">
        <v>31</v>
      </c>
      <c r="I24" s="24">
        <v>31</v>
      </c>
      <c r="J24" s="24">
        <v>31</v>
      </c>
      <c r="K24" s="24">
        <v>31</v>
      </c>
      <c r="L24" s="24">
        <v>31</v>
      </c>
      <c r="M24" s="24">
        <v>31</v>
      </c>
      <c r="N24" s="24">
        <v>31</v>
      </c>
      <c r="O24" s="24">
        <v>31</v>
      </c>
      <c r="P24" s="24">
        <v>31</v>
      </c>
      <c r="Q24" s="24">
        <v>31</v>
      </c>
      <c r="R24" s="28">
        <v>31</v>
      </c>
      <c r="S24" s="28">
        <v>32</v>
      </c>
      <c r="T24" s="28">
        <v>31</v>
      </c>
      <c r="U24" s="28">
        <v>31</v>
      </c>
      <c r="V24" s="28">
        <v>31</v>
      </c>
      <c r="W24" s="28">
        <v>31</v>
      </c>
      <c r="X24" s="28">
        <v>31</v>
      </c>
      <c r="Y24" s="28">
        <v>31</v>
      </c>
      <c r="Z24" s="28">
        <v>31</v>
      </c>
      <c r="AA24" s="28">
        <v>31</v>
      </c>
      <c r="AB24" s="28">
        <v>31</v>
      </c>
      <c r="AC24" s="28">
        <v>31</v>
      </c>
      <c r="AD24" s="28">
        <v>31</v>
      </c>
      <c r="AE24" s="28">
        <v>31</v>
      </c>
      <c r="AF24" s="28">
        <v>31</v>
      </c>
      <c r="AG24" s="30"/>
      <c r="AH24" s="30"/>
      <c r="AI24" s="30"/>
      <c r="AJ24" s="30"/>
      <c r="AK24" s="30"/>
      <c r="AL24" s="30"/>
      <c r="AM24" s="30"/>
      <c r="AN24" s="30"/>
      <c r="AO24" s="30"/>
      <c r="AP24" s="30"/>
      <c r="AQ24" s="30"/>
      <c r="AR24" s="30"/>
      <c r="AS24" s="30"/>
      <c r="AT24" s="30"/>
      <c r="AU24" s="30"/>
      <c r="AV24" s="30"/>
      <c r="AW24" s="30"/>
      <c r="AX24" s="30"/>
      <c r="AY24" s="30"/>
      <c r="AZ24" s="30"/>
    </row>
    <row r="25" spans="1:52" s="27" customFormat="1" x14ac:dyDescent="0.25">
      <c r="AG25" s="30"/>
      <c r="AH25" s="30"/>
      <c r="AI25" s="30"/>
      <c r="AJ25" s="30"/>
      <c r="AK25" s="30"/>
      <c r="AL25" s="30"/>
      <c r="AM25" s="30"/>
      <c r="AN25" s="30"/>
      <c r="AO25" s="30"/>
      <c r="AP25" s="30"/>
      <c r="AQ25" s="30"/>
      <c r="AR25" s="30"/>
      <c r="AS25" s="30"/>
      <c r="AT25" s="30"/>
      <c r="AU25" s="30"/>
      <c r="AV25" s="30"/>
      <c r="AW25" s="30"/>
      <c r="AX25" s="30"/>
      <c r="AY25" s="30"/>
      <c r="AZ25" s="30"/>
    </row>
    <row r="26" spans="1:52" s="27" customFormat="1" x14ac:dyDescent="0.25">
      <c r="A26" s="27" t="s">
        <v>137</v>
      </c>
      <c r="AG26" s="30"/>
      <c r="AH26" s="30"/>
      <c r="AI26" s="30"/>
      <c r="AJ26" s="30"/>
      <c r="AK26" s="30"/>
      <c r="AL26" s="30"/>
      <c r="AM26" s="30"/>
      <c r="AN26" s="30"/>
      <c r="AO26" s="30"/>
      <c r="AP26" s="30"/>
      <c r="AQ26" s="30"/>
      <c r="AR26" s="30"/>
      <c r="AS26" s="30"/>
      <c r="AT26" s="30"/>
      <c r="AU26" s="30"/>
      <c r="AV26" s="30"/>
      <c r="AW26" s="30"/>
      <c r="AX26" s="30"/>
      <c r="AY26" s="30"/>
      <c r="AZ26" s="30"/>
    </row>
    <row r="27" spans="1:52" s="27" customFormat="1" x14ac:dyDescent="0.25">
      <c r="A27" s="27" t="s">
        <v>138</v>
      </c>
      <c r="B27" s="27" t="s">
        <v>165</v>
      </c>
      <c r="C27" s="27" t="s">
        <v>271</v>
      </c>
      <c r="D27" s="27" t="s">
        <v>271</v>
      </c>
      <c r="E27" s="27" t="s">
        <v>271</v>
      </c>
      <c r="F27" s="27" t="s">
        <v>271</v>
      </c>
      <c r="G27" s="27" t="s">
        <v>271</v>
      </c>
      <c r="H27" s="27" t="s">
        <v>271</v>
      </c>
      <c r="I27" s="27" t="s">
        <v>271</v>
      </c>
      <c r="J27" s="27" t="s">
        <v>271</v>
      </c>
      <c r="K27" s="27" t="s">
        <v>271</v>
      </c>
      <c r="L27" s="27" t="s">
        <v>271</v>
      </c>
      <c r="M27" s="27" t="s">
        <v>271</v>
      </c>
      <c r="N27" s="27" t="s">
        <v>271</v>
      </c>
      <c r="O27" s="27" t="s">
        <v>271</v>
      </c>
      <c r="P27" s="27" t="s">
        <v>271</v>
      </c>
      <c r="Q27" s="27" t="s">
        <v>271</v>
      </c>
      <c r="R27" s="27">
        <v>0</v>
      </c>
      <c r="S27" s="27">
        <v>0</v>
      </c>
      <c r="T27" s="27">
        <v>0</v>
      </c>
      <c r="U27" s="27">
        <v>0</v>
      </c>
      <c r="V27" s="27">
        <v>0</v>
      </c>
      <c r="W27" s="27">
        <v>0</v>
      </c>
      <c r="X27" s="27">
        <v>0</v>
      </c>
      <c r="Y27" s="27">
        <v>0</v>
      </c>
      <c r="Z27" s="27">
        <v>0</v>
      </c>
      <c r="AA27" s="27">
        <v>0</v>
      </c>
      <c r="AB27" s="27">
        <v>0</v>
      </c>
      <c r="AC27" s="27">
        <v>0</v>
      </c>
      <c r="AD27" s="27">
        <v>0</v>
      </c>
      <c r="AE27" s="27">
        <v>0</v>
      </c>
      <c r="AF27" s="27">
        <v>0</v>
      </c>
      <c r="AG27" s="30"/>
      <c r="AH27" s="30"/>
      <c r="AI27" s="30"/>
      <c r="AJ27" s="30"/>
      <c r="AK27" s="30"/>
      <c r="AL27" s="30"/>
      <c r="AM27" s="30"/>
      <c r="AN27" s="30"/>
      <c r="AO27" s="30"/>
      <c r="AP27" s="30"/>
      <c r="AQ27" s="30"/>
      <c r="AR27" s="30"/>
      <c r="AS27" s="30"/>
      <c r="AT27" s="30"/>
      <c r="AU27" s="30"/>
      <c r="AV27" s="30"/>
      <c r="AW27" s="30"/>
      <c r="AX27" s="30"/>
      <c r="AY27" s="30"/>
      <c r="AZ27" s="30"/>
    </row>
    <row r="28" spans="1:52" s="27" customFormat="1" x14ac:dyDescent="0.25">
      <c r="A28" s="41" t="s">
        <v>139</v>
      </c>
      <c r="C28" s="24">
        <f>80/365</f>
        <v>0.21917808219178081</v>
      </c>
      <c r="D28" s="24">
        <f>80/365</f>
        <v>0.21917808219178081</v>
      </c>
      <c r="E28" s="63">
        <f>100/365</f>
        <v>0.27397260273972601</v>
      </c>
      <c r="F28" s="24">
        <f t="shared" ref="F28:P28" si="4">80/365</f>
        <v>0.21917808219178081</v>
      </c>
      <c r="G28" s="24">
        <f t="shared" si="4"/>
        <v>0.21917808219178081</v>
      </c>
      <c r="H28" s="24">
        <f t="shared" si="4"/>
        <v>0.21917808219178081</v>
      </c>
      <c r="I28" s="24">
        <f t="shared" si="4"/>
        <v>0.21917808219178081</v>
      </c>
      <c r="J28" s="24">
        <f t="shared" si="4"/>
        <v>0.21917808219178081</v>
      </c>
      <c r="K28" s="24">
        <f t="shared" si="4"/>
        <v>0.21917808219178081</v>
      </c>
      <c r="L28" s="24">
        <f t="shared" si="4"/>
        <v>0.21917808219178081</v>
      </c>
      <c r="M28" s="24">
        <f t="shared" si="4"/>
        <v>0.21917808219178081</v>
      </c>
      <c r="N28" s="24">
        <f t="shared" si="4"/>
        <v>0.21917808219178081</v>
      </c>
      <c r="O28" s="24">
        <f t="shared" si="4"/>
        <v>0.21917808219178081</v>
      </c>
      <c r="P28" s="24">
        <f t="shared" si="4"/>
        <v>0.21917808219178081</v>
      </c>
      <c r="Q28" s="63">
        <f>100/365</f>
        <v>0.27397260273972601</v>
      </c>
      <c r="R28" s="28">
        <v>0</v>
      </c>
      <c r="S28" s="28">
        <v>0</v>
      </c>
      <c r="T28" s="28">
        <v>0</v>
      </c>
      <c r="U28" s="28">
        <v>0</v>
      </c>
      <c r="V28" s="28">
        <v>0</v>
      </c>
      <c r="W28" s="28">
        <v>0</v>
      </c>
      <c r="X28" s="28">
        <v>0</v>
      </c>
      <c r="Y28" s="28">
        <v>0</v>
      </c>
      <c r="Z28" s="28">
        <v>0</v>
      </c>
      <c r="AA28" s="28">
        <v>0</v>
      </c>
      <c r="AB28" s="28">
        <v>0</v>
      </c>
      <c r="AC28" s="28">
        <v>0</v>
      </c>
      <c r="AD28" s="28">
        <v>0</v>
      </c>
      <c r="AE28" s="28">
        <v>0</v>
      </c>
      <c r="AF28" s="28">
        <v>0</v>
      </c>
      <c r="AG28" s="30"/>
      <c r="AH28" s="30"/>
      <c r="AI28" s="30"/>
      <c r="AJ28" s="30"/>
      <c r="AK28" s="30"/>
      <c r="AL28" s="30"/>
      <c r="AM28" s="30"/>
      <c r="AN28" s="30"/>
      <c r="AO28" s="30"/>
      <c r="AP28" s="30"/>
      <c r="AQ28" s="30"/>
      <c r="AR28" s="30"/>
      <c r="AS28" s="30"/>
      <c r="AT28" s="30"/>
      <c r="AU28" s="30"/>
      <c r="AV28" s="30"/>
      <c r="AW28" s="30"/>
      <c r="AX28" s="30"/>
      <c r="AY28" s="30"/>
      <c r="AZ28" s="30"/>
    </row>
    <row r="29" spans="1:52" s="27" customFormat="1" x14ac:dyDescent="0.25">
      <c r="A29" s="41" t="s">
        <v>140</v>
      </c>
      <c r="C29" s="24">
        <v>136.69999999999999</v>
      </c>
      <c r="D29" s="24">
        <v>136.69999999999999</v>
      </c>
      <c r="E29" s="63">
        <v>150</v>
      </c>
      <c r="F29" s="24">
        <v>136.69999999999999</v>
      </c>
      <c r="G29" s="24">
        <v>136.69999999999999</v>
      </c>
      <c r="H29" s="24">
        <v>136.69999999999999</v>
      </c>
      <c r="I29" s="24">
        <v>136.69999999999999</v>
      </c>
      <c r="J29" s="24">
        <v>136.69999999999999</v>
      </c>
      <c r="K29" s="24">
        <v>136.69999999999999</v>
      </c>
      <c r="L29" s="24">
        <v>136.69999999999999</v>
      </c>
      <c r="M29" s="24">
        <v>136.69999999999999</v>
      </c>
      <c r="N29" s="24">
        <v>136.69999999999999</v>
      </c>
      <c r="O29" s="24">
        <v>136.69999999999999</v>
      </c>
      <c r="P29" s="24">
        <v>136.69999999999999</v>
      </c>
      <c r="Q29" s="63">
        <v>150</v>
      </c>
      <c r="R29" s="28">
        <v>0</v>
      </c>
      <c r="S29" s="28">
        <v>0</v>
      </c>
      <c r="T29" s="28">
        <v>0</v>
      </c>
      <c r="U29" s="28">
        <v>0</v>
      </c>
      <c r="V29" s="28">
        <v>0</v>
      </c>
      <c r="W29" s="28">
        <v>0</v>
      </c>
      <c r="X29" s="28">
        <v>0</v>
      </c>
      <c r="Y29" s="28">
        <v>0</v>
      </c>
      <c r="Z29" s="28">
        <v>0</v>
      </c>
      <c r="AA29" s="28">
        <v>0</v>
      </c>
      <c r="AB29" s="28">
        <v>0</v>
      </c>
      <c r="AC29" s="28">
        <v>0</v>
      </c>
      <c r="AD29" s="28">
        <v>0</v>
      </c>
      <c r="AE29" s="28">
        <v>0</v>
      </c>
      <c r="AF29" s="28">
        <v>0</v>
      </c>
      <c r="AG29" s="30"/>
      <c r="AH29" s="30"/>
      <c r="AI29" s="30"/>
      <c r="AJ29" s="30"/>
      <c r="AK29" s="30"/>
      <c r="AL29" s="30"/>
      <c r="AM29" s="30"/>
      <c r="AN29" s="30"/>
      <c r="AO29" s="30"/>
      <c r="AP29" s="30"/>
      <c r="AQ29" s="30"/>
      <c r="AR29" s="30"/>
      <c r="AS29" s="30"/>
      <c r="AT29" s="30"/>
      <c r="AU29" s="30"/>
      <c r="AV29" s="30"/>
      <c r="AW29" s="30"/>
      <c r="AX29" s="30"/>
      <c r="AY29" s="30"/>
      <c r="AZ29" s="30"/>
    </row>
    <row r="30" spans="1:52" s="27" customFormat="1" x14ac:dyDescent="0.25">
      <c r="AG30" s="30"/>
      <c r="AH30" s="30"/>
      <c r="AI30" s="30"/>
      <c r="AJ30" s="30"/>
      <c r="AK30" s="30"/>
      <c r="AL30" s="30"/>
      <c r="AM30" s="30"/>
    </row>
    <row r="31" spans="1:52" s="27" customFormat="1" x14ac:dyDescent="0.25">
      <c r="A31" s="27" t="s">
        <v>10</v>
      </c>
      <c r="AG31" s="30"/>
      <c r="AH31" s="30"/>
      <c r="AI31" s="30"/>
      <c r="AJ31" s="30"/>
      <c r="AK31" s="30"/>
      <c r="AL31" s="30"/>
      <c r="AM31" s="30"/>
    </row>
    <row r="32" spans="1:52" s="27" customFormat="1" x14ac:dyDescent="0.25">
      <c r="A32" s="27" t="s">
        <v>11</v>
      </c>
      <c r="AG32" s="30"/>
      <c r="AH32" s="30"/>
      <c r="AI32" s="30"/>
      <c r="AJ32" s="30"/>
      <c r="AK32" s="30"/>
      <c r="AL32" s="30"/>
      <c r="AM32" s="30"/>
    </row>
    <row r="33" spans="1:39" s="27" customFormat="1" x14ac:dyDescent="0.25">
      <c r="A33" s="27" t="s">
        <v>12</v>
      </c>
      <c r="AG33" s="30"/>
      <c r="AH33" s="30"/>
      <c r="AI33" s="30"/>
      <c r="AJ33" s="30"/>
      <c r="AK33" s="30"/>
      <c r="AL33" s="30"/>
      <c r="AM33" s="30"/>
    </row>
    <row r="34" spans="1:39" s="27" customFormat="1" x14ac:dyDescent="0.25">
      <c r="A34" s="36" t="s">
        <v>156</v>
      </c>
      <c r="C34" s="24">
        <v>0</v>
      </c>
      <c r="D34" s="24">
        <v>0</v>
      </c>
      <c r="E34" s="24">
        <v>0</v>
      </c>
      <c r="F34" s="24">
        <v>0</v>
      </c>
      <c r="G34" s="24">
        <v>0</v>
      </c>
      <c r="H34" s="24">
        <v>0</v>
      </c>
      <c r="I34" s="24">
        <v>0</v>
      </c>
      <c r="J34" s="24">
        <v>0</v>
      </c>
      <c r="K34" s="24">
        <v>0</v>
      </c>
      <c r="L34" s="24">
        <v>0</v>
      </c>
      <c r="M34" s="24">
        <v>0</v>
      </c>
      <c r="N34" s="24">
        <v>0</v>
      </c>
      <c r="O34" s="24">
        <v>0</v>
      </c>
      <c r="P34" s="24">
        <v>0</v>
      </c>
      <c r="Q34" s="24">
        <v>0</v>
      </c>
      <c r="R34" s="28" t="s">
        <v>205</v>
      </c>
      <c r="S34" s="28" t="s">
        <v>205</v>
      </c>
      <c r="T34" s="28" t="s">
        <v>205</v>
      </c>
      <c r="U34" s="28" t="s">
        <v>205</v>
      </c>
      <c r="V34" s="28" t="s">
        <v>205</v>
      </c>
      <c r="W34" s="28" t="s">
        <v>205</v>
      </c>
      <c r="X34" s="28" t="s">
        <v>205</v>
      </c>
      <c r="Y34" s="28" t="s">
        <v>205</v>
      </c>
      <c r="Z34" s="28" t="s">
        <v>205</v>
      </c>
      <c r="AA34" s="28" t="s">
        <v>205</v>
      </c>
      <c r="AB34" s="28" t="s">
        <v>205</v>
      </c>
      <c r="AC34" s="28" t="s">
        <v>205</v>
      </c>
      <c r="AD34" s="28" t="s">
        <v>205</v>
      </c>
      <c r="AE34" s="28" t="s">
        <v>205</v>
      </c>
      <c r="AF34" s="28" t="s">
        <v>205</v>
      </c>
      <c r="AG34" s="30" t="s">
        <v>265</v>
      </c>
      <c r="AH34" s="27" t="s">
        <v>258</v>
      </c>
      <c r="AI34" s="30"/>
      <c r="AJ34" s="30"/>
      <c r="AK34" s="30"/>
      <c r="AL34" s="30"/>
      <c r="AM34" s="30"/>
    </row>
    <row r="35" spans="1:39" s="27" customFormat="1" x14ac:dyDescent="0.25">
      <c r="A35" s="36" t="s">
        <v>157</v>
      </c>
      <c r="C35" s="24">
        <v>0</v>
      </c>
      <c r="D35" s="24">
        <v>0</v>
      </c>
      <c r="E35" s="24">
        <v>0</v>
      </c>
      <c r="F35" s="24">
        <v>0</v>
      </c>
      <c r="G35" s="24">
        <v>0</v>
      </c>
      <c r="H35" s="24">
        <v>0</v>
      </c>
      <c r="I35" s="24">
        <v>0</v>
      </c>
      <c r="J35" s="24">
        <v>0</v>
      </c>
      <c r="K35" s="24">
        <v>0</v>
      </c>
      <c r="L35" s="24">
        <v>0</v>
      </c>
      <c r="M35" s="24">
        <v>0</v>
      </c>
      <c r="N35" s="24">
        <v>0</v>
      </c>
      <c r="O35" s="24">
        <v>0</v>
      </c>
      <c r="P35" s="24">
        <v>0</v>
      </c>
      <c r="Q35" s="24">
        <v>0</v>
      </c>
      <c r="R35" s="28" t="s">
        <v>206</v>
      </c>
      <c r="S35" s="28" t="s">
        <v>206</v>
      </c>
      <c r="T35" s="28" t="s">
        <v>206</v>
      </c>
      <c r="U35" s="28" t="s">
        <v>206</v>
      </c>
      <c r="V35" s="28" t="s">
        <v>206</v>
      </c>
      <c r="W35" s="28" t="s">
        <v>206</v>
      </c>
      <c r="X35" s="28" t="s">
        <v>206</v>
      </c>
      <c r="Y35" s="28" t="s">
        <v>206</v>
      </c>
      <c r="Z35" s="28" t="s">
        <v>206</v>
      </c>
      <c r="AA35" s="28" t="s">
        <v>206</v>
      </c>
      <c r="AB35" s="28" t="s">
        <v>206</v>
      </c>
      <c r="AC35" s="28" t="s">
        <v>206</v>
      </c>
      <c r="AD35" s="28" t="s">
        <v>206</v>
      </c>
      <c r="AE35" s="28" t="s">
        <v>206</v>
      </c>
      <c r="AF35" s="28" t="s">
        <v>206</v>
      </c>
      <c r="AG35" s="30" t="s">
        <v>265</v>
      </c>
      <c r="AH35" s="27" t="s">
        <v>258</v>
      </c>
      <c r="AI35" s="30"/>
      <c r="AJ35" s="30"/>
      <c r="AK35" s="30"/>
      <c r="AL35" s="30"/>
      <c r="AM35" s="30"/>
    </row>
    <row r="36" spans="1:39" s="27" customFormat="1" x14ac:dyDescent="0.25">
      <c r="A36" s="36" t="s">
        <v>158</v>
      </c>
      <c r="B36" s="27" t="s">
        <v>13</v>
      </c>
      <c r="C36" s="64" t="s">
        <v>306</v>
      </c>
      <c r="D36" s="64" t="s">
        <v>306</v>
      </c>
      <c r="E36" s="64" t="s">
        <v>306</v>
      </c>
      <c r="F36" s="64" t="s">
        <v>306</v>
      </c>
      <c r="G36" s="64" t="s">
        <v>306</v>
      </c>
      <c r="H36" s="64" t="s">
        <v>306</v>
      </c>
      <c r="I36" s="64" t="s">
        <v>306</v>
      </c>
      <c r="J36" s="64" t="s">
        <v>306</v>
      </c>
      <c r="K36" s="64" t="s">
        <v>306</v>
      </c>
      <c r="L36" s="64" t="s">
        <v>306</v>
      </c>
      <c r="M36" s="64" t="s">
        <v>306</v>
      </c>
      <c r="N36" s="64" t="s">
        <v>306</v>
      </c>
      <c r="O36" s="64" t="s">
        <v>306</v>
      </c>
      <c r="P36" s="64" t="s">
        <v>306</v>
      </c>
      <c r="Q36" s="64" t="s">
        <v>306</v>
      </c>
      <c r="R36" s="28" t="s">
        <v>207</v>
      </c>
      <c r="S36" s="28" t="s">
        <v>207</v>
      </c>
      <c r="T36" s="28" t="s">
        <v>207</v>
      </c>
      <c r="U36" s="28" t="s">
        <v>207</v>
      </c>
      <c r="V36" s="28" t="s">
        <v>207</v>
      </c>
      <c r="W36" s="28" t="s">
        <v>207</v>
      </c>
      <c r="X36" s="28" t="s">
        <v>207</v>
      </c>
      <c r="Y36" s="28" t="s">
        <v>207</v>
      </c>
      <c r="Z36" s="28" t="s">
        <v>207</v>
      </c>
      <c r="AA36" s="28" t="s">
        <v>207</v>
      </c>
      <c r="AB36" s="28" t="s">
        <v>207</v>
      </c>
      <c r="AC36" s="28" t="s">
        <v>207</v>
      </c>
      <c r="AD36" s="28" t="s">
        <v>207</v>
      </c>
      <c r="AE36" s="28" t="s">
        <v>207</v>
      </c>
      <c r="AF36" s="28" t="s">
        <v>207</v>
      </c>
      <c r="AG36" s="30" t="s">
        <v>265</v>
      </c>
      <c r="AH36" s="27" t="s">
        <v>258</v>
      </c>
      <c r="AI36" s="30"/>
      <c r="AJ36" s="30"/>
      <c r="AK36" s="30"/>
      <c r="AL36" s="30"/>
      <c r="AM36" s="30"/>
    </row>
    <row r="37" spans="1:39" s="27" customFormat="1" x14ac:dyDescent="0.25">
      <c r="A37" s="36" t="s">
        <v>160</v>
      </c>
      <c r="B37" s="27" t="s">
        <v>13</v>
      </c>
      <c r="C37" s="64" t="s">
        <v>207</v>
      </c>
      <c r="D37" s="64" t="s">
        <v>207</v>
      </c>
      <c r="E37" s="64" t="s">
        <v>207</v>
      </c>
      <c r="F37" s="64" t="s">
        <v>207</v>
      </c>
      <c r="G37" s="64" t="s">
        <v>207</v>
      </c>
      <c r="H37" s="64" t="s">
        <v>207</v>
      </c>
      <c r="I37" s="64" t="s">
        <v>207</v>
      </c>
      <c r="J37" s="64" t="s">
        <v>207</v>
      </c>
      <c r="K37" s="64" t="s">
        <v>207</v>
      </c>
      <c r="L37" s="64" t="s">
        <v>207</v>
      </c>
      <c r="M37" s="64" t="s">
        <v>207</v>
      </c>
      <c r="N37" s="64" t="s">
        <v>207</v>
      </c>
      <c r="O37" s="64" t="s">
        <v>207</v>
      </c>
      <c r="P37" s="64" t="s">
        <v>207</v>
      </c>
      <c r="Q37" s="64" t="s">
        <v>207</v>
      </c>
      <c r="R37" s="28" t="s">
        <v>209</v>
      </c>
      <c r="S37" s="28" t="s">
        <v>209</v>
      </c>
      <c r="T37" s="28" t="s">
        <v>209</v>
      </c>
      <c r="U37" s="28" t="s">
        <v>209</v>
      </c>
      <c r="V37" s="28" t="s">
        <v>209</v>
      </c>
      <c r="W37" s="28" t="s">
        <v>209</v>
      </c>
      <c r="X37" s="28" t="s">
        <v>209</v>
      </c>
      <c r="Y37" s="28" t="s">
        <v>209</v>
      </c>
      <c r="Z37" s="28" t="s">
        <v>209</v>
      </c>
      <c r="AA37" s="28" t="s">
        <v>209</v>
      </c>
      <c r="AB37" s="28" t="s">
        <v>209</v>
      </c>
      <c r="AC37" s="28" t="s">
        <v>209</v>
      </c>
      <c r="AD37" s="28" t="s">
        <v>209</v>
      </c>
      <c r="AE37" s="28" t="s">
        <v>209</v>
      </c>
      <c r="AF37" s="28" t="s">
        <v>209</v>
      </c>
      <c r="AG37" s="30" t="s">
        <v>265</v>
      </c>
      <c r="AH37" s="27" t="s">
        <v>258</v>
      </c>
      <c r="AI37" s="30"/>
      <c r="AJ37" s="30"/>
      <c r="AK37" s="30"/>
      <c r="AL37" s="30"/>
      <c r="AM37" s="30"/>
    </row>
    <row r="38" spans="1:39" s="27" customFormat="1" x14ac:dyDescent="0.25">
      <c r="A38" s="36" t="s">
        <v>159</v>
      </c>
      <c r="B38" s="27" t="s">
        <v>13</v>
      </c>
      <c r="C38" s="64" t="s">
        <v>306</v>
      </c>
      <c r="D38" s="64" t="s">
        <v>306</v>
      </c>
      <c r="E38" s="64" t="s">
        <v>306</v>
      </c>
      <c r="F38" s="64" t="s">
        <v>306</v>
      </c>
      <c r="G38" s="64" t="s">
        <v>306</v>
      </c>
      <c r="H38" s="64" t="s">
        <v>306</v>
      </c>
      <c r="I38" s="64" t="s">
        <v>306</v>
      </c>
      <c r="J38" s="64" t="s">
        <v>306</v>
      </c>
      <c r="K38" s="64" t="s">
        <v>306</v>
      </c>
      <c r="L38" s="64" t="s">
        <v>306</v>
      </c>
      <c r="M38" s="64" t="s">
        <v>306</v>
      </c>
      <c r="N38" s="64" t="s">
        <v>306</v>
      </c>
      <c r="O38" s="64" t="s">
        <v>306</v>
      </c>
      <c r="P38" s="64" t="s">
        <v>306</v>
      </c>
      <c r="Q38" s="64" t="s">
        <v>306</v>
      </c>
      <c r="R38" s="65" t="s">
        <v>207</v>
      </c>
      <c r="S38" s="65" t="s">
        <v>207</v>
      </c>
      <c r="T38" s="65" t="s">
        <v>207</v>
      </c>
      <c r="U38" s="65" t="s">
        <v>207</v>
      </c>
      <c r="V38" s="65" t="s">
        <v>207</v>
      </c>
      <c r="W38" s="65" t="s">
        <v>207</v>
      </c>
      <c r="X38" s="65" t="s">
        <v>207</v>
      </c>
      <c r="Y38" s="65" t="s">
        <v>207</v>
      </c>
      <c r="Z38" s="65" t="s">
        <v>207</v>
      </c>
      <c r="AA38" s="65" t="s">
        <v>207</v>
      </c>
      <c r="AB38" s="65" t="s">
        <v>207</v>
      </c>
      <c r="AC38" s="65" t="s">
        <v>207</v>
      </c>
      <c r="AD38" s="65" t="s">
        <v>207</v>
      </c>
      <c r="AE38" s="65" t="s">
        <v>207</v>
      </c>
      <c r="AF38" s="65" t="s">
        <v>207</v>
      </c>
      <c r="AG38" s="30" t="s">
        <v>265</v>
      </c>
      <c r="AH38" s="27" t="s">
        <v>258</v>
      </c>
      <c r="AI38" s="30"/>
      <c r="AJ38" s="30"/>
      <c r="AK38" s="30"/>
      <c r="AL38" s="30"/>
      <c r="AM38" s="30"/>
    </row>
    <row r="39" spans="1:39" s="27" customFormat="1" x14ac:dyDescent="0.25">
      <c r="A39" s="36" t="s">
        <v>161</v>
      </c>
      <c r="B39" s="27" t="s">
        <v>14</v>
      </c>
      <c r="C39" s="64" t="s">
        <v>207</v>
      </c>
      <c r="D39" s="64" t="s">
        <v>207</v>
      </c>
      <c r="E39" s="64" t="s">
        <v>207</v>
      </c>
      <c r="F39" s="64" t="s">
        <v>207</v>
      </c>
      <c r="G39" s="64" t="s">
        <v>207</v>
      </c>
      <c r="H39" s="64" t="s">
        <v>207</v>
      </c>
      <c r="I39" s="64" t="s">
        <v>207</v>
      </c>
      <c r="J39" s="64" t="s">
        <v>207</v>
      </c>
      <c r="K39" s="64" t="s">
        <v>207</v>
      </c>
      <c r="L39" s="64" t="s">
        <v>207</v>
      </c>
      <c r="M39" s="64" t="s">
        <v>207</v>
      </c>
      <c r="N39" s="64" t="s">
        <v>207</v>
      </c>
      <c r="O39" s="64" t="s">
        <v>207</v>
      </c>
      <c r="P39" s="64" t="s">
        <v>207</v>
      </c>
      <c r="Q39" s="64" t="s">
        <v>207</v>
      </c>
      <c r="R39" s="65" t="s">
        <v>208</v>
      </c>
      <c r="S39" s="65" t="s">
        <v>208</v>
      </c>
      <c r="T39" s="65" t="s">
        <v>208</v>
      </c>
      <c r="U39" s="65" t="s">
        <v>208</v>
      </c>
      <c r="V39" s="65" t="s">
        <v>208</v>
      </c>
      <c r="W39" s="65" t="s">
        <v>208</v>
      </c>
      <c r="X39" s="65" t="s">
        <v>208</v>
      </c>
      <c r="Y39" s="65" t="s">
        <v>208</v>
      </c>
      <c r="Z39" s="65" t="s">
        <v>208</v>
      </c>
      <c r="AA39" s="65" t="s">
        <v>208</v>
      </c>
      <c r="AB39" s="65" t="s">
        <v>208</v>
      </c>
      <c r="AC39" s="65" t="s">
        <v>208</v>
      </c>
      <c r="AD39" s="65" t="s">
        <v>208</v>
      </c>
      <c r="AE39" s="65" t="s">
        <v>208</v>
      </c>
      <c r="AF39" s="65" t="s">
        <v>208</v>
      </c>
      <c r="AG39" s="30" t="s">
        <v>265</v>
      </c>
      <c r="AH39" s="27" t="s">
        <v>258</v>
      </c>
      <c r="AI39" s="30"/>
      <c r="AJ39" s="30"/>
      <c r="AK39" s="30"/>
      <c r="AL39" s="30"/>
      <c r="AM39" s="30"/>
    </row>
    <row r="40" spans="1:39" s="27" customFormat="1" x14ac:dyDescent="0.25">
      <c r="A40" s="36" t="s">
        <v>141</v>
      </c>
      <c r="C40" s="64" t="s">
        <v>207</v>
      </c>
      <c r="D40" s="64" t="s">
        <v>207</v>
      </c>
      <c r="E40" s="64" t="s">
        <v>207</v>
      </c>
      <c r="F40" s="64" t="s">
        <v>207</v>
      </c>
      <c r="G40" s="64" t="s">
        <v>207</v>
      </c>
      <c r="H40" s="64" t="s">
        <v>207</v>
      </c>
      <c r="I40" s="64" t="s">
        <v>207</v>
      </c>
      <c r="J40" s="64" t="s">
        <v>207</v>
      </c>
      <c r="K40" s="64" t="s">
        <v>207</v>
      </c>
      <c r="L40" s="64" t="s">
        <v>207</v>
      </c>
      <c r="M40" s="64" t="s">
        <v>207</v>
      </c>
      <c r="N40" s="64" t="s">
        <v>207</v>
      </c>
      <c r="O40" s="64" t="s">
        <v>207</v>
      </c>
      <c r="P40" s="64" t="s">
        <v>207</v>
      </c>
      <c r="Q40" s="64" t="s">
        <v>207</v>
      </c>
      <c r="R40" s="28">
        <v>0</v>
      </c>
      <c r="S40" s="28">
        <v>0</v>
      </c>
      <c r="T40" s="28">
        <v>0</v>
      </c>
      <c r="U40" s="28">
        <v>0</v>
      </c>
      <c r="V40" s="28">
        <v>0</v>
      </c>
      <c r="W40" s="28">
        <v>0</v>
      </c>
      <c r="X40" s="28">
        <v>0</v>
      </c>
      <c r="Y40" s="28">
        <v>0</v>
      </c>
      <c r="Z40" s="28">
        <v>0</v>
      </c>
      <c r="AA40" s="28">
        <v>0</v>
      </c>
      <c r="AB40" s="28">
        <v>0</v>
      </c>
      <c r="AC40" s="28">
        <v>0</v>
      </c>
      <c r="AD40" s="28">
        <v>0</v>
      </c>
      <c r="AE40" s="28">
        <v>0</v>
      </c>
      <c r="AF40" s="28">
        <v>0</v>
      </c>
      <c r="AG40" s="30" t="s">
        <v>265</v>
      </c>
      <c r="AH40" s="27" t="s">
        <v>258</v>
      </c>
      <c r="AI40" s="30"/>
      <c r="AJ40" s="30"/>
      <c r="AK40" s="30"/>
      <c r="AL40" s="30"/>
      <c r="AM40" s="30"/>
    </row>
    <row r="41" spans="1:39" s="27" customFormat="1" x14ac:dyDescent="0.25">
      <c r="AG41" s="30"/>
      <c r="AH41" s="30"/>
      <c r="AI41" s="30"/>
      <c r="AJ41" s="30"/>
      <c r="AK41" s="30"/>
      <c r="AL41" s="30"/>
      <c r="AM41" s="30"/>
    </row>
    <row r="42" spans="1:39" s="27" customFormat="1" x14ac:dyDescent="0.25">
      <c r="A42" s="27" t="s">
        <v>15</v>
      </c>
      <c r="C42" s="24"/>
      <c r="D42" s="30"/>
      <c r="E42" s="30"/>
      <c r="F42" s="30"/>
      <c r="G42" s="30"/>
      <c r="H42" s="30"/>
      <c r="I42" s="30"/>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c r="AK42" s="30"/>
      <c r="AL42" s="30"/>
      <c r="AM42" s="30"/>
    </row>
    <row r="43" spans="1:39" s="27" customFormat="1" x14ac:dyDescent="0.25">
      <c r="A43" s="36" t="s">
        <v>85</v>
      </c>
      <c r="B43" s="27" t="s">
        <v>16</v>
      </c>
      <c r="C43" s="26" t="s">
        <v>276</v>
      </c>
      <c r="D43" s="43">
        <v>0</v>
      </c>
      <c r="E43" s="43">
        <v>0</v>
      </c>
      <c r="F43" s="43">
        <v>0</v>
      </c>
      <c r="G43" s="26" t="s">
        <v>276</v>
      </c>
      <c r="H43" s="26" t="s">
        <v>276</v>
      </c>
      <c r="I43" s="26" t="s">
        <v>276</v>
      </c>
      <c r="J43" s="26" t="s">
        <v>276</v>
      </c>
      <c r="K43" s="43">
        <v>0</v>
      </c>
      <c r="L43" s="43">
        <v>0</v>
      </c>
      <c r="M43" s="26" t="s">
        <v>276</v>
      </c>
      <c r="N43" s="26" t="s">
        <v>276</v>
      </c>
      <c r="O43" s="26" t="s">
        <v>276</v>
      </c>
      <c r="P43" s="26" t="s">
        <v>276</v>
      </c>
      <c r="Q43" s="26" t="s">
        <v>276</v>
      </c>
      <c r="R43" s="34" t="s">
        <v>280</v>
      </c>
      <c r="S43" s="35">
        <v>0</v>
      </c>
      <c r="T43" s="35">
        <v>0</v>
      </c>
      <c r="U43" s="35">
        <v>0</v>
      </c>
      <c r="V43" s="34" t="s">
        <v>280</v>
      </c>
      <c r="W43" s="34" t="s">
        <v>280</v>
      </c>
      <c r="X43" s="34" t="s">
        <v>280</v>
      </c>
      <c r="Y43" s="34" t="s">
        <v>280</v>
      </c>
      <c r="Z43" s="35">
        <v>0</v>
      </c>
      <c r="AA43" s="35">
        <v>0</v>
      </c>
      <c r="AB43" s="34" t="s">
        <v>280</v>
      </c>
      <c r="AC43" s="34" t="s">
        <v>280</v>
      </c>
      <c r="AD43" s="34" t="s">
        <v>280</v>
      </c>
      <c r="AE43" s="34" t="s">
        <v>280</v>
      </c>
      <c r="AF43" s="34" t="s">
        <v>280</v>
      </c>
      <c r="AG43" s="30" t="s">
        <v>255</v>
      </c>
      <c r="AH43" s="27" t="s">
        <v>258</v>
      </c>
      <c r="AI43" s="30"/>
      <c r="AJ43" s="30"/>
      <c r="AK43" s="30"/>
      <c r="AL43" s="30"/>
      <c r="AM43" s="30"/>
    </row>
    <row r="44" spans="1:39" s="27" customFormat="1" x14ac:dyDescent="0.25">
      <c r="A44" s="36" t="s">
        <v>86</v>
      </c>
      <c r="B44" s="27" t="s">
        <v>17</v>
      </c>
      <c r="C44" s="26" t="s">
        <v>162</v>
      </c>
      <c r="D44" s="43">
        <v>0</v>
      </c>
      <c r="E44" s="43">
        <v>0</v>
      </c>
      <c r="F44" s="26" t="s">
        <v>162</v>
      </c>
      <c r="G44" s="43">
        <v>0</v>
      </c>
      <c r="H44" s="26" t="s">
        <v>162</v>
      </c>
      <c r="I44" s="26" t="s">
        <v>162</v>
      </c>
      <c r="J44" s="26" t="s">
        <v>162</v>
      </c>
      <c r="K44" s="26" t="s">
        <v>162</v>
      </c>
      <c r="L44" s="26" t="s">
        <v>162</v>
      </c>
      <c r="M44" s="43">
        <v>0</v>
      </c>
      <c r="N44" s="43">
        <v>0</v>
      </c>
      <c r="O44" s="26" t="s">
        <v>162</v>
      </c>
      <c r="P44" s="26" t="s">
        <v>162</v>
      </c>
      <c r="Q44" s="26" t="s">
        <v>162</v>
      </c>
      <c r="R44" s="34" t="s">
        <v>281</v>
      </c>
      <c r="S44" s="35">
        <v>0</v>
      </c>
      <c r="T44" s="35">
        <v>0</v>
      </c>
      <c r="U44" s="34" t="s">
        <v>281</v>
      </c>
      <c r="V44" s="35">
        <v>0</v>
      </c>
      <c r="W44" s="34" t="s">
        <v>281</v>
      </c>
      <c r="X44" s="34" t="s">
        <v>281</v>
      </c>
      <c r="Y44" s="34" t="s">
        <v>281</v>
      </c>
      <c r="Z44" s="34" t="s">
        <v>281</v>
      </c>
      <c r="AA44" s="34" t="s">
        <v>281</v>
      </c>
      <c r="AB44" s="35">
        <v>0</v>
      </c>
      <c r="AC44" s="35">
        <v>0</v>
      </c>
      <c r="AD44" s="34" t="s">
        <v>281</v>
      </c>
      <c r="AE44" s="34" t="s">
        <v>281</v>
      </c>
      <c r="AF44" s="34" t="s">
        <v>281</v>
      </c>
      <c r="AG44" s="30" t="s">
        <v>256</v>
      </c>
      <c r="AH44" s="27" t="s">
        <v>258</v>
      </c>
      <c r="AI44" s="30"/>
      <c r="AJ44" s="30"/>
      <c r="AK44" s="30"/>
      <c r="AL44" s="30"/>
      <c r="AM44" s="30"/>
    </row>
    <row r="45" spans="1:39" s="27" customFormat="1" x14ac:dyDescent="0.25">
      <c r="A45" s="36" t="s">
        <v>87</v>
      </c>
      <c r="B45" s="27" t="s">
        <v>18</v>
      </c>
      <c r="C45" s="26" t="s">
        <v>166</v>
      </c>
      <c r="D45" s="43">
        <v>0</v>
      </c>
      <c r="E45" s="43">
        <v>0</v>
      </c>
      <c r="F45" s="26" t="s">
        <v>166</v>
      </c>
      <c r="G45" s="26" t="s">
        <v>166</v>
      </c>
      <c r="H45" s="43">
        <v>0</v>
      </c>
      <c r="I45" s="26" t="s">
        <v>166</v>
      </c>
      <c r="J45" s="26" t="s">
        <v>166</v>
      </c>
      <c r="K45" s="26" t="s">
        <v>166</v>
      </c>
      <c r="L45" s="26" t="s">
        <v>166</v>
      </c>
      <c r="M45" s="26" t="s">
        <v>166</v>
      </c>
      <c r="N45" s="26" t="s">
        <v>166</v>
      </c>
      <c r="O45" s="43">
        <v>0</v>
      </c>
      <c r="P45" s="26" t="s">
        <v>166</v>
      </c>
      <c r="Q45" s="26" t="s">
        <v>166</v>
      </c>
      <c r="R45" s="34" t="s">
        <v>259</v>
      </c>
      <c r="S45" s="35">
        <v>0</v>
      </c>
      <c r="T45" s="35">
        <v>0</v>
      </c>
      <c r="U45" s="34" t="s">
        <v>259</v>
      </c>
      <c r="V45" s="34" t="s">
        <v>259</v>
      </c>
      <c r="W45" s="34" t="s">
        <v>259</v>
      </c>
      <c r="X45" s="34" t="s">
        <v>259</v>
      </c>
      <c r="Y45" s="34" t="s">
        <v>259</v>
      </c>
      <c r="Z45" s="34" t="s">
        <v>259</v>
      </c>
      <c r="AA45" s="34" t="s">
        <v>259</v>
      </c>
      <c r="AB45" s="34" t="s">
        <v>259</v>
      </c>
      <c r="AC45" s="34" t="s">
        <v>259</v>
      </c>
      <c r="AD45" s="35">
        <v>0</v>
      </c>
      <c r="AE45" s="34" t="s">
        <v>259</v>
      </c>
      <c r="AF45" s="34" t="s">
        <v>259</v>
      </c>
      <c r="AG45" s="30" t="s">
        <v>257</v>
      </c>
      <c r="AH45" s="27" t="s">
        <v>258</v>
      </c>
      <c r="AI45" s="30"/>
      <c r="AJ45" s="30"/>
      <c r="AK45" s="30"/>
      <c r="AL45" s="30"/>
      <c r="AM45" s="30"/>
    </row>
    <row r="46" spans="1:39" s="27" customFormat="1" x14ac:dyDescent="0.25">
      <c r="A46" s="36" t="s">
        <v>88</v>
      </c>
      <c r="B46" s="27" t="s">
        <v>19</v>
      </c>
      <c r="C46" s="26" t="s">
        <v>167</v>
      </c>
      <c r="D46" s="43">
        <v>0</v>
      </c>
      <c r="E46" s="43">
        <v>0</v>
      </c>
      <c r="F46" s="26" t="s">
        <v>167</v>
      </c>
      <c r="G46" s="26" t="s">
        <v>167</v>
      </c>
      <c r="H46" s="26" t="s">
        <v>167</v>
      </c>
      <c r="I46" s="43">
        <v>0</v>
      </c>
      <c r="J46" s="26" t="s">
        <v>167</v>
      </c>
      <c r="K46" s="26" t="s">
        <v>167</v>
      </c>
      <c r="L46" s="26" t="s">
        <v>167</v>
      </c>
      <c r="M46" s="26" t="s">
        <v>167</v>
      </c>
      <c r="N46" s="26" t="s">
        <v>167</v>
      </c>
      <c r="O46" s="26" t="s">
        <v>167</v>
      </c>
      <c r="P46" s="43">
        <v>0</v>
      </c>
      <c r="Q46" s="26" t="s">
        <v>167</v>
      </c>
      <c r="R46" s="34" t="s">
        <v>260</v>
      </c>
      <c r="S46" s="35">
        <v>0</v>
      </c>
      <c r="T46" s="35">
        <v>0</v>
      </c>
      <c r="U46" s="34" t="s">
        <v>260</v>
      </c>
      <c r="V46" s="34" t="s">
        <v>260</v>
      </c>
      <c r="W46" s="34" t="s">
        <v>260</v>
      </c>
      <c r="X46" s="35">
        <v>0</v>
      </c>
      <c r="Y46" s="34" t="s">
        <v>260</v>
      </c>
      <c r="Z46" s="34" t="s">
        <v>260</v>
      </c>
      <c r="AA46" s="34" t="s">
        <v>260</v>
      </c>
      <c r="AB46" s="34" t="s">
        <v>260</v>
      </c>
      <c r="AC46" s="34" t="s">
        <v>260</v>
      </c>
      <c r="AD46" s="34" t="s">
        <v>260</v>
      </c>
      <c r="AE46" s="35">
        <v>0</v>
      </c>
      <c r="AF46" s="34" t="s">
        <v>260</v>
      </c>
      <c r="AG46" s="30" t="s">
        <v>257</v>
      </c>
      <c r="AH46" s="27" t="s">
        <v>258</v>
      </c>
      <c r="AI46" s="30"/>
      <c r="AJ46" s="30"/>
      <c r="AK46" s="30"/>
      <c r="AL46" s="30"/>
      <c r="AM46" s="30"/>
    </row>
    <row r="47" spans="1:39" s="27" customFormat="1" x14ac:dyDescent="0.25">
      <c r="A47" s="36" t="s">
        <v>142</v>
      </c>
      <c r="C47" s="26" t="s">
        <v>167</v>
      </c>
      <c r="D47" s="43">
        <v>0</v>
      </c>
      <c r="E47" s="43">
        <v>0</v>
      </c>
      <c r="F47" s="26" t="s">
        <v>167</v>
      </c>
      <c r="G47" s="26" t="s">
        <v>167</v>
      </c>
      <c r="H47" s="26" t="s">
        <v>167</v>
      </c>
      <c r="I47" s="26" t="s">
        <v>167</v>
      </c>
      <c r="J47" s="43">
        <v>0</v>
      </c>
      <c r="K47" s="26" t="s">
        <v>167</v>
      </c>
      <c r="L47" s="26" t="s">
        <v>167</v>
      </c>
      <c r="M47" s="26" t="s">
        <v>167</v>
      </c>
      <c r="N47" s="26" t="s">
        <v>167</v>
      </c>
      <c r="O47" s="26" t="s">
        <v>167</v>
      </c>
      <c r="P47" s="26" t="s">
        <v>167</v>
      </c>
      <c r="Q47" s="43">
        <v>0</v>
      </c>
      <c r="R47" s="34">
        <v>0</v>
      </c>
      <c r="S47" s="35">
        <v>0</v>
      </c>
      <c r="T47" s="35">
        <v>0</v>
      </c>
      <c r="U47" s="34">
        <v>0</v>
      </c>
      <c r="V47" s="34">
        <v>0</v>
      </c>
      <c r="W47" s="34">
        <v>0</v>
      </c>
      <c r="X47" s="34">
        <v>0</v>
      </c>
      <c r="Y47" s="35">
        <v>0</v>
      </c>
      <c r="Z47" s="34">
        <v>0</v>
      </c>
      <c r="AA47" s="34">
        <v>0</v>
      </c>
      <c r="AB47" s="34">
        <v>0</v>
      </c>
      <c r="AC47" s="34">
        <v>0</v>
      </c>
      <c r="AD47" s="34">
        <v>0</v>
      </c>
      <c r="AE47" s="34">
        <v>0</v>
      </c>
      <c r="AF47" s="35">
        <v>0</v>
      </c>
      <c r="AG47" s="30" t="s">
        <v>257</v>
      </c>
      <c r="AH47" s="27" t="s">
        <v>258</v>
      </c>
      <c r="AI47" s="30"/>
      <c r="AJ47" s="30"/>
      <c r="AK47" s="30"/>
      <c r="AL47" s="30"/>
      <c r="AM47" s="30"/>
    </row>
    <row r="48" spans="1:39" s="27" customFormat="1" x14ac:dyDescent="0.25">
      <c r="C48" s="30"/>
      <c r="D48" s="30"/>
      <c r="E48" s="30"/>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30"/>
      <c r="AL48" s="30"/>
      <c r="AM48" s="30"/>
    </row>
    <row r="49" spans="1:65" s="27" customFormat="1" x14ac:dyDescent="0.25">
      <c r="A49" s="27" t="s">
        <v>20</v>
      </c>
      <c r="AG49" s="30"/>
      <c r="AH49" s="30"/>
      <c r="AI49" s="30"/>
      <c r="AJ49" s="30"/>
      <c r="AK49" s="30"/>
      <c r="AL49" s="30"/>
      <c r="AM49" s="30"/>
    </row>
    <row r="50" spans="1:65" s="27" customFormat="1" x14ac:dyDescent="0.25">
      <c r="A50" s="27" t="s">
        <v>89</v>
      </c>
      <c r="B50" s="27" t="s">
        <v>21</v>
      </c>
      <c r="C50" s="31">
        <f>1/144</f>
        <v>6.9444444444444441E-3</v>
      </c>
      <c r="D50" s="31">
        <f t="shared" ref="D50:Q50" si="5">1/144</f>
        <v>6.9444444444444441E-3</v>
      </c>
      <c r="E50" s="31">
        <f t="shared" si="5"/>
        <v>6.9444444444444441E-3</v>
      </c>
      <c r="F50" s="31">
        <f t="shared" si="5"/>
        <v>6.9444444444444441E-3</v>
      </c>
      <c r="G50" s="31">
        <f t="shared" si="5"/>
        <v>6.9444444444444441E-3</v>
      </c>
      <c r="H50" s="31">
        <f t="shared" si="5"/>
        <v>6.9444444444444441E-3</v>
      </c>
      <c r="I50" s="31">
        <f t="shared" si="5"/>
        <v>6.9444444444444441E-3</v>
      </c>
      <c r="J50" s="31">
        <f t="shared" si="5"/>
        <v>6.9444444444444441E-3</v>
      </c>
      <c r="K50" s="31">
        <f t="shared" si="5"/>
        <v>6.9444444444444441E-3</v>
      </c>
      <c r="L50" s="31">
        <f t="shared" si="5"/>
        <v>6.9444444444444441E-3</v>
      </c>
      <c r="M50" s="31">
        <f t="shared" si="5"/>
        <v>6.9444444444444441E-3</v>
      </c>
      <c r="N50" s="31">
        <f t="shared" si="5"/>
        <v>6.9444444444444441E-3</v>
      </c>
      <c r="O50" s="31">
        <f t="shared" si="5"/>
        <v>6.9444444444444441E-3</v>
      </c>
      <c r="P50" s="31">
        <f t="shared" si="5"/>
        <v>6.9444444444444441E-3</v>
      </c>
      <c r="Q50" s="31">
        <f t="shared" si="5"/>
        <v>6.9444444444444441E-3</v>
      </c>
      <c r="R50" s="28">
        <f>1/84</f>
        <v>1.1904761904761904E-2</v>
      </c>
      <c r="S50" s="28">
        <f t="shared" ref="S50:AF51" si="6">1/84</f>
        <v>1.1904761904761904E-2</v>
      </c>
      <c r="T50" s="28">
        <f t="shared" si="6"/>
        <v>1.1904761904761904E-2</v>
      </c>
      <c r="U50" s="28">
        <f t="shared" si="6"/>
        <v>1.1904761904761904E-2</v>
      </c>
      <c r="V50" s="28">
        <f t="shared" si="6"/>
        <v>1.1904761904761904E-2</v>
      </c>
      <c r="W50" s="28">
        <f t="shared" si="6"/>
        <v>1.1904761904761904E-2</v>
      </c>
      <c r="X50" s="28">
        <f t="shared" si="6"/>
        <v>1.1904761904761904E-2</v>
      </c>
      <c r="Y50" s="28">
        <f t="shared" si="6"/>
        <v>1.1904761904761904E-2</v>
      </c>
      <c r="Z50" s="28">
        <f t="shared" si="6"/>
        <v>1.1904761904761904E-2</v>
      </c>
      <c r="AA50" s="28">
        <f t="shared" si="6"/>
        <v>1.1904761904761904E-2</v>
      </c>
      <c r="AB50" s="28">
        <f t="shared" si="6"/>
        <v>1.1904761904761904E-2</v>
      </c>
      <c r="AC50" s="28">
        <f t="shared" si="6"/>
        <v>1.1904761904761904E-2</v>
      </c>
      <c r="AD50" s="28">
        <f t="shared" si="6"/>
        <v>1.1904761904761904E-2</v>
      </c>
      <c r="AE50" s="28">
        <f t="shared" si="6"/>
        <v>1.1904761904761904E-2</v>
      </c>
      <c r="AF50" s="28">
        <f t="shared" si="6"/>
        <v>1.1904761904761904E-2</v>
      </c>
      <c r="AG50" s="44" t="s">
        <v>263</v>
      </c>
      <c r="AH50" s="44" t="s">
        <v>261</v>
      </c>
      <c r="AI50" s="44"/>
      <c r="AJ50" s="44"/>
      <c r="AK50" s="44"/>
      <c r="AL50" s="44"/>
      <c r="AM50" s="44"/>
    </row>
    <row r="51" spans="1:65" s="27" customFormat="1" x14ac:dyDescent="0.25">
      <c r="A51" s="27" t="s">
        <v>90</v>
      </c>
      <c r="B51" s="27" t="s">
        <v>22</v>
      </c>
      <c r="C51" s="31">
        <f t="shared" ref="C51:Q52" si="7">1/144</f>
        <v>6.9444444444444441E-3</v>
      </c>
      <c r="D51" s="31">
        <f t="shared" si="7"/>
        <v>6.9444444444444441E-3</v>
      </c>
      <c r="E51" s="31">
        <f t="shared" si="7"/>
        <v>6.9444444444444441E-3</v>
      </c>
      <c r="F51" s="31">
        <f t="shared" si="7"/>
        <v>6.9444444444444441E-3</v>
      </c>
      <c r="G51" s="31">
        <f t="shared" si="7"/>
        <v>6.9444444444444441E-3</v>
      </c>
      <c r="H51" s="31">
        <f t="shared" si="7"/>
        <v>6.9444444444444441E-3</v>
      </c>
      <c r="I51" s="31">
        <f t="shared" si="7"/>
        <v>6.9444444444444441E-3</v>
      </c>
      <c r="J51" s="31">
        <f t="shared" si="7"/>
        <v>6.9444444444444441E-3</v>
      </c>
      <c r="K51" s="31">
        <f t="shared" si="7"/>
        <v>6.9444444444444441E-3</v>
      </c>
      <c r="L51" s="31">
        <f t="shared" si="7"/>
        <v>6.9444444444444441E-3</v>
      </c>
      <c r="M51" s="31">
        <f t="shared" si="7"/>
        <v>6.9444444444444441E-3</v>
      </c>
      <c r="N51" s="31">
        <f t="shared" si="7"/>
        <v>6.9444444444444441E-3</v>
      </c>
      <c r="O51" s="31">
        <f t="shared" si="7"/>
        <v>6.9444444444444441E-3</v>
      </c>
      <c r="P51" s="31">
        <f t="shared" si="7"/>
        <v>6.9444444444444441E-3</v>
      </c>
      <c r="Q51" s="31">
        <f t="shared" si="7"/>
        <v>6.9444444444444441E-3</v>
      </c>
      <c r="R51" s="28">
        <f>1/84</f>
        <v>1.1904761904761904E-2</v>
      </c>
      <c r="S51" s="28">
        <f t="shared" si="6"/>
        <v>1.1904761904761904E-2</v>
      </c>
      <c r="T51" s="28">
        <f t="shared" si="6"/>
        <v>1.1904761904761904E-2</v>
      </c>
      <c r="U51" s="28">
        <f t="shared" si="6"/>
        <v>1.1904761904761904E-2</v>
      </c>
      <c r="V51" s="28">
        <f t="shared" si="6"/>
        <v>1.1904761904761904E-2</v>
      </c>
      <c r="W51" s="28">
        <f t="shared" si="6"/>
        <v>1.1904761904761904E-2</v>
      </c>
      <c r="X51" s="28">
        <f t="shared" si="6"/>
        <v>1.1904761904761904E-2</v>
      </c>
      <c r="Y51" s="28">
        <f t="shared" si="6"/>
        <v>1.1904761904761904E-2</v>
      </c>
      <c r="Z51" s="28">
        <f t="shared" si="6"/>
        <v>1.1904761904761904E-2</v>
      </c>
      <c r="AA51" s="28">
        <f t="shared" si="6"/>
        <v>1.1904761904761904E-2</v>
      </c>
      <c r="AB51" s="28">
        <f t="shared" si="6"/>
        <v>1.1904761904761904E-2</v>
      </c>
      <c r="AC51" s="28">
        <f t="shared" si="6"/>
        <v>1.1904761904761904E-2</v>
      </c>
      <c r="AD51" s="28">
        <f t="shared" si="6"/>
        <v>1.1904761904761904E-2</v>
      </c>
      <c r="AE51" s="28">
        <f t="shared" si="6"/>
        <v>1.1904761904761904E-2</v>
      </c>
      <c r="AF51" s="28">
        <f t="shared" si="6"/>
        <v>1.1904761904761904E-2</v>
      </c>
      <c r="AG51" s="44" t="s">
        <v>263</v>
      </c>
      <c r="AH51" s="44" t="s">
        <v>262</v>
      </c>
      <c r="AI51" s="44"/>
      <c r="AJ51" s="44"/>
      <c r="AK51" s="44"/>
      <c r="AL51" s="44"/>
      <c r="AM51" s="44"/>
      <c r="AN51" s="45"/>
      <c r="AO51" s="45"/>
      <c r="AP51" s="45"/>
      <c r="AQ51" s="45"/>
      <c r="AR51" s="45"/>
      <c r="AS51" s="45"/>
      <c r="AT51" s="45"/>
      <c r="AU51" s="45"/>
      <c r="AV51" s="45"/>
      <c r="AW51" s="45"/>
      <c r="AX51" s="45"/>
      <c r="AY51" s="45"/>
      <c r="AZ51" s="45"/>
      <c r="BA51" s="46"/>
      <c r="BB51" s="46"/>
      <c r="BC51" s="46"/>
      <c r="BD51" s="46"/>
      <c r="BE51" s="46"/>
      <c r="BF51" s="46"/>
      <c r="BG51" s="46"/>
      <c r="BH51" s="46"/>
      <c r="BI51" s="46"/>
      <c r="BJ51" s="46"/>
      <c r="BK51" s="46"/>
      <c r="BL51" s="46"/>
      <c r="BM51" s="46"/>
    </row>
    <row r="52" spans="1:65" s="27" customFormat="1" x14ac:dyDescent="0.25">
      <c r="A52" s="27" t="s">
        <v>148</v>
      </c>
      <c r="C52" s="31">
        <f t="shared" si="7"/>
        <v>6.9444444444444441E-3</v>
      </c>
      <c r="D52" s="31">
        <f t="shared" si="7"/>
        <v>6.9444444444444441E-3</v>
      </c>
      <c r="E52" s="31">
        <f t="shared" si="7"/>
        <v>6.9444444444444441E-3</v>
      </c>
      <c r="F52" s="31">
        <f t="shared" si="7"/>
        <v>6.9444444444444441E-3</v>
      </c>
      <c r="G52" s="31">
        <f t="shared" si="7"/>
        <v>6.9444444444444441E-3</v>
      </c>
      <c r="H52" s="31">
        <f t="shared" si="7"/>
        <v>6.9444444444444441E-3</v>
      </c>
      <c r="I52" s="31">
        <f t="shared" si="7"/>
        <v>6.9444444444444441E-3</v>
      </c>
      <c r="J52" s="31">
        <f t="shared" si="7"/>
        <v>6.9444444444444441E-3</v>
      </c>
      <c r="K52" s="31">
        <f t="shared" si="7"/>
        <v>6.9444444444444441E-3</v>
      </c>
      <c r="L52" s="31">
        <f t="shared" si="7"/>
        <v>6.9444444444444441E-3</v>
      </c>
      <c r="M52" s="31">
        <f t="shared" si="7"/>
        <v>6.9444444444444441E-3</v>
      </c>
      <c r="N52" s="31">
        <f t="shared" si="7"/>
        <v>6.9444444444444441E-3</v>
      </c>
      <c r="O52" s="31">
        <f t="shared" si="7"/>
        <v>6.9444444444444441E-3</v>
      </c>
      <c r="P52" s="31">
        <f t="shared" si="7"/>
        <v>6.9444444444444441E-3</v>
      </c>
      <c r="Q52" s="31">
        <f t="shared" si="7"/>
        <v>6.9444444444444441E-3</v>
      </c>
      <c r="R52" s="28">
        <v>0</v>
      </c>
      <c r="S52" s="28">
        <v>0</v>
      </c>
      <c r="T52" s="28">
        <v>0</v>
      </c>
      <c r="U52" s="28">
        <v>0</v>
      </c>
      <c r="V52" s="28">
        <v>0</v>
      </c>
      <c r="W52" s="28">
        <v>0</v>
      </c>
      <c r="X52" s="28">
        <v>0</v>
      </c>
      <c r="Y52" s="28">
        <v>0</v>
      </c>
      <c r="Z52" s="28">
        <v>0</v>
      </c>
      <c r="AA52" s="28">
        <v>0</v>
      </c>
      <c r="AB52" s="28">
        <v>0</v>
      </c>
      <c r="AC52" s="28">
        <v>0</v>
      </c>
      <c r="AD52" s="28">
        <v>0</v>
      </c>
      <c r="AE52" s="28">
        <v>0</v>
      </c>
      <c r="AF52" s="28">
        <v>0</v>
      </c>
      <c r="AG52" s="44" t="s">
        <v>263</v>
      </c>
      <c r="AH52" s="30"/>
      <c r="AI52" s="30"/>
      <c r="AJ52" s="30"/>
      <c r="AK52" s="30"/>
      <c r="AL52" s="30"/>
      <c r="AM52" s="30"/>
    </row>
    <row r="53" spans="1:65" s="27" customFormat="1" x14ac:dyDescent="0.25">
      <c r="A53" s="27" t="s">
        <v>23</v>
      </c>
      <c r="AG53" s="30"/>
      <c r="AH53" s="30"/>
      <c r="AI53" s="30"/>
      <c r="AJ53" s="30"/>
      <c r="AK53" s="30"/>
      <c r="AL53" s="30"/>
      <c r="AM53" s="30"/>
    </row>
    <row r="54" spans="1:65" s="27" customFormat="1" x14ac:dyDescent="0.25">
      <c r="AG54" s="30"/>
      <c r="AH54" s="30"/>
      <c r="AI54" s="30"/>
      <c r="AJ54" s="30"/>
      <c r="AK54" s="30"/>
      <c r="AL54" s="30"/>
      <c r="AM54" s="30"/>
    </row>
    <row r="55" spans="1:65" s="27" customFormat="1" x14ac:dyDescent="0.25">
      <c r="A55" s="41" t="s">
        <v>24</v>
      </c>
      <c r="AG55" s="30"/>
      <c r="AH55" s="30"/>
      <c r="AI55" s="30"/>
      <c r="AJ55" s="30"/>
      <c r="AK55" s="30"/>
      <c r="AL55" s="30"/>
      <c r="AM55" s="30"/>
    </row>
    <row r="56" spans="1:65" s="27" customFormat="1" x14ac:dyDescent="0.25">
      <c r="A56" s="36" t="s">
        <v>91</v>
      </c>
      <c r="B56" s="27" t="s">
        <v>25</v>
      </c>
      <c r="C56" s="24" t="s">
        <v>219</v>
      </c>
      <c r="D56" s="24" t="s">
        <v>219</v>
      </c>
      <c r="E56" s="39" t="s">
        <v>213</v>
      </c>
      <c r="F56" s="24" t="s">
        <v>219</v>
      </c>
      <c r="G56" s="24" t="s">
        <v>219</v>
      </c>
      <c r="H56" s="24" t="s">
        <v>219</v>
      </c>
      <c r="I56" s="24" t="s">
        <v>219</v>
      </c>
      <c r="J56" s="24" t="s">
        <v>219</v>
      </c>
      <c r="K56" s="39" t="s">
        <v>213</v>
      </c>
      <c r="L56" s="24" t="s">
        <v>219</v>
      </c>
      <c r="M56" s="24" t="s">
        <v>219</v>
      </c>
      <c r="N56" s="24" t="s">
        <v>219</v>
      </c>
      <c r="O56" s="24" t="s">
        <v>219</v>
      </c>
      <c r="P56" s="24" t="s">
        <v>219</v>
      </c>
      <c r="Q56" s="24" t="s">
        <v>219</v>
      </c>
      <c r="R56" s="28">
        <v>147</v>
      </c>
      <c r="S56" s="28">
        <v>147</v>
      </c>
      <c r="T56" s="47" t="s">
        <v>227</v>
      </c>
      <c r="U56" s="28">
        <v>147</v>
      </c>
      <c r="V56" s="28">
        <v>147</v>
      </c>
      <c r="W56" s="28">
        <v>147</v>
      </c>
      <c r="X56" s="28">
        <v>147</v>
      </c>
      <c r="Y56" s="28">
        <v>147</v>
      </c>
      <c r="Z56" s="47" t="s">
        <v>227</v>
      </c>
      <c r="AA56" s="28">
        <v>147</v>
      </c>
      <c r="AB56" s="28">
        <v>147</v>
      </c>
      <c r="AC56" s="28">
        <v>147</v>
      </c>
      <c r="AD56" s="28">
        <v>147</v>
      </c>
      <c r="AE56" s="28">
        <v>147</v>
      </c>
      <c r="AF56" s="28">
        <v>147</v>
      </c>
      <c r="AG56" s="30" t="s">
        <v>264</v>
      </c>
      <c r="AH56" s="30" t="s">
        <v>264</v>
      </c>
      <c r="AI56" s="30"/>
      <c r="AJ56" s="30"/>
      <c r="AK56" s="30"/>
      <c r="AL56" s="30"/>
      <c r="AM56" s="30"/>
    </row>
    <row r="57" spans="1:65" s="27" customFormat="1" x14ac:dyDescent="0.25">
      <c r="A57" s="36" t="s">
        <v>92</v>
      </c>
      <c r="B57" s="27" t="s">
        <v>26</v>
      </c>
      <c r="C57" s="48" t="s">
        <v>220</v>
      </c>
      <c r="D57" s="48" t="s">
        <v>220</v>
      </c>
      <c r="E57" s="49" t="s">
        <v>214</v>
      </c>
      <c r="F57" s="48" t="s">
        <v>220</v>
      </c>
      <c r="G57" s="48" t="s">
        <v>220</v>
      </c>
      <c r="H57" s="48" t="s">
        <v>220</v>
      </c>
      <c r="I57" s="48" t="s">
        <v>220</v>
      </c>
      <c r="J57" s="48" t="s">
        <v>220</v>
      </c>
      <c r="K57" s="48" t="s">
        <v>220</v>
      </c>
      <c r="L57" s="49" t="s">
        <v>214</v>
      </c>
      <c r="M57" s="48" t="s">
        <v>220</v>
      </c>
      <c r="N57" s="48" t="s">
        <v>220</v>
      </c>
      <c r="O57" s="48" t="s">
        <v>220</v>
      </c>
      <c r="P57" s="48" t="s">
        <v>220</v>
      </c>
      <c r="Q57" s="48" t="s">
        <v>220</v>
      </c>
      <c r="R57" s="28">
        <v>147</v>
      </c>
      <c r="S57" s="28">
        <v>147</v>
      </c>
      <c r="T57" s="47" t="s">
        <v>228</v>
      </c>
      <c r="U57" s="28">
        <v>147</v>
      </c>
      <c r="V57" s="28">
        <v>147</v>
      </c>
      <c r="W57" s="28">
        <v>147</v>
      </c>
      <c r="X57" s="28">
        <v>147</v>
      </c>
      <c r="Y57" s="28">
        <v>147</v>
      </c>
      <c r="Z57" s="28">
        <v>147</v>
      </c>
      <c r="AA57" s="47" t="s">
        <v>228</v>
      </c>
      <c r="AB57" s="28">
        <v>147</v>
      </c>
      <c r="AC57" s="28">
        <v>147</v>
      </c>
      <c r="AD57" s="28">
        <v>147</v>
      </c>
      <c r="AE57" s="28">
        <v>147</v>
      </c>
      <c r="AF57" s="28">
        <v>147</v>
      </c>
      <c r="AG57" s="30" t="s">
        <v>264</v>
      </c>
      <c r="AH57" s="30" t="s">
        <v>264</v>
      </c>
      <c r="AI57" s="30"/>
      <c r="AJ57" s="30"/>
      <c r="AK57" s="30"/>
      <c r="AL57" s="30"/>
      <c r="AM57" s="30"/>
    </row>
    <row r="58" spans="1:65" s="27" customFormat="1" x14ac:dyDescent="0.25">
      <c r="A58" s="36" t="s">
        <v>93</v>
      </c>
      <c r="B58" s="27" t="s">
        <v>27</v>
      </c>
      <c r="C58" s="48" t="s">
        <v>224</v>
      </c>
      <c r="D58" s="48" t="s">
        <v>224</v>
      </c>
      <c r="E58" s="49" t="s">
        <v>215</v>
      </c>
      <c r="F58" s="48" t="s">
        <v>224</v>
      </c>
      <c r="G58" s="48" t="s">
        <v>224</v>
      </c>
      <c r="H58" s="48" t="s">
        <v>224</v>
      </c>
      <c r="I58" s="48" t="s">
        <v>224</v>
      </c>
      <c r="J58" s="48" t="s">
        <v>224</v>
      </c>
      <c r="K58" s="48" t="s">
        <v>224</v>
      </c>
      <c r="L58" s="48" t="s">
        <v>224</v>
      </c>
      <c r="M58" s="49" t="s">
        <v>215</v>
      </c>
      <c r="N58" s="48" t="s">
        <v>224</v>
      </c>
      <c r="O58" s="48" t="s">
        <v>224</v>
      </c>
      <c r="P58" s="48" t="s">
        <v>224</v>
      </c>
      <c r="Q58" s="48" t="s">
        <v>224</v>
      </c>
      <c r="R58" s="28">
        <v>375</v>
      </c>
      <c r="S58" s="28">
        <v>375</v>
      </c>
      <c r="T58" s="47" t="s">
        <v>229</v>
      </c>
      <c r="U58" s="28">
        <v>375</v>
      </c>
      <c r="V58" s="28">
        <v>375</v>
      </c>
      <c r="W58" s="28">
        <v>375</v>
      </c>
      <c r="X58" s="28">
        <v>375</v>
      </c>
      <c r="Y58" s="28">
        <v>375</v>
      </c>
      <c r="Z58" s="28">
        <v>375</v>
      </c>
      <c r="AA58" s="28">
        <v>375</v>
      </c>
      <c r="AB58" s="47" t="s">
        <v>229</v>
      </c>
      <c r="AC58" s="28">
        <v>375</v>
      </c>
      <c r="AD58" s="28">
        <v>375</v>
      </c>
      <c r="AE58" s="28">
        <v>375</v>
      </c>
      <c r="AF58" s="28">
        <v>375</v>
      </c>
      <c r="AG58" s="30" t="s">
        <v>264</v>
      </c>
      <c r="AH58" s="30" t="s">
        <v>264</v>
      </c>
      <c r="AI58" s="30"/>
      <c r="AJ58" s="30"/>
      <c r="AK58" s="30"/>
      <c r="AL58" s="30"/>
      <c r="AM58" s="30"/>
    </row>
    <row r="59" spans="1:65" s="27" customFormat="1" x14ac:dyDescent="0.25">
      <c r="A59" s="36" t="s">
        <v>94</v>
      </c>
      <c r="B59" s="27" t="s">
        <v>28</v>
      </c>
      <c r="C59" s="48" t="s">
        <v>221</v>
      </c>
      <c r="D59" s="48" t="s">
        <v>221</v>
      </c>
      <c r="E59" s="49" t="s">
        <v>216</v>
      </c>
      <c r="F59" s="48" t="s">
        <v>221</v>
      </c>
      <c r="G59" s="48" t="s">
        <v>221</v>
      </c>
      <c r="H59" s="48" t="s">
        <v>221</v>
      </c>
      <c r="I59" s="48" t="s">
        <v>221</v>
      </c>
      <c r="J59" s="48" t="s">
        <v>221</v>
      </c>
      <c r="K59" s="48" t="s">
        <v>221</v>
      </c>
      <c r="L59" s="48" t="s">
        <v>221</v>
      </c>
      <c r="M59" s="48" t="s">
        <v>221</v>
      </c>
      <c r="N59" s="49" t="s">
        <v>216</v>
      </c>
      <c r="O59" s="48" t="s">
        <v>221</v>
      </c>
      <c r="P59" s="48" t="s">
        <v>221</v>
      </c>
      <c r="Q59" s="48" t="s">
        <v>221</v>
      </c>
      <c r="R59" s="28">
        <v>375</v>
      </c>
      <c r="S59" s="28">
        <v>375</v>
      </c>
      <c r="T59" s="47" t="s">
        <v>230</v>
      </c>
      <c r="U59" s="28">
        <v>375</v>
      </c>
      <c r="V59" s="28">
        <v>375</v>
      </c>
      <c r="W59" s="28">
        <v>375</v>
      </c>
      <c r="X59" s="28">
        <v>375</v>
      </c>
      <c r="Y59" s="28">
        <v>375</v>
      </c>
      <c r="Z59" s="28">
        <v>375</v>
      </c>
      <c r="AA59" s="28">
        <v>375</v>
      </c>
      <c r="AB59" s="28">
        <v>375</v>
      </c>
      <c r="AC59" s="47" t="s">
        <v>230</v>
      </c>
      <c r="AD59" s="28">
        <v>375</v>
      </c>
      <c r="AE59" s="28">
        <v>375</v>
      </c>
      <c r="AF59" s="28">
        <v>375</v>
      </c>
      <c r="AG59" s="30" t="s">
        <v>264</v>
      </c>
      <c r="AH59" s="30" t="s">
        <v>264</v>
      </c>
      <c r="AI59" s="30"/>
      <c r="AJ59" s="30"/>
      <c r="AK59" s="30"/>
      <c r="AL59" s="30"/>
      <c r="AM59" s="30"/>
    </row>
    <row r="60" spans="1:65" s="27" customFormat="1" x14ac:dyDescent="0.25">
      <c r="A60" s="36" t="s">
        <v>95</v>
      </c>
      <c r="B60" s="27" t="s">
        <v>29</v>
      </c>
      <c r="C60" s="48" t="s">
        <v>222</v>
      </c>
      <c r="D60" s="48" t="s">
        <v>222</v>
      </c>
      <c r="E60" s="49" t="s">
        <v>217</v>
      </c>
      <c r="F60" s="48" t="s">
        <v>222</v>
      </c>
      <c r="G60" s="48" t="s">
        <v>222</v>
      </c>
      <c r="H60" s="48" t="s">
        <v>222</v>
      </c>
      <c r="I60" s="48" t="s">
        <v>222</v>
      </c>
      <c r="J60" s="48" t="s">
        <v>222</v>
      </c>
      <c r="K60" s="48" t="s">
        <v>222</v>
      </c>
      <c r="L60" s="48" t="s">
        <v>222</v>
      </c>
      <c r="M60" s="48" t="s">
        <v>222</v>
      </c>
      <c r="N60" s="48" t="s">
        <v>222</v>
      </c>
      <c r="O60" s="49" t="s">
        <v>217</v>
      </c>
      <c r="P60" s="48" t="s">
        <v>222</v>
      </c>
      <c r="Q60" s="48" t="s">
        <v>222</v>
      </c>
      <c r="R60" s="28">
        <v>550</v>
      </c>
      <c r="S60" s="28">
        <v>550</v>
      </c>
      <c r="T60" s="47" t="s">
        <v>231</v>
      </c>
      <c r="U60" s="28">
        <v>550</v>
      </c>
      <c r="V60" s="28">
        <v>550</v>
      </c>
      <c r="W60" s="28">
        <v>550</v>
      </c>
      <c r="X60" s="28">
        <v>550</v>
      </c>
      <c r="Y60" s="28">
        <v>550</v>
      </c>
      <c r="Z60" s="28">
        <v>550</v>
      </c>
      <c r="AA60" s="28">
        <v>550</v>
      </c>
      <c r="AB60" s="28">
        <v>550</v>
      </c>
      <c r="AC60" s="28">
        <v>550</v>
      </c>
      <c r="AD60" s="47" t="s">
        <v>231</v>
      </c>
      <c r="AE60" s="28">
        <v>550</v>
      </c>
      <c r="AF60" s="28">
        <v>550</v>
      </c>
      <c r="AG60" s="30" t="s">
        <v>264</v>
      </c>
      <c r="AH60" s="30" t="s">
        <v>264</v>
      </c>
      <c r="AI60" s="30"/>
      <c r="AJ60" s="30"/>
      <c r="AK60" s="30"/>
      <c r="AL60" s="30"/>
      <c r="AM60" s="30"/>
    </row>
    <row r="61" spans="1:65" s="27" customFormat="1" x14ac:dyDescent="0.25">
      <c r="A61" s="36" t="s">
        <v>96</v>
      </c>
      <c r="B61" s="27" t="s">
        <v>29</v>
      </c>
      <c r="C61" s="48" t="s">
        <v>223</v>
      </c>
      <c r="D61" s="48" t="s">
        <v>223</v>
      </c>
      <c r="E61" s="49" t="s">
        <v>218</v>
      </c>
      <c r="F61" s="48" t="s">
        <v>223</v>
      </c>
      <c r="G61" s="48" t="s">
        <v>223</v>
      </c>
      <c r="H61" s="48" t="s">
        <v>223</v>
      </c>
      <c r="I61" s="48" t="s">
        <v>223</v>
      </c>
      <c r="J61" s="48" t="s">
        <v>223</v>
      </c>
      <c r="K61" s="48" t="s">
        <v>223</v>
      </c>
      <c r="L61" s="48" t="s">
        <v>223</v>
      </c>
      <c r="M61" s="48" t="s">
        <v>223</v>
      </c>
      <c r="N61" s="48" t="s">
        <v>223</v>
      </c>
      <c r="O61" s="48" t="s">
        <v>223</v>
      </c>
      <c r="P61" s="49" t="s">
        <v>218</v>
      </c>
      <c r="Q61" s="48" t="s">
        <v>223</v>
      </c>
      <c r="R61" s="28">
        <v>550</v>
      </c>
      <c r="S61" s="28">
        <v>550</v>
      </c>
      <c r="T61" s="47" t="s">
        <v>232</v>
      </c>
      <c r="U61" s="28">
        <v>550</v>
      </c>
      <c r="V61" s="28">
        <v>550</v>
      </c>
      <c r="W61" s="28">
        <v>550</v>
      </c>
      <c r="X61" s="28">
        <v>550</v>
      </c>
      <c r="Y61" s="28">
        <v>550</v>
      </c>
      <c r="Z61" s="28">
        <v>550</v>
      </c>
      <c r="AA61" s="28">
        <v>550</v>
      </c>
      <c r="AB61" s="28">
        <v>550</v>
      </c>
      <c r="AC61" s="28">
        <v>550</v>
      </c>
      <c r="AD61" s="28">
        <v>550</v>
      </c>
      <c r="AE61" s="47" t="s">
        <v>232</v>
      </c>
      <c r="AF61" s="28">
        <v>550</v>
      </c>
      <c r="AG61" s="30" t="s">
        <v>264</v>
      </c>
      <c r="AH61" s="30" t="s">
        <v>264</v>
      </c>
      <c r="AI61" s="30"/>
      <c r="AJ61" s="30"/>
      <c r="AK61" s="30"/>
      <c r="AL61" s="30"/>
      <c r="AM61" s="30"/>
    </row>
    <row r="62" spans="1:65" s="27" customFormat="1" x14ac:dyDescent="0.25">
      <c r="A62" s="36" t="s">
        <v>143</v>
      </c>
      <c r="C62" s="48" t="s">
        <v>223</v>
      </c>
      <c r="D62" s="48" t="s">
        <v>223</v>
      </c>
      <c r="E62" s="49" t="s">
        <v>218</v>
      </c>
      <c r="F62" s="48" t="s">
        <v>223</v>
      </c>
      <c r="G62" s="48" t="s">
        <v>223</v>
      </c>
      <c r="H62" s="48" t="s">
        <v>223</v>
      </c>
      <c r="I62" s="48" t="s">
        <v>223</v>
      </c>
      <c r="J62" s="48" t="s">
        <v>223</v>
      </c>
      <c r="K62" s="48" t="s">
        <v>223</v>
      </c>
      <c r="L62" s="48" t="s">
        <v>223</v>
      </c>
      <c r="M62" s="48" t="s">
        <v>223</v>
      </c>
      <c r="N62" s="48" t="s">
        <v>223</v>
      </c>
      <c r="O62" s="48" t="s">
        <v>223</v>
      </c>
      <c r="P62" s="48" t="s">
        <v>223</v>
      </c>
      <c r="Q62" s="49" t="s">
        <v>218</v>
      </c>
      <c r="R62" s="28">
        <v>0</v>
      </c>
      <c r="S62" s="28">
        <v>0</v>
      </c>
      <c r="T62" s="40">
        <v>0</v>
      </c>
      <c r="U62" s="28">
        <v>0</v>
      </c>
      <c r="V62" s="28">
        <v>0</v>
      </c>
      <c r="W62" s="28">
        <v>0</v>
      </c>
      <c r="X62" s="28">
        <v>0</v>
      </c>
      <c r="Y62" s="28">
        <v>0</v>
      </c>
      <c r="Z62" s="28">
        <v>0</v>
      </c>
      <c r="AA62" s="28">
        <v>0</v>
      </c>
      <c r="AB62" s="28">
        <v>0</v>
      </c>
      <c r="AC62" s="28">
        <v>0</v>
      </c>
      <c r="AD62" s="28">
        <v>0</v>
      </c>
      <c r="AE62" s="28">
        <v>0</v>
      </c>
      <c r="AF62" s="28">
        <v>0</v>
      </c>
      <c r="AG62" s="30"/>
      <c r="AH62" s="30"/>
      <c r="AI62" s="30"/>
      <c r="AJ62" s="30"/>
      <c r="AK62" s="30"/>
      <c r="AL62" s="30"/>
      <c r="AM62" s="30"/>
    </row>
    <row r="63" spans="1:65" s="27" customFormat="1" x14ac:dyDescent="0.25">
      <c r="AG63" s="30"/>
      <c r="AH63" s="30"/>
      <c r="AI63" s="30"/>
      <c r="AJ63" s="30"/>
      <c r="AK63" s="30"/>
      <c r="AL63" s="30"/>
      <c r="AM63" s="30"/>
    </row>
    <row r="64" spans="1:65" s="27" customFormat="1" x14ac:dyDescent="0.25">
      <c r="A64" s="27" t="s">
        <v>30</v>
      </c>
      <c r="AG64" s="30"/>
      <c r="AH64" s="30"/>
      <c r="AI64" s="30"/>
      <c r="AJ64" s="30"/>
      <c r="AK64" s="30"/>
      <c r="AL64" s="30"/>
      <c r="AM64" s="30"/>
    </row>
    <row r="65" spans="1:65" s="27" customFormat="1" x14ac:dyDescent="0.25">
      <c r="A65" s="27" t="s">
        <v>97</v>
      </c>
      <c r="B65" s="27" t="s">
        <v>31</v>
      </c>
      <c r="C65" s="24">
        <v>0.5</v>
      </c>
      <c r="D65" s="24">
        <v>0.5</v>
      </c>
      <c r="E65" s="24">
        <v>0.5</v>
      </c>
      <c r="F65" s="24">
        <v>0.5</v>
      </c>
      <c r="G65" s="24">
        <v>0.5</v>
      </c>
      <c r="H65" s="24">
        <v>0.5</v>
      </c>
      <c r="I65" s="24">
        <v>0.5</v>
      </c>
      <c r="J65" s="24">
        <v>0.5</v>
      </c>
      <c r="K65" s="24">
        <v>0.5</v>
      </c>
      <c r="L65" s="24">
        <v>0.5</v>
      </c>
      <c r="M65" s="24">
        <v>0.5</v>
      </c>
      <c r="N65" s="24">
        <v>0.5</v>
      </c>
      <c r="O65" s="24">
        <v>0.5</v>
      </c>
      <c r="P65" s="24">
        <v>0.5</v>
      </c>
      <c r="Q65" s="24">
        <v>0.5</v>
      </c>
      <c r="R65" s="28">
        <v>0.5</v>
      </c>
      <c r="S65" s="28">
        <v>0.5</v>
      </c>
      <c r="T65" s="28">
        <v>0.5</v>
      </c>
      <c r="U65" s="28">
        <v>0.5</v>
      </c>
      <c r="V65" s="28">
        <v>0.5</v>
      </c>
      <c r="W65" s="28">
        <v>0.5</v>
      </c>
      <c r="X65" s="28">
        <v>0.5</v>
      </c>
      <c r="Y65" s="28">
        <v>0.5</v>
      </c>
      <c r="Z65" s="28">
        <v>0.5</v>
      </c>
      <c r="AA65" s="28">
        <v>0.5</v>
      </c>
      <c r="AB65" s="28">
        <v>0.5</v>
      </c>
      <c r="AC65" s="28">
        <v>0.5</v>
      </c>
      <c r="AD65" s="28">
        <v>0.5</v>
      </c>
      <c r="AE65" s="28">
        <v>0.5</v>
      </c>
      <c r="AF65" s="28">
        <v>0.5</v>
      </c>
      <c r="AG65" s="30"/>
      <c r="AH65" s="30"/>
      <c r="AI65" s="30"/>
      <c r="AJ65" s="30"/>
      <c r="AK65" s="30"/>
      <c r="AL65" s="30"/>
      <c r="AM65" s="30"/>
      <c r="AN65" s="30"/>
      <c r="AO65" s="30"/>
      <c r="AP65" s="30"/>
      <c r="AQ65" s="30"/>
      <c r="AR65" s="30"/>
      <c r="AS65" s="30"/>
      <c r="AT65" s="30"/>
      <c r="AU65" s="30"/>
      <c r="AV65" s="30"/>
      <c r="AW65" s="30"/>
      <c r="AX65" s="30"/>
      <c r="AY65" s="30"/>
      <c r="AZ65" s="30"/>
      <c r="BA65" s="30"/>
      <c r="BB65" s="30"/>
      <c r="BC65" s="30"/>
      <c r="BD65" s="30"/>
      <c r="BE65" s="30"/>
      <c r="BF65" s="30"/>
      <c r="BG65" s="30"/>
      <c r="BH65" s="30"/>
      <c r="BI65" s="30"/>
      <c r="BJ65" s="30"/>
      <c r="BK65" s="30"/>
      <c r="BL65" s="30"/>
      <c r="BM65" s="30"/>
    </row>
    <row r="66" spans="1:65" s="27" customFormat="1" x14ac:dyDescent="0.25">
      <c r="AG66" s="30"/>
      <c r="AH66" s="30"/>
      <c r="AI66" s="30"/>
      <c r="AJ66" s="30"/>
      <c r="AK66" s="30"/>
      <c r="AL66" s="30"/>
      <c r="AM66" s="30"/>
    </row>
    <row r="67" spans="1:65" s="27" customFormat="1" x14ac:dyDescent="0.25">
      <c r="A67" s="27" t="s">
        <v>32</v>
      </c>
      <c r="AG67" s="30"/>
      <c r="AH67" s="30"/>
      <c r="AI67" s="30"/>
      <c r="AJ67" s="30"/>
      <c r="AK67" s="30"/>
      <c r="AL67" s="30"/>
      <c r="AM67" s="30"/>
    </row>
    <row r="68" spans="1:65" s="27" customFormat="1" x14ac:dyDescent="0.25">
      <c r="A68" s="27" t="s">
        <v>33</v>
      </c>
      <c r="AG68" s="30"/>
      <c r="AH68" s="30"/>
      <c r="AI68" s="30"/>
      <c r="AJ68" s="30"/>
      <c r="AK68" s="30"/>
      <c r="AL68" s="30"/>
      <c r="AM68" s="30"/>
    </row>
    <row r="69" spans="1:65" s="27" customFormat="1" x14ac:dyDescent="0.25">
      <c r="A69" s="32" t="s">
        <v>98</v>
      </c>
      <c r="B69" s="27" t="s">
        <v>34</v>
      </c>
      <c r="C69" s="24" t="s">
        <v>282</v>
      </c>
      <c r="D69" s="24" t="s">
        <v>282</v>
      </c>
      <c r="E69" s="39" t="s">
        <v>288</v>
      </c>
      <c r="F69" s="24" t="s">
        <v>282</v>
      </c>
      <c r="G69" s="24" t="s">
        <v>282</v>
      </c>
      <c r="H69" s="24" t="s">
        <v>282</v>
      </c>
      <c r="I69" s="24" t="s">
        <v>282</v>
      </c>
      <c r="J69" s="24" t="s">
        <v>282</v>
      </c>
      <c r="K69" s="39" t="s">
        <v>288</v>
      </c>
      <c r="L69" s="24" t="s">
        <v>282</v>
      </c>
      <c r="M69" s="24" t="s">
        <v>282</v>
      </c>
      <c r="N69" s="24" t="s">
        <v>282</v>
      </c>
      <c r="O69" s="24" t="s">
        <v>282</v>
      </c>
      <c r="P69" s="24" t="s">
        <v>282</v>
      </c>
      <c r="Q69" s="24" t="s">
        <v>282</v>
      </c>
      <c r="R69" s="28" t="s">
        <v>294</v>
      </c>
      <c r="S69" s="28" t="s">
        <v>168</v>
      </c>
      <c r="T69" s="40" t="s">
        <v>233</v>
      </c>
      <c r="U69" s="28" t="s">
        <v>168</v>
      </c>
      <c r="V69" s="28" t="s">
        <v>168</v>
      </c>
      <c r="W69" s="28" t="s">
        <v>168</v>
      </c>
      <c r="X69" s="28" t="s">
        <v>168</v>
      </c>
      <c r="Y69" s="28" t="s">
        <v>168</v>
      </c>
      <c r="Z69" s="40" t="s">
        <v>233</v>
      </c>
      <c r="AA69" s="28" t="s">
        <v>168</v>
      </c>
      <c r="AB69" s="28" t="s">
        <v>168</v>
      </c>
      <c r="AC69" s="28" t="s">
        <v>168</v>
      </c>
      <c r="AD69" s="28" t="s">
        <v>168</v>
      </c>
      <c r="AE69" s="28" t="s">
        <v>168</v>
      </c>
      <c r="AF69" s="28" t="s">
        <v>168</v>
      </c>
      <c r="AG69" s="30" t="s">
        <v>254</v>
      </c>
      <c r="AH69" s="30"/>
      <c r="AI69" s="30"/>
      <c r="AJ69" s="30"/>
      <c r="AK69" s="30"/>
      <c r="AL69" s="30"/>
      <c r="AM69" s="30"/>
      <c r="AO69" s="30"/>
      <c r="AU69" s="30"/>
    </row>
    <row r="70" spans="1:65" s="27" customFormat="1" x14ac:dyDescent="0.25">
      <c r="A70" s="32" t="s">
        <v>99</v>
      </c>
      <c r="B70" s="27" t="s">
        <v>35</v>
      </c>
      <c r="C70" s="24" t="s">
        <v>283</v>
      </c>
      <c r="D70" s="24" t="s">
        <v>283</v>
      </c>
      <c r="E70" s="39" t="s">
        <v>289</v>
      </c>
      <c r="F70" s="24" t="s">
        <v>283</v>
      </c>
      <c r="G70" s="24" t="s">
        <v>283</v>
      </c>
      <c r="H70" s="24" t="s">
        <v>283</v>
      </c>
      <c r="I70" s="24" t="s">
        <v>283</v>
      </c>
      <c r="J70" s="24" t="s">
        <v>283</v>
      </c>
      <c r="K70" s="24" t="s">
        <v>283</v>
      </c>
      <c r="L70" s="24" t="s">
        <v>283</v>
      </c>
      <c r="M70" s="39" t="s">
        <v>289</v>
      </c>
      <c r="N70" s="24" t="s">
        <v>283</v>
      </c>
      <c r="O70" s="24" t="s">
        <v>283</v>
      </c>
      <c r="P70" s="24" t="s">
        <v>283</v>
      </c>
      <c r="Q70" s="24" t="s">
        <v>283</v>
      </c>
      <c r="R70" s="28" t="s">
        <v>169</v>
      </c>
      <c r="S70" s="28" t="s">
        <v>169</v>
      </c>
      <c r="T70" s="40" t="s">
        <v>234</v>
      </c>
      <c r="U70" s="28" t="s">
        <v>169</v>
      </c>
      <c r="V70" s="28" t="s">
        <v>169</v>
      </c>
      <c r="W70" s="28" t="s">
        <v>169</v>
      </c>
      <c r="X70" s="28" t="s">
        <v>169</v>
      </c>
      <c r="Y70" s="28" t="s">
        <v>169</v>
      </c>
      <c r="Z70" s="28" t="s">
        <v>169</v>
      </c>
      <c r="AA70" s="28" t="s">
        <v>169</v>
      </c>
      <c r="AB70" s="40" t="s">
        <v>234</v>
      </c>
      <c r="AC70" s="28" t="s">
        <v>169</v>
      </c>
      <c r="AD70" s="28" t="s">
        <v>169</v>
      </c>
      <c r="AE70" s="28" t="s">
        <v>169</v>
      </c>
      <c r="AF70" s="28" t="s">
        <v>169</v>
      </c>
      <c r="AG70" s="30" t="s">
        <v>254</v>
      </c>
      <c r="AH70" s="30"/>
      <c r="AI70" s="30"/>
      <c r="AJ70" s="30"/>
      <c r="AK70" s="30"/>
      <c r="AL70" s="30"/>
      <c r="AM70" s="30"/>
      <c r="AO70" s="30"/>
      <c r="AV70" s="30"/>
    </row>
    <row r="71" spans="1:65" s="27" customFormat="1" x14ac:dyDescent="0.25">
      <c r="A71" s="32" t="s">
        <v>100</v>
      </c>
      <c r="B71" s="27" t="s">
        <v>36</v>
      </c>
      <c r="C71" s="24" t="s">
        <v>284</v>
      </c>
      <c r="D71" s="24" t="s">
        <v>284</v>
      </c>
      <c r="E71" s="39" t="s">
        <v>290</v>
      </c>
      <c r="F71" s="24" t="s">
        <v>284</v>
      </c>
      <c r="G71" s="24" t="s">
        <v>284</v>
      </c>
      <c r="H71" s="24" t="s">
        <v>284</v>
      </c>
      <c r="I71" s="24" t="s">
        <v>284</v>
      </c>
      <c r="J71" s="24" t="s">
        <v>284</v>
      </c>
      <c r="K71" s="24" t="s">
        <v>284</v>
      </c>
      <c r="L71" s="24" t="s">
        <v>284</v>
      </c>
      <c r="M71" s="24" t="s">
        <v>284</v>
      </c>
      <c r="N71" s="24" t="s">
        <v>284</v>
      </c>
      <c r="O71" s="39" t="s">
        <v>290</v>
      </c>
      <c r="P71" s="24" t="s">
        <v>284</v>
      </c>
      <c r="Q71" s="24" t="s">
        <v>284</v>
      </c>
      <c r="R71" s="28" t="s">
        <v>170</v>
      </c>
      <c r="S71" s="28" t="s">
        <v>170</v>
      </c>
      <c r="T71" s="40" t="s">
        <v>235</v>
      </c>
      <c r="U71" s="28" t="s">
        <v>170</v>
      </c>
      <c r="V71" s="28" t="s">
        <v>170</v>
      </c>
      <c r="W71" s="28" t="s">
        <v>170</v>
      </c>
      <c r="X71" s="28" t="s">
        <v>170</v>
      </c>
      <c r="Y71" s="28" t="s">
        <v>170</v>
      </c>
      <c r="Z71" s="28" t="s">
        <v>170</v>
      </c>
      <c r="AA71" s="28" t="s">
        <v>170</v>
      </c>
      <c r="AB71" s="28" t="s">
        <v>170</v>
      </c>
      <c r="AC71" s="28" t="s">
        <v>170</v>
      </c>
      <c r="AD71" s="40" t="s">
        <v>235</v>
      </c>
      <c r="AE71" s="28" t="s">
        <v>170</v>
      </c>
      <c r="AF71" s="28" t="s">
        <v>170</v>
      </c>
      <c r="AG71" s="30" t="s">
        <v>254</v>
      </c>
      <c r="AH71" s="30"/>
      <c r="AI71" s="30"/>
      <c r="AJ71" s="30"/>
      <c r="AK71" s="30"/>
      <c r="AL71" s="30"/>
      <c r="AM71" s="30"/>
      <c r="AN71" s="30"/>
      <c r="AO71" s="30"/>
      <c r="AP71" s="30"/>
      <c r="AQ71" s="30"/>
      <c r="AR71" s="30"/>
      <c r="AS71" s="30"/>
      <c r="AT71" s="30"/>
      <c r="AU71" s="30"/>
      <c r="AV71" s="30"/>
      <c r="AW71" s="30"/>
      <c r="AX71" s="30"/>
      <c r="AY71" s="30"/>
      <c r="AZ71" s="30"/>
      <c r="BB71" s="30"/>
      <c r="BJ71" s="30"/>
    </row>
    <row r="72" spans="1:65" s="27" customFormat="1" x14ac:dyDescent="0.25">
      <c r="A72" s="32" t="s">
        <v>101</v>
      </c>
      <c r="B72" s="27" t="s">
        <v>37</v>
      </c>
      <c r="C72" s="24" t="s">
        <v>285</v>
      </c>
      <c r="D72" s="24" t="s">
        <v>285</v>
      </c>
      <c r="E72" s="39" t="s">
        <v>291</v>
      </c>
      <c r="F72" s="24" t="s">
        <v>285</v>
      </c>
      <c r="G72" s="24" t="s">
        <v>285</v>
      </c>
      <c r="H72" s="24" t="s">
        <v>285</v>
      </c>
      <c r="I72" s="24" t="s">
        <v>285</v>
      </c>
      <c r="J72" s="24" t="s">
        <v>285</v>
      </c>
      <c r="K72" s="24" t="s">
        <v>285</v>
      </c>
      <c r="L72" s="39" t="s">
        <v>291</v>
      </c>
      <c r="M72" s="24" t="s">
        <v>285</v>
      </c>
      <c r="N72" s="24" t="s">
        <v>285</v>
      </c>
      <c r="O72" s="24" t="s">
        <v>285</v>
      </c>
      <c r="P72" s="24" t="s">
        <v>285</v>
      </c>
      <c r="Q72" s="24" t="s">
        <v>285</v>
      </c>
      <c r="R72" s="28" t="s">
        <v>171</v>
      </c>
      <c r="S72" s="28" t="s">
        <v>171</v>
      </c>
      <c r="T72" s="40" t="s">
        <v>236</v>
      </c>
      <c r="U72" s="28" t="s">
        <v>171</v>
      </c>
      <c r="V72" s="28" t="s">
        <v>171</v>
      </c>
      <c r="W72" s="28" t="s">
        <v>171</v>
      </c>
      <c r="X72" s="28" t="s">
        <v>171</v>
      </c>
      <c r="Y72" s="28" t="s">
        <v>171</v>
      </c>
      <c r="Z72" s="28" t="s">
        <v>171</v>
      </c>
      <c r="AA72" s="40" t="s">
        <v>236</v>
      </c>
      <c r="AB72" s="28" t="s">
        <v>171</v>
      </c>
      <c r="AC72" s="28" t="s">
        <v>171</v>
      </c>
      <c r="AD72" s="28" t="s">
        <v>171</v>
      </c>
      <c r="AE72" s="28" t="s">
        <v>171</v>
      </c>
      <c r="AF72" s="28" t="s">
        <v>171</v>
      </c>
      <c r="AG72" s="30" t="s">
        <v>254</v>
      </c>
      <c r="AH72" s="30"/>
      <c r="AI72" s="30"/>
      <c r="AJ72" s="30"/>
      <c r="AK72" s="30"/>
      <c r="AL72" s="30"/>
      <c r="AM72" s="30"/>
      <c r="AO72" s="30"/>
      <c r="AX72" s="30"/>
    </row>
    <row r="73" spans="1:65" s="27" customFormat="1" x14ac:dyDescent="0.25">
      <c r="A73" s="32" t="s">
        <v>102</v>
      </c>
      <c r="B73" s="27" t="s">
        <v>38</v>
      </c>
      <c r="C73" s="24" t="s">
        <v>286</v>
      </c>
      <c r="D73" s="24" t="s">
        <v>286</v>
      </c>
      <c r="E73" s="39" t="s">
        <v>292</v>
      </c>
      <c r="F73" s="24" t="s">
        <v>286</v>
      </c>
      <c r="G73" s="24" t="s">
        <v>286</v>
      </c>
      <c r="H73" s="24" t="s">
        <v>286</v>
      </c>
      <c r="I73" s="24" t="s">
        <v>286</v>
      </c>
      <c r="J73" s="24" t="s">
        <v>286</v>
      </c>
      <c r="K73" s="24" t="s">
        <v>286</v>
      </c>
      <c r="L73" s="24" t="s">
        <v>286</v>
      </c>
      <c r="M73" s="24" t="s">
        <v>286</v>
      </c>
      <c r="N73" s="39" t="s">
        <v>292</v>
      </c>
      <c r="O73" s="24" t="s">
        <v>286</v>
      </c>
      <c r="P73" s="24" t="s">
        <v>286</v>
      </c>
      <c r="Q73" s="24" t="s">
        <v>286</v>
      </c>
      <c r="R73" s="28" t="s">
        <v>172</v>
      </c>
      <c r="S73" s="28" t="s">
        <v>172</v>
      </c>
      <c r="T73" s="40" t="s">
        <v>237</v>
      </c>
      <c r="U73" s="28" t="s">
        <v>172</v>
      </c>
      <c r="V73" s="28" t="s">
        <v>172</v>
      </c>
      <c r="W73" s="28" t="s">
        <v>172</v>
      </c>
      <c r="X73" s="28" t="s">
        <v>172</v>
      </c>
      <c r="Y73" s="28" t="s">
        <v>172</v>
      </c>
      <c r="Z73" s="28" t="s">
        <v>172</v>
      </c>
      <c r="AA73" s="28" t="s">
        <v>172</v>
      </c>
      <c r="AB73" s="28" t="s">
        <v>172</v>
      </c>
      <c r="AC73" s="40" t="s">
        <v>237</v>
      </c>
      <c r="AD73" s="28" t="s">
        <v>172</v>
      </c>
      <c r="AE73" s="28" t="s">
        <v>172</v>
      </c>
      <c r="AF73" s="28" t="s">
        <v>172</v>
      </c>
      <c r="AG73" s="30" t="s">
        <v>254</v>
      </c>
      <c r="AH73" s="30"/>
      <c r="AI73" s="30"/>
      <c r="AJ73" s="30"/>
      <c r="AK73" s="30"/>
      <c r="AL73" s="30"/>
      <c r="AM73" s="30"/>
      <c r="AO73" s="30"/>
      <c r="AY73" s="30"/>
    </row>
    <row r="74" spans="1:65" s="27" customFormat="1" x14ac:dyDescent="0.25">
      <c r="A74" s="32" t="s">
        <v>103</v>
      </c>
      <c r="B74" s="27" t="s">
        <v>39</v>
      </c>
      <c r="C74" s="24" t="s">
        <v>287</v>
      </c>
      <c r="D74" s="24" t="s">
        <v>287</v>
      </c>
      <c r="E74" s="39" t="s">
        <v>293</v>
      </c>
      <c r="F74" s="24" t="s">
        <v>287</v>
      </c>
      <c r="G74" s="24" t="s">
        <v>287</v>
      </c>
      <c r="H74" s="24" t="s">
        <v>287</v>
      </c>
      <c r="I74" s="24" t="s">
        <v>287</v>
      </c>
      <c r="J74" s="24" t="s">
        <v>287</v>
      </c>
      <c r="K74" s="24" t="s">
        <v>287</v>
      </c>
      <c r="L74" s="24" t="s">
        <v>287</v>
      </c>
      <c r="M74" s="24" t="s">
        <v>287</v>
      </c>
      <c r="N74" s="24" t="s">
        <v>287</v>
      </c>
      <c r="O74" s="24" t="s">
        <v>287</v>
      </c>
      <c r="P74" s="39" t="s">
        <v>293</v>
      </c>
      <c r="Q74" s="24" t="s">
        <v>287</v>
      </c>
      <c r="R74" s="28" t="s">
        <v>173</v>
      </c>
      <c r="S74" s="28" t="s">
        <v>173</v>
      </c>
      <c r="T74" s="40" t="s">
        <v>238</v>
      </c>
      <c r="U74" s="28" t="s">
        <v>173</v>
      </c>
      <c r="V74" s="28" t="s">
        <v>173</v>
      </c>
      <c r="W74" s="28" t="s">
        <v>173</v>
      </c>
      <c r="X74" s="28" t="s">
        <v>173</v>
      </c>
      <c r="Y74" s="28" t="s">
        <v>173</v>
      </c>
      <c r="Z74" s="28" t="s">
        <v>173</v>
      </c>
      <c r="AA74" s="28" t="s">
        <v>173</v>
      </c>
      <c r="AB74" s="28" t="s">
        <v>173</v>
      </c>
      <c r="AC74" s="28" t="s">
        <v>173</v>
      </c>
      <c r="AD74" s="28" t="s">
        <v>173</v>
      </c>
      <c r="AE74" s="40" t="s">
        <v>238</v>
      </c>
      <c r="AF74" s="28" t="s">
        <v>173</v>
      </c>
      <c r="AG74" s="30" t="s">
        <v>254</v>
      </c>
      <c r="AH74" s="30"/>
      <c r="AI74" s="30"/>
      <c r="AJ74" s="30"/>
      <c r="AK74" s="30"/>
      <c r="AL74" s="30"/>
      <c r="AM74" s="30"/>
      <c r="AO74" s="30"/>
      <c r="AZ74" s="30"/>
    </row>
    <row r="75" spans="1:65" s="27" customFormat="1" x14ac:dyDescent="0.25">
      <c r="A75" s="32" t="s">
        <v>144</v>
      </c>
      <c r="C75" s="24" t="s">
        <v>287</v>
      </c>
      <c r="D75" s="24" t="s">
        <v>287</v>
      </c>
      <c r="E75" s="39" t="s">
        <v>293</v>
      </c>
      <c r="F75" s="24" t="s">
        <v>295</v>
      </c>
      <c r="G75" s="24" t="s">
        <v>295</v>
      </c>
      <c r="H75" s="24" t="s">
        <v>295</v>
      </c>
      <c r="I75" s="24" t="s">
        <v>295</v>
      </c>
      <c r="J75" s="24" t="s">
        <v>295</v>
      </c>
      <c r="K75" s="24" t="s">
        <v>295</v>
      </c>
      <c r="L75" s="24" t="s">
        <v>295</v>
      </c>
      <c r="M75" s="24" t="s">
        <v>295</v>
      </c>
      <c r="N75" s="24" t="s">
        <v>295</v>
      </c>
      <c r="O75" s="24" t="s">
        <v>295</v>
      </c>
      <c r="P75" s="24" t="s">
        <v>295</v>
      </c>
      <c r="Q75" s="39" t="s">
        <v>296</v>
      </c>
      <c r="R75" s="28">
        <v>0</v>
      </c>
      <c r="S75" s="28">
        <v>0</v>
      </c>
      <c r="T75" s="40">
        <v>0</v>
      </c>
      <c r="U75" s="28">
        <v>0</v>
      </c>
      <c r="V75" s="28">
        <v>0</v>
      </c>
      <c r="W75" s="28">
        <v>0</v>
      </c>
      <c r="X75" s="28">
        <v>0</v>
      </c>
      <c r="Y75" s="28">
        <v>0</v>
      </c>
      <c r="Z75" s="28">
        <v>0</v>
      </c>
      <c r="AA75" s="28">
        <v>0</v>
      </c>
      <c r="AB75" s="28">
        <v>0</v>
      </c>
      <c r="AC75" s="28">
        <v>0</v>
      </c>
      <c r="AD75" s="28">
        <v>0</v>
      </c>
      <c r="AE75" s="28">
        <v>0</v>
      </c>
      <c r="AF75" s="40">
        <v>0</v>
      </c>
      <c r="AG75" s="30" t="s">
        <v>254</v>
      </c>
      <c r="AH75" s="30"/>
      <c r="AI75" s="30"/>
      <c r="AJ75" s="30"/>
      <c r="AK75" s="30"/>
      <c r="AL75" s="30"/>
      <c r="AM75" s="30"/>
    </row>
    <row r="76" spans="1:65" s="27" customFormat="1" x14ac:dyDescent="0.25">
      <c r="AG76" s="30"/>
      <c r="AH76" s="30"/>
      <c r="AI76" s="30"/>
      <c r="AJ76" s="30"/>
      <c r="AK76" s="30"/>
      <c r="AL76" s="30"/>
      <c r="AM76" s="30"/>
    </row>
    <row r="77" spans="1:65" s="27" customFormat="1" x14ac:dyDescent="0.25">
      <c r="AG77" s="30"/>
      <c r="AH77" s="30"/>
      <c r="AI77" s="30"/>
      <c r="AJ77" s="30"/>
      <c r="AK77" s="30"/>
      <c r="AL77" s="30"/>
      <c r="AM77" s="30"/>
    </row>
    <row r="78" spans="1:65" s="27" customFormat="1" x14ac:dyDescent="0.25">
      <c r="A78" s="27" t="s">
        <v>40</v>
      </c>
      <c r="AG78" s="30"/>
      <c r="AH78" s="30"/>
      <c r="AI78" s="30"/>
      <c r="AJ78" s="30"/>
      <c r="AK78" s="30"/>
      <c r="AL78" s="30"/>
      <c r="AM78" s="30"/>
    </row>
    <row r="79" spans="1:65" s="27" customFormat="1" x14ac:dyDescent="0.25">
      <c r="A79" s="27" t="s">
        <v>41</v>
      </c>
      <c r="AG79" s="30"/>
      <c r="AH79" s="30"/>
      <c r="AI79" s="30"/>
      <c r="AJ79" s="30"/>
      <c r="AK79" s="30"/>
      <c r="AL79" s="30"/>
      <c r="AM79" s="30"/>
    </row>
    <row r="80" spans="1:65" s="27" customFormat="1" x14ac:dyDescent="0.25">
      <c r="A80" s="32" t="s">
        <v>104</v>
      </c>
      <c r="B80" s="27" t="s">
        <v>42</v>
      </c>
      <c r="C80" s="24">
        <v>1</v>
      </c>
      <c r="D80" s="24">
        <v>1</v>
      </c>
      <c r="E80" s="24">
        <v>1</v>
      </c>
      <c r="F80" s="24">
        <v>1</v>
      </c>
      <c r="G80" s="24">
        <v>1</v>
      </c>
      <c r="H80" s="24">
        <v>1</v>
      </c>
      <c r="I80" s="24">
        <v>1</v>
      </c>
      <c r="J80" s="24">
        <v>1</v>
      </c>
      <c r="K80" s="24">
        <v>1</v>
      </c>
      <c r="L80" s="24">
        <v>1</v>
      </c>
      <c r="M80" s="24">
        <v>1</v>
      </c>
      <c r="N80" s="24">
        <v>1</v>
      </c>
      <c r="O80" s="24">
        <v>1</v>
      </c>
      <c r="P80" s="24">
        <v>1</v>
      </c>
      <c r="Q80" s="24">
        <v>1</v>
      </c>
      <c r="R80" s="28">
        <v>1</v>
      </c>
      <c r="S80" s="28">
        <v>1</v>
      </c>
      <c r="T80" s="28">
        <v>1</v>
      </c>
      <c r="U80" s="28">
        <v>1</v>
      </c>
      <c r="V80" s="28">
        <v>1</v>
      </c>
      <c r="W80" s="28">
        <v>1</v>
      </c>
      <c r="X80" s="28">
        <v>1</v>
      </c>
      <c r="Y80" s="28">
        <v>1</v>
      </c>
      <c r="Z80" s="28">
        <v>1</v>
      </c>
      <c r="AA80" s="28">
        <v>1</v>
      </c>
      <c r="AB80" s="28">
        <v>1</v>
      </c>
      <c r="AC80" s="28">
        <v>1</v>
      </c>
      <c r="AD80" s="28">
        <v>1</v>
      </c>
      <c r="AE80" s="28">
        <v>1</v>
      </c>
      <c r="AF80" s="28">
        <v>1</v>
      </c>
      <c r="AG80" s="30"/>
      <c r="AH80" s="30"/>
      <c r="AI80" s="30"/>
      <c r="AJ80" s="30"/>
      <c r="AK80" s="30"/>
      <c r="AL80" s="30"/>
      <c r="AM80" s="30"/>
      <c r="AN80" s="30"/>
      <c r="AO80" s="30"/>
      <c r="AP80" s="30"/>
      <c r="AQ80" s="30"/>
      <c r="AR80" s="30"/>
      <c r="AS80" s="30"/>
      <c r="AT80" s="30"/>
      <c r="AU80" s="30"/>
      <c r="AV80" s="30"/>
      <c r="AW80" s="30"/>
      <c r="AX80" s="30"/>
      <c r="AY80" s="30"/>
      <c r="AZ80" s="30"/>
    </row>
    <row r="81" spans="1:65" s="27" customFormat="1" x14ac:dyDescent="0.25">
      <c r="A81" s="32" t="s">
        <v>105</v>
      </c>
      <c r="C81" s="24">
        <v>0.5</v>
      </c>
      <c r="D81" s="24">
        <v>0.5</v>
      </c>
      <c r="E81" s="24">
        <v>0.5</v>
      </c>
      <c r="F81" s="24">
        <v>0.5</v>
      </c>
      <c r="G81" s="24">
        <v>0.5</v>
      </c>
      <c r="H81" s="24">
        <v>0.5</v>
      </c>
      <c r="I81" s="24">
        <v>0.5</v>
      </c>
      <c r="J81" s="24">
        <v>0.5</v>
      </c>
      <c r="K81" s="24">
        <v>0.5</v>
      </c>
      <c r="L81" s="24">
        <v>0.5</v>
      </c>
      <c r="M81" s="24">
        <v>0.5</v>
      </c>
      <c r="N81" s="24">
        <v>0.5</v>
      </c>
      <c r="O81" s="24">
        <v>0.5</v>
      </c>
      <c r="P81" s="24">
        <v>0.5</v>
      </c>
      <c r="Q81" s="24">
        <v>0.5</v>
      </c>
      <c r="R81" s="28">
        <v>0.5</v>
      </c>
      <c r="S81" s="28">
        <v>0.5</v>
      </c>
      <c r="T81" s="28">
        <v>0.5</v>
      </c>
      <c r="U81" s="28">
        <v>0.5</v>
      </c>
      <c r="V81" s="28">
        <v>0.5</v>
      </c>
      <c r="W81" s="28">
        <v>0.5</v>
      </c>
      <c r="X81" s="28">
        <v>0.5</v>
      </c>
      <c r="Y81" s="28">
        <v>0.5</v>
      </c>
      <c r="Z81" s="28">
        <v>0.5</v>
      </c>
      <c r="AA81" s="28">
        <v>0.5</v>
      </c>
      <c r="AB81" s="28">
        <v>0.5</v>
      </c>
      <c r="AC81" s="28">
        <v>0.5</v>
      </c>
      <c r="AD81" s="28">
        <v>0.5</v>
      </c>
      <c r="AE81" s="28">
        <v>0.5</v>
      </c>
      <c r="AF81" s="28">
        <v>0.5</v>
      </c>
      <c r="AG81" s="30"/>
      <c r="AH81" s="30"/>
      <c r="AI81" s="30"/>
      <c r="AJ81" s="30"/>
      <c r="AK81" s="30"/>
      <c r="AL81" s="30"/>
      <c r="AM81" s="30"/>
      <c r="AN81" s="30"/>
      <c r="AO81" s="30"/>
      <c r="AP81" s="30"/>
      <c r="AQ81" s="30"/>
      <c r="AR81" s="30"/>
      <c r="AS81" s="30"/>
      <c r="AT81" s="30"/>
      <c r="AU81" s="30"/>
      <c r="AV81" s="30"/>
      <c r="AW81" s="30"/>
      <c r="AX81" s="30"/>
      <c r="AY81" s="30"/>
      <c r="AZ81" s="30"/>
    </row>
    <row r="82" spans="1:65" s="27" customFormat="1" x14ac:dyDescent="0.25">
      <c r="AG82" s="30"/>
      <c r="AH82" s="30"/>
      <c r="AI82" s="30"/>
      <c r="AJ82" s="30"/>
      <c r="AK82" s="30"/>
      <c r="AL82" s="30"/>
      <c r="AM82" s="30"/>
    </row>
    <row r="83" spans="1:65" s="27" customFormat="1" x14ac:dyDescent="0.25">
      <c r="A83" s="27" t="s">
        <v>43</v>
      </c>
      <c r="AG83" s="30"/>
      <c r="AH83" s="30"/>
      <c r="AI83" s="30"/>
      <c r="AJ83" s="30"/>
      <c r="AK83" s="30"/>
      <c r="AL83" s="30"/>
      <c r="AM83" s="30"/>
    </row>
    <row r="84" spans="1:65" s="27" customFormat="1" x14ac:dyDescent="0.25">
      <c r="A84" s="41" t="s">
        <v>106</v>
      </c>
      <c r="C84" s="24" t="s">
        <v>272</v>
      </c>
      <c r="D84" s="24" t="s">
        <v>272</v>
      </c>
      <c r="E84" s="24" t="s">
        <v>272</v>
      </c>
      <c r="F84" s="24" t="s">
        <v>272</v>
      </c>
      <c r="G84" s="24" t="s">
        <v>272</v>
      </c>
      <c r="H84" s="24" t="s">
        <v>272</v>
      </c>
      <c r="I84" s="24" t="s">
        <v>272</v>
      </c>
      <c r="J84" s="24" t="s">
        <v>272</v>
      </c>
      <c r="K84" s="24" t="s">
        <v>272</v>
      </c>
      <c r="L84" s="24" t="s">
        <v>272</v>
      </c>
      <c r="M84" s="24" t="s">
        <v>272</v>
      </c>
      <c r="N84" s="24" t="s">
        <v>272</v>
      </c>
      <c r="O84" s="24" t="s">
        <v>272</v>
      </c>
      <c r="P84" s="24" t="s">
        <v>272</v>
      </c>
      <c r="Q84" s="24" t="s">
        <v>272</v>
      </c>
      <c r="R84" s="28" t="s">
        <v>273</v>
      </c>
      <c r="S84" s="28" t="s">
        <v>273</v>
      </c>
      <c r="T84" s="28" t="s">
        <v>273</v>
      </c>
      <c r="U84" s="28" t="s">
        <v>273</v>
      </c>
      <c r="V84" s="28" t="s">
        <v>273</v>
      </c>
      <c r="W84" s="28" t="s">
        <v>273</v>
      </c>
      <c r="X84" s="28" t="s">
        <v>273</v>
      </c>
      <c r="Y84" s="28" t="s">
        <v>273</v>
      </c>
      <c r="Z84" s="28" t="s">
        <v>273</v>
      </c>
      <c r="AA84" s="28" t="s">
        <v>273</v>
      </c>
      <c r="AB84" s="28" t="s">
        <v>273</v>
      </c>
      <c r="AC84" s="28" t="s">
        <v>273</v>
      </c>
      <c r="AD84" s="28" t="s">
        <v>273</v>
      </c>
      <c r="AE84" s="28" t="s">
        <v>273</v>
      </c>
      <c r="AF84" s="28" t="s">
        <v>273</v>
      </c>
      <c r="AG84" s="30"/>
      <c r="AH84" s="30"/>
      <c r="AI84" s="30"/>
      <c r="AJ84" s="30"/>
      <c r="AK84" s="30"/>
      <c r="AL84" s="30"/>
      <c r="AM84" s="30"/>
      <c r="AN84" s="30"/>
      <c r="AO84" s="30"/>
      <c r="AP84" s="30"/>
      <c r="AQ84" s="30"/>
      <c r="AR84" s="30"/>
      <c r="AS84" s="30"/>
      <c r="AT84" s="30"/>
      <c r="AU84" s="30"/>
      <c r="AV84" s="30"/>
      <c r="AW84" s="30"/>
      <c r="AX84" s="30"/>
      <c r="AY84" s="30"/>
      <c r="AZ84" s="30"/>
    </row>
    <row r="85" spans="1:65" s="27" customFormat="1" x14ac:dyDescent="0.25">
      <c r="AG85" s="30"/>
      <c r="AH85" s="30"/>
      <c r="AI85" s="30"/>
      <c r="AJ85" s="30"/>
      <c r="AK85" s="30"/>
      <c r="AL85" s="30"/>
      <c r="AM85" s="30"/>
    </row>
    <row r="86" spans="1:65" s="27" customFormat="1" x14ac:dyDescent="0.25">
      <c r="A86" s="27" t="s">
        <v>44</v>
      </c>
      <c r="AG86" s="30"/>
      <c r="AH86" s="30"/>
      <c r="AI86" s="30"/>
      <c r="AJ86" s="30"/>
      <c r="AK86" s="30"/>
      <c r="AL86" s="30"/>
      <c r="AM86" s="30"/>
    </row>
    <row r="87" spans="1:65" s="27" customFormat="1" x14ac:dyDescent="0.25">
      <c r="A87" s="41" t="s">
        <v>107</v>
      </c>
      <c r="B87" s="27" t="s">
        <v>45</v>
      </c>
      <c r="C87" s="24" t="s">
        <v>163</v>
      </c>
      <c r="D87" s="24" t="s">
        <v>163</v>
      </c>
      <c r="E87" s="24" t="s">
        <v>163</v>
      </c>
      <c r="F87" s="24" t="s">
        <v>163</v>
      </c>
      <c r="G87" s="24" t="s">
        <v>163</v>
      </c>
      <c r="H87" s="24" t="s">
        <v>163</v>
      </c>
      <c r="I87" s="24" t="s">
        <v>163</v>
      </c>
      <c r="J87" s="24" t="s">
        <v>163</v>
      </c>
      <c r="K87" s="24" t="s">
        <v>163</v>
      </c>
      <c r="L87" s="24" t="s">
        <v>163</v>
      </c>
      <c r="M87" s="24" t="s">
        <v>163</v>
      </c>
      <c r="N87" s="24" t="s">
        <v>163</v>
      </c>
      <c r="O87" s="24" t="s">
        <v>163</v>
      </c>
      <c r="P87" s="24" t="s">
        <v>163</v>
      </c>
      <c r="Q87" s="24" t="s">
        <v>163</v>
      </c>
      <c r="R87" s="24" t="s">
        <v>163</v>
      </c>
      <c r="S87" s="24" t="s">
        <v>163</v>
      </c>
      <c r="T87" s="24" t="s">
        <v>163</v>
      </c>
      <c r="U87" s="24" t="s">
        <v>163</v>
      </c>
      <c r="V87" s="24" t="s">
        <v>163</v>
      </c>
      <c r="W87" s="24" t="s">
        <v>163</v>
      </c>
      <c r="X87" s="24" t="s">
        <v>163</v>
      </c>
      <c r="Y87" s="24" t="s">
        <v>163</v>
      </c>
      <c r="Z87" s="24" t="s">
        <v>163</v>
      </c>
      <c r="AA87" s="24" t="s">
        <v>163</v>
      </c>
      <c r="AB87" s="24" t="s">
        <v>163</v>
      </c>
      <c r="AC87" s="24" t="s">
        <v>163</v>
      </c>
      <c r="AD87" s="24" t="s">
        <v>163</v>
      </c>
      <c r="AE87" s="24" t="s">
        <v>163</v>
      </c>
      <c r="AF87" s="24" t="s">
        <v>163</v>
      </c>
      <c r="AG87" s="23" t="s">
        <v>253</v>
      </c>
      <c r="AH87" s="30"/>
      <c r="AI87" s="30"/>
      <c r="AJ87" s="30"/>
      <c r="AK87" s="30"/>
      <c r="AL87" s="30"/>
      <c r="AM87" s="30"/>
    </row>
    <row r="88" spans="1:65" s="27" customFormat="1" x14ac:dyDescent="0.25">
      <c r="A88" s="41" t="s">
        <v>108</v>
      </c>
      <c r="B88" s="27" t="s">
        <v>46</v>
      </c>
      <c r="C88" s="24" t="s">
        <v>174</v>
      </c>
      <c r="D88" s="24" t="s">
        <v>174</v>
      </c>
      <c r="E88" s="24" t="s">
        <v>174</v>
      </c>
      <c r="F88" s="24" t="s">
        <v>174</v>
      </c>
      <c r="G88" s="24" t="s">
        <v>174</v>
      </c>
      <c r="H88" s="24" t="s">
        <v>174</v>
      </c>
      <c r="I88" s="24" t="s">
        <v>174</v>
      </c>
      <c r="J88" s="24" t="s">
        <v>174</v>
      </c>
      <c r="K88" s="24" t="s">
        <v>174</v>
      </c>
      <c r="L88" s="24" t="s">
        <v>174</v>
      </c>
      <c r="M88" s="24" t="s">
        <v>174</v>
      </c>
      <c r="N88" s="24" t="s">
        <v>174</v>
      </c>
      <c r="O88" s="24" t="s">
        <v>174</v>
      </c>
      <c r="P88" s="24" t="s">
        <v>174</v>
      </c>
      <c r="Q88" s="24" t="s">
        <v>174</v>
      </c>
      <c r="R88" s="24" t="s">
        <v>174</v>
      </c>
      <c r="S88" s="24" t="s">
        <v>174</v>
      </c>
      <c r="T88" s="24" t="s">
        <v>174</v>
      </c>
      <c r="U88" s="24" t="s">
        <v>174</v>
      </c>
      <c r="V88" s="24" t="s">
        <v>174</v>
      </c>
      <c r="W88" s="24" t="s">
        <v>174</v>
      </c>
      <c r="X88" s="24" t="s">
        <v>174</v>
      </c>
      <c r="Y88" s="24" t="s">
        <v>174</v>
      </c>
      <c r="Z88" s="24" t="s">
        <v>174</v>
      </c>
      <c r="AA88" s="24" t="s">
        <v>174</v>
      </c>
      <c r="AB88" s="24" t="s">
        <v>174</v>
      </c>
      <c r="AC88" s="24" t="s">
        <v>174</v>
      </c>
      <c r="AD88" s="24" t="s">
        <v>174</v>
      </c>
      <c r="AE88" s="24" t="s">
        <v>174</v>
      </c>
      <c r="AF88" s="24" t="s">
        <v>174</v>
      </c>
      <c r="AG88" s="23" t="s">
        <v>253</v>
      </c>
      <c r="AH88" s="30"/>
      <c r="AI88" s="30"/>
      <c r="AJ88" s="30"/>
      <c r="AK88" s="30"/>
      <c r="AL88" s="30"/>
      <c r="AM88" s="30"/>
    </row>
    <row r="89" spans="1:65" s="27" customFormat="1" x14ac:dyDescent="0.25">
      <c r="A89" s="41" t="s">
        <v>109</v>
      </c>
      <c r="B89" s="27" t="s">
        <v>47</v>
      </c>
      <c r="C89" s="24" t="s">
        <v>164</v>
      </c>
      <c r="D89" s="24" t="s">
        <v>164</v>
      </c>
      <c r="E89" s="24" t="s">
        <v>164</v>
      </c>
      <c r="F89" s="24" t="s">
        <v>164</v>
      </c>
      <c r="G89" s="24" t="s">
        <v>164</v>
      </c>
      <c r="H89" s="24" t="s">
        <v>164</v>
      </c>
      <c r="I89" s="24" t="s">
        <v>164</v>
      </c>
      <c r="J89" s="24" t="s">
        <v>164</v>
      </c>
      <c r="K89" s="24" t="s">
        <v>164</v>
      </c>
      <c r="L89" s="24" t="s">
        <v>164</v>
      </c>
      <c r="M89" s="24" t="s">
        <v>164</v>
      </c>
      <c r="N89" s="24" t="s">
        <v>164</v>
      </c>
      <c r="O89" s="24" t="s">
        <v>164</v>
      </c>
      <c r="P89" s="24" t="s">
        <v>164</v>
      </c>
      <c r="Q89" s="24" t="s">
        <v>164</v>
      </c>
      <c r="R89" s="24" t="s">
        <v>164</v>
      </c>
      <c r="S89" s="24" t="s">
        <v>164</v>
      </c>
      <c r="T89" s="24" t="s">
        <v>164</v>
      </c>
      <c r="U89" s="24" t="s">
        <v>164</v>
      </c>
      <c r="V89" s="24" t="s">
        <v>164</v>
      </c>
      <c r="W89" s="24" t="s">
        <v>164</v>
      </c>
      <c r="X89" s="24" t="s">
        <v>164</v>
      </c>
      <c r="Y89" s="24" t="s">
        <v>164</v>
      </c>
      <c r="Z89" s="24" t="s">
        <v>164</v>
      </c>
      <c r="AA89" s="24" t="s">
        <v>164</v>
      </c>
      <c r="AB89" s="24" t="s">
        <v>164</v>
      </c>
      <c r="AC89" s="24" t="s">
        <v>164</v>
      </c>
      <c r="AD89" s="24" t="s">
        <v>164</v>
      </c>
      <c r="AE89" s="24" t="s">
        <v>164</v>
      </c>
      <c r="AF89" s="24" t="s">
        <v>164</v>
      </c>
      <c r="AG89" s="23" t="s">
        <v>253</v>
      </c>
      <c r="AH89" s="30"/>
      <c r="AI89" s="30"/>
      <c r="AJ89" s="30"/>
      <c r="AK89" s="30"/>
      <c r="AL89" s="30"/>
      <c r="AM89" s="30"/>
    </row>
    <row r="90" spans="1:65" s="27" customFormat="1" x14ac:dyDescent="0.25">
      <c r="AG90" s="30"/>
      <c r="AH90" s="30"/>
      <c r="AI90" s="30"/>
      <c r="AJ90" s="30"/>
      <c r="AK90" s="30"/>
      <c r="AL90" s="30"/>
      <c r="AM90" s="30"/>
    </row>
    <row r="91" spans="1:65" s="27" customFormat="1" x14ac:dyDescent="0.25">
      <c r="A91" s="27" t="s">
        <v>48</v>
      </c>
      <c r="AG91" s="30"/>
      <c r="AH91" s="30"/>
      <c r="AI91" s="30"/>
      <c r="AJ91" s="30"/>
      <c r="AK91" s="30"/>
      <c r="AL91" s="30"/>
      <c r="AM91" s="30"/>
    </row>
    <row r="92" spans="1:65" s="27" customFormat="1" x14ac:dyDescent="0.25">
      <c r="A92" s="41" t="s">
        <v>110</v>
      </c>
      <c r="C92" s="24">
        <v>0.5</v>
      </c>
      <c r="D92" s="24">
        <v>0.5</v>
      </c>
      <c r="E92" s="24">
        <v>0.5</v>
      </c>
      <c r="F92" s="24">
        <v>0.5</v>
      </c>
      <c r="G92" s="24">
        <v>0.5</v>
      </c>
      <c r="H92" s="24">
        <v>0.5</v>
      </c>
      <c r="I92" s="24">
        <v>0.5</v>
      </c>
      <c r="J92" s="24">
        <v>0.5</v>
      </c>
      <c r="K92" s="24">
        <v>0.5</v>
      </c>
      <c r="L92" s="24">
        <v>0.5</v>
      </c>
      <c r="M92" s="24">
        <v>0.5</v>
      </c>
      <c r="N92" s="24">
        <v>0.5</v>
      </c>
      <c r="O92" s="24">
        <v>0.5</v>
      </c>
      <c r="P92" s="24">
        <v>0.5</v>
      </c>
      <c r="Q92" s="24">
        <v>0.5</v>
      </c>
      <c r="R92" s="28">
        <v>0.5</v>
      </c>
      <c r="S92" s="28">
        <v>0.5</v>
      </c>
      <c r="T92" s="28">
        <v>0.5</v>
      </c>
      <c r="U92" s="28">
        <v>0.5</v>
      </c>
      <c r="V92" s="28">
        <v>0.5</v>
      </c>
      <c r="W92" s="28">
        <v>0.5</v>
      </c>
      <c r="X92" s="28">
        <v>0.5</v>
      </c>
      <c r="Y92" s="28">
        <v>0.5</v>
      </c>
      <c r="Z92" s="28">
        <v>0.5</v>
      </c>
      <c r="AA92" s="28">
        <v>0.5</v>
      </c>
      <c r="AB92" s="28">
        <v>0.5</v>
      </c>
      <c r="AC92" s="28">
        <v>0.5</v>
      </c>
      <c r="AD92" s="28">
        <v>0.5</v>
      </c>
      <c r="AE92" s="28">
        <v>0.5</v>
      </c>
      <c r="AF92" s="28">
        <v>0.5</v>
      </c>
      <c r="AG92" s="30"/>
      <c r="AH92" s="30"/>
      <c r="AI92" s="30"/>
      <c r="AJ92" s="30"/>
      <c r="AK92" s="30"/>
      <c r="AL92" s="30"/>
      <c r="AM92" s="30"/>
    </row>
    <row r="93" spans="1:65" s="27" customFormat="1" x14ac:dyDescent="0.25">
      <c r="A93" s="27" t="s">
        <v>49</v>
      </c>
      <c r="AG93" s="30"/>
      <c r="AH93" s="30"/>
      <c r="AI93" s="30"/>
      <c r="AJ93" s="30"/>
      <c r="AK93" s="30"/>
      <c r="AL93" s="30"/>
      <c r="AM93" s="30"/>
    </row>
    <row r="94" spans="1:65" s="27" customFormat="1" x14ac:dyDescent="0.25">
      <c r="A94" s="27" t="s">
        <v>50</v>
      </c>
      <c r="AG94" s="30"/>
      <c r="AH94" s="30"/>
      <c r="AI94" s="30"/>
      <c r="AJ94" s="30"/>
      <c r="AK94" s="30"/>
      <c r="AL94" s="30"/>
      <c r="AM94" s="30"/>
    </row>
    <row r="95" spans="1:65" s="27" customFormat="1" x14ac:dyDescent="0.25">
      <c r="A95" s="41" t="s">
        <v>111</v>
      </c>
      <c r="B95" s="27" t="s">
        <v>51</v>
      </c>
      <c r="C95" s="24">
        <v>2.5999999999999999E-2</v>
      </c>
      <c r="D95" s="24">
        <v>2.5999999999999999E-2</v>
      </c>
      <c r="E95" s="24">
        <v>2.5999999999999999E-2</v>
      </c>
      <c r="F95" s="24">
        <v>2.5999999999999999E-2</v>
      </c>
      <c r="G95" s="24">
        <v>2.5999999999999999E-2</v>
      </c>
      <c r="H95" s="24">
        <v>2.5999999999999999E-2</v>
      </c>
      <c r="I95" s="24">
        <v>2.5999999999999999E-2</v>
      </c>
      <c r="J95" s="24">
        <v>2.5999999999999999E-2</v>
      </c>
      <c r="K95" s="24">
        <v>2.5999999999999999E-2</v>
      </c>
      <c r="L95" s="24">
        <v>2.5999999999999999E-2</v>
      </c>
      <c r="M95" s="24">
        <v>2.5999999999999999E-2</v>
      </c>
      <c r="N95" s="24">
        <v>2.5999999999999999E-2</v>
      </c>
      <c r="O95" s="24">
        <v>2.5999999999999999E-2</v>
      </c>
      <c r="P95" s="24">
        <v>2.5999999999999999E-2</v>
      </c>
      <c r="Q95" s="24">
        <v>2.5999999999999999E-2</v>
      </c>
      <c r="R95" s="28">
        <v>2.5999999999999999E-2</v>
      </c>
      <c r="S95" s="28">
        <v>2.5999999999999999E-2</v>
      </c>
      <c r="T95" s="28">
        <v>2.5999999999999999E-2</v>
      </c>
      <c r="U95" s="28">
        <v>2.5999999999999999E-2</v>
      </c>
      <c r="V95" s="28">
        <v>2.5999999999999999E-2</v>
      </c>
      <c r="W95" s="28">
        <v>2.5999999999999999E-2</v>
      </c>
      <c r="X95" s="28">
        <v>2.5999999999999999E-2</v>
      </c>
      <c r="Y95" s="28">
        <v>2.5999999999999999E-2</v>
      </c>
      <c r="Z95" s="28">
        <v>2.5999999999999999E-2</v>
      </c>
      <c r="AA95" s="28">
        <v>2.5999999999999999E-2</v>
      </c>
      <c r="AB95" s="28">
        <v>2.5999999999999999E-2</v>
      </c>
      <c r="AC95" s="28">
        <v>2.5999999999999999E-2</v>
      </c>
      <c r="AD95" s="28">
        <v>2.5999999999999999E-2</v>
      </c>
      <c r="AE95" s="28">
        <v>2.5999999999999999E-2</v>
      </c>
      <c r="AF95" s="28">
        <v>2.5999999999999999E-2</v>
      </c>
      <c r="AG95" s="29" t="s">
        <v>246</v>
      </c>
      <c r="AH95" s="50"/>
      <c r="AI95" s="50"/>
      <c r="AJ95" s="50"/>
      <c r="AK95" s="50"/>
      <c r="AL95" s="50"/>
      <c r="AM95" s="50"/>
      <c r="AN95" s="50"/>
      <c r="AO95" s="50"/>
      <c r="AP95" s="50"/>
      <c r="AQ95" s="50"/>
      <c r="AR95" s="50"/>
      <c r="AS95" s="50"/>
      <c r="AT95" s="50"/>
      <c r="AU95" s="50"/>
      <c r="AV95" s="50"/>
      <c r="AW95" s="50"/>
      <c r="AX95" s="50"/>
      <c r="AY95" s="50"/>
      <c r="AZ95" s="50"/>
      <c r="BA95" s="50"/>
      <c r="BB95" s="50"/>
      <c r="BC95" s="50"/>
      <c r="BD95" s="50"/>
      <c r="BE95" s="50"/>
      <c r="BF95" s="50"/>
      <c r="BG95" s="50"/>
      <c r="BH95" s="50"/>
      <c r="BI95" s="50"/>
      <c r="BJ95" s="50"/>
      <c r="BK95" s="50"/>
      <c r="BL95" s="50"/>
      <c r="BM95" s="50"/>
    </row>
    <row r="96" spans="1:65" s="27" customFormat="1" x14ac:dyDescent="0.25">
      <c r="A96" s="41" t="s">
        <v>112</v>
      </c>
      <c r="B96" s="27" t="s">
        <v>51</v>
      </c>
      <c r="C96" s="24">
        <v>2.5999999999999999E-2</v>
      </c>
      <c r="D96" s="24">
        <v>2.5999999999999999E-2</v>
      </c>
      <c r="E96" s="24">
        <v>2.5999999999999999E-2</v>
      </c>
      <c r="F96" s="24">
        <v>2.5999999999999999E-2</v>
      </c>
      <c r="G96" s="24">
        <v>2.5999999999999999E-2</v>
      </c>
      <c r="H96" s="24">
        <v>2.5999999999999999E-2</v>
      </c>
      <c r="I96" s="24">
        <v>2.5999999999999999E-2</v>
      </c>
      <c r="J96" s="24">
        <v>2.5999999999999999E-2</v>
      </c>
      <c r="K96" s="24">
        <v>2.5999999999999999E-2</v>
      </c>
      <c r="L96" s="24">
        <v>2.5999999999999999E-2</v>
      </c>
      <c r="M96" s="24">
        <v>2.5999999999999999E-2</v>
      </c>
      <c r="N96" s="24">
        <v>2.5999999999999999E-2</v>
      </c>
      <c r="O96" s="24">
        <v>2.5999999999999999E-2</v>
      </c>
      <c r="P96" s="24">
        <v>2.5999999999999999E-2</v>
      </c>
      <c r="Q96" s="24">
        <v>2.5999999999999999E-2</v>
      </c>
      <c r="R96" s="28">
        <v>2.5999999999999999E-2</v>
      </c>
      <c r="S96" s="28">
        <v>2.5999999999999999E-2</v>
      </c>
      <c r="T96" s="28">
        <v>2.5999999999999999E-2</v>
      </c>
      <c r="U96" s="28">
        <v>2.5999999999999999E-2</v>
      </c>
      <c r="V96" s="28">
        <v>2.5999999999999999E-2</v>
      </c>
      <c r="W96" s="28">
        <v>2.5999999999999999E-2</v>
      </c>
      <c r="X96" s="28">
        <v>2.5999999999999999E-2</v>
      </c>
      <c r="Y96" s="28">
        <v>2.5999999999999999E-2</v>
      </c>
      <c r="Z96" s="28">
        <v>2.5999999999999999E-2</v>
      </c>
      <c r="AA96" s="28">
        <v>2.5999999999999999E-2</v>
      </c>
      <c r="AB96" s="28">
        <v>2.5999999999999999E-2</v>
      </c>
      <c r="AC96" s="28">
        <v>2.5999999999999999E-2</v>
      </c>
      <c r="AD96" s="28">
        <v>2.5999999999999999E-2</v>
      </c>
      <c r="AE96" s="28">
        <v>2.5999999999999999E-2</v>
      </c>
      <c r="AF96" s="28">
        <v>2.5999999999999999E-2</v>
      </c>
      <c r="AG96" s="29" t="s">
        <v>247</v>
      </c>
      <c r="AH96" s="50"/>
      <c r="AI96" s="50"/>
      <c r="AJ96" s="50"/>
      <c r="AK96" s="50"/>
      <c r="AL96" s="50"/>
      <c r="AM96" s="50"/>
      <c r="AN96" s="50"/>
      <c r="AO96" s="50"/>
      <c r="AP96" s="50"/>
      <c r="AQ96" s="50"/>
      <c r="AR96" s="50"/>
      <c r="AS96" s="50"/>
      <c r="AT96" s="50"/>
      <c r="AU96" s="50"/>
      <c r="AV96" s="50"/>
      <c r="AW96" s="50"/>
      <c r="AX96" s="50"/>
      <c r="AY96" s="50"/>
      <c r="AZ96" s="50"/>
      <c r="BA96" s="50"/>
      <c r="BB96" s="50"/>
      <c r="BC96" s="50"/>
      <c r="BD96" s="50"/>
      <c r="BE96" s="50"/>
      <c r="BF96" s="50"/>
      <c r="BG96" s="50"/>
      <c r="BH96" s="50"/>
      <c r="BI96" s="50"/>
      <c r="BJ96" s="50"/>
      <c r="BK96" s="50"/>
      <c r="BL96" s="50"/>
      <c r="BM96" s="50"/>
    </row>
    <row r="97" spans="1:65" s="27" customFormat="1" x14ac:dyDescent="0.25">
      <c r="A97" s="41" t="s">
        <v>113</v>
      </c>
      <c r="B97" s="27" t="s">
        <v>52</v>
      </c>
      <c r="C97" s="24">
        <v>2.5999999999999999E-2</v>
      </c>
      <c r="D97" s="24">
        <v>2.5999999999999999E-2</v>
      </c>
      <c r="E97" s="24">
        <v>2.5999999999999999E-2</v>
      </c>
      <c r="F97" s="24">
        <v>2.5999999999999999E-2</v>
      </c>
      <c r="G97" s="24">
        <v>2.5999999999999999E-2</v>
      </c>
      <c r="H97" s="24">
        <v>2.5999999999999999E-2</v>
      </c>
      <c r="I97" s="24">
        <v>2.5999999999999999E-2</v>
      </c>
      <c r="J97" s="24">
        <v>2.5999999999999999E-2</v>
      </c>
      <c r="K97" s="24">
        <v>2.5999999999999999E-2</v>
      </c>
      <c r="L97" s="24">
        <v>2.5999999999999999E-2</v>
      </c>
      <c r="M97" s="24">
        <v>2.5999999999999999E-2</v>
      </c>
      <c r="N97" s="24">
        <v>2.5999999999999999E-2</v>
      </c>
      <c r="O97" s="24">
        <v>2.5999999999999999E-2</v>
      </c>
      <c r="P97" s="24">
        <v>2.5999999999999999E-2</v>
      </c>
      <c r="Q97" s="24">
        <v>2.5999999999999999E-2</v>
      </c>
      <c r="R97" s="28">
        <v>2.5999999999999999E-2</v>
      </c>
      <c r="S97" s="28">
        <v>2.5999999999999999E-2</v>
      </c>
      <c r="T97" s="28">
        <v>2.5999999999999999E-2</v>
      </c>
      <c r="U97" s="28">
        <v>2.5999999999999999E-2</v>
      </c>
      <c r="V97" s="28">
        <v>2.5999999999999999E-2</v>
      </c>
      <c r="W97" s="28">
        <v>2.5999999999999999E-2</v>
      </c>
      <c r="X97" s="28">
        <v>2.5999999999999999E-2</v>
      </c>
      <c r="Y97" s="28">
        <v>2.5999999999999999E-2</v>
      </c>
      <c r="Z97" s="28">
        <v>2.5999999999999999E-2</v>
      </c>
      <c r="AA97" s="28">
        <v>2.5999999999999999E-2</v>
      </c>
      <c r="AB97" s="28">
        <v>2.5999999999999999E-2</v>
      </c>
      <c r="AC97" s="28">
        <v>2.5999999999999999E-2</v>
      </c>
      <c r="AD97" s="28">
        <v>2.5999999999999999E-2</v>
      </c>
      <c r="AE97" s="28">
        <v>2.5999999999999999E-2</v>
      </c>
      <c r="AF97" s="28">
        <v>2.5999999999999999E-2</v>
      </c>
      <c r="AG97" s="29" t="s">
        <v>248</v>
      </c>
      <c r="AH97" s="50"/>
      <c r="AI97" s="50"/>
      <c r="AJ97" s="50"/>
      <c r="AK97" s="50"/>
      <c r="AL97" s="50"/>
      <c r="AM97" s="50"/>
      <c r="AN97" s="50"/>
      <c r="AO97" s="50"/>
      <c r="AP97" s="50"/>
      <c r="AQ97" s="50"/>
      <c r="AR97" s="50"/>
      <c r="AS97" s="50"/>
      <c r="AT97" s="50"/>
      <c r="AU97" s="50"/>
      <c r="AV97" s="50"/>
      <c r="AW97" s="50"/>
      <c r="AX97" s="50"/>
      <c r="AY97" s="50"/>
      <c r="AZ97" s="50"/>
      <c r="BA97" s="50"/>
      <c r="BB97" s="50"/>
      <c r="BC97" s="50"/>
      <c r="BD97" s="50"/>
      <c r="BE97" s="50"/>
      <c r="BF97" s="50"/>
      <c r="BG97" s="50"/>
      <c r="BH97" s="50"/>
      <c r="BI97" s="50"/>
      <c r="BJ97" s="50"/>
      <c r="BK97" s="50"/>
      <c r="BL97" s="50"/>
      <c r="BM97" s="50"/>
    </row>
    <row r="98" spans="1:65" s="27" customFormat="1" x14ac:dyDescent="0.25">
      <c r="A98" s="41" t="s">
        <v>114</v>
      </c>
      <c r="B98" s="27" t="s">
        <v>52</v>
      </c>
      <c r="C98" s="24">
        <v>2.5999999999999999E-2</v>
      </c>
      <c r="D98" s="24">
        <v>2.5999999999999999E-2</v>
      </c>
      <c r="E98" s="24">
        <v>2.5999999999999999E-2</v>
      </c>
      <c r="F98" s="24">
        <v>2.5999999999999999E-2</v>
      </c>
      <c r="G98" s="24">
        <v>2.5999999999999999E-2</v>
      </c>
      <c r="H98" s="24">
        <v>2.5999999999999999E-2</v>
      </c>
      <c r="I98" s="24">
        <v>2.5999999999999999E-2</v>
      </c>
      <c r="J98" s="24">
        <v>2.5999999999999999E-2</v>
      </c>
      <c r="K98" s="24">
        <v>2.5999999999999999E-2</v>
      </c>
      <c r="L98" s="24">
        <v>2.5999999999999999E-2</v>
      </c>
      <c r="M98" s="24">
        <v>2.5999999999999999E-2</v>
      </c>
      <c r="N98" s="24">
        <v>2.5999999999999999E-2</v>
      </c>
      <c r="O98" s="24">
        <v>2.5999999999999999E-2</v>
      </c>
      <c r="P98" s="24">
        <v>2.5999999999999999E-2</v>
      </c>
      <c r="Q98" s="24">
        <v>2.5999999999999999E-2</v>
      </c>
      <c r="R98" s="28">
        <v>2.5999999999999999E-2</v>
      </c>
      <c r="S98" s="28">
        <v>2.5999999999999999E-2</v>
      </c>
      <c r="T98" s="28">
        <v>2.5999999999999999E-2</v>
      </c>
      <c r="U98" s="28">
        <v>2.5999999999999999E-2</v>
      </c>
      <c r="V98" s="28">
        <v>2.5999999999999999E-2</v>
      </c>
      <c r="W98" s="28">
        <v>2.5999999999999999E-2</v>
      </c>
      <c r="X98" s="28">
        <v>2.5999999999999999E-2</v>
      </c>
      <c r="Y98" s="28">
        <v>2.5999999999999999E-2</v>
      </c>
      <c r="Z98" s="28">
        <v>2.5999999999999999E-2</v>
      </c>
      <c r="AA98" s="28">
        <v>2.5999999999999999E-2</v>
      </c>
      <c r="AB98" s="28">
        <v>2.5999999999999999E-2</v>
      </c>
      <c r="AC98" s="28">
        <v>2.5999999999999999E-2</v>
      </c>
      <c r="AD98" s="28">
        <v>2.5999999999999999E-2</v>
      </c>
      <c r="AE98" s="28">
        <v>2.5999999999999999E-2</v>
      </c>
      <c r="AF98" s="28">
        <v>2.5999999999999999E-2</v>
      </c>
      <c r="AG98" s="29" t="s">
        <v>249</v>
      </c>
      <c r="AH98" s="50"/>
      <c r="AI98" s="50"/>
      <c r="AJ98" s="50"/>
      <c r="AK98" s="50"/>
      <c r="AL98" s="50"/>
      <c r="AM98" s="50"/>
      <c r="AN98" s="50"/>
      <c r="AO98" s="50"/>
      <c r="AP98" s="50"/>
      <c r="AQ98" s="50"/>
      <c r="AR98" s="50"/>
      <c r="AS98" s="50"/>
      <c r="AT98" s="50"/>
      <c r="AU98" s="50"/>
      <c r="AV98" s="50"/>
      <c r="AW98" s="50"/>
      <c r="AX98" s="50"/>
      <c r="AY98" s="50"/>
      <c r="AZ98" s="50"/>
      <c r="BA98" s="50"/>
      <c r="BB98" s="50"/>
      <c r="BC98" s="50"/>
      <c r="BD98" s="50"/>
      <c r="BE98" s="50"/>
      <c r="BF98" s="50"/>
      <c r="BG98" s="50"/>
      <c r="BH98" s="50"/>
      <c r="BI98" s="50"/>
      <c r="BJ98" s="50"/>
      <c r="BK98" s="50"/>
      <c r="BL98" s="50"/>
      <c r="BM98" s="50"/>
    </row>
    <row r="99" spans="1:65" s="27" customFormat="1" x14ac:dyDescent="0.25">
      <c r="A99" s="41" t="s">
        <v>115</v>
      </c>
      <c r="B99" s="27" t="s">
        <v>53</v>
      </c>
      <c r="C99" s="24">
        <v>2.5999999999999999E-2</v>
      </c>
      <c r="D99" s="24">
        <v>2.5999999999999999E-2</v>
      </c>
      <c r="E99" s="24">
        <v>2.5999999999999999E-2</v>
      </c>
      <c r="F99" s="24">
        <v>2.5999999999999999E-2</v>
      </c>
      <c r="G99" s="24">
        <v>2.5999999999999999E-2</v>
      </c>
      <c r="H99" s="24">
        <v>2.5999999999999999E-2</v>
      </c>
      <c r="I99" s="24">
        <v>2.5999999999999999E-2</v>
      </c>
      <c r="J99" s="24">
        <v>2.5999999999999999E-2</v>
      </c>
      <c r="K99" s="24">
        <v>2.5999999999999999E-2</v>
      </c>
      <c r="L99" s="24">
        <v>2.5999999999999999E-2</v>
      </c>
      <c r="M99" s="24">
        <v>2.5999999999999999E-2</v>
      </c>
      <c r="N99" s="24">
        <v>2.5999999999999999E-2</v>
      </c>
      <c r="O99" s="24">
        <v>2.5999999999999999E-2</v>
      </c>
      <c r="P99" s="24">
        <v>2.5999999999999999E-2</v>
      </c>
      <c r="Q99" s="24">
        <v>2.5999999999999999E-2</v>
      </c>
      <c r="R99" s="28">
        <v>2.5999999999999999E-2</v>
      </c>
      <c r="S99" s="28">
        <v>2.5999999999999999E-2</v>
      </c>
      <c r="T99" s="28">
        <v>2.5999999999999999E-2</v>
      </c>
      <c r="U99" s="28">
        <v>2.5999999999999999E-2</v>
      </c>
      <c r="V99" s="28">
        <v>2.5999999999999999E-2</v>
      </c>
      <c r="W99" s="28">
        <v>2.5999999999999999E-2</v>
      </c>
      <c r="X99" s="28">
        <v>2.5999999999999999E-2</v>
      </c>
      <c r="Y99" s="28">
        <v>2.5999999999999999E-2</v>
      </c>
      <c r="Z99" s="28">
        <v>2.5999999999999999E-2</v>
      </c>
      <c r="AA99" s="28">
        <v>2.5999999999999999E-2</v>
      </c>
      <c r="AB99" s="28">
        <v>2.5999999999999999E-2</v>
      </c>
      <c r="AC99" s="28">
        <v>2.5999999999999999E-2</v>
      </c>
      <c r="AD99" s="28">
        <v>2.5999999999999999E-2</v>
      </c>
      <c r="AE99" s="28">
        <v>2.5999999999999999E-2</v>
      </c>
      <c r="AF99" s="28">
        <v>2.5999999999999999E-2</v>
      </c>
      <c r="AG99" s="29" t="s">
        <v>250</v>
      </c>
      <c r="AH99" s="50"/>
      <c r="AI99" s="50"/>
      <c r="AJ99" s="50"/>
      <c r="AK99" s="50"/>
      <c r="AL99" s="50"/>
      <c r="AM99" s="50"/>
      <c r="AN99" s="50"/>
      <c r="AO99" s="50"/>
      <c r="AP99" s="50"/>
      <c r="AQ99" s="50"/>
      <c r="AR99" s="50"/>
      <c r="AS99" s="50"/>
      <c r="AT99" s="50"/>
      <c r="AU99" s="50"/>
      <c r="AV99" s="50"/>
      <c r="AW99" s="50"/>
      <c r="AX99" s="50"/>
      <c r="AY99" s="50"/>
      <c r="AZ99" s="50"/>
      <c r="BA99" s="50"/>
      <c r="BB99" s="50"/>
      <c r="BC99" s="50"/>
      <c r="BD99" s="50"/>
      <c r="BE99" s="50"/>
      <c r="BF99" s="50"/>
      <c r="BG99" s="50"/>
      <c r="BH99" s="50"/>
      <c r="BI99" s="50"/>
      <c r="BJ99" s="50"/>
      <c r="BK99" s="50"/>
      <c r="BL99" s="50"/>
      <c r="BM99" s="50"/>
    </row>
    <row r="100" spans="1:65" x14ac:dyDescent="0.25">
      <c r="A100" s="25" t="s">
        <v>116</v>
      </c>
      <c r="B100" t="s">
        <v>53</v>
      </c>
      <c r="C100" s="24">
        <v>2.5999999999999999E-2</v>
      </c>
      <c r="D100" s="24">
        <v>2.5999999999999999E-2</v>
      </c>
      <c r="E100" s="24">
        <v>2.5999999999999999E-2</v>
      </c>
      <c r="F100" s="24">
        <v>2.5999999999999999E-2</v>
      </c>
      <c r="G100" s="24">
        <v>2.5999999999999999E-2</v>
      </c>
      <c r="H100" s="24">
        <v>2.5999999999999999E-2</v>
      </c>
      <c r="I100" s="24">
        <v>2.5999999999999999E-2</v>
      </c>
      <c r="J100" s="24">
        <v>2.5999999999999999E-2</v>
      </c>
      <c r="K100" s="24">
        <v>2.5999999999999999E-2</v>
      </c>
      <c r="L100" s="24">
        <v>2.5999999999999999E-2</v>
      </c>
      <c r="M100" s="24">
        <v>2.5999999999999999E-2</v>
      </c>
      <c r="N100" s="24">
        <v>2.5999999999999999E-2</v>
      </c>
      <c r="O100" s="24">
        <v>2.5999999999999999E-2</v>
      </c>
      <c r="P100" s="24">
        <v>2.5999999999999999E-2</v>
      </c>
      <c r="Q100" s="24">
        <v>2.5999999999999999E-2</v>
      </c>
      <c r="R100" s="28">
        <v>2.5999999999999999E-2</v>
      </c>
      <c r="S100" s="28">
        <v>2.5999999999999999E-2</v>
      </c>
      <c r="T100" s="28">
        <v>2.5999999999999999E-2</v>
      </c>
      <c r="U100" s="28">
        <v>2.5999999999999999E-2</v>
      </c>
      <c r="V100" s="28">
        <v>2.5999999999999999E-2</v>
      </c>
      <c r="W100" s="28">
        <v>2.5999999999999999E-2</v>
      </c>
      <c r="X100" s="28">
        <v>2.5999999999999999E-2</v>
      </c>
      <c r="Y100" s="28">
        <v>2.5999999999999999E-2</v>
      </c>
      <c r="Z100" s="28">
        <v>2.5999999999999999E-2</v>
      </c>
      <c r="AA100" s="28">
        <v>2.5999999999999999E-2</v>
      </c>
      <c r="AB100" s="28">
        <v>2.5999999999999999E-2</v>
      </c>
      <c r="AC100" s="28">
        <v>2.5999999999999999E-2</v>
      </c>
      <c r="AD100" s="28">
        <v>2.5999999999999999E-2</v>
      </c>
      <c r="AE100" s="28">
        <v>2.5999999999999999E-2</v>
      </c>
      <c r="AF100" s="28">
        <v>2.5999999999999999E-2</v>
      </c>
      <c r="AG100" s="29" t="s">
        <v>251</v>
      </c>
      <c r="AH100" s="14"/>
      <c r="AI100" s="14"/>
      <c r="AJ100" s="14"/>
      <c r="AK100" s="14"/>
      <c r="AL100" s="14"/>
      <c r="AM100" s="14"/>
      <c r="AN100" s="14"/>
      <c r="AO100" s="14"/>
      <c r="AP100" s="14"/>
      <c r="AQ100" s="14"/>
      <c r="AR100" s="14"/>
      <c r="AS100" s="14"/>
      <c r="AT100" s="14"/>
      <c r="AU100" s="14"/>
      <c r="AV100" s="14"/>
      <c r="AW100" s="14"/>
      <c r="AX100" s="14"/>
      <c r="AY100" s="14"/>
      <c r="AZ100" s="14"/>
      <c r="BA100" s="14"/>
      <c r="BB100" s="14"/>
      <c r="BC100" s="14"/>
      <c r="BD100" s="14"/>
      <c r="BE100" s="14"/>
      <c r="BF100" s="14"/>
      <c r="BG100" s="14"/>
      <c r="BH100" s="14"/>
      <c r="BI100" s="14"/>
      <c r="BJ100" s="14"/>
      <c r="BK100" s="14"/>
      <c r="BL100" s="14"/>
      <c r="BM100" s="14"/>
    </row>
    <row r="101" spans="1:65" x14ac:dyDescent="0.25">
      <c r="A101" s="25" t="s">
        <v>145</v>
      </c>
      <c r="C101" s="24">
        <v>2.5999999999999999E-2</v>
      </c>
      <c r="D101" s="24">
        <v>2.5999999999999999E-2</v>
      </c>
      <c r="E101" s="24">
        <v>2.5999999999999999E-2</v>
      </c>
      <c r="F101" s="24">
        <v>2.5999999999999999E-2</v>
      </c>
      <c r="G101" s="24">
        <v>2.5999999999999999E-2</v>
      </c>
      <c r="H101" s="24">
        <v>2.5999999999999999E-2</v>
      </c>
      <c r="I101" s="24">
        <v>2.5999999999999999E-2</v>
      </c>
      <c r="J101" s="24">
        <v>2.5999999999999999E-2</v>
      </c>
      <c r="K101" s="24">
        <v>2.5999999999999999E-2</v>
      </c>
      <c r="L101" s="24">
        <v>2.5999999999999999E-2</v>
      </c>
      <c r="M101" s="24">
        <v>2.5999999999999999E-2</v>
      </c>
      <c r="N101" s="24">
        <v>2.5999999999999999E-2</v>
      </c>
      <c r="O101" s="24">
        <v>2.5999999999999999E-2</v>
      </c>
      <c r="P101" s="24">
        <v>2.5999999999999999E-2</v>
      </c>
      <c r="Q101" s="24">
        <v>2.5999999999999999E-2</v>
      </c>
      <c r="R101" s="28">
        <v>2.5999999999999999E-2</v>
      </c>
      <c r="S101" s="28">
        <v>2.5999999999999999E-2</v>
      </c>
      <c r="T101" s="28">
        <v>2.5999999999999999E-2</v>
      </c>
      <c r="U101" s="28">
        <v>2.5999999999999999E-2</v>
      </c>
      <c r="V101" s="28">
        <v>2.5999999999999999E-2</v>
      </c>
      <c r="W101" s="28">
        <v>2.5999999999999999E-2</v>
      </c>
      <c r="X101" s="28">
        <v>2.5999999999999999E-2</v>
      </c>
      <c r="Y101" s="28">
        <v>2.5999999999999999E-2</v>
      </c>
      <c r="Z101" s="28">
        <v>2.5999999999999999E-2</v>
      </c>
      <c r="AA101" s="28">
        <v>2.5999999999999999E-2</v>
      </c>
      <c r="AB101" s="28">
        <v>2.5999999999999999E-2</v>
      </c>
      <c r="AC101" s="28">
        <v>2.5999999999999999E-2</v>
      </c>
      <c r="AD101" s="28">
        <v>2.5999999999999999E-2</v>
      </c>
      <c r="AE101" s="28">
        <v>2.5999999999999999E-2</v>
      </c>
      <c r="AF101" s="28">
        <v>2.5999999999999999E-2</v>
      </c>
      <c r="AG101" s="29" t="s">
        <v>252</v>
      </c>
      <c r="AH101" s="14"/>
      <c r="AI101" s="14"/>
      <c r="AJ101" s="14"/>
      <c r="AK101" s="14"/>
      <c r="AL101" s="14"/>
      <c r="AM101" s="14"/>
      <c r="AN101" s="14"/>
      <c r="AO101" s="14"/>
      <c r="AP101" s="14"/>
      <c r="AQ101" s="14"/>
      <c r="AR101" s="14"/>
      <c r="AS101" s="14"/>
      <c r="AT101" s="14"/>
      <c r="AU101" s="14"/>
      <c r="AV101" s="14"/>
      <c r="AW101" s="14"/>
      <c r="AX101" s="14"/>
      <c r="AY101" s="14"/>
      <c r="AZ101" s="14"/>
      <c r="BA101" s="14"/>
      <c r="BB101" s="14"/>
      <c r="BC101" s="14"/>
      <c r="BD101" s="14"/>
      <c r="BE101" s="14"/>
      <c r="BF101" s="14"/>
      <c r="BG101" s="14"/>
      <c r="BH101" s="14"/>
      <c r="BI101" s="14"/>
      <c r="BJ101" s="14"/>
      <c r="BK101" s="14"/>
      <c r="BL101" s="14"/>
      <c r="BM101" s="14"/>
    </row>
    <row r="102" spans="1:65" x14ac:dyDescent="0.25">
      <c r="A102"/>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c r="AB102" s="27"/>
      <c r="AC102" s="27"/>
      <c r="AD102" s="27"/>
      <c r="AE102" s="27"/>
      <c r="AF102" s="27"/>
      <c r="AG102" s="30"/>
      <c r="AH102" s="4"/>
      <c r="AI102" s="4"/>
      <c r="AJ102" s="4"/>
      <c r="AK102" s="4"/>
      <c r="AL102" s="4"/>
      <c r="AM102" s="4"/>
      <c r="AN102" s="4"/>
      <c r="AO102" s="4"/>
      <c r="AP102" s="4"/>
      <c r="AQ102" s="4"/>
      <c r="AR102" s="4"/>
      <c r="AS102" s="4"/>
      <c r="AT102" s="4"/>
      <c r="AU102" s="4"/>
      <c r="AV102" s="4"/>
      <c r="AW102" s="4"/>
      <c r="AX102" s="4"/>
      <c r="AY102" s="4"/>
      <c r="AZ102" s="4"/>
      <c r="BA102"/>
    </row>
    <row r="103" spans="1:65" x14ac:dyDescent="0.25">
      <c r="A103" t="s">
        <v>54</v>
      </c>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c r="AB103" s="27"/>
      <c r="AC103" s="27"/>
      <c r="AD103" s="27"/>
      <c r="AE103" s="27"/>
      <c r="AF103" s="27"/>
      <c r="AG103" s="30"/>
      <c r="AH103" s="4"/>
      <c r="AI103" s="4"/>
      <c r="AJ103" s="4"/>
      <c r="AK103" s="4"/>
      <c r="AL103" s="4"/>
      <c r="AM103" s="4"/>
      <c r="BA103"/>
    </row>
    <row r="104" spans="1:65" x14ac:dyDescent="0.25">
      <c r="A104" t="s">
        <v>55</v>
      </c>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c r="AB104" s="27"/>
      <c r="AC104" s="27"/>
      <c r="AD104" s="27"/>
      <c r="AE104" s="27"/>
      <c r="AF104" s="27"/>
      <c r="AG104" s="30"/>
      <c r="AH104" s="4"/>
      <c r="AI104" s="4"/>
      <c r="AJ104" s="4"/>
      <c r="AK104" s="4"/>
      <c r="AL104" s="4"/>
      <c r="AM104" s="4"/>
      <c r="BA104"/>
    </row>
    <row r="105" spans="1:65" x14ac:dyDescent="0.25">
      <c r="A105" t="s">
        <v>117</v>
      </c>
      <c r="C105" s="27">
        <v>0.3</v>
      </c>
      <c r="D105" s="24">
        <v>0.3</v>
      </c>
      <c r="E105" s="24">
        <v>0.3</v>
      </c>
      <c r="F105" s="24">
        <v>0.3</v>
      </c>
      <c r="G105" s="24">
        <v>0.3</v>
      </c>
      <c r="H105" s="24">
        <v>0.3</v>
      </c>
      <c r="I105" s="24">
        <v>0.3</v>
      </c>
      <c r="J105" s="24">
        <v>0.3</v>
      </c>
      <c r="K105" s="24">
        <v>0.3</v>
      </c>
      <c r="L105" s="24">
        <v>0.3</v>
      </c>
      <c r="M105" s="24">
        <v>0.3</v>
      </c>
      <c r="N105" s="24">
        <v>0.3</v>
      </c>
      <c r="O105" s="24">
        <v>0.3</v>
      </c>
      <c r="P105" s="24">
        <v>0.3</v>
      </c>
      <c r="Q105" s="24">
        <v>0.3</v>
      </c>
      <c r="R105" s="28">
        <v>1</v>
      </c>
      <c r="S105" s="28">
        <v>1</v>
      </c>
      <c r="T105" s="28">
        <v>1</v>
      </c>
      <c r="U105" s="28">
        <v>1</v>
      </c>
      <c r="V105" s="28">
        <v>1</v>
      </c>
      <c r="W105" s="28">
        <v>1</v>
      </c>
      <c r="X105" s="28">
        <v>1</v>
      </c>
      <c r="Y105" s="28">
        <v>1</v>
      </c>
      <c r="Z105" s="28">
        <v>1</v>
      </c>
      <c r="AA105" s="28">
        <v>1</v>
      </c>
      <c r="AB105" s="28">
        <v>1</v>
      </c>
      <c r="AC105" s="28">
        <v>1</v>
      </c>
      <c r="AD105" s="28">
        <v>1</v>
      </c>
      <c r="AE105" s="28">
        <v>1</v>
      </c>
      <c r="AF105" s="28">
        <v>1</v>
      </c>
      <c r="AG105" s="30" t="s">
        <v>268</v>
      </c>
      <c r="AI105" s="4"/>
      <c r="AJ105" s="4"/>
      <c r="AK105" s="4"/>
      <c r="AL105" s="4"/>
      <c r="AM105" s="4"/>
      <c r="AN105" s="4"/>
      <c r="AO105" s="4"/>
      <c r="AP105" s="4"/>
      <c r="AQ105" s="4"/>
      <c r="AR105" s="4"/>
      <c r="AS105" s="4"/>
      <c r="AT105" s="4"/>
      <c r="AU105" s="4"/>
      <c r="AV105" s="4"/>
      <c r="AW105" s="4"/>
      <c r="AX105" s="4"/>
      <c r="AY105" s="4"/>
      <c r="AZ105" s="4"/>
      <c r="BA105" s="4"/>
      <c r="BB105" s="4"/>
      <c r="BC105" s="4"/>
      <c r="BD105" s="4"/>
      <c r="BE105" s="4"/>
      <c r="BF105" s="4"/>
      <c r="BG105" s="4"/>
      <c r="BH105" s="4"/>
      <c r="BI105" s="4"/>
      <c r="BJ105" s="4"/>
      <c r="BK105" s="4"/>
      <c r="BL105" s="4"/>
      <c r="BM105" s="4"/>
    </row>
    <row r="106" spans="1:65" x14ac:dyDescent="0.25">
      <c r="A106"/>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c r="AB106" s="27"/>
      <c r="AC106" s="27"/>
      <c r="AD106" s="27"/>
      <c r="AE106" s="27"/>
      <c r="AF106" s="27"/>
      <c r="AG106" s="30"/>
      <c r="AH106" s="4"/>
      <c r="AI106" s="4"/>
      <c r="AJ106" s="4"/>
      <c r="AK106" s="4"/>
      <c r="AL106" s="4"/>
      <c r="AM106" s="4"/>
      <c r="BA106"/>
    </row>
    <row r="107" spans="1:65" x14ac:dyDescent="0.25">
      <c r="A107" t="s">
        <v>56</v>
      </c>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c r="AB107" s="27"/>
      <c r="AC107" s="27"/>
      <c r="AD107" s="27"/>
      <c r="AE107" s="27"/>
      <c r="AF107" s="27"/>
      <c r="AG107" s="30"/>
      <c r="AH107" s="4"/>
      <c r="AI107" s="4"/>
      <c r="AJ107" s="4"/>
      <c r="AK107" s="4"/>
      <c r="AL107" s="4"/>
      <c r="AM107" s="4"/>
      <c r="BA107"/>
    </row>
    <row r="108" spans="1:65" x14ac:dyDescent="0.25">
      <c r="A108" t="s">
        <v>55</v>
      </c>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c r="AB108" s="27"/>
      <c r="AC108" s="27"/>
      <c r="AD108" s="27"/>
      <c r="AE108" s="27"/>
      <c r="AF108" s="27"/>
      <c r="AG108" s="30"/>
      <c r="AH108" s="4"/>
      <c r="AI108" s="4"/>
      <c r="AJ108" s="4"/>
      <c r="AK108" s="4"/>
      <c r="AL108" s="4"/>
      <c r="AM108" s="4"/>
      <c r="BA108"/>
    </row>
    <row r="109" spans="1:65" x14ac:dyDescent="0.25">
      <c r="A109" t="s">
        <v>118</v>
      </c>
      <c r="C109" s="27">
        <v>0.5</v>
      </c>
      <c r="D109" s="24">
        <v>0.5</v>
      </c>
      <c r="E109" s="24">
        <v>0.5</v>
      </c>
      <c r="F109" s="24">
        <v>0.5</v>
      </c>
      <c r="G109" s="24">
        <v>0.5</v>
      </c>
      <c r="H109" s="24">
        <v>0.5</v>
      </c>
      <c r="I109" s="24">
        <v>0.5</v>
      </c>
      <c r="J109" s="24">
        <v>0.5</v>
      </c>
      <c r="K109" s="24">
        <v>0.5</v>
      </c>
      <c r="L109" s="24">
        <v>0.5</v>
      </c>
      <c r="M109" s="24">
        <v>0.5</v>
      </c>
      <c r="N109" s="24">
        <v>0.5</v>
      </c>
      <c r="O109" s="24">
        <v>0.5</v>
      </c>
      <c r="P109" s="24">
        <v>0.5</v>
      </c>
      <c r="Q109" s="24">
        <v>0.5</v>
      </c>
      <c r="R109" s="28">
        <v>0.5</v>
      </c>
      <c r="S109" s="28">
        <v>0.5</v>
      </c>
      <c r="T109" s="28">
        <v>0.5</v>
      </c>
      <c r="U109" s="28">
        <v>0.5</v>
      </c>
      <c r="V109" s="28">
        <v>0.5</v>
      </c>
      <c r="W109" s="28">
        <v>0.5</v>
      </c>
      <c r="X109" s="28">
        <v>0.5</v>
      </c>
      <c r="Y109" s="28">
        <v>0.5</v>
      </c>
      <c r="Z109" s="28">
        <v>0.5</v>
      </c>
      <c r="AA109" s="28">
        <v>0.5</v>
      </c>
      <c r="AB109" s="28">
        <v>0.5</v>
      </c>
      <c r="AC109" s="28">
        <v>0.5</v>
      </c>
      <c r="AD109" s="28">
        <v>0.5</v>
      </c>
      <c r="AE109" s="28">
        <v>0.5</v>
      </c>
      <c r="AF109" s="28">
        <v>0.5</v>
      </c>
      <c r="AG109" s="30" t="s">
        <v>269</v>
      </c>
      <c r="AH109" s="4"/>
      <c r="AI109" s="4"/>
      <c r="AJ109" s="4"/>
      <c r="AK109" s="4"/>
      <c r="AL109" s="4"/>
      <c r="AM109" s="4"/>
      <c r="AN109" s="4"/>
      <c r="AO109" s="4"/>
      <c r="AP109" s="4"/>
      <c r="AQ109" s="4"/>
      <c r="AR109" s="4"/>
      <c r="AS109" s="4"/>
      <c r="AT109" s="4"/>
      <c r="AU109" s="4"/>
      <c r="AV109" s="4"/>
      <c r="AW109" s="4"/>
      <c r="AX109" s="4"/>
      <c r="AY109" s="4"/>
      <c r="AZ109" s="4"/>
      <c r="BA109" s="4"/>
      <c r="BB109" s="4"/>
      <c r="BC109" s="4"/>
      <c r="BD109" s="4"/>
      <c r="BE109" s="4"/>
      <c r="BF109" s="4"/>
      <c r="BG109" s="4"/>
      <c r="BH109" s="4"/>
      <c r="BI109" s="4"/>
      <c r="BJ109" s="4"/>
      <c r="BK109" s="4"/>
      <c r="BL109" s="4"/>
      <c r="BM109" s="4"/>
    </row>
    <row r="110" spans="1:65" x14ac:dyDescent="0.25">
      <c r="A110"/>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c r="AB110" s="27"/>
      <c r="AC110" s="27"/>
      <c r="AD110" s="27"/>
      <c r="AE110" s="27"/>
      <c r="AF110" s="27"/>
      <c r="AG110" s="30"/>
      <c r="AH110" s="4"/>
      <c r="AI110" s="4"/>
      <c r="AJ110" s="4"/>
      <c r="AK110" s="4"/>
      <c r="AL110" s="4"/>
      <c r="AM110" s="4"/>
      <c r="BA110"/>
    </row>
    <row r="111" spans="1:65" x14ac:dyDescent="0.25">
      <c r="A111" t="s">
        <v>57</v>
      </c>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27"/>
      <c r="AG111" s="30"/>
      <c r="AH111" s="4"/>
      <c r="AI111" s="4"/>
      <c r="AJ111" s="4"/>
      <c r="AK111" s="4"/>
      <c r="AL111" s="4"/>
      <c r="AM111" s="4"/>
      <c r="BA111"/>
    </row>
    <row r="112" spans="1:65" x14ac:dyDescent="0.25">
      <c r="A112" t="s">
        <v>119</v>
      </c>
      <c r="B112" t="s">
        <v>58</v>
      </c>
      <c r="C112" s="24" t="s">
        <v>297</v>
      </c>
      <c r="D112" s="24" t="s">
        <v>297</v>
      </c>
      <c r="E112" s="24" t="s">
        <v>297</v>
      </c>
      <c r="F112" s="24" t="s">
        <v>297</v>
      </c>
      <c r="G112" s="24" t="s">
        <v>297</v>
      </c>
      <c r="H112" s="24" t="s">
        <v>297</v>
      </c>
      <c r="I112" s="24" t="s">
        <v>297</v>
      </c>
      <c r="J112" s="24" t="s">
        <v>297</v>
      </c>
      <c r="K112" s="24" t="s">
        <v>297</v>
      </c>
      <c r="L112" s="24" t="s">
        <v>297</v>
      </c>
      <c r="M112" s="24" t="s">
        <v>297</v>
      </c>
      <c r="N112" s="24" t="s">
        <v>297</v>
      </c>
      <c r="O112" s="24" t="s">
        <v>297</v>
      </c>
      <c r="P112" s="24" t="s">
        <v>297</v>
      </c>
      <c r="Q112" s="24" t="s">
        <v>297</v>
      </c>
      <c r="R112" s="28" t="s">
        <v>297</v>
      </c>
      <c r="S112" s="28" t="s">
        <v>297</v>
      </c>
      <c r="T112" s="28" t="s">
        <v>297</v>
      </c>
      <c r="U112" s="28" t="s">
        <v>297</v>
      </c>
      <c r="V112" s="28" t="s">
        <v>297</v>
      </c>
      <c r="W112" s="28" t="s">
        <v>297</v>
      </c>
      <c r="X112" s="28" t="s">
        <v>297</v>
      </c>
      <c r="Y112" s="28" t="s">
        <v>297</v>
      </c>
      <c r="Z112" s="28" t="s">
        <v>297</v>
      </c>
      <c r="AA112" s="28" t="s">
        <v>297</v>
      </c>
      <c r="AB112" s="28" t="s">
        <v>297</v>
      </c>
      <c r="AC112" s="28" t="s">
        <v>297</v>
      </c>
      <c r="AD112" s="28" t="s">
        <v>297</v>
      </c>
      <c r="AE112" s="28" t="s">
        <v>297</v>
      </c>
      <c r="AF112" s="28" t="s">
        <v>297</v>
      </c>
      <c r="AG112" s="30" t="s">
        <v>245</v>
      </c>
      <c r="AH112" s="4"/>
      <c r="AI112" s="4"/>
      <c r="AJ112" s="4"/>
      <c r="AK112" s="4"/>
      <c r="AL112" s="4"/>
      <c r="AM112" s="4"/>
      <c r="BA112"/>
    </row>
    <row r="113" spans="1:65" x14ac:dyDescent="0.25">
      <c r="A113"/>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c r="AB113" s="27"/>
      <c r="AC113" s="27"/>
      <c r="AD113" s="27"/>
      <c r="AE113" s="27"/>
      <c r="AF113" s="27"/>
      <c r="AG113" s="30"/>
      <c r="AH113" s="4"/>
      <c r="AI113" s="4"/>
      <c r="AJ113" s="4"/>
      <c r="AK113" s="4"/>
      <c r="AL113" s="4"/>
      <c r="AM113" s="4"/>
      <c r="BA113"/>
    </row>
    <row r="114" spans="1:65" x14ac:dyDescent="0.25">
      <c r="A114" t="s">
        <v>59</v>
      </c>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c r="AB114" s="27"/>
      <c r="AC114" s="27"/>
      <c r="AD114" s="27"/>
      <c r="AE114" s="27"/>
      <c r="AF114" s="27"/>
      <c r="AG114" s="30"/>
      <c r="AH114" s="4"/>
      <c r="AI114" s="4"/>
      <c r="AJ114" s="4"/>
      <c r="AK114" s="4"/>
      <c r="AL114" s="4"/>
      <c r="AM114" s="4"/>
      <c r="BA114"/>
    </row>
    <row r="115" spans="1:65" x14ac:dyDescent="0.25">
      <c r="A115" t="s">
        <v>60</v>
      </c>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c r="AB115" s="27"/>
      <c r="AC115" s="27"/>
      <c r="AD115" s="27"/>
      <c r="AE115" s="27"/>
      <c r="AF115" s="27"/>
      <c r="AG115" s="30"/>
      <c r="AH115" s="4"/>
      <c r="AI115" s="4"/>
      <c r="AJ115" s="4"/>
      <c r="AK115" s="4"/>
      <c r="AL115" s="4"/>
      <c r="AM115" s="4"/>
      <c r="BA115"/>
    </row>
    <row r="116" spans="1:65" x14ac:dyDescent="0.25">
      <c r="A116" t="s">
        <v>61</v>
      </c>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27"/>
      <c r="AB116" s="27"/>
      <c r="AC116" s="27"/>
      <c r="AD116" s="27"/>
      <c r="AE116" s="27"/>
      <c r="AF116" s="27"/>
      <c r="AG116" s="30"/>
      <c r="AH116" s="4"/>
      <c r="AI116" s="4"/>
      <c r="AJ116" s="4"/>
      <c r="AK116" s="4"/>
      <c r="AL116" s="4"/>
      <c r="AM116" s="4"/>
      <c r="BA116"/>
    </row>
    <row r="117" spans="1:65" x14ac:dyDescent="0.25">
      <c r="A117" s="25" t="s">
        <v>120</v>
      </c>
      <c r="B117" t="s">
        <v>62</v>
      </c>
      <c r="C117" s="24" t="s">
        <v>73</v>
      </c>
      <c r="D117" s="24" t="s">
        <v>73</v>
      </c>
      <c r="E117" s="24" t="s">
        <v>73</v>
      </c>
      <c r="F117" s="24" t="s">
        <v>73</v>
      </c>
      <c r="G117" s="24" t="s">
        <v>73</v>
      </c>
      <c r="H117" s="24" t="s">
        <v>73</v>
      </c>
      <c r="I117" s="24" t="s">
        <v>73</v>
      </c>
      <c r="J117" s="24" t="s">
        <v>73</v>
      </c>
      <c r="K117" s="24" t="s">
        <v>73</v>
      </c>
      <c r="L117" s="24" t="s">
        <v>73</v>
      </c>
      <c r="M117" s="24" t="s">
        <v>73</v>
      </c>
      <c r="N117" s="24" t="s">
        <v>73</v>
      </c>
      <c r="O117" s="24" t="s">
        <v>73</v>
      </c>
      <c r="P117" s="24" t="s">
        <v>73</v>
      </c>
      <c r="Q117" s="24" t="s">
        <v>73</v>
      </c>
      <c r="R117" s="28" t="s">
        <v>73</v>
      </c>
      <c r="S117" s="28" t="s">
        <v>73</v>
      </c>
      <c r="T117" s="28" t="s">
        <v>73</v>
      </c>
      <c r="U117" s="28" t="s">
        <v>73</v>
      </c>
      <c r="V117" s="28" t="s">
        <v>73</v>
      </c>
      <c r="W117" s="28" t="s">
        <v>73</v>
      </c>
      <c r="X117" s="28" t="s">
        <v>73</v>
      </c>
      <c r="Y117" s="28" t="s">
        <v>73</v>
      </c>
      <c r="Z117" s="28" t="s">
        <v>73</v>
      </c>
      <c r="AA117" s="28" t="s">
        <v>73</v>
      </c>
      <c r="AB117" s="28" t="s">
        <v>73</v>
      </c>
      <c r="AC117" s="28" t="s">
        <v>73</v>
      </c>
      <c r="AD117" s="28" t="s">
        <v>73</v>
      </c>
      <c r="AE117" s="28" t="s">
        <v>73</v>
      </c>
      <c r="AF117" s="28" t="s">
        <v>73</v>
      </c>
      <c r="AG117" s="30"/>
      <c r="AH117" s="4"/>
      <c r="AI117" s="4"/>
      <c r="AJ117" s="4"/>
      <c r="AK117" s="4"/>
      <c r="AL117" s="4"/>
      <c r="AM117" s="4"/>
      <c r="BA117"/>
    </row>
    <row r="118" spans="1:65" x14ac:dyDescent="0.25">
      <c r="A118"/>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c r="AB118" s="27"/>
      <c r="AC118" s="27"/>
      <c r="AD118" s="27"/>
      <c r="AE118" s="27"/>
      <c r="AF118" s="27"/>
      <c r="AG118" s="30"/>
      <c r="AH118" s="4"/>
      <c r="AI118" s="4"/>
      <c r="AJ118" s="4"/>
      <c r="AK118" s="4"/>
      <c r="AL118" s="4"/>
      <c r="AM118" s="4"/>
      <c r="BA118"/>
    </row>
    <row r="119" spans="1:65" x14ac:dyDescent="0.25">
      <c r="A119" t="s">
        <v>63</v>
      </c>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c r="AB119" s="27"/>
      <c r="AC119" s="27"/>
      <c r="AD119" s="27"/>
      <c r="AE119" s="27"/>
      <c r="AF119" s="27"/>
      <c r="AG119" s="30"/>
      <c r="AH119" s="4"/>
      <c r="AI119" s="4"/>
      <c r="AJ119" s="4"/>
      <c r="AK119" s="4"/>
      <c r="AL119" s="4"/>
      <c r="AM119" s="4"/>
      <c r="BA119"/>
    </row>
    <row r="120" spans="1:65" x14ac:dyDescent="0.25">
      <c r="A120" t="s">
        <v>64</v>
      </c>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c r="AB120" s="27"/>
      <c r="AC120" s="27"/>
      <c r="AD120" s="27"/>
      <c r="AE120" s="27"/>
      <c r="AF120" s="27"/>
      <c r="AG120" s="30"/>
      <c r="AH120" s="4"/>
      <c r="AI120" s="4"/>
      <c r="AJ120" s="4"/>
      <c r="AK120" s="4"/>
      <c r="AL120" s="4"/>
      <c r="AM120" s="4"/>
      <c r="BA120"/>
    </row>
    <row r="121" spans="1:65" x14ac:dyDescent="0.25">
      <c r="A121" t="s">
        <v>65</v>
      </c>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c r="AA121" s="27"/>
      <c r="AB121" s="27"/>
      <c r="AC121" s="27"/>
      <c r="AD121" s="27"/>
      <c r="AE121" s="27"/>
      <c r="AF121" s="27"/>
      <c r="AG121" s="30"/>
      <c r="AH121" s="4"/>
      <c r="AI121" s="4"/>
      <c r="AJ121" s="4"/>
      <c r="AK121" s="4"/>
      <c r="AL121" s="4"/>
      <c r="AM121" s="4"/>
      <c r="BA121"/>
    </row>
    <row r="122" spans="1:65" ht="16.5" x14ac:dyDescent="0.3">
      <c r="A122" s="25" t="s">
        <v>153</v>
      </c>
      <c r="C122" s="24" t="s">
        <v>311</v>
      </c>
      <c r="D122" s="24" t="s">
        <v>311</v>
      </c>
      <c r="E122" s="24" t="s">
        <v>311</v>
      </c>
      <c r="F122" s="24" t="s">
        <v>311</v>
      </c>
      <c r="G122" s="24" t="s">
        <v>311</v>
      </c>
      <c r="H122" s="24" t="s">
        <v>311</v>
      </c>
      <c r="I122" s="24" t="s">
        <v>311</v>
      </c>
      <c r="J122" s="24" t="s">
        <v>311</v>
      </c>
      <c r="K122" s="24" t="s">
        <v>311</v>
      </c>
      <c r="L122" s="24" t="s">
        <v>311</v>
      </c>
      <c r="M122" s="24" t="s">
        <v>311</v>
      </c>
      <c r="N122" s="24" t="s">
        <v>311</v>
      </c>
      <c r="O122" s="24" t="s">
        <v>311</v>
      </c>
      <c r="P122" s="24" t="s">
        <v>311</v>
      </c>
      <c r="Q122" s="24" t="s">
        <v>311</v>
      </c>
      <c r="R122" s="28" t="s">
        <v>311</v>
      </c>
      <c r="S122" s="28" t="s">
        <v>311</v>
      </c>
      <c r="T122" s="28" t="s">
        <v>311</v>
      </c>
      <c r="U122" s="28" t="s">
        <v>311</v>
      </c>
      <c r="V122" s="28" t="s">
        <v>311</v>
      </c>
      <c r="W122" s="28" t="s">
        <v>311</v>
      </c>
      <c r="X122" s="28" t="s">
        <v>311</v>
      </c>
      <c r="Y122" s="28" t="s">
        <v>311</v>
      </c>
      <c r="Z122" s="28" t="s">
        <v>311</v>
      </c>
      <c r="AA122" s="28" t="s">
        <v>311</v>
      </c>
      <c r="AB122" s="28" t="s">
        <v>311</v>
      </c>
      <c r="AC122" s="28" t="s">
        <v>311</v>
      </c>
      <c r="AD122" s="28" t="s">
        <v>311</v>
      </c>
      <c r="AE122" s="28" t="s">
        <v>311</v>
      </c>
      <c r="AF122" s="28" t="s">
        <v>311</v>
      </c>
      <c r="AG122" s="66" t="s">
        <v>309</v>
      </c>
      <c r="AI122" s="4"/>
      <c r="AJ122" s="4"/>
      <c r="AK122" s="4"/>
      <c r="AL122" s="4"/>
      <c r="AM122" s="4"/>
      <c r="AN122" s="4"/>
      <c r="AO122" s="4"/>
      <c r="AP122" s="4"/>
      <c r="AQ122" s="4"/>
      <c r="AR122" s="4"/>
      <c r="AS122" s="4"/>
      <c r="AT122" s="4"/>
      <c r="AU122" s="4"/>
      <c r="AV122" s="4"/>
      <c r="AW122" s="4"/>
      <c r="AX122" s="4"/>
      <c r="AY122" s="4"/>
      <c r="AZ122" s="4"/>
      <c r="BA122" s="4"/>
      <c r="BB122" s="4"/>
      <c r="BC122" s="4"/>
      <c r="BD122" s="4"/>
      <c r="BE122" s="4"/>
      <c r="BF122" s="4"/>
      <c r="BG122" s="4"/>
      <c r="BH122" s="4"/>
      <c r="BI122" s="4"/>
      <c r="BJ122" s="4"/>
      <c r="BK122" s="4"/>
      <c r="BL122" s="4"/>
      <c r="BM122" s="4"/>
    </row>
    <row r="123" spans="1:65" x14ac:dyDescent="0.25">
      <c r="A123" s="25" t="s">
        <v>121</v>
      </c>
      <c r="C123" s="24">
        <v>1</v>
      </c>
      <c r="D123" s="24">
        <v>1</v>
      </c>
      <c r="E123" s="67">
        <v>0.85</v>
      </c>
      <c r="F123" s="24">
        <v>1</v>
      </c>
      <c r="G123" s="24">
        <v>1</v>
      </c>
      <c r="H123" s="24">
        <v>1</v>
      </c>
      <c r="I123" s="24">
        <v>1</v>
      </c>
      <c r="J123" s="24">
        <v>1</v>
      </c>
      <c r="K123" s="24">
        <v>1</v>
      </c>
      <c r="L123" s="24">
        <v>1</v>
      </c>
      <c r="M123" s="24">
        <v>1</v>
      </c>
      <c r="N123" s="24">
        <v>1</v>
      </c>
      <c r="O123" s="24">
        <v>1</v>
      </c>
      <c r="P123" s="24">
        <v>1</v>
      </c>
      <c r="Q123" s="24">
        <v>1</v>
      </c>
      <c r="R123" s="28">
        <v>1</v>
      </c>
      <c r="S123" s="28">
        <v>1</v>
      </c>
      <c r="T123" s="40">
        <v>0.85</v>
      </c>
      <c r="U123" s="28">
        <v>1</v>
      </c>
      <c r="V123" s="28">
        <v>1</v>
      </c>
      <c r="W123" s="28">
        <v>1</v>
      </c>
      <c r="X123" s="28">
        <v>1</v>
      </c>
      <c r="Y123" s="28">
        <v>1</v>
      </c>
      <c r="Z123" s="28">
        <v>1</v>
      </c>
      <c r="AA123" s="28">
        <v>1</v>
      </c>
      <c r="AB123" s="28">
        <v>1</v>
      </c>
      <c r="AC123" s="28">
        <v>1</v>
      </c>
      <c r="AD123" s="28">
        <v>1</v>
      </c>
      <c r="AE123" s="28">
        <v>1</v>
      </c>
      <c r="AF123" s="28">
        <v>1</v>
      </c>
      <c r="AG123" s="30"/>
      <c r="AH123" s="4"/>
      <c r="AI123" s="4"/>
      <c r="AJ123" s="4"/>
      <c r="AK123" s="4"/>
      <c r="AL123" s="4"/>
      <c r="AM123" s="4"/>
      <c r="AN123" s="4"/>
      <c r="AO123" s="4"/>
      <c r="AP123" s="4"/>
      <c r="BA123"/>
    </row>
    <row r="124" spans="1:65" ht="16.5" x14ac:dyDescent="0.3">
      <c r="A124" s="25" t="s">
        <v>146</v>
      </c>
      <c r="C124" s="24" t="s">
        <v>274</v>
      </c>
      <c r="D124" s="24" t="s">
        <v>274</v>
      </c>
      <c r="E124" s="24" t="s">
        <v>274</v>
      </c>
      <c r="F124" s="24" t="s">
        <v>274</v>
      </c>
      <c r="G124" s="24" t="s">
        <v>274</v>
      </c>
      <c r="H124" s="24" t="s">
        <v>274</v>
      </c>
      <c r="I124" s="24" t="s">
        <v>274</v>
      </c>
      <c r="J124" s="24" t="s">
        <v>274</v>
      </c>
      <c r="K124" s="24" t="s">
        <v>274</v>
      </c>
      <c r="L124" s="24" t="s">
        <v>274</v>
      </c>
      <c r="M124" s="24" t="s">
        <v>274</v>
      </c>
      <c r="N124" s="24" t="s">
        <v>274</v>
      </c>
      <c r="O124" s="24" t="s">
        <v>274</v>
      </c>
      <c r="P124" s="24" t="s">
        <v>274</v>
      </c>
      <c r="Q124" s="24" t="s">
        <v>274</v>
      </c>
      <c r="R124" s="28">
        <v>0</v>
      </c>
      <c r="S124" s="28">
        <v>0</v>
      </c>
      <c r="T124" s="28">
        <v>0</v>
      </c>
      <c r="U124" s="28">
        <v>0</v>
      </c>
      <c r="V124" s="28">
        <v>0</v>
      </c>
      <c r="W124" s="28">
        <v>0</v>
      </c>
      <c r="X124" s="28">
        <v>0</v>
      </c>
      <c r="Y124" s="28">
        <v>0</v>
      </c>
      <c r="Z124" s="28">
        <v>0</v>
      </c>
      <c r="AA124" s="28">
        <v>0</v>
      </c>
      <c r="AB124" s="28">
        <v>0</v>
      </c>
      <c r="AC124" s="28">
        <v>0</v>
      </c>
      <c r="AD124" s="28">
        <v>0</v>
      </c>
      <c r="AE124" s="28">
        <v>0</v>
      </c>
      <c r="AF124" s="28">
        <v>0</v>
      </c>
      <c r="AG124" s="66" t="s">
        <v>309</v>
      </c>
      <c r="AI124" s="4"/>
      <c r="AJ124" s="4"/>
      <c r="AK124" s="4"/>
      <c r="AL124" s="4"/>
      <c r="AM124" s="4"/>
      <c r="AN124" s="4"/>
      <c r="AO124" s="4"/>
      <c r="AP124" s="4"/>
      <c r="BA124"/>
    </row>
    <row r="125" spans="1:65" x14ac:dyDescent="0.25">
      <c r="A125" s="25" t="s">
        <v>147</v>
      </c>
      <c r="C125" s="24" t="s">
        <v>298</v>
      </c>
      <c r="D125" s="24" t="s">
        <v>298</v>
      </c>
      <c r="E125" s="24" t="s">
        <v>298</v>
      </c>
      <c r="F125" s="24" t="s">
        <v>298</v>
      </c>
      <c r="G125" s="24" t="s">
        <v>298</v>
      </c>
      <c r="H125" s="24" t="s">
        <v>298</v>
      </c>
      <c r="I125" s="24" t="s">
        <v>298</v>
      </c>
      <c r="J125" s="24" t="s">
        <v>298</v>
      </c>
      <c r="K125" s="24" t="s">
        <v>298</v>
      </c>
      <c r="L125" s="24" t="s">
        <v>298</v>
      </c>
      <c r="M125" s="24" t="s">
        <v>298</v>
      </c>
      <c r="N125" s="24" t="s">
        <v>298</v>
      </c>
      <c r="O125" s="24" t="s">
        <v>298</v>
      </c>
      <c r="P125" s="24" t="s">
        <v>298</v>
      </c>
      <c r="Q125" s="24" t="s">
        <v>298</v>
      </c>
      <c r="R125" s="24" t="s">
        <v>298</v>
      </c>
      <c r="S125" s="24" t="s">
        <v>298</v>
      </c>
      <c r="T125" s="24" t="s">
        <v>298</v>
      </c>
      <c r="U125" s="24" t="s">
        <v>298</v>
      </c>
      <c r="V125" s="24" t="s">
        <v>298</v>
      </c>
      <c r="W125" s="24" t="s">
        <v>298</v>
      </c>
      <c r="X125" s="24" t="s">
        <v>298</v>
      </c>
      <c r="Y125" s="24" t="s">
        <v>298</v>
      </c>
      <c r="Z125" s="24" t="s">
        <v>298</v>
      </c>
      <c r="AA125" s="24" t="s">
        <v>298</v>
      </c>
      <c r="AB125" s="24" t="s">
        <v>298</v>
      </c>
      <c r="AC125" s="24" t="s">
        <v>298</v>
      </c>
      <c r="AD125" s="24" t="s">
        <v>298</v>
      </c>
      <c r="AE125" s="24" t="s">
        <v>298</v>
      </c>
      <c r="AF125" s="24" t="s">
        <v>298</v>
      </c>
      <c r="AG125" s="30"/>
      <c r="AH125" s="22" t="s">
        <v>244</v>
      </c>
      <c r="AI125" s="4"/>
      <c r="AJ125" s="4"/>
      <c r="AK125" s="4"/>
      <c r="AL125" s="4"/>
      <c r="AM125" s="4"/>
      <c r="BA125"/>
    </row>
    <row r="126" spans="1:65" x14ac:dyDescent="0.25">
      <c r="A126"/>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c r="AB126" s="27"/>
      <c r="AC126" s="27"/>
      <c r="AD126" s="27"/>
      <c r="AE126" s="27"/>
      <c r="AF126" s="27"/>
      <c r="AG126" s="30"/>
      <c r="AH126" s="4"/>
      <c r="AI126" s="4"/>
      <c r="AJ126" s="4"/>
      <c r="AK126" s="4"/>
      <c r="AL126" s="4"/>
      <c r="AM126" s="4"/>
      <c r="BA126"/>
    </row>
    <row r="127" spans="1:65" x14ac:dyDescent="0.25">
      <c r="A127" t="s">
        <v>66</v>
      </c>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c r="AB127" s="27"/>
      <c r="AC127" s="27"/>
      <c r="AD127" s="27"/>
      <c r="AE127" s="27"/>
      <c r="AF127" s="27"/>
      <c r="AG127" s="30"/>
      <c r="AH127" s="4"/>
      <c r="AI127" s="4"/>
      <c r="AJ127" s="4"/>
      <c r="AK127" s="4"/>
      <c r="AL127" s="4"/>
      <c r="AM127" s="4"/>
      <c r="BA127"/>
    </row>
    <row r="128" spans="1:65" x14ac:dyDescent="0.25">
      <c r="A128" t="s">
        <v>64</v>
      </c>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c r="AB128" s="27"/>
      <c r="AC128" s="27"/>
      <c r="AD128" s="27"/>
      <c r="AE128" s="27"/>
      <c r="AF128" s="27"/>
      <c r="AG128" s="30"/>
      <c r="AH128" s="4"/>
      <c r="AI128" s="4"/>
      <c r="AJ128" s="4"/>
      <c r="AK128" s="4"/>
      <c r="AL128" s="4"/>
      <c r="AM128" s="4"/>
      <c r="BA128"/>
    </row>
    <row r="129" spans="1:60" x14ac:dyDescent="0.25">
      <c r="A129" t="s">
        <v>67</v>
      </c>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c r="AB129" s="27"/>
      <c r="AC129" s="27"/>
      <c r="AD129" s="27"/>
      <c r="AE129" s="27"/>
      <c r="AF129" s="27"/>
      <c r="AG129" s="30"/>
      <c r="AH129" s="4"/>
      <c r="AI129" s="4"/>
      <c r="AJ129" s="4"/>
      <c r="AK129" s="4"/>
      <c r="AL129" s="4"/>
      <c r="AM129" s="4"/>
      <c r="BA129"/>
    </row>
    <row r="130" spans="1:60" x14ac:dyDescent="0.25">
      <c r="A130" t="s">
        <v>68</v>
      </c>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c r="AB130" s="27"/>
      <c r="AC130" s="27"/>
      <c r="AD130" s="27"/>
      <c r="AE130" s="27"/>
      <c r="AF130" s="27"/>
      <c r="AG130" s="30"/>
      <c r="AH130" s="4"/>
      <c r="AI130" s="4"/>
      <c r="AJ130" s="4"/>
      <c r="AK130" s="4"/>
      <c r="AL130" s="4"/>
      <c r="AM130" s="4"/>
      <c r="BA130"/>
    </row>
    <row r="131" spans="1:60" x14ac:dyDescent="0.25">
      <c r="A131" s="25" t="s">
        <v>151</v>
      </c>
      <c r="B131" s="33" t="s">
        <v>69</v>
      </c>
      <c r="C131" s="24" t="s">
        <v>299</v>
      </c>
      <c r="D131" s="24" t="s">
        <v>299</v>
      </c>
      <c r="E131" s="63">
        <v>0</v>
      </c>
      <c r="F131" s="24" t="s">
        <v>299</v>
      </c>
      <c r="G131" s="24" t="s">
        <v>299</v>
      </c>
      <c r="H131" s="24" t="s">
        <v>299</v>
      </c>
      <c r="I131" s="24" t="s">
        <v>299</v>
      </c>
      <c r="J131" s="24" t="s">
        <v>299</v>
      </c>
      <c r="K131" s="24" t="s">
        <v>299</v>
      </c>
      <c r="L131" s="24" t="s">
        <v>299</v>
      </c>
      <c r="M131" s="24" t="s">
        <v>299</v>
      </c>
      <c r="N131" s="24" t="s">
        <v>299</v>
      </c>
      <c r="O131" s="24" t="s">
        <v>299</v>
      </c>
      <c r="P131" s="24" t="s">
        <v>299</v>
      </c>
      <c r="Q131" s="24" t="s">
        <v>299</v>
      </c>
      <c r="R131" s="28" t="s">
        <v>300</v>
      </c>
      <c r="S131" s="28" t="s">
        <v>300</v>
      </c>
      <c r="T131" s="28">
        <v>0</v>
      </c>
      <c r="U131" s="28" t="s">
        <v>300</v>
      </c>
      <c r="V131" s="28" t="s">
        <v>300</v>
      </c>
      <c r="W131" s="28" t="s">
        <v>300</v>
      </c>
      <c r="X131" s="28" t="s">
        <v>300</v>
      </c>
      <c r="Y131" s="28" t="s">
        <v>300</v>
      </c>
      <c r="Z131" s="28" t="s">
        <v>300</v>
      </c>
      <c r="AA131" s="28" t="s">
        <v>300</v>
      </c>
      <c r="AB131" s="28" t="s">
        <v>300</v>
      </c>
      <c r="AC131" s="28" t="s">
        <v>300</v>
      </c>
      <c r="AD131" s="28" t="s">
        <v>300</v>
      </c>
      <c r="AE131" s="28" t="s">
        <v>300</v>
      </c>
      <c r="AF131" s="28" t="s">
        <v>300</v>
      </c>
      <c r="AG131" s="30"/>
      <c r="AO131" s="4"/>
      <c r="BA131"/>
    </row>
    <row r="132" spans="1:60" x14ac:dyDescent="0.25">
      <c r="A132" s="25" t="s">
        <v>152</v>
      </c>
      <c r="B132" s="33"/>
      <c r="C132" s="24" t="s">
        <v>301</v>
      </c>
      <c r="D132" s="24" t="s">
        <v>301</v>
      </c>
      <c r="E132" s="63">
        <v>0</v>
      </c>
      <c r="F132" s="24" t="s">
        <v>301</v>
      </c>
      <c r="G132" s="24" t="s">
        <v>301</v>
      </c>
      <c r="H132" s="24" t="s">
        <v>301</v>
      </c>
      <c r="I132" s="24" t="s">
        <v>301</v>
      </c>
      <c r="J132" s="24" t="s">
        <v>301</v>
      </c>
      <c r="K132" s="24" t="s">
        <v>301</v>
      </c>
      <c r="L132" s="24" t="s">
        <v>301</v>
      </c>
      <c r="M132" s="24" t="s">
        <v>301</v>
      </c>
      <c r="N132" s="24" t="s">
        <v>301</v>
      </c>
      <c r="O132" s="24" t="s">
        <v>301</v>
      </c>
      <c r="P132" s="24" t="s">
        <v>301</v>
      </c>
      <c r="Q132" s="24" t="s">
        <v>301</v>
      </c>
      <c r="R132" s="28" t="s">
        <v>302</v>
      </c>
      <c r="S132" s="28" t="s">
        <v>302</v>
      </c>
      <c r="T132" s="28">
        <v>0</v>
      </c>
      <c r="U132" s="28" t="s">
        <v>300</v>
      </c>
      <c r="V132" s="28" t="s">
        <v>300</v>
      </c>
      <c r="W132" s="28" t="s">
        <v>300</v>
      </c>
      <c r="X132" s="28" t="s">
        <v>300</v>
      </c>
      <c r="Y132" s="28" t="s">
        <v>300</v>
      </c>
      <c r="Z132" s="28" t="s">
        <v>300</v>
      </c>
      <c r="AA132" s="28" t="s">
        <v>300</v>
      </c>
      <c r="AB132" s="28" t="s">
        <v>300</v>
      </c>
      <c r="AC132" s="28" t="s">
        <v>300</v>
      </c>
      <c r="AD132" s="28" t="s">
        <v>300</v>
      </c>
      <c r="AE132" s="28" t="s">
        <v>300</v>
      </c>
      <c r="AF132" s="28" t="s">
        <v>300</v>
      </c>
      <c r="AG132" s="30"/>
      <c r="AH132" s="4"/>
      <c r="AI132" s="4"/>
      <c r="AJ132" s="4"/>
      <c r="AK132" s="4"/>
      <c r="AL132" s="4"/>
      <c r="AM132" s="4"/>
      <c r="BA132"/>
    </row>
    <row r="133" spans="1:60" s="20" customFormat="1" x14ac:dyDescent="0.25">
      <c r="A133" s="33" t="s">
        <v>270</v>
      </c>
      <c r="B133" s="33"/>
      <c r="C133" s="24" t="s">
        <v>275</v>
      </c>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c r="AB133" s="27"/>
      <c r="AC133" s="27"/>
      <c r="AD133" s="27"/>
      <c r="AE133" s="27"/>
      <c r="AF133" s="27"/>
      <c r="AG133" s="30"/>
      <c r="AH133" s="21"/>
      <c r="AI133" s="21"/>
      <c r="AJ133" s="21"/>
      <c r="AK133" s="21"/>
      <c r="AL133" s="21"/>
      <c r="AM133" s="21"/>
    </row>
    <row r="134" spans="1:60" x14ac:dyDescent="0.25">
      <c r="A134" s="33" t="s">
        <v>70</v>
      </c>
      <c r="B134" s="33"/>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27"/>
      <c r="AG134" s="30"/>
      <c r="AH134" s="4"/>
      <c r="AI134" s="4"/>
      <c r="AJ134" s="4"/>
      <c r="AK134" s="4"/>
      <c r="AL134" s="4"/>
      <c r="AM134" s="4"/>
      <c r="BA134"/>
    </row>
    <row r="135" spans="1:60" x14ac:dyDescent="0.25">
      <c r="A135" s="33" t="s">
        <v>71</v>
      </c>
      <c r="B135" s="33"/>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27"/>
      <c r="AG135" s="30"/>
      <c r="AH135" s="4"/>
      <c r="AI135" s="4"/>
      <c r="AJ135" s="4"/>
      <c r="AK135" s="4"/>
      <c r="AL135" s="4"/>
      <c r="AM135" s="4"/>
      <c r="BA135"/>
    </row>
    <row r="136" spans="1:60" x14ac:dyDescent="0.25">
      <c r="A136" s="13" t="s">
        <v>122</v>
      </c>
      <c r="B136" s="33"/>
      <c r="C136" s="24">
        <v>0</v>
      </c>
      <c r="D136" s="24">
        <v>0</v>
      </c>
      <c r="E136" s="24">
        <v>0</v>
      </c>
      <c r="F136" s="24">
        <v>0</v>
      </c>
      <c r="G136" s="24">
        <v>0</v>
      </c>
      <c r="H136" s="24">
        <v>0</v>
      </c>
      <c r="I136" s="24">
        <v>0</v>
      </c>
      <c r="J136" s="24">
        <v>0</v>
      </c>
      <c r="K136" s="24">
        <v>0</v>
      </c>
      <c r="L136" s="24">
        <v>0</v>
      </c>
      <c r="M136" s="24">
        <v>0</v>
      </c>
      <c r="N136" s="24">
        <v>0</v>
      </c>
      <c r="O136" s="24">
        <v>0</v>
      </c>
      <c r="P136" s="24">
        <v>0</v>
      </c>
      <c r="Q136" s="24">
        <v>0</v>
      </c>
      <c r="R136" s="28">
        <v>0</v>
      </c>
      <c r="S136" s="28">
        <v>0</v>
      </c>
      <c r="T136" s="28">
        <v>0</v>
      </c>
      <c r="U136" s="28">
        <v>0</v>
      </c>
      <c r="V136" s="28">
        <v>0</v>
      </c>
      <c r="W136" s="28">
        <v>0</v>
      </c>
      <c r="X136" s="28">
        <v>0</v>
      </c>
      <c r="Y136" s="28">
        <v>0</v>
      </c>
      <c r="Z136" s="28">
        <v>0</v>
      </c>
      <c r="AA136" s="28">
        <v>0</v>
      </c>
      <c r="AB136" s="28">
        <v>0</v>
      </c>
      <c r="AC136" s="28">
        <v>0</v>
      </c>
      <c r="AD136" s="28">
        <v>0</v>
      </c>
      <c r="AE136" s="28">
        <v>0</v>
      </c>
      <c r="AF136" s="28">
        <v>0</v>
      </c>
      <c r="AG136" s="30"/>
      <c r="AH136" s="4"/>
      <c r="AI136" s="4"/>
      <c r="AJ136" s="4"/>
      <c r="AK136" s="4"/>
      <c r="AL136" s="4"/>
      <c r="AM136" s="4"/>
      <c r="AN136" s="4"/>
      <c r="AO136" s="4"/>
      <c r="AP136" s="4"/>
      <c r="AQ136" s="4"/>
      <c r="AR136" s="4"/>
      <c r="AS136" s="4"/>
      <c r="AT136" s="4"/>
      <c r="AU136" s="4"/>
      <c r="AV136" s="4"/>
      <c r="AW136" s="4"/>
      <c r="AX136" s="4"/>
      <c r="AY136" s="4"/>
      <c r="AZ136" s="4"/>
      <c r="BA136"/>
      <c r="BB136" s="4"/>
      <c r="BC136" s="4"/>
      <c r="BD136" s="4"/>
      <c r="BE136" s="4"/>
      <c r="BF136" s="4"/>
      <c r="BG136" s="4"/>
      <c r="BH136" s="4"/>
    </row>
    <row r="137" spans="1:60" x14ac:dyDescent="0.25">
      <c r="A137" s="13" t="s">
        <v>154</v>
      </c>
      <c r="B137" s="33"/>
      <c r="C137" s="24">
        <v>0</v>
      </c>
      <c r="D137" s="24">
        <v>0</v>
      </c>
      <c r="E137" s="24">
        <v>0</v>
      </c>
      <c r="F137" s="24">
        <v>0</v>
      </c>
      <c r="G137" s="24">
        <v>0</v>
      </c>
      <c r="H137" s="24">
        <v>0</v>
      </c>
      <c r="I137" s="24">
        <v>0</v>
      </c>
      <c r="J137" s="24">
        <v>0</v>
      </c>
      <c r="K137" s="24">
        <v>0</v>
      </c>
      <c r="L137" s="24">
        <v>0</v>
      </c>
      <c r="M137" s="24">
        <v>0</v>
      </c>
      <c r="N137" s="24">
        <v>0</v>
      </c>
      <c r="O137" s="24">
        <v>0</v>
      </c>
      <c r="P137" s="24">
        <v>0</v>
      </c>
      <c r="Q137" s="24">
        <v>0</v>
      </c>
      <c r="R137" s="28">
        <v>0</v>
      </c>
      <c r="S137" s="28">
        <v>0</v>
      </c>
      <c r="T137" s="28">
        <v>0</v>
      </c>
      <c r="U137" s="28">
        <v>0</v>
      </c>
      <c r="V137" s="28">
        <v>0</v>
      </c>
      <c r="W137" s="28">
        <v>0</v>
      </c>
      <c r="X137" s="28">
        <v>0</v>
      </c>
      <c r="Y137" s="28">
        <v>0</v>
      </c>
      <c r="Z137" s="28">
        <v>0</v>
      </c>
      <c r="AA137" s="28">
        <v>0</v>
      </c>
      <c r="AB137" s="28">
        <v>0</v>
      </c>
      <c r="AC137" s="28">
        <v>0</v>
      </c>
      <c r="AD137" s="28">
        <v>0</v>
      </c>
      <c r="AE137" s="28">
        <v>0</v>
      </c>
      <c r="AF137" s="28">
        <v>0</v>
      </c>
      <c r="AG137" s="30"/>
      <c r="AH137" s="4"/>
      <c r="AI137" s="4"/>
      <c r="AJ137" s="4"/>
      <c r="AK137" s="4"/>
      <c r="AL137" s="4"/>
      <c r="AM137" s="4"/>
      <c r="BA137"/>
    </row>
    <row r="138" spans="1:60" x14ac:dyDescent="0.25">
      <c r="A138"/>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c r="AB138" s="27"/>
      <c r="AC138" s="27"/>
      <c r="AD138" s="27"/>
      <c r="AE138" s="27"/>
      <c r="AF138" s="27"/>
      <c r="AG138" s="30"/>
      <c r="AH138" s="4"/>
      <c r="AI138" s="4"/>
      <c r="AJ138" s="4"/>
      <c r="AK138" s="4"/>
      <c r="AL138" s="4"/>
      <c r="AM138" s="4"/>
      <c r="BA138"/>
    </row>
    <row r="139" spans="1:60" x14ac:dyDescent="0.25">
      <c r="A139"/>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c r="AB139" s="27"/>
      <c r="AC139" s="27"/>
      <c r="AD139" s="27"/>
      <c r="AE139" s="27"/>
      <c r="AF139" s="27"/>
      <c r="BA139"/>
    </row>
    <row r="140" spans="1:60" x14ac:dyDescent="0.25">
      <c r="A140"/>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c r="AB140" s="27"/>
      <c r="AC140" s="27"/>
      <c r="AD140" s="27"/>
      <c r="AE140" s="27"/>
      <c r="AF140" s="27"/>
      <c r="BA140"/>
    </row>
    <row r="141" spans="1:60" x14ac:dyDescent="0.25">
      <c r="A141"/>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c r="AB141" s="27"/>
      <c r="AC141" s="27"/>
      <c r="AD141" s="27"/>
      <c r="AE141" s="27"/>
      <c r="AF141" s="27"/>
      <c r="BA141"/>
    </row>
    <row r="142" spans="1:60" x14ac:dyDescent="0.25">
      <c r="A142"/>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c r="AB142" s="27"/>
      <c r="AC142" s="27"/>
      <c r="AD142" s="27"/>
      <c r="AE142" s="27"/>
      <c r="AF142" s="27"/>
      <c r="BA142"/>
    </row>
    <row r="143" spans="1:60" x14ac:dyDescent="0.25">
      <c r="A143"/>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c r="AB143" s="27"/>
      <c r="AC143" s="27"/>
      <c r="AD143" s="27"/>
      <c r="AE143" s="27"/>
      <c r="AF143" s="27"/>
      <c r="BA143"/>
    </row>
    <row r="144" spans="1:60" x14ac:dyDescent="0.25">
      <c r="A144"/>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c r="AB144" s="27"/>
      <c r="AC144" s="27"/>
      <c r="AD144" s="27"/>
      <c r="AE144" s="27"/>
      <c r="AF144" s="27"/>
      <c r="BA144"/>
    </row>
    <row r="145" spans="3:33" customFormat="1" x14ac:dyDescent="0.25">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c r="AB145" s="27"/>
      <c r="AC145" s="27"/>
      <c r="AD145" s="27"/>
      <c r="AE145" s="27"/>
      <c r="AF145" s="27"/>
      <c r="AG145" s="27"/>
    </row>
    <row r="146" spans="3:33" customFormat="1" x14ac:dyDescent="0.25">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c r="AB146" s="27"/>
      <c r="AC146" s="27"/>
      <c r="AD146" s="27"/>
      <c r="AE146" s="27"/>
      <c r="AF146" s="27"/>
      <c r="AG146" s="27"/>
    </row>
    <row r="147" spans="3:33" customFormat="1" x14ac:dyDescent="0.25">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27"/>
      <c r="AG147" s="27"/>
    </row>
    <row r="148" spans="3:33" customFormat="1" x14ac:dyDescent="0.25">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c r="AB148" s="27"/>
      <c r="AC148" s="27"/>
      <c r="AD148" s="27"/>
      <c r="AE148" s="27"/>
      <c r="AF148" s="27"/>
      <c r="AG148" s="27"/>
    </row>
    <row r="149" spans="3:33" customFormat="1" x14ac:dyDescent="0.25">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c r="AB149" s="27"/>
      <c r="AC149" s="27"/>
      <c r="AD149" s="27"/>
      <c r="AE149" s="27"/>
      <c r="AF149" s="27"/>
      <c r="AG149" s="27"/>
    </row>
    <row r="150" spans="3:33" customFormat="1" x14ac:dyDescent="0.25">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c r="AB150" s="27"/>
      <c r="AC150" s="27"/>
      <c r="AD150" s="27"/>
      <c r="AE150" s="27"/>
      <c r="AF150" s="27"/>
      <c r="AG150" s="27"/>
    </row>
    <row r="151" spans="3:33" customFormat="1" x14ac:dyDescent="0.25">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c r="AB151" s="27"/>
      <c r="AC151" s="27"/>
      <c r="AD151" s="27"/>
      <c r="AE151" s="27"/>
      <c r="AF151" s="27"/>
      <c r="AG151" s="27"/>
    </row>
    <row r="152" spans="3:33" customFormat="1" x14ac:dyDescent="0.25">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c r="AB152" s="27"/>
      <c r="AC152" s="27"/>
      <c r="AD152" s="27"/>
      <c r="AE152" s="27"/>
      <c r="AF152" s="27"/>
      <c r="AG152" s="27"/>
    </row>
    <row r="153" spans="3:33" customFormat="1" x14ac:dyDescent="0.25">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c r="AB153" s="27"/>
      <c r="AC153" s="27"/>
      <c r="AD153" s="27"/>
      <c r="AE153" s="27"/>
      <c r="AF153" s="27"/>
      <c r="AG153" s="27"/>
    </row>
    <row r="154" spans="3:33" customFormat="1" x14ac:dyDescent="0.25">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c r="AB154" s="27"/>
      <c r="AC154" s="27"/>
      <c r="AD154" s="27"/>
      <c r="AE154" s="27"/>
      <c r="AF154" s="27"/>
      <c r="AG154" s="27"/>
    </row>
    <row r="155" spans="3:33" customFormat="1" x14ac:dyDescent="0.25">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c r="AB155" s="27"/>
      <c r="AC155" s="27"/>
      <c r="AD155" s="27"/>
      <c r="AE155" s="27"/>
      <c r="AF155" s="27"/>
      <c r="AG155" s="27"/>
    </row>
    <row r="156" spans="3:33" customFormat="1" x14ac:dyDescent="0.25">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c r="AB156" s="27"/>
      <c r="AC156" s="27"/>
      <c r="AD156" s="27"/>
      <c r="AE156" s="27"/>
      <c r="AF156" s="27"/>
      <c r="AG156" s="27"/>
    </row>
    <row r="157" spans="3:33" customFormat="1" x14ac:dyDescent="0.25">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c r="AB157" s="27"/>
      <c r="AC157" s="27"/>
      <c r="AD157" s="27"/>
      <c r="AE157" s="27"/>
      <c r="AF157" s="27"/>
      <c r="AG157" s="27"/>
    </row>
    <row r="158" spans="3:33" customFormat="1" x14ac:dyDescent="0.25">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27"/>
      <c r="AG158" s="27"/>
    </row>
    <row r="159" spans="3:33" customFormat="1" x14ac:dyDescent="0.25">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c r="AB159" s="27"/>
      <c r="AC159" s="27"/>
      <c r="AD159" s="27"/>
      <c r="AE159" s="27"/>
      <c r="AF159" s="27"/>
      <c r="AG159" s="27"/>
    </row>
  </sheetData>
  <phoneticPr fontId="2"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J13" sqref="J13"/>
    </sheetView>
  </sheetViews>
  <sheetFormatPr defaultColWidth="8.85546875" defaultRowHeight="15" x14ac:dyDescent="0.25"/>
  <sheetData>
    <row r="1" spans="1:1" x14ac:dyDescent="0.25">
      <c r="A1" s="12" t="s">
        <v>133</v>
      </c>
    </row>
    <row r="2" spans="1:1" ht="15.75" x14ac:dyDescent="0.25">
      <c r="A2" s="11" t="s">
        <v>127</v>
      </c>
    </row>
    <row r="3" spans="1:1" ht="15.75" x14ac:dyDescent="0.25">
      <c r="A3" s="11" t="s">
        <v>128</v>
      </c>
    </row>
    <row r="4" spans="1:1" ht="15.75" x14ac:dyDescent="0.25">
      <c r="A4" s="11" t="s">
        <v>129</v>
      </c>
    </row>
    <row r="5" spans="1:1" ht="15.75" x14ac:dyDescent="0.25">
      <c r="A5" s="11" t="s">
        <v>130</v>
      </c>
    </row>
    <row r="6" spans="1:1" ht="15.75" x14ac:dyDescent="0.25">
      <c r="A6" s="11" t="s">
        <v>131</v>
      </c>
    </row>
    <row r="7" spans="1:1" ht="15.75" x14ac:dyDescent="0.25">
      <c r="A7" s="11" t="s">
        <v>132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About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Toshiba</cp:lastModifiedBy>
  <dcterms:created xsi:type="dcterms:W3CDTF">2022-07-18T15:46:49Z</dcterms:created>
  <dcterms:modified xsi:type="dcterms:W3CDTF">2023-05-05T19:00:00Z</dcterms:modified>
</cp:coreProperties>
</file>