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po64\Desktop\Lil - Excel Dashboards Class\Chapter 1 - Excel Dashboard Components\"/>
    </mc:Choice>
  </mc:AlternateContent>
  <xr:revisionPtr revIDLastSave="0" documentId="8_{E610A70D-AF7D-4371-A3D1-D5A27DBE5C83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8" r:id="rId1"/>
    <sheet name="Data " sheetId="6" r:id="rId2"/>
    <sheet name="Data Attribution" sheetId="7" r:id="rId3"/>
    <sheet name="Sheet5" sheetId="5" state="hidden" r:id="rId4"/>
    <sheet name="Data - Final" sheetId="1" state="hidden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G45" i="6"/>
  <c r="J6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6" i="6"/>
  <c r="K3" i="6"/>
</calcChain>
</file>

<file path=xl/sharedStrings.xml><?xml version="1.0" encoding="utf-8"?>
<sst xmlns="http://schemas.openxmlformats.org/spreadsheetml/2006/main" count="308" uniqueCount="37">
  <si>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</si>
  <si>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</si>
  <si>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</si>
  <si>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</si>
  <si>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</si>
  <si>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</si>
  <si>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</si>
  <si>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</si>
  <si>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</si>
  <si>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</si>
  <si>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</si>
  <si>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</si>
  <si>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</si>
  <si>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</si>
  <si>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</si>
  <si>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</si>
  <si>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</si>
  <si>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</si>
  <si>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</si>
  <si>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</si>
  <si>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</si>
  <si>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</si>
  <si>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</si>
  <si>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</si>
  <si>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</si>
  <si>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</si>
  <si>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The sample data in this dataset can be downloaded freely at contextures.com</t>
  </si>
  <si>
    <t>https://www.contextures.com/xlsampledata01.html</t>
  </si>
  <si>
    <t>Using an Excel Table</t>
  </si>
  <si>
    <t>Record Count</t>
  </si>
  <si>
    <t>Using the Cell Address</t>
  </si>
  <si>
    <t>Goldmeier</t>
  </si>
  <si>
    <t>Row Labels</t>
  </si>
  <si>
    <t>Grand Total</t>
  </si>
  <si>
    <t>Sum of Total</t>
  </si>
  <si>
    <t>Average of Total2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</si>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</sst>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4" fontId="2" fillId="0" borderId="0" xfId="0" applyNumberFormat="1" applyFont="1" applyBorder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1" fontId="3" fillId="0" borderId="0" xfId="0" applyNumberFormat="1" applyFont="1" applyBorder="1" applyAlignment="1" applyProtection="1">
      <alignment horizontal="left" vertical="center"/>
    </xf>
    <xf numFmtId="0" fontId="3" fillId="0" borderId="0" xfId="2" applyFont="1" applyBorder="1" applyAlignment="1" applyProtection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right"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4" fillId="2" borderId="3" xfId="0" applyFont="1" applyFill="1" applyBorder="1"/>
    <xf numFmtId="0" fontId="0" fillId="2" borderId="4" xfId="0" applyFill="1" applyBorder="1"/>
    <xf numFmtId="0" fontId="4" fillId="3" borderId="3" xfId="0" applyFont="1" applyFill="1" applyBorder="1"/>
    <xf numFmtId="0" fontId="0" fillId="3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10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</dxfs>
  <tableStyles count="1" defaultTableStyle="TableStyleMedium2" defaultPivotStyle="PivotStyleLight16">
    <tableStyle name="Invisible" pivot="0" table="0" count="0" xr9:uid="{980ED16C-C8A8-4FE3-9873-BE1FB749FB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Goldmeier" refreshedDate="44536.647038078707" createdVersion="7" refreshedVersion="7" minRefreshableVersion="3" recordCount="44" xr:uid="{71C45CBA-C8C4-499B-B29F-9B7AD91AA4D1}">
  <cacheSource type="worksheet">
    <worksheetSource name="Orders"/>
  </cacheSource>
  <cacheFields count="7">
    <cacheField name="OrderDate" numFmtId="14">
      <sharedItems containsSemiMixedTypes="0" containsNonDate="0" containsDate="1" containsString="0" minDate="2013-01-06T00:00:00" maxDate="2022-01-01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s v="Goldmeier"/>
      </sharedItems>
    </cacheField>
    <cacheField name="Item" numFmtId="0">
      <sharedItems/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275"/>
    </cacheField>
    <cacheField name="Total" numFmtId="0">
      <sharedItems containsSemiMixedTypes="0" containsString="0" containsNumber="1" minValue="0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13-01-06T00:00:00"/>
    <x v="0"/>
    <x v="0"/>
    <s v="Pencil"/>
    <n v="95"/>
    <n v="1.99"/>
    <n v="189.05"/>
  </r>
  <r>
    <d v="2013-01-23T00:00:00"/>
    <x v="1"/>
    <x v="1"/>
    <s v="Binder"/>
    <n v="50"/>
    <n v="19.989999999999998"/>
    <n v="999.49999999999989"/>
  </r>
  <r>
    <d v="2013-02-09T00:00:00"/>
    <x v="1"/>
    <x v="2"/>
    <s v="Pencil"/>
    <n v="36"/>
    <n v="4.99"/>
    <n v="179.64000000000001"/>
  </r>
  <r>
    <d v="2013-02-26T00:00:00"/>
    <x v="1"/>
    <x v="3"/>
    <s v="Pen"/>
    <n v="27"/>
    <n v="19.989999999999998"/>
    <n v="539.7299999999999"/>
  </r>
  <r>
    <d v="2013-03-15T00:00:00"/>
    <x v="2"/>
    <x v="4"/>
    <s v="Pencil"/>
    <n v="56"/>
    <n v="2.99"/>
    <n v="167.44"/>
  </r>
  <r>
    <d v="2013-04-01T00:00:00"/>
    <x v="0"/>
    <x v="0"/>
    <s v="Binder"/>
    <n v="60"/>
    <n v="4.99"/>
    <n v="299.40000000000003"/>
  </r>
  <r>
    <d v="2013-04-18T00:00:00"/>
    <x v="1"/>
    <x v="5"/>
    <s v="Pencil"/>
    <n v="75"/>
    <n v="1.99"/>
    <n v="149.25"/>
  </r>
  <r>
    <d v="2013-05-05T00:00:00"/>
    <x v="1"/>
    <x v="2"/>
    <s v="Pencil"/>
    <n v="90"/>
    <n v="4.99"/>
    <n v="449.1"/>
  </r>
  <r>
    <d v="2013-05-22T00:00:00"/>
    <x v="2"/>
    <x v="6"/>
    <s v="Pencil"/>
    <n v="32"/>
    <n v="1.99"/>
    <n v="63.68"/>
  </r>
  <r>
    <d v="2013-06-08T00:00:00"/>
    <x v="0"/>
    <x v="0"/>
    <s v="Binder"/>
    <n v="60"/>
    <n v="8.99"/>
    <n v="539.4"/>
  </r>
  <r>
    <d v="2013-06-25T00:00:00"/>
    <x v="1"/>
    <x v="7"/>
    <s v="Pencil"/>
    <n v="90"/>
    <n v="4.99"/>
    <n v="449.1"/>
  </r>
  <r>
    <d v="2013-07-12T00:00:00"/>
    <x v="0"/>
    <x v="8"/>
    <s v="Binder"/>
    <n v="29"/>
    <n v="1.99"/>
    <n v="57.71"/>
  </r>
  <r>
    <d v="2013-07-29T00:00:00"/>
    <x v="0"/>
    <x v="9"/>
    <s v="Binder"/>
    <n v="81"/>
    <n v="19.989999999999998"/>
    <n v="1619.1899999999998"/>
  </r>
  <r>
    <d v="2013-08-15T00:00:00"/>
    <x v="0"/>
    <x v="0"/>
    <s v="Pencil"/>
    <n v="35"/>
    <n v="4.99"/>
    <n v="174.65"/>
  </r>
  <r>
    <d v="2013-09-01T00:00:00"/>
    <x v="1"/>
    <x v="10"/>
    <s v="Desk"/>
    <n v="2"/>
    <n v="125"/>
    <n v="250"/>
  </r>
  <r>
    <d v="2013-09-18T00:00:00"/>
    <x v="0"/>
    <x v="0"/>
    <s v="Pen Set"/>
    <n v="16"/>
    <n v="15.99"/>
    <n v="255.84"/>
  </r>
  <r>
    <d v="2013-10-05T00:00:00"/>
    <x v="1"/>
    <x v="7"/>
    <s v="Binder"/>
    <n v="28"/>
    <n v="8.99"/>
    <n v="251.72"/>
  </r>
  <r>
    <d v="2013-10-22T00:00:00"/>
    <x v="0"/>
    <x v="0"/>
    <s v="Pen"/>
    <n v="64"/>
    <n v="8.99"/>
    <n v="575.36"/>
  </r>
  <r>
    <d v="2013-11-08T00:00:00"/>
    <x v="0"/>
    <x v="9"/>
    <s v="Pen"/>
    <n v="15"/>
    <n v="19.989999999999998"/>
    <n v="299.84999999999997"/>
  </r>
  <r>
    <d v="2013-11-25T00:00:00"/>
    <x v="1"/>
    <x v="1"/>
    <s v="Pen Set"/>
    <n v="96"/>
    <n v="4.99"/>
    <n v="479.04"/>
  </r>
  <r>
    <d v="2013-12-12T00:00:00"/>
    <x v="1"/>
    <x v="10"/>
    <s v="Pencil"/>
    <n v="67"/>
    <n v="1.29"/>
    <n v="86.43"/>
  </r>
  <r>
    <d v="2013-12-29T00:00:00"/>
    <x v="0"/>
    <x v="9"/>
    <s v="Pen Set"/>
    <n v="74"/>
    <n v="15.99"/>
    <n v="1183.26"/>
  </r>
  <r>
    <d v="2014-01-15T00:00:00"/>
    <x v="1"/>
    <x v="3"/>
    <s v="Binder"/>
    <n v="46"/>
    <n v="8.99"/>
    <n v="413.54"/>
  </r>
  <r>
    <d v="2014-02-01T00:00:00"/>
    <x v="1"/>
    <x v="10"/>
    <s v="Binder"/>
    <n v="87"/>
    <n v="15"/>
    <n v="1305"/>
  </r>
  <r>
    <d v="2014-02-18T00:00:00"/>
    <x v="0"/>
    <x v="0"/>
    <s v="Binder"/>
    <n v="4"/>
    <n v="4.99"/>
    <n v="19.96"/>
  </r>
  <r>
    <d v="2014-03-07T00:00:00"/>
    <x v="2"/>
    <x v="4"/>
    <s v="Binder"/>
    <n v="7"/>
    <n v="19.989999999999998"/>
    <n v="139.92999999999998"/>
  </r>
  <r>
    <d v="2014-03-24T00:00:00"/>
    <x v="1"/>
    <x v="2"/>
    <s v="Pen Set"/>
    <n v="50"/>
    <n v="4.99"/>
    <n v="249.5"/>
  </r>
  <r>
    <d v="2014-04-10T00:00:00"/>
    <x v="1"/>
    <x v="5"/>
    <s v="Pencil"/>
    <n v="66"/>
    <n v="1.99"/>
    <n v="131.34"/>
  </r>
  <r>
    <d v="2014-04-27T00:00:00"/>
    <x v="0"/>
    <x v="8"/>
    <s v="Pen"/>
    <n v="96"/>
    <n v="4.99"/>
    <n v="479.04"/>
  </r>
  <r>
    <d v="2014-05-14T00:00:00"/>
    <x v="1"/>
    <x v="3"/>
    <s v="Pencil"/>
    <n v="53"/>
    <n v="1.29"/>
    <n v="68.37"/>
  </r>
  <r>
    <d v="2014-05-31T00:00:00"/>
    <x v="1"/>
    <x v="3"/>
    <s v="Binder"/>
    <n v="80"/>
    <n v="8.99"/>
    <n v="719.2"/>
  </r>
  <r>
    <d v="2014-06-17T00:00:00"/>
    <x v="1"/>
    <x v="1"/>
    <s v="Desk"/>
    <n v="5"/>
    <n v="125"/>
    <n v="625"/>
  </r>
  <r>
    <d v="2014-07-04T00:00:00"/>
    <x v="0"/>
    <x v="0"/>
    <s v="Pen Set"/>
    <n v="62"/>
    <n v="4.99"/>
    <n v="309.38"/>
  </r>
  <r>
    <d v="2014-07-21T00:00:00"/>
    <x v="1"/>
    <x v="7"/>
    <s v="Pen Set"/>
    <n v="55"/>
    <n v="12.49"/>
    <n v="686.95"/>
  </r>
  <r>
    <d v="2014-08-07T00:00:00"/>
    <x v="1"/>
    <x v="1"/>
    <s v="Pen Set"/>
    <n v="42"/>
    <n v="23.95"/>
    <n v="1005.9"/>
  </r>
  <r>
    <d v="2014-08-24T00:00:00"/>
    <x v="2"/>
    <x v="4"/>
    <s v="Desk"/>
    <n v="3"/>
    <n v="275"/>
    <n v="825"/>
  </r>
  <r>
    <d v="2014-09-10T00:00:00"/>
    <x v="1"/>
    <x v="3"/>
    <s v="Pencil"/>
    <n v="7"/>
    <n v="1.29"/>
    <n v="9.0300000000000011"/>
  </r>
  <r>
    <d v="2014-09-27T00:00:00"/>
    <x v="2"/>
    <x v="4"/>
    <s v="Pen"/>
    <n v="76"/>
    <n v="1.99"/>
    <n v="151.24"/>
  </r>
  <r>
    <d v="2014-10-14T00:00:00"/>
    <x v="2"/>
    <x v="6"/>
    <s v="Binder"/>
    <n v="57"/>
    <n v="19.989999999999998"/>
    <n v="1139.4299999999998"/>
  </r>
  <r>
    <d v="2014-10-31T00:00:00"/>
    <x v="1"/>
    <x v="5"/>
    <s v="Pencil"/>
    <n v="14"/>
    <n v="1.29"/>
    <n v="18.060000000000002"/>
  </r>
  <r>
    <d v="2014-11-17T00:00:00"/>
    <x v="1"/>
    <x v="2"/>
    <s v="Binder"/>
    <n v="11"/>
    <n v="4.99"/>
    <n v="54.89"/>
  </r>
  <r>
    <d v="2014-12-04T00:00:00"/>
    <x v="1"/>
    <x v="2"/>
    <s v="Binder"/>
    <n v="94"/>
    <n v="19.989999999999998"/>
    <n v="1879.06"/>
  </r>
  <r>
    <d v="2014-12-21T00:00:00"/>
    <x v="1"/>
    <x v="5"/>
    <s v="Binder"/>
    <n v="28"/>
    <n v="4.99"/>
    <n v="139.72"/>
  </r>
  <r>
    <d v="2021-12-31T00:00:00"/>
    <x v="1"/>
    <x v="11"/>
    <s v="Binder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77A4D-B414-447C-BA89-C300F3EA2BD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9:L13" firstHeaderRow="0" firstDataRow="1" firstDataCol="1"/>
  <pivotFields count="7">
    <pivotField numFmtId="14"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5"/>
        <item x="3"/>
        <item x="11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6" baseField="0" baseItem="0"/>
    <dataField name="Average of Total2" fld="6" subtotal="average" baseField="1" baseItem="1"/>
    <dataField name="Count of Ite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908BEB-16CC-4DA2-8396-EBA18EF5B28E}" name="Table3" displayName="Table3" ref="A1:G5" totalsRowShown="0">
  <autoFilter ref="A1:G5" xr:uid="{D4908BEB-16CC-4DA2-8396-EBA18EF5B28E}"/>
  <tableColumns count="7">
    <tableColumn id="1" xr3:uid="{FC301DA8-7AC0-4010-B568-FFB072A36905}" name="OrderDate" dataDxfId="0"/>
    <tableColumn id="2" xr3:uid="{99447841-E2BA-4FD3-8C08-5125B47899CB}" name="Region"/>
    <tableColumn id="3" xr3:uid="{7C20D478-4AF9-44BD-A552-340BA023FDB4}" name="Rep"/>
    <tableColumn id="4" xr3:uid="{A9DA6918-FDDA-4E1F-A067-E1BB539B41F0}" name="Item"/>
    <tableColumn id="5" xr3:uid="{69F5C17D-E5DC-4BAE-BEB4-452BD3F4C0A7}" name="Units"/>
    <tableColumn id="6" xr3:uid="{A4F716BA-84C4-4A5C-AAF0-308FE4D6EBC9}" name="Unit Cost"/>
    <tableColumn id="7" xr3:uid="{DDBA5AAA-6D82-46C4-A110-CEEE8A77A28E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CC0C2A-6F59-41CC-BBE3-B4699DE4F1EE}" name="Orders" displayName="Orders" ref="A1:G45" totalsRowShown="0">
  <autoFilter ref="A1:G45" xr:uid="{C1CC0C2A-6F59-41CC-BBE3-B4699DE4F1EE}"/>
  <tableColumns count="7">
    <tableColumn id="1" xr3:uid="{B2563C69-0641-45CF-A246-5BB93104E0C9}" name="OrderDate" dataDxfId="1"/>
    <tableColumn id="2" xr3:uid="{C45356BD-3CD3-4603-B7C6-E167A46926FB}" name="Region"/>
    <tableColumn id="3" xr3:uid="{33E5CF1C-4672-48F7-9E78-86F639D56FD4}" name="Rep"/>
    <tableColumn id="4" xr3:uid="{4E03B8E4-1DB7-45A4-AF95-F7521EE22027}" name="Item"/>
    <tableColumn id="5" xr3:uid="{CB91B46D-A327-4650-9984-78F241AFA3FD}" name="Units"/>
    <tableColumn id="6" xr3:uid="{8138B7FC-562D-41DA-8878-105A2A77CB11}" name="Unit Cost"/>
    <tableColumn id="7" xr3:uid="{890ED951-9976-4F56-94DF-0FE1FEC13C56}" name="Total">
      <calculatedColumnFormula>F2*E2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9">
  <autoFilter ref="A1:G44" xr:uid="{00000000-0009-0000-0100-000001000000}"/>
  <tableColumns count="7">
    <tableColumn id="1" xr3:uid="{00000000-0010-0000-0000-000001000000}" name="OrderDate" dataDxfId="8"/>
    <tableColumn id="2" xr3:uid="{00000000-0010-0000-0000-000002000000}" name="Region" dataDxfId="7" dataCellStyle="Normal_Sheet1"/>
    <tableColumn id="3" xr3:uid="{00000000-0010-0000-0000-000003000000}" name="Rep" dataDxfId="6"/>
    <tableColumn id="4" xr3:uid="{00000000-0010-0000-0000-000004000000}" name="Item" dataDxfId="5" dataCellStyle="Normal_TapePivot"/>
    <tableColumn id="5" xr3:uid="{00000000-0010-0000-0000-000005000000}" name="Units" dataDxfId="4"/>
    <tableColumn id="6" xr3:uid="{00000000-0010-0000-0000-000006000000}" name="Unit Cost" dataDxfId="3" dataCellStyle="Comma"/>
    <tableColumn id="7" xr3:uid="{00000000-0010-0000-0000-000007000000}" name="Total" dataDxfId="2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2887-9677-40E2-8739-6BD6E99FB37E}">
  <dimension ref="A1:G5"/>
  <sheetViews>
    <sheetView workbookViewId="0">
      <selection activeCell="G1" sqref="G1:G5"/>
    </sheetView>
  </sheetViews>
  <sheetFormatPr defaultRowHeight="15" x14ac:dyDescent="0.25"/>
  <cols>
    <col min="1" max="1" width="12.42578125" customWidth="1"/>
    <col min="2" max="2" width="9.28515625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4">
        <v>41994</v>
      </c>
      <c r="B2" t="s">
        <v>10</v>
      </c>
      <c r="C2" t="s">
        <v>18</v>
      </c>
      <c r="D2" t="s">
        <v>12</v>
      </c>
      <c r="E2">
        <v>28</v>
      </c>
      <c r="F2">
        <v>4.99</v>
      </c>
      <c r="G2">
        <v>139.72</v>
      </c>
    </row>
    <row r="3" spans="1:7" x14ac:dyDescent="0.25">
      <c r="A3" s="14">
        <v>41943</v>
      </c>
      <c r="B3" t="s">
        <v>10</v>
      </c>
      <c r="C3" t="s">
        <v>18</v>
      </c>
      <c r="D3" t="s">
        <v>9</v>
      </c>
      <c r="E3">
        <v>14</v>
      </c>
      <c r="F3">
        <v>1.29</v>
      </c>
      <c r="G3">
        <v>18.060000000000002</v>
      </c>
    </row>
    <row r="4" spans="1:7" x14ac:dyDescent="0.25">
      <c r="A4" s="14">
        <v>41739</v>
      </c>
      <c r="B4" t="s">
        <v>10</v>
      </c>
      <c r="C4" t="s">
        <v>18</v>
      </c>
      <c r="D4" t="s">
        <v>9</v>
      </c>
      <c r="E4">
        <v>66</v>
      </c>
      <c r="F4">
        <v>1.99</v>
      </c>
      <c r="G4">
        <v>131.34</v>
      </c>
    </row>
    <row r="5" spans="1:7" x14ac:dyDescent="0.25">
      <c r="A5" s="14">
        <v>41382</v>
      </c>
      <c r="B5" t="s">
        <v>10</v>
      </c>
      <c r="C5" t="s">
        <v>18</v>
      </c>
      <c r="D5" t="s">
        <v>9</v>
      </c>
      <c r="E5">
        <v>75</v>
      </c>
      <c r="F5">
        <v>1.99</v>
      </c>
      <c r="G5">
        <v>149.25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B1" workbookViewId="0">
      <selection activeCell="J11" sqref="J11"/>
    </sheetView>
  </sheetViews>
  <sheetFormatPr defaultRowHeight="15" x14ac:dyDescent="0.25"/>
  <cols>
    <col min="1" max="1" width="17.28515625" customWidth="1"/>
    <col min="2" max="2" width="9.5703125" customWidth="1"/>
    <col min="6" max="6" width="11.28515625" customWidth="1"/>
    <col min="7" max="7" width="14.28515625" customWidth="1"/>
    <col min="9" max="9" width="13.140625" bestFit="1" customWidth="1"/>
    <col min="10" max="10" width="12" bestFit="1" customWidth="1"/>
    <col min="11" max="11" width="16.5703125" bestFit="1" customWidth="1"/>
    <col min="12" max="12" width="13.28515625" bestFit="1" customWidth="1"/>
    <col min="13" max="13" width="7.85546875" bestFit="1" customWidth="1"/>
    <col min="14" max="17" width="8" bestFit="1" customWidth="1"/>
    <col min="18" max="18" width="7" bestFit="1" customWidth="1"/>
    <col min="19" max="20" width="8" bestFit="1" customWidth="1"/>
    <col min="21" max="21" width="10.28515625" bestFit="1" customWidth="1"/>
    <col min="22" max="2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 s="14">
        <v>41280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f t="shared" ref="G2:G44" si="0">F2*E2</f>
        <v>189.05</v>
      </c>
      <c r="I2" s="17" t="s">
        <v>30</v>
      </c>
      <c r="J2" s="18"/>
    </row>
    <row r="3" spans="1:12" x14ac:dyDescent="0.25">
      <c r="A3" s="14">
        <v>41297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f t="shared" si="0"/>
        <v>999.49999999999989</v>
      </c>
      <c r="I3" s="15" t="s">
        <v>29</v>
      </c>
      <c r="J3" s="16">
        <f>COUNTA(A2:A45)</f>
        <v>44</v>
      </c>
      <c r="K3" t="str">
        <f ca="1">_xlfn.FORMULATEXT(J3)</f>
        <v>=COUNTA(A2:A45)</v>
      </c>
    </row>
    <row r="4" spans="1:12" x14ac:dyDescent="0.25">
      <c r="A4" s="14">
        <v>41314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f t="shared" si="0"/>
        <v>179.64000000000001</v>
      </c>
    </row>
    <row r="5" spans="1:12" x14ac:dyDescent="0.25">
      <c r="A5" s="14">
        <v>41331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f t="shared" si="0"/>
        <v>539.7299999999999</v>
      </c>
      <c r="I5" s="19" t="s">
        <v>28</v>
      </c>
      <c r="J5" s="20"/>
    </row>
    <row r="6" spans="1:12" x14ac:dyDescent="0.25">
      <c r="A6" s="14">
        <v>41348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f t="shared" si="0"/>
        <v>167.44</v>
      </c>
      <c r="I6" s="15" t="s">
        <v>29</v>
      </c>
      <c r="J6" s="16">
        <f>COUNTA(Orders[OrderDate])</f>
        <v>44</v>
      </c>
      <c r="K6" t="str">
        <f ca="1">_xlfn.FORMULATEXT(J6)</f>
        <v>=COUNTA(Orders[OrderDate])</v>
      </c>
    </row>
    <row r="7" spans="1:12" x14ac:dyDescent="0.25">
      <c r="A7" s="14">
        <v>41365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f t="shared" si="0"/>
        <v>299.40000000000003</v>
      </c>
    </row>
    <row r="8" spans="1:12" x14ac:dyDescent="0.25">
      <c r="A8" s="14">
        <v>41382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f t="shared" si="0"/>
        <v>149.25</v>
      </c>
    </row>
    <row r="9" spans="1:12" x14ac:dyDescent="0.25">
      <c r="A9" s="14">
        <v>41399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f t="shared" si="0"/>
        <v>449.1</v>
      </c>
      <c r="I9" s="21" t="s">
        <v>32</v>
      </c>
      <c r="J9" t="s">
        <v>34</v>
      </c>
      <c r="K9" t="s">
        <v>35</v>
      </c>
      <c r="L9" t="s">
        <v>36</v>
      </c>
    </row>
    <row r="10" spans="1:12" x14ac:dyDescent="0.25">
      <c r="A10" s="14">
        <v>41416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f t="shared" si="0"/>
        <v>63.68</v>
      </c>
      <c r="I10" s="22" t="s">
        <v>10</v>
      </c>
      <c r="J10" s="23">
        <v>11139.069999999998</v>
      </c>
      <c r="K10" s="23">
        <v>445.56279999999992</v>
      </c>
      <c r="L10" s="23">
        <v>25</v>
      </c>
    </row>
    <row r="11" spans="1:12" x14ac:dyDescent="0.25">
      <c r="A11" s="14">
        <v>41433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f t="shared" si="0"/>
        <v>539.4</v>
      </c>
      <c r="I11" s="22" t="s">
        <v>7</v>
      </c>
      <c r="J11" s="23">
        <v>6002.09</v>
      </c>
      <c r="K11" s="23">
        <v>461.69923076923078</v>
      </c>
      <c r="L11" s="23">
        <v>13</v>
      </c>
    </row>
    <row r="12" spans="1:12" x14ac:dyDescent="0.25">
      <c r="A12" s="14">
        <v>41450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f t="shared" si="0"/>
        <v>449.1</v>
      </c>
      <c r="I12" s="22" t="s">
        <v>16</v>
      </c>
      <c r="J12" s="23">
        <v>2486.7199999999998</v>
      </c>
      <c r="K12" s="23">
        <v>414.45333333333332</v>
      </c>
      <c r="L12" s="23">
        <v>6</v>
      </c>
    </row>
    <row r="13" spans="1:12" x14ac:dyDescent="0.25">
      <c r="A13" s="14">
        <v>41467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f t="shared" si="0"/>
        <v>57.71</v>
      </c>
      <c r="I13" s="22" t="s">
        <v>33</v>
      </c>
      <c r="J13" s="23">
        <v>19627.879999999997</v>
      </c>
      <c r="K13" s="23">
        <v>446.08818181818174</v>
      </c>
      <c r="L13" s="23">
        <v>44</v>
      </c>
    </row>
    <row r="14" spans="1:12" x14ac:dyDescent="0.25">
      <c r="A14" s="14">
        <v>41484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f t="shared" si="0"/>
        <v>1619.1899999999998</v>
      </c>
    </row>
    <row r="15" spans="1:12" x14ac:dyDescent="0.25">
      <c r="A15" s="14">
        <v>41501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f t="shared" si="0"/>
        <v>174.65</v>
      </c>
    </row>
    <row r="16" spans="1:12" x14ac:dyDescent="0.25">
      <c r="A16" s="14">
        <v>41518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f t="shared" si="0"/>
        <v>250</v>
      </c>
    </row>
    <row r="17" spans="1:7" x14ac:dyDescent="0.25">
      <c r="A17" s="14">
        <v>41535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f t="shared" si="0"/>
        <v>255.84</v>
      </c>
    </row>
    <row r="18" spans="1:7" x14ac:dyDescent="0.25">
      <c r="A18" s="14">
        <v>41552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f t="shared" si="0"/>
        <v>251.72</v>
      </c>
    </row>
    <row r="19" spans="1:7" x14ac:dyDescent="0.25">
      <c r="A19" s="14">
        <v>41569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f t="shared" si="0"/>
        <v>575.36</v>
      </c>
    </row>
    <row r="20" spans="1:7" x14ac:dyDescent="0.25">
      <c r="A20" s="14">
        <v>41586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f t="shared" si="0"/>
        <v>299.84999999999997</v>
      </c>
    </row>
    <row r="21" spans="1:7" x14ac:dyDescent="0.25">
      <c r="A21" s="14">
        <v>41603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f t="shared" si="0"/>
        <v>479.04</v>
      </c>
    </row>
    <row r="22" spans="1:7" x14ac:dyDescent="0.25">
      <c r="A22" s="14">
        <v>41620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f t="shared" si="0"/>
        <v>86.43</v>
      </c>
    </row>
    <row r="23" spans="1:7" x14ac:dyDescent="0.25">
      <c r="A23" s="14">
        <v>41637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f t="shared" si="0"/>
        <v>1183.26</v>
      </c>
    </row>
    <row r="24" spans="1:7" x14ac:dyDescent="0.25">
      <c r="A24" s="14">
        <v>41654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f t="shared" si="0"/>
        <v>413.54</v>
      </c>
    </row>
    <row r="25" spans="1:7" x14ac:dyDescent="0.25">
      <c r="A25" s="14">
        <v>41671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f t="shared" si="0"/>
        <v>1305</v>
      </c>
    </row>
    <row r="26" spans="1:7" x14ac:dyDescent="0.25">
      <c r="A26" s="14">
        <v>41688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f t="shared" si="0"/>
        <v>19.96</v>
      </c>
    </row>
    <row r="27" spans="1:7" x14ac:dyDescent="0.25">
      <c r="A27" s="14">
        <v>41705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f t="shared" si="0"/>
        <v>139.92999999999998</v>
      </c>
    </row>
    <row r="28" spans="1:7" x14ac:dyDescent="0.25">
      <c r="A28" s="14">
        <v>41722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f t="shared" si="0"/>
        <v>249.5</v>
      </c>
    </row>
    <row r="29" spans="1:7" x14ac:dyDescent="0.25">
      <c r="A29" s="14">
        <v>41739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f t="shared" si="0"/>
        <v>131.34</v>
      </c>
    </row>
    <row r="30" spans="1:7" x14ac:dyDescent="0.25">
      <c r="A30" s="14">
        <v>41756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f t="shared" si="0"/>
        <v>479.04</v>
      </c>
    </row>
    <row r="31" spans="1:7" x14ac:dyDescent="0.25">
      <c r="A31" s="14">
        <v>41773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f t="shared" si="0"/>
        <v>68.37</v>
      </c>
    </row>
    <row r="32" spans="1:7" x14ac:dyDescent="0.25">
      <c r="A32" s="14">
        <v>41790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f t="shared" si="0"/>
        <v>719.2</v>
      </c>
    </row>
    <row r="33" spans="1:7" x14ac:dyDescent="0.25">
      <c r="A33" s="14">
        <v>41807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f t="shared" si="0"/>
        <v>625</v>
      </c>
    </row>
    <row r="34" spans="1:7" x14ac:dyDescent="0.25">
      <c r="A34" s="14">
        <v>41824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f t="shared" si="0"/>
        <v>309.38</v>
      </c>
    </row>
    <row r="35" spans="1:7" x14ac:dyDescent="0.25">
      <c r="A35" s="14">
        <v>41841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f t="shared" si="0"/>
        <v>686.95</v>
      </c>
    </row>
    <row r="36" spans="1:7" x14ac:dyDescent="0.25">
      <c r="A36" s="14">
        <v>41858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f t="shared" si="0"/>
        <v>1005.9</v>
      </c>
    </row>
    <row r="37" spans="1:7" x14ac:dyDescent="0.25">
      <c r="A37" s="14">
        <v>41875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f t="shared" si="0"/>
        <v>825</v>
      </c>
    </row>
    <row r="38" spans="1:7" x14ac:dyDescent="0.25">
      <c r="A38" s="14">
        <v>41892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f t="shared" si="0"/>
        <v>9.0300000000000011</v>
      </c>
    </row>
    <row r="39" spans="1:7" x14ac:dyDescent="0.25">
      <c r="A39" s="14">
        <v>41909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f t="shared" si="0"/>
        <v>151.24</v>
      </c>
    </row>
    <row r="40" spans="1:7" x14ac:dyDescent="0.25">
      <c r="A40" s="14">
        <v>41926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f t="shared" si="0"/>
        <v>1139.4299999999998</v>
      </c>
    </row>
    <row r="41" spans="1:7" x14ac:dyDescent="0.25">
      <c r="A41" s="14">
        <v>41943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f t="shared" si="0"/>
        <v>18.060000000000002</v>
      </c>
    </row>
    <row r="42" spans="1:7" x14ac:dyDescent="0.25">
      <c r="A42" s="14">
        <v>41960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f t="shared" si="0"/>
        <v>54.89</v>
      </c>
    </row>
    <row r="43" spans="1:7" x14ac:dyDescent="0.25">
      <c r="A43" s="14">
        <v>41977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f t="shared" si="0"/>
        <v>1879.06</v>
      </c>
    </row>
    <row r="44" spans="1:7" x14ac:dyDescent="0.25">
      <c r="A44" s="14">
        <v>41994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f t="shared" si="0"/>
        <v>139.72</v>
      </c>
    </row>
    <row r="45" spans="1:7" x14ac:dyDescent="0.25">
      <c r="A45" s="14">
        <v>44561</v>
      </c>
      <c r="B45" t="s">
        <v>10</v>
      </c>
      <c r="C45" t="s">
        <v>31</v>
      </c>
      <c r="D45" t="s">
        <v>12</v>
      </c>
      <c r="G45">
        <f>F45*E45</f>
        <v>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D24-ADA1-49C8-906B-A1B399E5ABB9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defaultRowHeight="15" x14ac:dyDescent="0.25"/>
  <cols>
    <col min="1" max="1" width="19.42578125" customWidth="1"/>
    <col min="2" max="2" width="9.5703125" customWidth="1"/>
    <col min="6" max="6" width="11.140625" customWidth="1"/>
    <col min="7" max="7" width="19.85546875" customWidth="1"/>
  </cols>
  <sheetData>
    <row r="1" spans="1:7" x14ac:dyDescent="0.2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25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25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25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25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25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25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25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25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25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25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25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25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25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25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25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25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25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25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25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25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25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25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25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25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25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25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25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25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25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25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25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25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25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25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25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25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25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25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25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25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25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25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25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Data </vt:lpstr>
      <vt:lpstr>Data Attribution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2014-10-29T16:39:48Z</dcterms:created>
  <dcterms:modified xsi:type="dcterms:W3CDTF">2021-12-06T20:36:25Z</dcterms:modified>
</cp:coreProperties>
</file>