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<sst xmlns="http://schemas.openxmlformats.org/spreadsheetml/2006/main" count="487" uniqueCount="451">
  <si>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</si>
  <si>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</si>
  <si>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</si>
  <si>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</si>
  <si>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</si>
  <si>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</si>
  <si>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</si>
  <si>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</si>
  <si>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</si>
  <si>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</si>
  <si>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</si>
  <si>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</si>
  <si>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</si>
  <si>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</si>
  <si>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</si>
  <si>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</si>
  <si>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</si>
  <si>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</si>
  <si>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</si>
  <si>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</si>
  <si>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</si>
  <si>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</si>
  <si>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</si>
  <si>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</si>
  <si>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</si>
  <si>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</si>
  <si>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</si>
  <si>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</si>
  <si>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</si>
  <si>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</si>
  <si>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</si>
  <si>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</si>
  <si>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</si>
  <si>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</si>
  <si>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</si>
  <si>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</si>
  <si>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</si>
  <si>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</si>
  <si>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</si>
  <si>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</si>
  <si>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</si>
  <si>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</si>
  <si>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</si>
  <si>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</si>
  <si>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</si>
  <si>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</si>
  <si>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</si>
  <si>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</si>
  <si>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</si>
  <si>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</si>
  <si>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</si>
  <si>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</si>
  <si>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</si>
  <si>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</si>
  <si>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</si>
  <si>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</si>
  <si>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</si>
  <si>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</si>
  <si>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</si>
  <si>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</si>
  <si>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</si>
  <si>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</si>
  <si>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</si>
  <si>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</si>
  <si>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</si>
  <si>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</si>
  <si>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</si>
  <si>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</si>
  <si>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</si>
  <si>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</si>
  <si>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</si>
  <si>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</si>
  <si>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</si>
  <si>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</si>
  <si>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</si>
  <si>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</si>
  <si>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</si>
  <si>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</si>
  <si>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</si>
  <si>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</si>
  <si>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</si>
  <si>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</si>
  <si>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</si>
  <si>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</si>
  <si>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</si>
  <si>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</si>
  <si>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</si>
  <si>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</si>
  <si>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</si>
  <si>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</si>
  <si>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</si>
  <si>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</si>
  <si>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</si>
  <si>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</si>
  <si>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</si>
  <si>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</si>
  <si>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</si>
  <si>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</si>
  <si>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</si>
  <si>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</si>
  <si>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</si>
  <si>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</si>
  <si>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</si>
  <si>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</si>
  <si>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</si>
  <si>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</si>
  <si>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</si>
  <si>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</si>
  <si>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</si>
  <si>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</si>
  <si>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</si>
  <si>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</si>
  <si>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</si>
  <si>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</si>
  <si>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</si>
  <si>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</si>
  <si>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</si>
  <si>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</si>
  <si>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</si>
  <si>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</si>
  <si>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</si>
  <si>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</si>
  <si>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</si>
  <si>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</si>
  <si>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</si>
  <si>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</si>
  <si>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</si>
  <si>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</si>
  <si>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</si>
  <si>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</si>
  <si>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</si>
  <si>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</si>
  <si>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</si>
  <si>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</si>
  <si>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</si>
  <si>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</si>
  <si>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</si>
  <si>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</si>
  <si>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</si>
  <si>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</si>
  <si>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</si>
  <si>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</si>
  <si>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</si>
  <si>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</si>
  <si>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</si>
  <si>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</si>
  <si>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</si>
  <si>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</si>
  <si>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</si>
  <si>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</si>
  <si>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</si>
  <si>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</si>
  <si>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</si>
  <si>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</si>
  <si>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</si>
  <si>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</si>
  <si>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</si>
  <si>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</si>
  <si>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</si>
  <si>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</si>
  <si>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</si>
  <si>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</si>
  <si>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</si>
  <si>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</si>
  <si>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</si>
  <si>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</si>
  <si>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</si>
  <si>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</si>
  <si>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</si>
  <si>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</si>
  <si>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</si>
  <si>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</si>
  <si>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</si>
  <si>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</si>
  <si>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</si>
  <si>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</si>
  <si>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</si>
  <si>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</si>
  <si>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</si>
  <si>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</si>
  <si>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</si>
  <si>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</si>
  <si>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</si>
  <si>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</si>
  <si>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</si>
  <si>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</si>
  <si>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</si>
  <si>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</si>
  <si>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</si>
  <si>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</si>
  <si>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</si>
  <si>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</si>
  <si>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</si>
  <si>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</si>
  <si>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</si>
  <si>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</si>
  <si>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</si>
  <si>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</si>
  <si>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</si>
  <si>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</si>
  <si>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</si>
  <si>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</si>
  <si>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</si>
  <si>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</si>
  <si>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</si>
  <si>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</si>
  <si>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</si>
  <si>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</si>
  <si>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</si>
  <si>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</si>
  <si>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</si>
  <si>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</si>
  <si>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</si>
  <si>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</si>
  <si>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</si>
  <si>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</si>
  <si>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</si>
  <si>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</si>
  <si>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</si>
  <si>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</si>
  <si>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</si>
  <si>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</si>
  <si>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</si>
  <si>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</si>
  <si>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</si>
  <si>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</si>
  <si>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</si>
  <si>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</si>
  <si>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</si>
  <si>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</si>
  <si>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</si>
  <si>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</si>
  <si>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</si>
  <si>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</si>
  <si>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</si>
  <si>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</si>
  <si>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</si>
  <si>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</si>
  <si>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</si>
  <si>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</si>
  <si>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</si>
  <si>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</si>
  <si>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</si>
  <si>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</si>
  <si>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</si>
  <si>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</si>
  <si>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</si>
  <si>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</si>
  <si>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</si>
  <si>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</si>
  <si>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</si>
  <si>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</si>
  <si>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</si>
  <si>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</si>
  <si>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</si>
  <si>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</si>
  <si>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</si>
  <si>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</si>
  <si>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</si>
  <si>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</si>
  <si>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</si>
  <si>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</si>
  <si>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</si>
  <si>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</si>
  <si>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</si>
  <si>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</si>
  <si>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</si>
  <si>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</si>
  <si>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</si>
  <si>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</si>
  <si>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</si>
  <si>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</si>
  <si>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</si>
  <si>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</si>
  <si>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</si>
  <si>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</si>
  <si>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</si>
  <si>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</si>
  <si>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</si>
  <si>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</si>
  <si>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</si>
  <si>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</si>
  <si>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</si>
  <si>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</si>
  <si>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</si>
  <si>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</si>
  <si>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</si>
  <si>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</si>
  <si>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</si>
  <si>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</si>
  <si>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</si>
  <si>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</si>
  <si>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</si>
  <si>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</si>
  <si>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</si>
  <si>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</si>
  <si>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</si>
  <si>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</si>
  <si>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</si>
  <si>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</si>
  <si>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</si>
  <si>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</si>
  <si>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</si>
  <si>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</si>
  <si>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</si>
  <si>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</si>
  <si>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</si>
  <si>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</si>
  <si>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</si>
  <si>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</si>
  <si>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</si>
  <si>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</si>
  <si>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</si>
  <si>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</si>
  <si>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</si>
  <si>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</si>
  <si>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</si>
  <si>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</si>
  <si>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</si>
  <si>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</si>
  <si>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</si>
  <si>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</si>
  <si>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</si>
  <si>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</si>
  <si>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</si>
  <si>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</si>
  <si>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</si>
  <si>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</si>
  <si>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</si>
  <si>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</si>
  <si>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</si>
  <si>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</si>
  <si>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</si>
  <si>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</si>
  <si>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</si>
  <si>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</si>
  <si>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</si>
  <si>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</si>
  <si>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</si>
  <si>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</si>
  <si>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</si>
  <si>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</si>
  <si>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</si>
  <si>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</si>
  <si>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</si>
  <si>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</si>
  <si>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</si>
  <si>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</si>
  <si>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</si>
  <si>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</si>
  <si>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</si>
  <si>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</si>
  <si>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</si>
  <si>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</si>
  <si>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</si>
  <si>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</si>
  <si>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</si>
  <si>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</si>
  <si>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</si>
  <si>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</si>
  <si>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</si>
  <si>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</si>
  <si>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</si>
  <si>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</si>
  <si>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</si>
  <si>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</si>
  <si>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</si>
  <si>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</si>
  <si>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</si>
  <si>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</si>
  <si>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</si>
  <si>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</si>
  <si>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</si>
  <si>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</si>
  <si>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</si>
  <si>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</si>
  <si>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</si>
  <si>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</si>
  <si>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</si>
  <si>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</si>
  <si>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</si>
  <si>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</si>
  <si>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</si>
  <si>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</si>
  <si>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</si>
  <si>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</si>
  <si>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</si>
  <si>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</si>
  <si>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</si>
  <si>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</si>
  <si>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</si>
  <si>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</si>
  <si>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</si>
  <si>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</si>
  <si>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</si>
  <si>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</si>
  <si>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</si>
  <si>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</si>
  <si>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</si>
  <si>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</si>
  <si>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</si>
  <si>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</si>
  <si>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</si>
  <si>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</si>
  <si>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</si>
  <si>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</si>
  <si>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</si>
  <si>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</si>
  <si>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</si>
  <si>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</si>
  <si>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</si>
  <si>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</si>
  <si>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</si>
  <si>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</si>
  <si>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</si>
  <si>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</si>
  <si>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</si>
  <si>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</si>
  <si>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</si>
  <si>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</si>
  <si>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</si>
  <si>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</si>
  <si>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</si>
  <si>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</si>
  <si>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</si>
  <si>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</si>
  <si>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</si>
  <si>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</si>
  <si>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</si>
  <si>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</si>
  <si>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</si>
  <si>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</si>
  <si>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</si>
  <si>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</si>
  <si>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</si>
  <si>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</si>
  <si>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</si>
  <si>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</si>
  <si>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</si>
  <si>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</si>
  <si>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030401</t>
    <phoneticPr fontId="19"/>
  </si>
  <si>
    <t>03</t>
    <phoneticPr fontId="19"/>
  </si>
  <si>
    <t>機能食品</t>
    <rPh sb="0" eb="2">
      <t>キノウ</t>
    </rPh>
    <rPh sb="2" eb="4">
      <t>ショクヒン</t>
    </rPh>
    <phoneticPr fontId="19"/>
  </si>
  <si>
    <t>-</t>
    <phoneticPr fontId="19"/>
  </si>
  <si>
    <t>オリヒロ</t>
    <phoneticPr fontId="19"/>
  </si>
  <si>
    <t>4971493105281</t>
    <phoneticPr fontId="19"/>
  </si>
  <si>
    <t>沖縄3種ウコン粒</t>
    <rPh sb="0" eb="2">
      <t>オキナワ</t>
    </rPh>
    <rPh sb="3" eb="4">
      <t>シュ</t>
    </rPh>
    <rPh sb="7" eb="8">
      <t>ツブ</t>
    </rPh>
    <phoneticPr fontId="19"/>
  </si>
  <si>
    <t>420粒</t>
    <rPh sb="3" eb="4">
      <t>ツブ</t>
    </rPh>
    <phoneticPr fontId="19"/>
  </si>
  <si>
    <t>0012</t>
    <phoneticPr fontId="19"/>
  </si>
  <si>
    <t>秋ウコン、キョウオウ（春ウコン）、ガジュツ（紫ウコン）の3種ウコンを合計2500mg配合（1日量中）。素材にこだわり沖縄の専用農場で有機栽培で大切に育てられたウコンを使用しています。お酒をよく飲まれる方や毎日の健康維持にご利用できます。</t>
    <rPh sb="0" eb="1">
      <t>アキ</t>
    </rPh>
    <rPh sb="11" eb="12">
      <t>ハル</t>
    </rPh>
    <rPh sb="22" eb="23">
      <t>ムラサキ</t>
    </rPh>
    <rPh sb="29" eb="30">
      <t>シュ</t>
    </rPh>
    <rPh sb="34" eb="36">
      <t>ゴウケイ</t>
    </rPh>
    <rPh sb="42" eb="44">
      <t>ハイゴウ</t>
    </rPh>
    <rPh sb="46" eb="47">
      <t>ニチ</t>
    </rPh>
    <rPh sb="47" eb="48">
      <t>リョウ</t>
    </rPh>
    <rPh sb="48" eb="49">
      <t>チュウ</t>
    </rPh>
    <rPh sb="51" eb="53">
      <t>ソザイ</t>
    </rPh>
    <rPh sb="58" eb="60">
      <t>オキナワ</t>
    </rPh>
    <rPh sb="61" eb="63">
      <t>センヨウ</t>
    </rPh>
    <rPh sb="63" eb="65">
      <t>ノウジョウ</t>
    </rPh>
    <rPh sb="66" eb="68">
      <t>ユウキ</t>
    </rPh>
    <rPh sb="68" eb="70">
      <t>サイバイ</t>
    </rPh>
    <rPh sb="71" eb="73">
      <t>タイセツ</t>
    </rPh>
    <rPh sb="74" eb="75">
      <t>ソダ</t>
    </rPh>
    <rPh sb="83" eb="85">
      <t>シヨウ</t>
    </rPh>
    <rPh sb="92" eb="93">
      <t>サケ</t>
    </rPh>
    <rPh sb="96" eb="97">
      <t>ノ</t>
    </rPh>
    <rPh sb="100" eb="101">
      <t>カタ</t>
    </rPh>
    <rPh sb="102" eb="104">
      <t>マイニチ</t>
    </rPh>
    <rPh sb="105" eb="107">
      <t>ケンコウ</t>
    </rPh>
    <rPh sb="107" eb="109">
      <t>イジ</t>
    </rPh>
    <rPh sb="111" eb="113">
      <t>リヨウ</t>
    </rPh>
    <phoneticPr fontId="19"/>
  </si>
  <si>
    <t>1日に14粒程度を目安にお食事などに数回分けて、水又はお湯とともにお召し上がりください。</t>
    <rPh sb="1" eb="2">
      <t>ニチ</t>
    </rPh>
    <rPh sb="5" eb="6">
      <t>ツブ</t>
    </rPh>
    <rPh sb="6" eb="8">
      <t>テイド</t>
    </rPh>
    <rPh sb="9" eb="11">
      <t>メヤス</t>
    </rPh>
    <rPh sb="13" eb="15">
      <t>ショクジ</t>
    </rPh>
    <rPh sb="18" eb="20">
      <t>スウカイ</t>
    </rPh>
    <rPh sb="20" eb="21">
      <t>ワ</t>
    </rPh>
    <rPh sb="24" eb="25">
      <t>ミズ</t>
    </rPh>
    <rPh sb="25" eb="26">
      <t>マタ</t>
    </rPh>
    <rPh sb="28" eb="29">
      <t>ユ</t>
    </rPh>
    <rPh sb="34" eb="35">
      <t>メ</t>
    </rPh>
    <rPh sb="36" eb="37">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</si>
</sst>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83345</xdr:colOff>
      <xdr:row>8</xdr:row>
      <xdr:rowOff>83343</xdr:rowOff>
    </xdr:from>
    <xdr:to>
      <xdr:col>11</xdr:col>
      <xdr:colOff>34925</xdr:colOff>
      <xdr:row>22</xdr:row>
      <xdr:rowOff>130968</xdr:rowOff>
    </xdr:to>
    <xdr:pic>
      <xdr:nvPicPr>
        <xdr:cNvPr id="3" name="図 2"/>
        <xdr:cNvPicPr>
          <a:picLocks noChangeAspect="1"/>
        </xdr:cNvPicPr>
      </xdr:nvPicPr>
      <xdr:blipFill>
        <a:blip xmlns:r="http://schemas.openxmlformats.org/officeDocument/2006/relationships" r:embed="rId1"/>
        <a:stretch>
          <a:fillRect/>
        </a:stretch>
      </xdr:blipFill>
      <xdr:spPr>
        <a:xfrm>
          <a:off x="762001" y="2238374"/>
          <a:ext cx="1761330" cy="354806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6"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42476</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445</v>
      </c>
      <c r="C6" s="144"/>
      <c r="D6" s="144"/>
      <c r="E6" s="144"/>
      <c r="F6" s="144"/>
      <c r="G6" s="144"/>
      <c r="H6" s="145"/>
      <c r="I6" s="103" t="s">
        <v>444</v>
      </c>
      <c r="J6" s="103"/>
      <c r="K6" s="103"/>
      <c r="L6" s="103"/>
      <c r="M6" s="103"/>
      <c r="N6" s="105" t="s">
        <v>446</v>
      </c>
      <c r="O6" s="105"/>
      <c r="P6" s="105"/>
      <c r="Q6" s="105"/>
      <c r="R6" s="105"/>
      <c r="S6" s="105"/>
      <c r="T6" s="105"/>
      <c r="U6" s="105"/>
      <c r="V6" s="105"/>
      <c r="W6" s="105"/>
      <c r="X6" s="105" t="s">
        <v>443</v>
      </c>
      <c r="Y6" s="105"/>
      <c r="Z6" s="105"/>
      <c r="AA6" s="105"/>
      <c r="AB6" s="105"/>
      <c r="AC6" s="105"/>
      <c r="AD6" s="105"/>
      <c r="AE6" s="105"/>
      <c r="AF6" s="105"/>
      <c r="AG6" s="105"/>
      <c r="AH6" s="103" t="s">
        <v>438</v>
      </c>
      <c r="AI6" s="103"/>
      <c r="AJ6" s="103"/>
      <c r="AK6" s="103"/>
      <c r="AL6" s="103" t="s">
        <v>447</v>
      </c>
      <c r="AM6" s="103"/>
      <c r="AN6" s="103"/>
      <c r="AO6" s="103"/>
      <c r="AP6" s="108">
        <v>4000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441</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440</v>
      </c>
      <c r="AK9" s="93"/>
      <c r="AL9" s="93"/>
      <c r="AM9" s="93"/>
      <c r="AN9" s="90" t="str">
        <f>VLOOKUP($AJ9,DATA1!$1:$168,2,FALSE)</f>
        <v>肝ケア（飲酒ケア）</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030401</v>
      </c>
      <c r="AA11" s="123"/>
      <c r="AB11" s="123"/>
      <c r="AC11" s="123"/>
      <c r="AD11" s="123"/>
      <c r="AE11" s="123"/>
      <c r="AF11" s="123"/>
      <c r="AG11" s="123"/>
      <c r="AH11" s="123"/>
      <c r="AI11" s="124"/>
      <c r="AJ11" s="125" t="s">
        <v>448</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42476</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03</v>
      </c>
      <c r="D4" s="8" t="str">
        <f>商品登録書!AJ9</f>
        <v>030401</v>
      </c>
      <c r="E4" s="8" t="str">
        <f>商品登録書!AJ11</f>
        <v>0012</v>
      </c>
      <c r="F4" s="8" t="str">
        <f>商品登録書!P14</f>
        <v>-</v>
      </c>
      <c r="G4" s="8" t="str">
        <f>商品登録書!T14</f>
        <v>-</v>
      </c>
      <c r="H4" s="8" t="str">
        <f>商品登録書!AE14</f>
        <v>-</v>
      </c>
      <c r="I4" s="8" t="str">
        <f>商品登録書!AL14</f>
        <v>-</v>
      </c>
      <c r="J4" s="70" t="str">
        <f>商品登録書!I6</f>
        <v>オリヒロ</v>
      </c>
      <c r="K4" s="70" t="str">
        <f>商品登録書!N6</f>
        <v>沖縄3種ウコン粒</v>
      </c>
      <c r="L4" s="70" t="str">
        <f>商品登録書!X6</f>
        <v>-</v>
      </c>
      <c r="M4" s="70" t="str">
        <f>商品登録書!AH6</f>
        <v>-</v>
      </c>
      <c r="N4" s="70" t="str">
        <f>商品登録書!AL6</f>
        <v>420粒</v>
      </c>
      <c r="O4" s="10" t="str">
        <f>商品登録書!B6</f>
        <v>4971493105281</v>
      </c>
      <c r="P4" s="10"/>
      <c r="Q4" s="70">
        <f>商品登録書!AP6</f>
        <v>4000</v>
      </c>
      <c r="R4" s="74" t="str">
        <f>商品登録書!P17</f>
        <v>秋ウコン、キョウオウ（春ウコン）、ガジュツ（紫ウコン）の3種ウコンを合計2500mg配合（1日量中）。素材にこだわり沖縄の専用農場で有機栽培で大切に育てられたウコンを使用しています。お酒をよく飲まれる方や毎日の健康維持にご利用できます。</v>
      </c>
      <c r="S4" s="74" t="str">
        <f>商品登録書!B26</f>
        <v>1日に14粒程度を目安にお食事などに数回分けて、水又はお湯とともにお召し上がりください。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42476</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2016-04-16T07:57:56Z</dcterms:modified>
</cp:coreProperties>
</file>