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B4" i="3"/>
  <c r="BA4"/>
  <c r="AZ4"/>
  <c r="AY4"/>
  <c r="AX4"/>
  <c r="AW4"/>
  <c r="AV4"/>
  <c r="AU4"/>
  <c r="AT4"/>
  <c r="AS4"/>
  <c r="AR4"/>
  <c r="U4"/>
  <c r="V4"/>
  <c r="W4"/>
  <c r="X4"/>
  <c r="Y4"/>
  <c r="Z4"/>
  <c r="AA4"/>
  <c r="AB4"/>
  <c r="AC4"/>
  <c r="AD4"/>
  <c r="AE4"/>
  <c r="AF4"/>
  <c r="AG4"/>
  <c r="AH4"/>
  <c r="AI4"/>
  <c r="AJ4"/>
  <c r="AK4"/>
  <c r="AL4"/>
  <c r="AM4"/>
  <c r="AN4"/>
  <c r="AO4"/>
  <c r="AP4"/>
  <c r="AQ4"/>
  <c r="T4"/>
  <c r="S4"/>
  <c r="R4"/>
  <c r="Q4"/>
  <c r="P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<sst xmlns="http://schemas.openxmlformats.org/spreadsheetml/2006/main" count="487" uniqueCount="451">
  <si>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</si>
  <si>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</si>
  <si>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</si>
  <si>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</si>
  <si>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</si>
  <si>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</si>
  <si>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</si>
  <si>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</si>
  <si>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</si>
  <si>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</si>
  <si>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</si>
  <si>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</si>
  <si>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</si>
  <si>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</si>
  <si>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</si>
  <si>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</si>
  <si>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</si>
  <si>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</si>
  <si>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</si>
  <si>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</si>
  <si>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</si>
  <si>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</si>
  <si>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</si>
  <si>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</si>
  <si>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</si>
  <si>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</si>
  <si>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</si>
  <si>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</si>
  <si>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</si>
  <si>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</si>
  <si>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</si>
  <si>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</si>
  <si>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</si>
  <si>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</si>
  <si>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</si>
  <si>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</si>
  <si>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</si>
  <si>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</si>
  <si>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</si>
  <si>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</si>
  <si>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</si>
  <si>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</si>
  <si>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</si>
  <si>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</si>
  <si>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</si>
  <si>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</si>
  <si>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</si>
  <si>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</si>
  <si>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</si>
  <si>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</si>
  <si>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</si>
  <si>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</si>
  <si>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</si>
  <si>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</si>
  <si>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</si>
  <si>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</si>
  <si>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</si>
  <si>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</si>
  <si>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</si>
  <si>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</si>
  <si>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</si>
  <si>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</si>
  <si>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</si>
  <si>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</si>
  <si>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</si>
  <si>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</si>
  <si>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</si>
  <si>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</si>
  <si>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</si>
  <si>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</si>
  <si>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</si>
  <si>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</si>
  <si>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</si>
  <si>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</si>
  <si>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</si>
  <si>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</si>
  <si>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</si>
  <si>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</si>
  <si>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</si>
  <si>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</si>
  <si>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</si>
  <si>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</si>
  <si>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</si>
  <si>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</si>
  <si>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</si>
  <si>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</si>
  <si>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</si>
  <si>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</si>
  <si>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</si>
  <si>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</si>
  <si>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</si>
  <si>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</si>
  <si>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</si>
  <si>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</si>
  <si>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</si>
  <si>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</si>
  <si>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</si>
  <si>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</si>
  <si>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</si>
  <si>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</si>
  <si>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</si>
  <si>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</si>
  <si>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</si>
  <si>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</si>
  <si>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</si>
  <si>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</si>
  <si>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</si>
  <si>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</si>
  <si>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</si>
  <si>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</si>
  <si>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</si>
  <si>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</si>
  <si>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</si>
  <si>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</si>
  <si>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</si>
  <si>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</si>
  <si>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</si>
  <si>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</si>
  <si>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</si>
  <si>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</si>
  <si>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</si>
  <si>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</si>
  <si>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</si>
  <si>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</si>
  <si>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</si>
  <si>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</si>
  <si>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</si>
  <si>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</si>
  <si>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</si>
  <si>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</si>
  <si>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</si>
  <si>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</si>
  <si>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</si>
  <si>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</si>
  <si>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</si>
  <si>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</si>
  <si>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</si>
  <si>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</si>
  <si>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</si>
  <si>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</si>
  <si>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</si>
  <si>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</si>
  <si>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</si>
  <si>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</si>
  <si>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</si>
  <si>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</si>
  <si>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</si>
  <si>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</si>
  <si>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</si>
  <si>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</si>
  <si>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</si>
  <si>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</si>
  <si>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</si>
  <si>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</si>
  <si>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</si>
  <si>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</si>
  <si>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</si>
  <si>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</si>
  <si>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</si>
  <si>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</si>
  <si>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</si>
  <si>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</si>
  <si>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</si>
  <si>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</si>
  <si>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</si>
  <si>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</si>
  <si>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</si>
  <si>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</si>
  <si>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</si>
  <si>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</si>
  <si>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</si>
  <si>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</si>
  <si>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</si>
  <si>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</si>
  <si>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</si>
  <si>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</si>
  <si>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</si>
  <si>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</si>
  <si>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</si>
  <si>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</si>
  <si>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</si>
  <si>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</si>
  <si>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</si>
  <si>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</si>
  <si>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</si>
  <si>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</si>
  <si>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</si>
  <si>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</si>
  <si>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</si>
  <si>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</si>
  <si>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</si>
  <si>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</si>
  <si>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</si>
  <si>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</si>
  <si>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</si>
  <si>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</si>
  <si>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</si>
  <si>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</si>
  <si>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</si>
  <si>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</si>
  <si>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</si>
  <si>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</si>
  <si>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</si>
  <si>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</si>
  <si>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</si>
  <si>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</si>
  <si>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</si>
  <si>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</si>
  <si>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</si>
  <si>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</si>
  <si>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</si>
  <si>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</si>
  <si>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</si>
  <si>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</si>
  <si>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</si>
  <si>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</si>
  <si>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</si>
  <si>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</si>
  <si>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</si>
  <si>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</si>
  <si>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</si>
  <si>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</si>
  <si>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</si>
  <si>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</si>
  <si>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</si>
  <si>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</si>
  <si>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</si>
  <si>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</si>
  <si>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</si>
  <si>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</si>
  <si>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</si>
  <si>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</si>
  <si>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</si>
  <si>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</si>
  <si>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</si>
  <si>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</si>
  <si>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</si>
  <si>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</si>
  <si>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</si>
  <si>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</si>
  <si>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</si>
  <si>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</si>
  <si>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</si>
  <si>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</si>
  <si>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</si>
  <si>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</si>
  <si>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</si>
  <si>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</si>
  <si>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</si>
  <si>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</si>
  <si>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</si>
  <si>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</si>
  <si>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</si>
  <si>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</si>
  <si>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</si>
  <si>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</si>
  <si>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</si>
  <si>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</si>
  <si>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</si>
  <si>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</si>
  <si>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</si>
  <si>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</si>
  <si>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</si>
  <si>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</si>
  <si>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</si>
  <si>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</si>
  <si>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</si>
  <si>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</si>
  <si>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</si>
  <si>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</si>
  <si>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</si>
  <si>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</si>
  <si>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</si>
  <si>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</si>
  <si>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</si>
  <si>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</si>
  <si>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</si>
  <si>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</si>
  <si>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</si>
  <si>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</si>
  <si>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</si>
  <si>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</si>
  <si>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</si>
  <si>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</si>
  <si>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</si>
  <si>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</si>
  <si>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</si>
  <si>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</si>
  <si>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</si>
  <si>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</si>
  <si>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</si>
  <si>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</si>
  <si>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</si>
  <si>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</si>
  <si>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</si>
  <si>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</si>
  <si>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</si>
  <si>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</si>
  <si>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</si>
  <si>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</si>
  <si>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</si>
  <si>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</si>
  <si>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</si>
  <si>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</si>
  <si>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</si>
  <si>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</si>
  <si>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</si>
  <si>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</si>
  <si>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</si>
  <si>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</si>
  <si>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</si>
  <si>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</si>
  <si>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</si>
  <si>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</si>
  <si>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</si>
  <si>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</si>
  <si>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</si>
  <si>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</si>
  <si>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</si>
  <si>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</si>
  <si>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</si>
  <si>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</si>
  <si>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</si>
  <si>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</si>
  <si>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</si>
  <si>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</si>
  <si>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</si>
  <si>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</si>
  <si>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</si>
  <si>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</si>
  <si>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</si>
  <si>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</si>
  <si>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</si>
  <si>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</si>
  <si>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</si>
  <si>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</si>
  <si>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</si>
  <si>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</si>
  <si>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</si>
  <si>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</si>
  <si>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</si>
  <si>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</si>
  <si>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</si>
  <si>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</si>
  <si>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</si>
  <si>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</si>
  <si>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</si>
  <si>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</si>
  <si>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</si>
  <si>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</si>
  <si>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</si>
  <si>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</si>
  <si>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</si>
  <si>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</si>
  <si>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</si>
  <si>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</si>
  <si>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</si>
  <si>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</si>
  <si>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</si>
  <si>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</si>
  <si>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</si>
  <si>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</si>
  <si>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</si>
  <si>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</si>
  <si>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</si>
  <si>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</si>
  <si>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</si>
  <si>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</si>
  <si>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</si>
  <si>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</si>
  <si>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</si>
  <si>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</si>
  <si>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</si>
  <si>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</si>
  <si>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</si>
  <si>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</si>
  <si>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</si>
  <si>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</si>
  <si>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</si>
  <si>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</si>
  <si>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</si>
  <si>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</si>
  <si>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</si>
  <si>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</si>
  <si>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</si>
  <si>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</si>
  <si>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</si>
  <si>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</si>
  <si>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</si>
  <si>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</si>
  <si>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</si>
  <si>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</si>
  <si>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</si>
  <si>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</si>
  <si>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</si>
  <si>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</si>
  <si>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</si>
  <si>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</si>
  <si>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</si>
  <si>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</si>
  <si>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</si>
  <si>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</si>
  <si>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</si>
  <si>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</si>
  <si>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</si>
  <si>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</si>
  <si>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</si>
  <si>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</si>
  <si>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</si>
  <si>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</si>
  <si>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</si>
  <si>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</si>
  <si>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</si>
  <si>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</si>
  <si>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</si>
  <si>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</si>
  <si>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</si>
  <si>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</si>
  <si>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</si>
  <si>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</si>
  <si>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</si>
  <si>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</si>
  <si>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</si>
  <si>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</si>
  <si>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</si>
  <si>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</si>
  <si>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</si>
  <si>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</si>
  <si>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</si>
  <si>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</si>
  <si>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</si>
  <si>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</si>
  <si>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</si>
  <si>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</si>
  <si>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</si>
  <si>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</si>
  <si>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</si>
  <si>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</si>
  <si>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</si>
  <si>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02</t>
    <phoneticPr fontId="19"/>
  </si>
  <si>
    <t>05</t>
    <phoneticPr fontId="19"/>
  </si>
  <si>
    <t>コンタクト</t>
    <phoneticPr fontId="19"/>
  </si>
  <si>
    <t>020501</t>
    <phoneticPr fontId="19"/>
  </si>
  <si>
    <t>メニコン</t>
    <phoneticPr fontId="19"/>
  </si>
  <si>
    <t>オープン</t>
    <phoneticPr fontId="19"/>
  </si>
  <si>
    <t>4984194122860</t>
    <phoneticPr fontId="19"/>
  </si>
  <si>
    <t>プロテオフ</t>
    <phoneticPr fontId="19"/>
  </si>
  <si>
    <t>5.5ml</t>
    <phoneticPr fontId="19"/>
  </si>
  <si>
    <t>0019</t>
    <phoneticPr fontId="19"/>
  </si>
  <si>
    <t>酸素透過性ハードコンタクトレンズユーザーの多くの方にご愛用いただいている「O2ケア」専用のタンパク分解酵素洗浄液「プロテオフ」は「O2ケア」と組み合わせてお使いいただくことでタンパク質をより強力に分解します。
また、ワンタッチキャップなので開け閉めが簡単、お手入れ時にわずらわしさを感じさせません。
①つけ置き洗浄がたったの2時間でOK！
②ワンタッチキャップで便利！</t>
    <rPh sb="0" eb="2">
      <t>サンソ</t>
    </rPh>
    <rPh sb="2" eb="5">
      <t>トウカセイ</t>
    </rPh>
    <rPh sb="21" eb="22">
      <t>オオ</t>
    </rPh>
    <rPh sb="24" eb="25">
      <t>カタ</t>
    </rPh>
    <rPh sb="27" eb="29">
      <t>アイヨウ</t>
    </rPh>
    <rPh sb="42" eb="44">
      <t>センヨウ</t>
    </rPh>
    <rPh sb="49" eb="51">
      <t>ブンカイ</t>
    </rPh>
    <rPh sb="51" eb="53">
      <t>コウソ</t>
    </rPh>
    <rPh sb="53" eb="55">
      <t>センジョウ</t>
    </rPh>
    <rPh sb="55" eb="56">
      <t>エキ</t>
    </rPh>
    <rPh sb="71" eb="72">
      <t>ク</t>
    </rPh>
    <rPh sb="73" eb="74">
      <t>ア</t>
    </rPh>
    <rPh sb="78" eb="79">
      <t>ツカ</t>
    </rPh>
    <rPh sb="91" eb="92">
      <t>シツ</t>
    </rPh>
    <rPh sb="95" eb="97">
      <t>キョウリョク</t>
    </rPh>
    <rPh sb="98" eb="100">
      <t>ブンカイ</t>
    </rPh>
    <rPh sb="120" eb="121">
      <t>ア</t>
    </rPh>
    <rPh sb="122" eb="123">
      <t>シ</t>
    </rPh>
    <rPh sb="125" eb="127">
      <t>カンタン</t>
    </rPh>
    <rPh sb="129" eb="131">
      <t>テイ</t>
    </rPh>
    <rPh sb="132" eb="133">
      <t>トキ</t>
    </rPh>
    <rPh sb="141" eb="142">
      <t>カン</t>
    </rPh>
    <rPh sb="153" eb="154">
      <t>オ</t>
    </rPh>
    <rPh sb="155" eb="157">
      <t>センジョウ</t>
    </rPh>
    <rPh sb="163" eb="165">
      <t>ジカン</t>
    </rPh>
    <rPh sb="181" eb="183">
      <t>ベンリ</t>
    </rPh>
    <phoneticPr fontId="19"/>
  </si>
  <si>
    <t>【コンタクトレンズを保存するとき】
①コンタクトレンズケースにO2ケアを約9分目まで入れます。
②プロテオフの本体底部のプッシュボタンを押し、プロテオフをコンタクトレンズ1枚につき1滴加えます。
③眼からはずしたコンタクトレンズを、左右間違えないようにホルダーに収納し、コンタクトレンズケースにいれます。
④コンタクトレンズケースのキャップをしめ、ケースを軽く振りそのまま保存（約2週間以上）してください。
【コンタクトレンズを装用するとき】
①コンタクトレンズホルダーごとコンタクトレンズケースから取り出し、水道水ですすぎます。
②ホルダーからコンタクトレンズを取り出し、O2ケアを十分につけ、3本の指の腹でこすり洗いをしてください。
③洗い終えたコンタクトレンズを再びホルダーに収納し、水道水で十分にすすいだ後、眼にはめてください。</t>
    <rPh sb="10" eb="12">
      <t>ホゾン</t>
    </rPh>
    <rPh sb="36" eb="37">
      <t>ヤク</t>
    </rPh>
    <rPh sb="38" eb="39">
      <t>ブン</t>
    </rPh>
    <rPh sb="39" eb="40">
      <t>メ</t>
    </rPh>
    <rPh sb="42" eb="43">
      <t>イ</t>
    </rPh>
    <rPh sb="55" eb="57">
      <t>ホンタイ</t>
    </rPh>
    <rPh sb="57" eb="59">
      <t>テイブ</t>
    </rPh>
    <rPh sb="68" eb="69">
      <t>オ</t>
    </rPh>
    <rPh sb="86" eb="87">
      <t>マイ</t>
    </rPh>
    <rPh sb="91" eb="92">
      <t>テキ</t>
    </rPh>
    <rPh sb="92" eb="93">
      <t>クワ</t>
    </rPh>
    <rPh sb="99" eb="100">
      <t>メ</t>
    </rPh>
    <rPh sb="116" eb="118">
      <t>サユウ</t>
    </rPh>
    <rPh sb="118" eb="120">
      <t>マチガ</t>
    </rPh>
    <rPh sb="131" eb="133">
      <t>シュウノウ</t>
    </rPh>
    <rPh sb="178" eb="179">
      <t>カル</t>
    </rPh>
    <rPh sb="180" eb="181">
      <t>フ</t>
    </rPh>
    <rPh sb="186" eb="188">
      <t>ホゾン</t>
    </rPh>
    <rPh sb="189" eb="190">
      <t>ヤク</t>
    </rPh>
    <rPh sb="191" eb="193">
      <t>シュウカン</t>
    </rPh>
    <rPh sb="193" eb="195">
      <t>イジョウ</t>
    </rPh>
    <rPh sb="214" eb="215">
      <t>ソウ</t>
    </rPh>
    <rPh sb="215" eb="216">
      <t>ヨウ</t>
    </rPh>
    <rPh sb="250" eb="251">
      <t>ト</t>
    </rPh>
    <rPh sb="252" eb="253">
      <t>ダ</t>
    </rPh>
    <rPh sb="255" eb="258">
      <t>スイドウスイ</t>
    </rPh>
    <rPh sb="282" eb="283">
      <t>ト</t>
    </rPh>
    <rPh sb="284" eb="285">
      <t>ダ</t>
    </rPh>
    <rPh sb="292" eb="294">
      <t>ジュウブン</t>
    </rPh>
    <rPh sb="299" eb="300">
      <t>ホン</t>
    </rPh>
    <rPh sb="301" eb="302">
      <t>ユビ</t>
    </rPh>
    <rPh sb="303" eb="304">
      <t>ハラ</t>
    </rPh>
    <rPh sb="308" eb="309">
      <t>アラ</t>
    </rPh>
    <rPh sb="320" eb="321">
      <t>アラ</t>
    </rPh>
    <rPh sb="322" eb="323">
      <t>オ</t>
    </rPh>
    <rPh sb="334" eb="335">
      <t>フタタ</t>
    </rPh>
    <rPh sb="341" eb="343">
      <t>シュウノウ</t>
    </rPh>
    <rPh sb="345" eb="348">
      <t>スイドウスイ</t>
    </rPh>
    <rPh sb="349" eb="351">
      <t>ジュウブン</t>
    </rPh>
    <rPh sb="356" eb="357">
      <t>アト</t>
    </rPh>
    <rPh sb="358" eb="359">
      <t>メ</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</si>
</sst>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6">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178594</xdr:colOff>
      <xdr:row>9</xdr:row>
      <xdr:rowOff>83342</xdr:rowOff>
    </xdr:from>
    <xdr:to>
      <xdr:col>13</xdr:col>
      <xdr:colOff>47625</xdr:colOff>
      <xdr:row>21</xdr:row>
      <xdr:rowOff>226217</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04813" y="2488405"/>
          <a:ext cx="2583656" cy="314325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43" zoomScale="80" zoomScaleNormal="80" zoomScalePageLayoutView="80" workbookViewId="0">
      <selection activeCell="K63" sqref="K6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42466</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445</v>
      </c>
      <c r="C6" s="161"/>
      <c r="D6" s="161"/>
      <c r="E6" s="161"/>
      <c r="F6" s="161"/>
      <c r="G6" s="161"/>
      <c r="H6" s="162"/>
      <c r="I6" s="197" t="s">
        <v>443</v>
      </c>
      <c r="J6" s="197"/>
      <c r="K6" s="197"/>
      <c r="L6" s="197"/>
      <c r="M6" s="197"/>
      <c r="N6" s="198" t="s">
        <v>446</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447</v>
      </c>
      <c r="AM6" s="197"/>
      <c r="AN6" s="197"/>
      <c r="AO6" s="197"/>
      <c r="AP6" s="168" t="s">
        <v>444</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329</v>
      </c>
      <c r="C9" s="91"/>
      <c r="D9" s="91"/>
      <c r="E9" s="91"/>
      <c r="F9" s="91"/>
      <c r="G9" s="91"/>
      <c r="H9" s="91"/>
      <c r="I9" s="91"/>
      <c r="J9" s="91"/>
      <c r="K9" s="91"/>
      <c r="L9" s="91"/>
      <c r="M9" s="91"/>
      <c r="N9" s="92"/>
      <c r="O9" s="20"/>
      <c r="P9" s="170" t="s">
        <v>439</v>
      </c>
      <c r="Q9" s="171"/>
      <c r="R9" s="171"/>
      <c r="S9" s="171"/>
      <c r="T9" s="180" t="str">
        <f>VLOOKUP($P9,DATA1!$1:$224,2,FALSE)</f>
        <v>医療用具</v>
      </c>
      <c r="U9" s="181"/>
      <c r="V9" s="181"/>
      <c r="W9" s="181"/>
      <c r="X9" s="181"/>
      <c r="Y9" s="202"/>
      <c r="Z9" s="171" t="s">
        <v>440</v>
      </c>
      <c r="AA9" s="171"/>
      <c r="AB9" s="171"/>
      <c r="AC9" s="171"/>
      <c r="AD9" s="203" t="s">
        <v>441</v>
      </c>
      <c r="AE9" s="204"/>
      <c r="AF9" s="204"/>
      <c r="AG9" s="204"/>
      <c r="AH9" s="204"/>
      <c r="AI9" s="205"/>
      <c r="AJ9" s="171" t="s">
        <v>442</v>
      </c>
      <c r="AK9" s="171"/>
      <c r="AL9" s="171"/>
      <c r="AM9" s="171"/>
      <c r="AN9" s="180" t="str">
        <f>VLOOKUP($AJ9,DATA1!$1:$168,2,FALSE)</f>
        <v>コンタクトケア</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020501</v>
      </c>
      <c r="AA11" s="184"/>
      <c r="AB11" s="184"/>
      <c r="AC11" s="184"/>
      <c r="AD11" s="184"/>
      <c r="AE11" s="184"/>
      <c r="AF11" s="184"/>
      <c r="AG11" s="184"/>
      <c r="AH11" s="184"/>
      <c r="AI11" s="185"/>
      <c r="AJ11" s="186" t="s">
        <v>448</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449</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450</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c r="B62" s="143">
        <v>1</v>
      </c>
      <c r="C62" s="144"/>
      <c r="D62" s="144" t="s">
        <v>438</v>
      </c>
      <c r="E62" s="144"/>
      <c r="F62" s="144" t="s">
        <v>438</v>
      </c>
      <c r="G62" s="144"/>
      <c r="H62" s="144" t="s">
        <v>438</v>
      </c>
      <c r="I62" s="146"/>
      <c r="K62" s="88">
        <v>42466</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B103"/>
  <sheetViews>
    <sheetView zoomScaleNormal="100" workbookViewId="0">
      <selection activeCell="B4" sqref="B4:BB4"/>
    </sheetView>
  </sheetViews>
  <sheetFormatPr defaultColWidth="8.75" defaultRowHeight="37.5" customHeight="1"/>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c r="A1" s="212" t="s">
        <v>2</v>
      </c>
      <c r="B1" s="215" t="s">
        <v>3</v>
      </c>
      <c r="C1" s="215"/>
      <c r="D1" s="215"/>
      <c r="E1" s="215"/>
      <c r="F1" s="215"/>
      <c r="G1" s="215"/>
      <c r="H1" s="215"/>
      <c r="I1" s="215"/>
      <c r="J1" s="215"/>
      <c r="K1" s="215"/>
      <c r="L1" s="215"/>
      <c r="M1" s="215"/>
      <c r="N1" s="215"/>
      <c r="O1" s="215"/>
      <c r="P1" s="215"/>
      <c r="Q1" s="210" t="s">
        <v>4</v>
      </c>
      <c r="R1" s="210"/>
      <c r="S1" s="210"/>
      <c r="T1" s="207" t="s">
        <v>4</v>
      </c>
      <c r="U1" s="208"/>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9"/>
      <c r="AU1" s="206" t="s">
        <v>5</v>
      </c>
      <c r="AV1" s="210" t="s">
        <v>6</v>
      </c>
      <c r="AW1" s="210"/>
      <c r="AX1" s="210"/>
      <c r="AY1" s="206" t="s">
        <v>7</v>
      </c>
      <c r="AZ1" s="206"/>
      <c r="BA1" s="206"/>
      <c r="BB1" s="206"/>
    </row>
    <row r="2" spans="1:54" s="1" customFormat="1" ht="37.5" customHeight="1">
      <c r="A2" s="213"/>
      <c r="B2" s="215"/>
      <c r="C2" s="215"/>
      <c r="D2" s="215"/>
      <c r="E2" s="215"/>
      <c r="F2" s="215"/>
      <c r="G2" s="215"/>
      <c r="H2" s="215"/>
      <c r="I2" s="215"/>
      <c r="J2" s="215"/>
      <c r="K2" s="215"/>
      <c r="L2" s="215"/>
      <c r="M2" s="215"/>
      <c r="N2" s="215"/>
      <c r="O2" s="215"/>
      <c r="P2" s="215"/>
      <c r="Q2" s="210"/>
      <c r="R2" s="210"/>
      <c r="S2" s="210"/>
      <c r="T2" s="207" t="s">
        <v>8</v>
      </c>
      <c r="U2" s="208"/>
      <c r="V2" s="208"/>
      <c r="W2" s="208"/>
      <c r="X2" s="208"/>
      <c r="Y2" s="208"/>
      <c r="Z2" s="208"/>
      <c r="AA2" s="208"/>
      <c r="AB2" s="208"/>
      <c r="AC2" s="209"/>
      <c r="AD2" s="210" t="s">
        <v>9</v>
      </c>
      <c r="AE2" s="210"/>
      <c r="AF2" s="210"/>
      <c r="AG2" s="210"/>
      <c r="AH2" s="210"/>
      <c r="AI2" s="210"/>
      <c r="AJ2" s="210"/>
      <c r="AK2" s="210"/>
      <c r="AL2" s="210"/>
      <c r="AM2" s="210"/>
      <c r="AN2" s="210" t="s">
        <v>10</v>
      </c>
      <c r="AO2" s="210"/>
      <c r="AP2" s="210"/>
      <c r="AQ2" s="210"/>
      <c r="AR2" s="210" t="s">
        <v>11</v>
      </c>
      <c r="AS2" s="210"/>
      <c r="AT2" s="210"/>
      <c r="AU2" s="206"/>
      <c r="AV2" s="210"/>
      <c r="AW2" s="210"/>
      <c r="AX2" s="210"/>
      <c r="AY2" s="206" t="s">
        <v>12</v>
      </c>
      <c r="AZ2" s="206" t="s">
        <v>13</v>
      </c>
      <c r="BA2" s="206" t="s">
        <v>14</v>
      </c>
      <c r="BB2" s="206" t="s">
        <v>15</v>
      </c>
    </row>
    <row r="3" spans="1:54"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11"/>
      <c r="AZ3" s="211"/>
      <c r="BA3" s="211"/>
      <c r="BB3" s="211"/>
    </row>
    <row r="4" spans="1:54" s="72" customFormat="1" ht="37.5" customHeight="1">
      <c r="A4" s="69">
        <v>1</v>
      </c>
      <c r="B4" s="8" t="str">
        <f>商品登録書!P9</f>
        <v>02</v>
      </c>
      <c r="C4" s="8" t="str">
        <f>商品登録書!Z9</f>
        <v>05</v>
      </c>
      <c r="D4" s="8" t="str">
        <f>商品登録書!AJ9</f>
        <v>020501</v>
      </c>
      <c r="E4" s="8" t="str">
        <f>商品登録書!AJ11</f>
        <v>0019</v>
      </c>
      <c r="F4" s="8" t="str">
        <f>商品登録書!P14</f>
        <v>-</v>
      </c>
      <c r="G4" s="8" t="str">
        <f>商品登録書!T14</f>
        <v>-</v>
      </c>
      <c r="H4" s="8" t="str">
        <f>商品登録書!AE14</f>
        <v>-</v>
      </c>
      <c r="I4" s="8" t="str">
        <f>商品登録書!AL14</f>
        <v>-</v>
      </c>
      <c r="J4" s="70" t="str">
        <f>商品登録書!I6</f>
        <v>メニコン</v>
      </c>
      <c r="K4" s="70" t="str">
        <f>商品登録書!N6</f>
        <v>プロテオフ</v>
      </c>
      <c r="L4" s="70" t="str">
        <f>商品登録書!X6</f>
        <v>-</v>
      </c>
      <c r="M4" s="70" t="str">
        <f>商品登録書!AH6</f>
        <v>-</v>
      </c>
      <c r="N4" s="70" t="str">
        <f>商品登録書!AL6</f>
        <v>5.5ml</v>
      </c>
      <c r="O4" s="10" t="str">
        <f>商品登録書!B6</f>
        <v>4984194122860</v>
      </c>
      <c r="P4" s="70" t="str">
        <f>商品登録書!AP6</f>
        <v>オープン</v>
      </c>
      <c r="Q4" s="74" t="str">
        <f>商品登録書!P17</f>
        <v>酸素透過性ハードコンタクトレンズユーザーの多くの方にご愛用いただいている「O2ケア」専用のタンパク分解酵素洗浄液「プロテオフ」は「O2ケア」と組み合わせてお使いいただくことでタンパク質をより強力に分解します。
また、ワンタッチキャップなので開け閉めが簡単、お手入れ時にわずらわしさを感じさせません。
①つけ置き洗浄がたったの2時間でOK！
②ワンタッチキャップで便利！</v>
      </c>
      <c r="R4" s="74" t="str">
        <f>商品登録書!B26</f>
        <v>【コンタクトレンズを保存するとき】
①コンタクトレンズケースにO2ケアを約9分目まで入れます。
②プロテオフの本体底部のプッシュボタンを押し、プロテオフをコンタクトレンズ1枚につき1滴加えます。
③眼からはずしたコンタクトレンズを、左右間違えないようにホルダーに収納し、コンタクトレンズケースにいれます。
④コンタクトレンズケースのキャップをしめ、ケースを軽く振りそのまま保存（約2週間以上）してください。
【コンタクトレンズを装用するとき】
①コンタクトレンズホルダーごとコンタクトレンズケースから取り出し、水道水ですすぎます。
②ホルダーからコンタクトレンズを取り出し、O2ケアを十分につけ、3本の指の腹でこすり洗いをしてください。
③洗い終えたコンタクトレンズを再びホルダーに収納し、水道水で十分にすすいだ後、眼にはめてください。</v>
      </c>
      <c r="S4" s="74">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3">
        <f>商品登録書!K62</f>
        <v>42466</v>
      </c>
      <c r="AZ4" s="73" t="str">
        <f>商品登録書!T62</f>
        <v>即日</v>
      </c>
      <c r="BA4" s="71" t="str">
        <f>商品登録書!AC62</f>
        <v>-</v>
      </c>
      <c r="BB4" s="73" t="str">
        <f>商品登録書!AL62</f>
        <v>-</v>
      </c>
    </row>
    <row r="5" spans="1:54" ht="37.5" customHeight="1">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2016-04-06T03:24:30Z</dcterms:modified>
</cp:coreProperties>
</file>