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0FFCBCBD-29EB-4991-8F9F-804BB2257205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57" l="1"/>
  <c r="P8" i="157"/>
  <c r="P9" i="157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6" i="157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O6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L5" i="157"/>
  <c r="J5" i="157" s="1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O4" authorId="1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2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<sst xmlns="http://schemas.openxmlformats.org/spreadsheetml/2006/main" count="1816" uniqueCount="718">
  <si>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</si>
  <si>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</si>
  <si>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</si>
  <si>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</si>
  <si>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</si>
  <si>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</si>
  <si>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</si>
  <si>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</si>
  <si>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</si>
  <si>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</si>
  <si>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</si>
  <si>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</si>
  <si>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</si>
  <si>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</si>
  <si>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</si>
  <si>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</si>
  <si>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</si>
  <si>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</si>
  <si>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</si>
  <si>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</si>
  <si>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</si>
  <si>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</si>
  <si>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</si>
  <si>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</si>
  <si>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</si>
  <si>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</si>
  <si>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</si>
  <si>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</si>
  <si>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</si>
  <si>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</si>
  <si>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</si>
  <si>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</si>
  <si>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</si>
  <si>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</si>
  <si>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</si>
  <si>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</si>
  <si>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</si>
  <si>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</si>
  <si>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</si>
  <si>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</si>
  <si>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</si>
  <si>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</si>
  <si>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</si>
  <si>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</si>
  <si>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</si>
  <si>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</si>
  <si>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</si>
  <si>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</si>
  <si>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</si>
  <si>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</si>
  <si>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</si>
  <si>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</si>
  <si>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</si>
  <si>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</si>
  <si>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</si>
  <si>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</si>
  <si>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</si>
  <si>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</si>
  <si>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</si>
  <si>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</si>
  <si>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</si>
  <si>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</si>
  <si>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</si>
  <si>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</si>
  <si>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</si>
  <si>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</si>
  <si>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</si>
  <si>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</si>
  <si>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</si>
  <si>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</si>
  <si>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</si>
  <si>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</si>
  <si>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</si>
  <si>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</si>
  <si>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</si>
  <si>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</si>
  <si>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</si>
  <si>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</si>
  <si>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</si>
  <si>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</si>
  <si>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</si>
  <si>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</si>
  <si>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</si>
  <si>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</si>
  <si>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</si>
  <si>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</si>
  <si>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</si>
  <si>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</si>
  <si>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</si>
  <si>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</si>
  <si>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</si>
  <si>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</si>
  <si>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</si>
  <si>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</si>
  <si>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</si>
  <si>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</si>
  <si>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</si>
  <si>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</si>
  <si>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</si>
  <si>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</si>
  <si>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</si>
  <si>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</si>
  <si>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</si>
  <si>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</si>
  <si>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</si>
  <si>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</si>
  <si>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</si>
  <si>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</si>
  <si>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</si>
  <si>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</si>
  <si>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</si>
  <si>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</si>
  <si>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</si>
  <si>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</si>
  <si>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</si>
  <si>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</si>
  <si>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</si>
  <si>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</si>
  <si>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</si>
  <si>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</si>
  <si>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</si>
  <si>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</si>
  <si>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</si>
  <si>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</si>
  <si>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</si>
  <si>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</si>
  <si>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</si>
  <si>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</si>
  <si>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</si>
  <si>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</si>
  <si>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</si>
  <si>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</si>
  <si>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</si>
  <si>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</si>
  <si>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</si>
  <si>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</si>
  <si>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</si>
  <si>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</si>
  <si>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</si>
  <si>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</si>
  <si>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</si>
  <si>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</si>
  <si>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</si>
  <si>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</si>
  <si>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</si>
  <si>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</si>
  <si>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</si>
  <si>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</si>
  <si>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</si>
  <si>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</si>
  <si>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</si>
  <si>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</si>
  <si>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</si>
  <si>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</si>
  <si>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</si>
  <si>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</si>
  <si>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</si>
  <si>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</si>
  <si>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</si>
  <si>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</si>
  <si>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</si>
  <si>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</si>
  <si>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</si>
  <si>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</si>
  <si>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</si>
  <si>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</si>
  <si>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</si>
  <si>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</si>
  <si>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</si>
  <si>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</si>
  <si>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</si>
  <si>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</si>
  <si>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</si>
  <si>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</si>
  <si>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</si>
  <si>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</si>
  <si>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</si>
  <si>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</si>
  <si>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</si>
  <si>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</si>
  <si>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</si>
  <si>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</si>
  <si>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</si>
  <si>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</si>
  <si>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</si>
  <si>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</si>
  <si>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</si>
  <si>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</si>
  <si>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</si>
  <si>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</si>
  <si>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</si>
  <si>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</si>
  <si>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</si>
  <si>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</si>
  <si>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</si>
  <si>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</si>
  <si>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</si>
  <si>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</si>
  <si>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</si>
  <si>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</si>
  <si>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</si>
  <si>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</si>
  <si>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</si>
  <si>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</si>
  <si>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</si>
  <si>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</si>
  <si>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</si>
  <si>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</si>
  <si>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</si>
  <si>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</si>
  <si>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</si>
  <si>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</si>
  <si>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</si>
  <si>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</si>
  <si>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</si>
  <si>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</si>
  <si>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</si>
  <si>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</si>
  <si>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</si>
  <si>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</si>
  <si>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</si>
  <si>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</si>
  <si>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</si>
  <si>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</si>
  <si>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</si>
  <si>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</si>
  <si>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</si>
  <si>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</si>
  <si>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</si>
  <si>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</si>
  <si>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</si>
  <si>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</si>
  <si>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</si>
  <si>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</si>
  <si>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</si>
  <si>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</si>
  <si>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</si>
  <si>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</si>
  <si>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</si>
  <si>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</si>
  <si>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</si>
  <si>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</si>
  <si>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</si>
  <si>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</si>
  <si>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</si>
  <si>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</si>
  <si>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</si>
  <si>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</si>
  <si>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</si>
  <si>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</si>
  <si>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</si>
  <si>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</si>
  <si>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</si>
  <si>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</si>
  <si>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</si>
  <si>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</si>
  <si>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</si>
  <si>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</si>
  <si>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</si>
  <si>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</si>
  <si>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</si>
  <si>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</si>
  <si>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</si>
  <si>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</si>
  <si>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</si>
  <si>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</si>
  <si>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</si>
  <si>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</si>
  <si>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</si>
  <si>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</si>
  <si>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</si>
  <si>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</si>
  <si>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</si>
  <si>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</si>
  <si>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</si>
  <si>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</si>
  <si>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</si>
  <si>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</si>
  <si>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</si>
  <si>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</si>
  <si>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</si>
  <si>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</si>
  <si>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</si>
  <si>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</si>
  <si>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</si>
  <si>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</si>
  <si>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</si>
  <si>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</si>
  <si>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</si>
  <si>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</si>
  <si>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</si>
  <si>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</si>
  <si>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</si>
  <si>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</si>
  <si>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</si>
  <si>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</si>
  <si>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</si>
  <si>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</si>
  <si>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</si>
  <si>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</si>
  <si>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</si>
  <si>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</si>
  <si>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</si>
  <si>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</si>
  <si>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</si>
  <si>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</si>
  <si>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</si>
  <si>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</si>
  <si>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</si>
  <si>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</si>
  <si>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</si>
  <si>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</si>
  <si>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</si>
  <si>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</si>
  <si>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</si>
  <si>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</si>
  <si>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</si>
  <si>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</si>
  <si>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</si>
  <si>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</si>
  <si>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</si>
  <si>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</si>
  <si>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</si>
  <si>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</si>
  <si>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</si>
  <si>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</si>
  <si>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</si>
  <si>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</si>
  <si>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</si>
  <si>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</si>
  <si>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</si>
  <si>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</si>
  <si>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</si>
  <si>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</si>
  <si>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</si>
  <si>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</si>
  <si>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</si>
  <si>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</si>
  <si>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</si>
  <si>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</si>
  <si>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</si>
  <si>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</si>
  <si>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</si>
  <si>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</si>
  <si>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</si>
  <si>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</si>
  <si>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</si>
  <si>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</si>
  <si>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</si>
  <si>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</si>
  <si>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</si>
  <si>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</si>
  <si>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</si>
  <si>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</si>
  <si>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</si>
  <si>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</si>
  <si>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</si>
  <si>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</si>
  <si>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</si>
  <si>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</si>
  <si>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</si>
  <si>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</si>
  <si>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</si>
  <si>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</si>
  <si>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</si>
  <si>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</si>
  <si>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</si>
  <si>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</si>
  <si>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</si>
  <si>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</si>
  <si>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</si>
  <si>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</si>
  <si>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</si>
  <si>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</si>
  <si>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</si>
  <si>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</si>
  <si>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</si>
  <si>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</si>
  <si>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</si>
  <si>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</si>
  <si>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</si>
  <si>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</si>
  <si>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</si>
  <si>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</si>
  <si>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</si>
  <si>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</si>
  <si>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</si>
  <si>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</si>
  <si>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</si>
  <si>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</si>
  <si>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</si>
  <si>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</si>
  <si>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</si>
  <si>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</si>
  <si>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</si>
  <si>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</si>
  <si>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</si>
  <si>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</si>
  <si>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</si>
  <si>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</si>
  <si>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</si>
  <si>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</si>
  <si>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</si>
  <si>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</si>
  <si>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</si>
  <si>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</si>
  <si>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</si>
  <si>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</si>
  <si>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</si>
  <si>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</si>
  <si>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</si>
  <si>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</si>
  <si>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</si>
  <si>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</si>
  <si>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</si>
  <si>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</si>
  <si>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</si>
  <si>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</si>
  <si>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</si>
  <si>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</si>
  <si>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</si>
  <si>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</si>
  <si>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</si>
  <si>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</si>
  <si>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</si>
  <si>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</si>
  <si>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</si>
  <si>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</si>
  <si>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</si>
  <si>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</si>
  <si>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</si>
  <si>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</si>
  <si>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</si>
  <si>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</si>
  <si>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</si>
  <si>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</si>
  <si>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</si>
  <si>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</si>
  <si>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</si>
  <si>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</si>
  <si>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</si>
  <si>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</si>
  <si>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</si>
  <si>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</si>
  <si>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</si>
  <si>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</si>
  <si>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</si>
  <si>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</si>
  <si>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</si>
  <si>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</si>
  <si>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</si>
  <si>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</si>
  <si>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</si>
  <si>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</si>
  <si>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</si>
  <si>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</si>
  <si>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</si>
  <si>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</si>
  <si>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</si>
  <si>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</si>
  <si>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</si>
  <si>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</si>
  <si>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</si>
  <si>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</si>
  <si>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</si>
  <si>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</si>
  <si>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</si>
  <si>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</si>
  <si>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</si>
  <si>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</si>
  <si>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</si>
  <si>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</si>
  <si>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</si>
  <si>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</si>
  <si>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</si>
  <si>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</si>
  <si>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</si>
  <si>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</si>
  <si>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</si>
  <si>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</si>
  <si>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</si>
  <si>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</si>
  <si>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</si>
  <si>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</si>
  <si>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</si>
  <si>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</si>
  <si>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</si>
  <si>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</si>
  <si>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</si>
  <si>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</si>
  <si>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</si>
  <si>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</si>
  <si>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</si>
  <si>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</si>
  <si>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</si>
  <si>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</si>
  <si>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</si>
  <si>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</si>
  <si>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</si>
  <si>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</si>
  <si>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</si>
  <si>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</si>
  <si>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</si>
  <si>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</si>
  <si>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</si>
  <si>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</si>
  <si>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</si>
  <si>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</si>
  <si>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</si>
  <si>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</si>
  <si>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</si>
  <si>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</si>
  <si>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</si>
  <si>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</si>
  <si>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</si>
  <si>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</si>
  <si>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</si>
  <si>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</si>
  <si>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</si>
  <si>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</si>
  <si>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</si>
  <si>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</si>
  <si>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</si>
  <si>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</si>
  <si>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</si>
  <si>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</si>
  <si>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</si>
  <si>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</si>
  <si>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</si>
  <si>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</si>
  <si>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</si>
  <si>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</si>
  <si>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</si>
  <si>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</si>
  <si>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</si>
  <si>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</si>
  <si>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</si>
  <si>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</si>
  <si>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</si>
  <si>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</si>
  <si>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</si>
  <si>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</si>
  <si>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</si>
  <si>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</si>
  <si>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</si>
  <si>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</si>
  <si>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</si>
  <si>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</si>
  <si>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</si>
  <si>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</si>
  <si>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</si>
  <si>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</si>
  <si>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</si>
  <si>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</si>
  <si>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</si>
  <si>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</si>
  <si>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</si>
  <si>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</si>
  <si>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</si>
  <si>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</si>
  <si>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</si>
  <si>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</si>
  <si>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</si>
  <si>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</si>
  <si>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</si>
  <si>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</si>
  <si>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</si>
  <si>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</si>
  <si>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</si>
  <si>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</si>
  <si>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</si>
  <si>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</si>
  <si>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</si>
  <si>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</si>
  <si>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</si>
  <si>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</si>
  <si>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</si>
  <si>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</si>
  <si>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</si>
  <si>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</si>
  <si>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</si>
  <si>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</si>
  <si>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</si>
  <si>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</si>
  <si>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</si>
  <si>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</si>
  <si>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</si>
  <si>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</si>
  <si>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</si>
  <si>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</si>
  <si>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</si>
  <si>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</si>
  <si>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</si>
  <si>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</si>
  <si>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</si>
  <si>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</si>
  <si>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</si>
  <si>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</si>
  <si>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</si>
  <si>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</si>
  <si>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</si>
  <si>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</si>
  <si>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</si>
  <si>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</si>
  <si>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</si>
  <si>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</si>
  <si>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</si>
  <si>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</si>
  <si>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</si>
  <si>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</si>
  <si>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</si>
  <si>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</si>
  <si>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</si>
  <si>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</si>
  <si>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</si>
  <si>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</si>
  <si>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</si>
  <si>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</si>
  <si>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</si>
  <si>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</si>
  <si>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</si>
  <si>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</si>
  <si>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</si>
  <si>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</si>
  <si>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</si>
  <si>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</si>
  <si>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</si>
  <si>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</si>
  <si>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</si>
  <si>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</si>
  <si>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</si>
  <si>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</si>
  <si>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</si>
  <si>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</si>
  <si>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</si>
  <si>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</si>
  <si>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</si>
  <si>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</si>
  <si>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</si>
  <si>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</si>
  <si>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</si>
  <si>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</si>
  <si>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</si>
  <si>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</si>
  <si>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</si>
  <si>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</si>
  <si>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</si>
  <si>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</si>
  <si>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</si>
  <si>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</si>
  <si>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</si>
  <si>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</si>
  <si>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</si>
  <si>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</si>
  <si>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</si>
  <si>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</si>
  <si>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</si>
  <si>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</si>
  <si>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</si>
  <si>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</si>
  <si>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</si>
  <si>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</si>
  <si>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</si>
  <si>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</si>
  <si>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</si>
  <si>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</si>
  <si>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</si>
  <si>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</si>
  <si>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</si>
  <si>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</si>
  <si>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</si>
  <si>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</si>
  <si>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</si>
  <si>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</si>
  <si>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</si>
  <si>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</si>
  <si>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</si>
  <si>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</si>
  <si>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</si>
  <si>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</si>
  <si>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</si>
  <si>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</si>
  <si>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</si>
  <si>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</si>
  <si>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</si>
  <si>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</si>
  <si>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</si>
  <si>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</si>
  <si>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</si>
  <si>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</si>
  <si>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</si>
  <si>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</si>
  <si>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</si>
  <si>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</si>
  <si>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</si>
  <si>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</si>
  <si>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</si>
  <si>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</si>
  <si>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</si>
  <si>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</si>
  <si>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</si>
  <si>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</si>
  <si>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</si>
  <si>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</si>
  <si>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</si>
  <si>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</si>
  <si>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</si>
  <si>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</si>
  <si>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</si>
  <si>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</si>
  <si>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</si>
  <si>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</si>
  <si>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</si>
  <si>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</si>
  <si>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</si>
  <si>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</si>
  <si>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</si>
  <si>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Share-I~2020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</si>
</sst>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4" t="s">
        <v>456</v>
      </c>
      <c r="E14" s="294"/>
      <c r="F14" s="295" t="s">
        <v>457</v>
      </c>
      <c r="G14" s="295"/>
      <c r="H14" s="295"/>
      <c r="J14" s="25"/>
      <c r="K14" s="27"/>
      <c r="L14" s="36"/>
    </row>
    <row r="15" spans="1:15">
      <c r="A15" s="36"/>
      <c r="B15" s="31"/>
      <c r="C15" s="26"/>
      <c r="D15" s="23"/>
      <c r="E15" s="23"/>
      <c r="F15" s="295"/>
      <c r="G15" s="295"/>
      <c r="H15" s="29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4" t="s">
        <v>458</v>
      </c>
      <c r="E18" s="294"/>
      <c r="F18" s="295" t="s">
        <v>466</v>
      </c>
      <c r="G18" s="295"/>
      <c r="H18" s="295"/>
      <c r="I18" s="295"/>
      <c r="J18" s="25"/>
      <c r="K18" s="27"/>
      <c r="L18" s="36"/>
    </row>
    <row r="19" spans="1:12">
      <c r="A19" s="36"/>
      <c r="B19" s="31"/>
      <c r="C19" s="26"/>
      <c r="D19" s="23"/>
      <c r="E19" s="23"/>
      <c r="F19" s="295"/>
      <c r="G19" s="295"/>
      <c r="H19" s="295"/>
      <c r="I19" s="295"/>
      <c r="J19" s="25"/>
      <c r="K19" s="27"/>
      <c r="L19" s="36"/>
    </row>
    <row r="20" spans="1:12">
      <c r="A20" s="36"/>
      <c r="B20" s="31"/>
      <c r="C20" s="26"/>
      <c r="D20" s="23"/>
      <c r="E20" s="23"/>
      <c r="F20" s="295"/>
      <c r="G20" s="295"/>
      <c r="H20" s="295"/>
      <c r="I20" s="29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4" t="s">
        <v>459</v>
      </c>
      <c r="E22" s="294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460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4" t="s">
        <v>461</v>
      </c>
      <c r="E28" s="294"/>
      <c r="F28" s="35" t="s">
        <v>629</v>
      </c>
      <c r="J28" s="25"/>
      <c r="K28" s="27"/>
      <c r="L28" s="36"/>
    </row>
    <row r="29" spans="1:12">
      <c r="A29" s="36"/>
      <c r="B29" s="31"/>
      <c r="C29" s="26"/>
      <c r="F29" s="35" t="s">
        <v>462</v>
      </c>
      <c r="J29" s="25"/>
      <c r="K29" s="27"/>
      <c r="L29" s="36"/>
    </row>
    <row r="30" spans="1:12">
      <c r="A30" s="36"/>
      <c r="B30" s="31"/>
      <c r="C30" s="26"/>
      <c r="F30" s="35" t="s">
        <v>463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4" t="s">
        <v>464</v>
      </c>
      <c r="E32" s="294"/>
      <c r="F32" s="35" t="s">
        <v>462</v>
      </c>
      <c r="J32" s="25"/>
      <c r="K32" s="27"/>
      <c r="L32" s="36"/>
    </row>
    <row r="33" spans="1:12">
      <c r="A33" s="36"/>
      <c r="B33" s="31"/>
      <c r="C33" s="26"/>
      <c r="F33" s="20" t="s">
        <v>626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166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167</v>
      </c>
      <c r="J4" s="104" t="s">
        <v>168</v>
      </c>
      <c r="K4" s="103" t="s">
        <v>169</v>
      </c>
      <c r="L4" s="103" t="s">
        <v>170</v>
      </c>
      <c r="M4" s="103" t="s">
        <v>171</v>
      </c>
      <c r="N4" s="103" t="s">
        <v>172</v>
      </c>
      <c r="O4" s="103" t="s">
        <v>173</v>
      </c>
      <c r="P4" s="103" t="s">
        <v>174</v>
      </c>
      <c r="Q4" s="103" t="s">
        <v>175</v>
      </c>
      <c r="R4" s="103" t="s">
        <v>176</v>
      </c>
      <c r="S4" s="103" t="s">
        <v>177</v>
      </c>
      <c r="T4" s="103" t="s">
        <v>178</v>
      </c>
      <c r="U4" s="105" t="s">
        <v>179</v>
      </c>
      <c r="V4" s="103" t="s">
        <v>180</v>
      </c>
      <c r="W4" s="103" t="s">
        <v>181</v>
      </c>
      <c r="X4" s="103" t="s">
        <v>182</v>
      </c>
      <c r="Y4" s="103" t="s">
        <v>183</v>
      </c>
      <c r="Z4" s="105" t="s">
        <v>184</v>
      </c>
      <c r="AA4" s="103" t="s">
        <v>185</v>
      </c>
      <c r="AB4" s="103" t="s">
        <v>186</v>
      </c>
      <c r="AC4" s="106" t="s">
        <v>187</v>
      </c>
      <c r="AD4" s="107" t="s">
        <v>188</v>
      </c>
      <c r="AE4" s="108" t="s">
        <v>189</v>
      </c>
      <c r="AF4" s="103" t="s">
        <v>190</v>
      </c>
      <c r="AG4" s="103" t="s">
        <v>191</v>
      </c>
      <c r="AH4" s="103" t="s">
        <v>192</v>
      </c>
      <c r="AI4" s="103" t="s">
        <v>193</v>
      </c>
      <c r="AJ4" s="103" t="s">
        <v>194</v>
      </c>
      <c r="AK4" s="103" t="s">
        <v>195</v>
      </c>
      <c r="AL4" s="103" t="s">
        <v>196</v>
      </c>
      <c r="AM4" s="103" t="s">
        <v>197</v>
      </c>
      <c r="AN4" s="103" t="s">
        <v>198</v>
      </c>
      <c r="AO4" s="103" t="s">
        <v>199</v>
      </c>
      <c r="AP4" s="103" t="s">
        <v>200</v>
      </c>
      <c r="AQ4" s="103" t="s">
        <v>201</v>
      </c>
      <c r="AR4" s="103" t="s">
        <v>202</v>
      </c>
      <c r="AS4" s="103" t="s">
        <v>203</v>
      </c>
      <c r="AT4" s="103" t="s">
        <v>204</v>
      </c>
      <c r="AU4" s="103" t="s">
        <v>205</v>
      </c>
      <c r="AV4" s="103" t="s">
        <v>206</v>
      </c>
      <c r="AW4" s="103" t="s">
        <v>207</v>
      </c>
      <c r="AX4" s="103" t="s">
        <v>208</v>
      </c>
      <c r="AY4" s="103" t="s">
        <v>209</v>
      </c>
      <c r="AZ4" s="103" t="s">
        <v>210</v>
      </c>
      <c r="BA4" s="103" t="s">
        <v>211</v>
      </c>
      <c r="BB4" s="105" t="s">
        <v>212</v>
      </c>
      <c r="BC4" s="103" t="s">
        <v>213</v>
      </c>
      <c r="BD4" s="103" t="s">
        <v>214</v>
      </c>
      <c r="BE4" s="103" t="s">
        <v>215</v>
      </c>
      <c r="BF4" s="103" t="s">
        <v>216</v>
      </c>
      <c r="BG4" s="103" t="s">
        <v>217</v>
      </c>
      <c r="BH4" s="103" t="s">
        <v>218</v>
      </c>
      <c r="BI4" s="109" t="s">
        <v>219</v>
      </c>
      <c r="BJ4" s="103" t="s">
        <v>220</v>
      </c>
      <c r="BK4" s="103" t="s">
        <v>221</v>
      </c>
      <c r="BL4" s="103" t="s">
        <v>222</v>
      </c>
      <c r="BM4" s="103" t="s">
        <v>223</v>
      </c>
      <c r="BN4" s="103" t="s">
        <v>224</v>
      </c>
      <c r="BO4" s="103" t="s">
        <v>225</v>
      </c>
      <c r="BP4" s="103" t="s">
        <v>226</v>
      </c>
      <c r="BQ4" s="103" t="s">
        <v>227</v>
      </c>
      <c r="BR4" s="103" t="s">
        <v>228</v>
      </c>
      <c r="BS4" s="103" t="s">
        <v>229</v>
      </c>
      <c r="BT4" s="103" t="s">
        <v>230</v>
      </c>
      <c r="BU4" s="105" t="s">
        <v>231</v>
      </c>
      <c r="BV4" s="103" t="s">
        <v>232</v>
      </c>
      <c r="BW4" s="103" t="s">
        <v>233</v>
      </c>
      <c r="BX4" s="106" t="s">
        <v>234</v>
      </c>
      <c r="BY4" s="107" t="s">
        <v>235</v>
      </c>
      <c r="BZ4" s="105" t="s">
        <v>236</v>
      </c>
      <c r="CA4" s="110" t="s">
        <v>237</v>
      </c>
      <c r="CB4" s="105" t="s">
        <v>238</v>
      </c>
    </row>
    <row r="5" spans="1:84" s="121" customFormat="1" ht="46">
      <c r="A5" s="112"/>
      <c r="B5" s="112"/>
      <c r="C5" s="112"/>
      <c r="D5" s="113" t="s">
        <v>239</v>
      </c>
      <c r="E5" s="113"/>
      <c r="F5" s="114">
        <v>2020</v>
      </c>
      <c r="G5" s="115"/>
      <c r="H5" s="116"/>
      <c r="I5" s="117" t="s">
        <v>240</v>
      </c>
      <c r="J5" s="117" t="s">
        <v>241</v>
      </c>
      <c r="K5" s="118" t="s">
        <v>242</v>
      </c>
      <c r="L5" s="118" t="s">
        <v>243</v>
      </c>
      <c r="M5" s="118" t="s">
        <v>244</v>
      </c>
      <c r="N5" s="118" t="s">
        <v>245</v>
      </c>
      <c r="O5" s="118" t="s">
        <v>246</v>
      </c>
      <c r="P5" s="118" t="s">
        <v>247</v>
      </c>
      <c r="Q5" s="118" t="s">
        <v>248</v>
      </c>
      <c r="R5" s="118" t="s">
        <v>249</v>
      </c>
      <c r="S5" s="118" t="s">
        <v>250</v>
      </c>
      <c r="T5" s="118" t="s">
        <v>251</v>
      </c>
      <c r="U5" s="117" t="s">
        <v>252</v>
      </c>
      <c r="V5" s="118" t="s">
        <v>253</v>
      </c>
      <c r="W5" s="118" t="s">
        <v>254</v>
      </c>
      <c r="X5" s="118" t="s">
        <v>255</v>
      </c>
      <c r="Y5" s="118" t="s">
        <v>256</v>
      </c>
      <c r="Z5" s="117" t="s">
        <v>257</v>
      </c>
      <c r="AA5" s="118" t="s">
        <v>258</v>
      </c>
      <c r="AB5" s="118" t="s">
        <v>259</v>
      </c>
      <c r="AC5" s="117" t="s">
        <v>260</v>
      </c>
      <c r="AD5" s="117" t="s">
        <v>261</v>
      </c>
      <c r="AE5" s="118" t="s">
        <v>262</v>
      </c>
      <c r="AF5" s="118" t="s">
        <v>263</v>
      </c>
      <c r="AG5" s="118" t="s">
        <v>264</v>
      </c>
      <c r="AH5" s="118" t="s">
        <v>265</v>
      </c>
      <c r="AI5" s="118" t="s">
        <v>266</v>
      </c>
      <c r="AJ5" s="118" t="s">
        <v>267</v>
      </c>
      <c r="AK5" s="118" t="s">
        <v>268</v>
      </c>
      <c r="AL5" s="118" t="s">
        <v>269</v>
      </c>
      <c r="AM5" s="119" t="s">
        <v>270</v>
      </c>
      <c r="AN5" s="118" t="s">
        <v>271</v>
      </c>
      <c r="AO5" s="118" t="s">
        <v>272</v>
      </c>
      <c r="AP5" s="119" t="s">
        <v>273</v>
      </c>
      <c r="AQ5" s="118" t="s">
        <v>274</v>
      </c>
      <c r="AR5" s="118" t="s">
        <v>275</v>
      </c>
      <c r="AS5" s="119" t="s">
        <v>276</v>
      </c>
      <c r="AT5" s="118" t="s">
        <v>277</v>
      </c>
      <c r="AU5" s="119" t="s">
        <v>278</v>
      </c>
      <c r="AV5" s="118" t="s">
        <v>279</v>
      </c>
      <c r="AW5" s="118" t="s">
        <v>280</v>
      </c>
      <c r="AX5" s="118" t="s">
        <v>281</v>
      </c>
      <c r="AY5" s="118" t="s">
        <v>282</v>
      </c>
      <c r="AZ5" s="118" t="s">
        <v>283</v>
      </c>
      <c r="BA5" s="117" t="s">
        <v>284</v>
      </c>
      <c r="BB5" s="117" t="s">
        <v>285</v>
      </c>
      <c r="BC5" s="118" t="s">
        <v>286</v>
      </c>
      <c r="BD5" s="118" t="s">
        <v>287</v>
      </c>
      <c r="BE5" s="118" t="s">
        <v>288</v>
      </c>
      <c r="BF5" s="118" t="s">
        <v>289</v>
      </c>
      <c r="BG5" s="118" t="s">
        <v>290</v>
      </c>
      <c r="BH5" s="118" t="s">
        <v>291</v>
      </c>
      <c r="BI5" s="118" t="s">
        <v>292</v>
      </c>
      <c r="BJ5" s="118" t="s">
        <v>293</v>
      </c>
      <c r="BK5" s="118" t="s">
        <v>294</v>
      </c>
      <c r="BL5" s="118" t="s">
        <v>295</v>
      </c>
      <c r="BM5" s="118" t="s">
        <v>296</v>
      </c>
      <c r="BN5" s="118" t="s">
        <v>297</v>
      </c>
      <c r="BO5" s="118" t="s">
        <v>298</v>
      </c>
      <c r="BP5" s="118" t="s">
        <v>299</v>
      </c>
      <c r="BQ5" s="118" t="s">
        <v>300</v>
      </c>
      <c r="BR5" s="118" t="s">
        <v>301</v>
      </c>
      <c r="BS5" s="118" t="s">
        <v>302</v>
      </c>
      <c r="BT5" s="118" t="s">
        <v>303</v>
      </c>
      <c r="BU5" s="117" t="s">
        <v>304</v>
      </c>
      <c r="BV5" s="118" t="s">
        <v>305</v>
      </c>
      <c r="BW5" s="118" t="s">
        <v>306</v>
      </c>
      <c r="BX5" s="117" t="s">
        <v>307</v>
      </c>
      <c r="BY5" s="117" t="s">
        <v>308</v>
      </c>
      <c r="BZ5" s="117" t="s">
        <v>42</v>
      </c>
      <c r="CA5" s="120" t="s">
        <v>309</v>
      </c>
      <c r="CB5" s="117" t="s">
        <v>310</v>
      </c>
      <c r="CE5" s="37"/>
      <c r="CF5" s="122"/>
    </row>
    <row r="6" spans="1:84" ht="11.25" customHeight="1">
      <c r="A6" s="123" t="s">
        <v>311</v>
      </c>
      <c r="B6" s="124" t="s">
        <v>312</v>
      </c>
      <c r="C6" s="124"/>
      <c r="D6" s="124"/>
      <c r="E6" s="124"/>
      <c r="F6" s="124"/>
      <c r="G6" s="125"/>
      <c r="H6" s="126" t="s">
        <v>313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314</v>
      </c>
      <c r="AH6" s="128" t="s">
        <v>314</v>
      </c>
      <c r="AI6" s="128" t="s">
        <v>314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314</v>
      </c>
      <c r="BD6" s="128" t="s">
        <v>314</v>
      </c>
      <c r="BE6" s="128" t="s">
        <v>314</v>
      </c>
      <c r="BF6" s="128" t="s">
        <v>314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314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311</v>
      </c>
      <c r="C7" s="124" t="s">
        <v>315</v>
      </c>
      <c r="D7" s="124"/>
      <c r="E7" s="124"/>
      <c r="F7" s="124"/>
      <c r="G7" s="125"/>
      <c r="H7" s="126" t="s">
        <v>316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314</v>
      </c>
      <c r="AH7" s="128" t="s">
        <v>314</v>
      </c>
      <c r="AI7" s="128" t="s">
        <v>314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314</v>
      </c>
      <c r="BD7" s="128" t="s">
        <v>314</v>
      </c>
      <c r="BE7" s="128" t="s">
        <v>314</v>
      </c>
      <c r="BF7" s="128" t="s">
        <v>314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314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311</v>
      </c>
      <c r="C8" s="124" t="s">
        <v>317</v>
      </c>
      <c r="D8" s="124"/>
      <c r="E8" s="124"/>
      <c r="F8" s="124"/>
      <c r="G8" s="125"/>
      <c r="H8" s="126" t="s">
        <v>318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314</v>
      </c>
      <c r="AH8" s="128" t="s">
        <v>314</v>
      </c>
      <c r="AI8" s="128" t="s">
        <v>314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314</v>
      </c>
      <c r="BD8" s="128" t="s">
        <v>314</v>
      </c>
      <c r="BE8" s="128" t="s">
        <v>314</v>
      </c>
      <c r="BF8" s="128" t="s">
        <v>314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314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311</v>
      </c>
      <c r="C9" s="124" t="s">
        <v>319</v>
      </c>
      <c r="D9" s="124"/>
      <c r="E9" s="124"/>
      <c r="F9" s="124"/>
      <c r="G9" s="125"/>
      <c r="H9" s="126" t="s">
        <v>320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314</v>
      </c>
      <c r="AH9" s="128" t="s">
        <v>314</v>
      </c>
      <c r="AI9" s="128" t="s">
        <v>314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314</v>
      </c>
      <c r="BD9" s="128" t="s">
        <v>314</v>
      </c>
      <c r="BE9" s="128" t="s">
        <v>314</v>
      </c>
      <c r="BF9" s="128" t="s">
        <v>314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314</v>
      </c>
      <c r="BU9" s="127">
        <v>0</v>
      </c>
      <c r="BV9" s="128">
        <v>0</v>
      </c>
      <c r="BW9" s="128">
        <v>0</v>
      </c>
      <c r="BX9" s="129" t="s">
        <v>314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311</v>
      </c>
      <c r="C10" s="124" t="s">
        <v>321</v>
      </c>
      <c r="D10" s="124"/>
      <c r="E10" s="124"/>
      <c r="F10" s="124"/>
      <c r="G10" s="125"/>
      <c r="H10" s="126" t="s">
        <v>322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314</v>
      </c>
      <c r="AH10" s="128" t="s">
        <v>314</v>
      </c>
      <c r="AI10" s="128" t="s">
        <v>314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314</v>
      </c>
      <c r="BD10" s="128" t="s">
        <v>314</v>
      </c>
      <c r="BE10" s="128" t="s">
        <v>314</v>
      </c>
      <c r="BF10" s="128" t="s">
        <v>314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314</v>
      </c>
      <c r="BU10" s="127">
        <v>0</v>
      </c>
      <c r="BV10" s="128">
        <v>0</v>
      </c>
      <c r="BW10" s="128">
        <v>0</v>
      </c>
      <c r="BX10" s="129" t="s">
        <v>314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311</v>
      </c>
      <c r="C11" s="124" t="s">
        <v>323</v>
      </c>
      <c r="D11" s="136"/>
      <c r="E11" s="136"/>
      <c r="F11" s="136"/>
      <c r="G11" s="137"/>
      <c r="H11" s="138" t="s">
        <v>324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314</v>
      </c>
      <c r="AH11" s="140" t="s">
        <v>314</v>
      </c>
      <c r="AI11" s="140" t="s">
        <v>314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314</v>
      </c>
      <c r="BD11" s="140" t="s">
        <v>314</v>
      </c>
      <c r="BE11" s="140" t="s">
        <v>314</v>
      </c>
      <c r="BF11" s="140" t="s">
        <v>314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314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0" t="s">
        <v>239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0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0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0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0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0" t="s">
        <v>22</v>
      </c>
      <c r="H25" s="151" t="s">
        <v>325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0"/>
      <c r="H26" s="151" t="s">
        <v>326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327</v>
      </c>
    </row>
    <row r="2" spans="1:6" ht="23.25" customHeight="1">
      <c r="A2" s="54" t="s">
        <v>328</v>
      </c>
    </row>
    <row r="3" spans="1:6" ht="23.25" customHeight="1">
      <c r="A3" s="55" t="s">
        <v>329</v>
      </c>
      <c r="B3" s="56" t="s">
        <v>330</v>
      </c>
      <c r="C3" s="56" t="s">
        <v>331</v>
      </c>
      <c r="D3" s="56" t="s">
        <v>330</v>
      </c>
      <c r="E3" s="56" t="s">
        <v>331</v>
      </c>
    </row>
    <row r="4" spans="1:6" ht="23.25" customHeight="1">
      <c r="A4" s="301" t="s">
        <v>332</v>
      </c>
      <c r="B4" s="57" t="s">
        <v>308</v>
      </c>
      <c r="C4" s="57" t="s">
        <v>42</v>
      </c>
      <c r="D4" s="57" t="s">
        <v>308</v>
      </c>
      <c r="E4" s="57" t="s">
        <v>42</v>
      </c>
    </row>
    <row r="5" spans="1:6" ht="23.25" customHeight="1">
      <c r="A5" s="302"/>
      <c r="B5" s="303" t="s">
        <v>22</v>
      </c>
      <c r="C5" s="304"/>
      <c r="D5" s="303" t="s">
        <v>333</v>
      </c>
      <c r="E5" s="304"/>
    </row>
    <row r="6" spans="1:6" ht="9" customHeight="1">
      <c r="A6" s="58" t="s">
        <v>334</v>
      </c>
      <c r="B6" s="59">
        <v>1.1304360000000002</v>
      </c>
      <c r="C6" s="59" t="s">
        <v>335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336</v>
      </c>
      <c r="B7" s="59" t="s">
        <v>335</v>
      </c>
      <c r="C7" s="59" t="s">
        <v>335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337</v>
      </c>
      <c r="B8" s="59" t="s">
        <v>335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338</v>
      </c>
      <c r="B9" s="59" t="s">
        <v>335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339</v>
      </c>
      <c r="B10" s="59" t="s">
        <v>335</v>
      </c>
      <c r="C10" s="59" t="s">
        <v>335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340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341</v>
      </c>
      <c r="B12" s="59" t="s">
        <v>335</v>
      </c>
      <c r="C12" s="59" t="s">
        <v>335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342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343</v>
      </c>
      <c r="B14" s="59" t="s">
        <v>335</v>
      </c>
      <c r="C14" s="59" t="s">
        <v>335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344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345</v>
      </c>
      <c r="B16" s="59" t="s">
        <v>335</v>
      </c>
      <c r="C16" s="59" t="s">
        <v>335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346</v>
      </c>
      <c r="B17" s="59" t="s">
        <v>335</v>
      </c>
      <c r="C17" s="59" t="s">
        <v>335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347</v>
      </c>
      <c r="B18" s="59" t="s">
        <v>335</v>
      </c>
      <c r="C18" s="59" t="s">
        <v>335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348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349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350</v>
      </c>
      <c r="B21" s="59" t="s">
        <v>335</v>
      </c>
      <c r="C21" s="59" t="s">
        <v>335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351</v>
      </c>
      <c r="B22" s="59" t="s">
        <v>335</v>
      </c>
      <c r="C22" s="59" t="s">
        <v>335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352</v>
      </c>
      <c r="B23" s="59" t="s">
        <v>335</v>
      </c>
      <c r="C23" s="59" t="s">
        <v>335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353</v>
      </c>
      <c r="B24" s="59" t="s">
        <v>335</v>
      </c>
      <c r="C24" s="59" t="s">
        <v>335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354</v>
      </c>
      <c r="B25" s="59">
        <v>1.1304360000000002</v>
      </c>
      <c r="C25" s="59" t="s">
        <v>335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355</v>
      </c>
      <c r="B26" s="59" t="s">
        <v>335</v>
      </c>
      <c r="C26" s="59" t="s">
        <v>335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356</v>
      </c>
      <c r="B27" s="59" t="s">
        <v>335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357</v>
      </c>
      <c r="B28" s="59" t="s">
        <v>335</v>
      </c>
      <c r="C28" s="59" t="s">
        <v>335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358</v>
      </c>
      <c r="B29" s="59" t="s">
        <v>335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359</v>
      </c>
      <c r="B30" s="59">
        <v>0.62802000000000002</v>
      </c>
      <c r="C30" s="59" t="s">
        <v>335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360</v>
      </c>
      <c r="B31" s="59" t="s">
        <v>335</v>
      </c>
      <c r="C31" s="59" t="s">
        <v>335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361</v>
      </c>
      <c r="B32" s="59" t="s">
        <v>335</v>
      </c>
      <c r="C32" s="59" t="s">
        <v>335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362</v>
      </c>
      <c r="B33" s="59" t="s">
        <v>335</v>
      </c>
      <c r="C33" s="59" t="s">
        <v>335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363</v>
      </c>
      <c r="B34" s="59" t="s">
        <v>335</v>
      </c>
      <c r="C34" s="59" t="s">
        <v>335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364</v>
      </c>
      <c r="B35" s="61" t="s">
        <v>335</v>
      </c>
      <c r="C35" s="61" t="s">
        <v>335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365</v>
      </c>
      <c r="B36" s="59" t="s">
        <v>335</v>
      </c>
      <c r="C36" s="59" t="s">
        <v>335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366</v>
      </c>
      <c r="B37" s="59" t="s">
        <v>335</v>
      </c>
      <c r="C37" s="59" t="s">
        <v>335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367</v>
      </c>
      <c r="B38" s="59" t="s">
        <v>335</v>
      </c>
      <c r="C38" s="59" t="s">
        <v>335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368</v>
      </c>
      <c r="B39" s="59" t="s">
        <v>335</v>
      </c>
      <c r="C39" s="59" t="s">
        <v>335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369</v>
      </c>
      <c r="B40" s="59" t="s">
        <v>335</v>
      </c>
      <c r="C40" s="59" t="s">
        <v>335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370</v>
      </c>
      <c r="B41" s="59" t="s">
        <v>335</v>
      </c>
      <c r="C41" s="59" t="s">
        <v>335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371</v>
      </c>
      <c r="B42" s="59" t="s">
        <v>335</v>
      </c>
      <c r="C42" s="59" t="s">
        <v>335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372</v>
      </c>
      <c r="B43" s="59" t="s">
        <v>335</v>
      </c>
      <c r="C43" s="59" t="s">
        <v>335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373</v>
      </c>
      <c r="B44" s="59" t="s">
        <v>335</v>
      </c>
      <c r="C44" s="59" t="s">
        <v>335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374</v>
      </c>
      <c r="B45" s="59" t="s">
        <v>335</v>
      </c>
      <c r="C45" s="59" t="s">
        <v>335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375</v>
      </c>
      <c r="B46" s="59" t="s">
        <v>335</v>
      </c>
      <c r="C46" s="59" t="s">
        <v>335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376</v>
      </c>
      <c r="B47" s="59" t="s">
        <v>335</v>
      </c>
      <c r="C47" s="59" t="s">
        <v>335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377</v>
      </c>
      <c r="B48" s="59" t="s">
        <v>335</v>
      </c>
      <c r="C48" s="59" t="s">
        <v>335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378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349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350</v>
      </c>
      <c r="B51" s="59" t="s">
        <v>335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351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352</v>
      </c>
      <c r="B53" s="59">
        <v>93.909924000000004</v>
      </c>
      <c r="C53" s="59" t="s">
        <v>335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353</v>
      </c>
      <c r="B54" s="59" t="s">
        <v>335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354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355</v>
      </c>
      <c r="B56" s="59">
        <v>4.8985560000000001</v>
      </c>
      <c r="C56" s="59" t="s">
        <v>335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356</v>
      </c>
      <c r="B57" s="59">
        <v>0</v>
      </c>
      <c r="C57" s="59" t="s">
        <v>335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357</v>
      </c>
      <c r="B58" s="59" t="s">
        <v>335</v>
      </c>
      <c r="C58" s="59" t="s">
        <v>335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358</v>
      </c>
      <c r="B59" s="59" t="s">
        <v>335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359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360</v>
      </c>
      <c r="B61" s="59" t="s">
        <v>335</v>
      </c>
      <c r="C61" s="59" t="s">
        <v>335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361</v>
      </c>
      <c r="B62" s="59" t="s">
        <v>335</v>
      </c>
      <c r="C62" s="59" t="s">
        <v>335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362</v>
      </c>
      <c r="B63" s="59" t="s">
        <v>335</v>
      </c>
      <c r="C63" s="59" t="s">
        <v>335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363</v>
      </c>
      <c r="B64" s="59" t="s">
        <v>335</v>
      </c>
      <c r="C64" s="59" t="s">
        <v>335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379</v>
      </c>
      <c r="B65" s="61" t="s">
        <v>335</v>
      </c>
      <c r="C65" s="61" t="s">
        <v>335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380</v>
      </c>
      <c r="B66" s="59" t="s">
        <v>335</v>
      </c>
      <c r="C66" s="59" t="s">
        <v>335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366</v>
      </c>
      <c r="B67" s="59" t="s">
        <v>335</v>
      </c>
      <c r="C67" s="59" t="s">
        <v>335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367</v>
      </c>
      <c r="B68" s="59" t="s">
        <v>335</v>
      </c>
      <c r="C68" s="59" t="s">
        <v>335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381</v>
      </c>
      <c r="B69" s="59" t="s">
        <v>335</v>
      </c>
      <c r="C69" s="59" t="s">
        <v>335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382</v>
      </c>
      <c r="B70" s="59" t="s">
        <v>335</v>
      </c>
      <c r="C70" s="59" t="s">
        <v>335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370</v>
      </c>
      <c r="B71" s="59" t="s">
        <v>335</v>
      </c>
      <c r="C71" s="59" t="s">
        <v>335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371</v>
      </c>
      <c r="B72" s="59" t="s">
        <v>335</v>
      </c>
      <c r="C72" s="59" t="s">
        <v>335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372</v>
      </c>
      <c r="B73" s="59" t="s">
        <v>335</v>
      </c>
      <c r="C73" s="59" t="s">
        <v>335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373</v>
      </c>
      <c r="B74" s="59" t="s">
        <v>335</v>
      </c>
      <c r="C74" s="59" t="s">
        <v>335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374</v>
      </c>
      <c r="B75" s="59" t="s">
        <v>335</v>
      </c>
      <c r="C75" s="59" t="s">
        <v>335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375</v>
      </c>
      <c r="B76" s="59" t="s">
        <v>335</v>
      </c>
      <c r="C76" s="59" t="s">
        <v>335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376</v>
      </c>
      <c r="B77" s="59" t="s">
        <v>335</v>
      </c>
      <c r="C77" s="59" t="s">
        <v>335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377</v>
      </c>
      <c r="B78" s="59" t="s">
        <v>335</v>
      </c>
      <c r="C78" s="59" t="s">
        <v>335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383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384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385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386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370</v>
      </c>
      <c r="B83" s="59" t="s">
        <v>335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360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371</v>
      </c>
      <c r="B85" s="59" t="s">
        <v>335</v>
      </c>
      <c r="C85" s="59" t="s">
        <v>335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362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361</v>
      </c>
      <c r="B87" s="59" t="s">
        <v>335</v>
      </c>
      <c r="C87" s="59" t="s">
        <v>335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387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388</v>
      </c>
      <c r="B89" s="59" t="s">
        <v>335</v>
      </c>
      <c r="C89" s="59" t="s">
        <v>335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372</v>
      </c>
      <c r="B90" s="59" t="s">
        <v>335</v>
      </c>
      <c r="C90" s="59" t="s">
        <v>335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389</v>
      </c>
      <c r="B91" s="59" t="s">
        <v>335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390</v>
      </c>
      <c r="B92" s="59" t="s">
        <v>335</v>
      </c>
      <c r="C92" s="59" t="s">
        <v>335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391</v>
      </c>
      <c r="B93" s="59" t="s">
        <v>335</v>
      </c>
      <c r="C93" s="59" t="s">
        <v>335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375</v>
      </c>
      <c r="B94" s="59" t="s">
        <v>335</v>
      </c>
      <c r="C94" s="59" t="s">
        <v>335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392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393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394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395</v>
      </c>
      <c r="B98" s="59" t="s">
        <v>335</v>
      </c>
      <c r="C98" s="59" t="s">
        <v>335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396</v>
      </c>
      <c r="B99" s="59" t="s">
        <v>335</v>
      </c>
      <c r="C99" s="59" t="s">
        <v>335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397</v>
      </c>
      <c r="B100" s="59" t="s">
        <v>335</v>
      </c>
      <c r="C100" s="59" t="s">
        <v>335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398</v>
      </c>
      <c r="B101" s="59" t="s">
        <v>335</v>
      </c>
      <c r="C101" s="59" t="s">
        <v>335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399</v>
      </c>
      <c r="B102" s="59" t="s">
        <v>335</v>
      </c>
      <c r="C102" s="59" t="s">
        <v>335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400</v>
      </c>
      <c r="B103" s="59" t="s">
        <v>335</v>
      </c>
      <c r="C103" s="59" t="s">
        <v>335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401</v>
      </c>
      <c r="B104" s="59" t="s">
        <v>335</v>
      </c>
      <c r="C104" s="59" t="s">
        <v>335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402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403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404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405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406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407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408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409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410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411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412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413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414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415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416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417</v>
      </c>
      <c r="B120" s="59" t="s">
        <v>335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418</v>
      </c>
      <c r="B121" s="59" t="s">
        <v>335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419</v>
      </c>
      <c r="B122" s="59" t="s">
        <v>335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420</v>
      </c>
      <c r="B123" s="59" t="s">
        <v>335</v>
      </c>
      <c r="C123" s="59" t="s">
        <v>335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421</v>
      </c>
      <c r="B124" s="59" t="s">
        <v>335</v>
      </c>
      <c r="C124" s="59" t="s">
        <v>335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422</v>
      </c>
      <c r="B125" s="59" t="s">
        <v>335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423</v>
      </c>
      <c r="B126" s="59" t="s">
        <v>335</v>
      </c>
      <c r="C126" s="59" t="s">
        <v>335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424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425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426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427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428</v>
      </c>
      <c r="B131" s="59" t="s">
        <v>335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429</v>
      </c>
      <c r="B132" s="59" t="s">
        <v>335</v>
      </c>
      <c r="C132" s="59" t="s">
        <v>335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430</v>
      </c>
      <c r="B133" s="59">
        <v>0</v>
      </c>
      <c r="C133" s="59" t="s">
        <v>335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6" t="s">
        <v>465</v>
      </c>
      <c r="E4" s="296"/>
      <c r="F4" s="296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627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433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469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616</v>
      </c>
      <c r="E34" s="80" t="s">
        <v>617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494</v>
      </c>
      <c r="E35" s="78" t="s">
        <v>495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470</v>
      </c>
      <c r="E36" s="80" t="s">
        <v>471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472</v>
      </c>
      <c r="E37" s="78" t="s">
        <v>473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474</v>
      </c>
      <c r="E38" s="80" t="s">
        <v>475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476</v>
      </c>
      <c r="E39" s="78" t="s">
        <v>477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478</v>
      </c>
      <c r="E40" s="80" t="s">
        <v>479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480</v>
      </c>
      <c r="E41" s="78" t="s">
        <v>481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482</v>
      </c>
      <c r="E42" s="80" t="s">
        <v>483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484</v>
      </c>
      <c r="E43" s="78" t="s">
        <v>485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486</v>
      </c>
      <c r="E44" s="80" t="s">
        <v>487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488</v>
      </c>
      <c r="E45" s="78" t="s">
        <v>489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490</v>
      </c>
      <c r="E46" s="80" t="s">
        <v>491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492</v>
      </c>
      <c r="E47" s="78" t="s">
        <v>493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599</v>
      </c>
      <c r="E48" s="80" t="s">
        <v>614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600</v>
      </c>
      <c r="E49" s="78" t="s">
        <v>614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601</v>
      </c>
      <c r="E50" s="80" t="s">
        <v>614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602</v>
      </c>
      <c r="E51" s="78" t="s">
        <v>614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603</v>
      </c>
      <c r="E52" s="80" t="s">
        <v>614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604</v>
      </c>
      <c r="E53" s="78" t="s">
        <v>614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605</v>
      </c>
      <c r="E54" s="80" t="s">
        <v>614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606</v>
      </c>
      <c r="E55" s="78" t="s">
        <v>614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607</v>
      </c>
      <c r="E56" s="80" t="s">
        <v>614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608</v>
      </c>
      <c r="E57" s="78" t="s">
        <v>614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609</v>
      </c>
      <c r="E58" s="80" t="s">
        <v>614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610</v>
      </c>
      <c r="E59" s="78" t="s">
        <v>614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611</v>
      </c>
      <c r="E60" s="80" t="s">
        <v>614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612</v>
      </c>
      <c r="E61" s="78" t="s">
        <v>614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613</v>
      </c>
      <c r="E62" s="80" t="s">
        <v>614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630</v>
      </c>
      <c r="E63" s="78" t="s">
        <v>496</v>
      </c>
      <c r="F63" s="78" t="s">
        <v>497</v>
      </c>
      <c r="G63" s="78"/>
      <c r="H63" s="78" t="s">
        <v>23</v>
      </c>
      <c r="I63" s="78"/>
      <c r="J63" s="78"/>
    </row>
    <row r="64" spans="2:10" ht="16" customHeight="1">
      <c r="B64" s="80" t="s">
        <v>647</v>
      </c>
      <c r="C64" s="80" t="s">
        <v>94</v>
      </c>
      <c r="D64" s="80" t="s">
        <v>646</v>
      </c>
      <c r="E64" s="80" t="s">
        <v>496</v>
      </c>
      <c r="F64" s="80" t="s">
        <v>648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498</v>
      </c>
      <c r="E65" s="78" t="s">
        <v>499</v>
      </c>
      <c r="F65" s="78" t="s">
        <v>497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500</v>
      </c>
      <c r="E66" s="80" t="s">
        <v>501</v>
      </c>
      <c r="F66" s="80" t="s">
        <v>497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502</v>
      </c>
      <c r="E67" s="78" t="s">
        <v>502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503</v>
      </c>
      <c r="E68" s="80" t="s">
        <v>503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504</v>
      </c>
      <c r="E69" s="78" t="s">
        <v>504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505</v>
      </c>
      <c r="E70" s="80" t="s">
        <v>505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506</v>
      </c>
      <c r="E71" s="78" t="s">
        <v>506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507</v>
      </c>
      <c r="E72" s="80" t="s">
        <v>507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508</v>
      </c>
      <c r="E73" s="78" t="s">
        <v>508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509</v>
      </c>
      <c r="E74" s="80" t="s">
        <v>509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510</v>
      </c>
      <c r="E75" s="78" t="s">
        <v>510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511</v>
      </c>
      <c r="E76" s="208" t="s">
        <v>511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631</v>
      </c>
      <c r="E77" s="80" t="s">
        <v>614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632</v>
      </c>
      <c r="E78" s="78" t="s">
        <v>614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633</v>
      </c>
      <c r="E79" s="80" t="s">
        <v>614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634</v>
      </c>
      <c r="E80" s="78" t="s">
        <v>614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635</v>
      </c>
      <c r="E81" s="80" t="s">
        <v>614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636</v>
      </c>
      <c r="E82" s="78" t="s">
        <v>614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637</v>
      </c>
      <c r="E83" s="80" t="s">
        <v>614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638</v>
      </c>
      <c r="E84" s="78" t="s">
        <v>614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639</v>
      </c>
      <c r="E85" s="80" t="s">
        <v>614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640</v>
      </c>
      <c r="E86" s="78" t="s">
        <v>614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641</v>
      </c>
      <c r="E87" s="80" t="s">
        <v>614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642</v>
      </c>
      <c r="E88" s="78" t="s">
        <v>614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643</v>
      </c>
      <c r="E89" s="80" t="s">
        <v>614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644</v>
      </c>
      <c r="E90" s="78" t="s">
        <v>614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645</v>
      </c>
      <c r="E91" s="80" t="s">
        <v>614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623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432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512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596</v>
      </c>
      <c r="E26" s="233" t="s">
        <v>597</v>
      </c>
      <c r="F26" s="233" t="s">
        <v>22</v>
      </c>
      <c r="G26" s="233" t="s">
        <v>598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615</v>
      </c>
      <c r="E27" s="78" t="s">
        <v>621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513</v>
      </c>
      <c r="C28" s="80" t="s">
        <v>94</v>
      </c>
      <c r="D28" s="80" t="s">
        <v>514</v>
      </c>
      <c r="E28" s="80" t="s">
        <v>515</v>
      </c>
      <c r="F28" s="80" t="s">
        <v>497</v>
      </c>
      <c r="G28" s="80" t="s">
        <v>497</v>
      </c>
      <c r="H28" s="80" t="s">
        <v>23</v>
      </c>
      <c r="I28" s="80"/>
      <c r="J28" s="80"/>
    </row>
    <row r="29" spans="2:14" ht="18.75" customHeight="1">
      <c r="B29" s="78" t="s">
        <v>513</v>
      </c>
      <c r="C29" s="78" t="s">
        <v>94</v>
      </c>
      <c r="D29" s="78" t="s">
        <v>566</v>
      </c>
      <c r="E29" s="78" t="s">
        <v>567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513</v>
      </c>
      <c r="C30" s="80" t="s">
        <v>94</v>
      </c>
      <c r="D30" s="80" t="s">
        <v>516</v>
      </c>
      <c r="E30" s="80" t="s">
        <v>517</v>
      </c>
      <c r="F30" s="80" t="s">
        <v>497</v>
      </c>
      <c r="G30" s="80" t="s">
        <v>497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518</v>
      </c>
      <c r="E31" s="78" t="s">
        <v>519</v>
      </c>
      <c r="F31" s="78" t="s">
        <v>50</v>
      </c>
      <c r="G31" s="78" t="s">
        <v>520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521</v>
      </c>
      <c r="E32" s="80" t="s">
        <v>522</v>
      </c>
      <c r="F32" s="80" t="s">
        <v>50</v>
      </c>
      <c r="G32" s="80" t="s">
        <v>520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523</v>
      </c>
      <c r="E33" s="78" t="s">
        <v>524</v>
      </c>
      <c r="F33" s="78" t="s">
        <v>50</v>
      </c>
      <c r="G33" s="78" t="s">
        <v>520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525</v>
      </c>
      <c r="E34" s="80" t="s">
        <v>526</v>
      </c>
      <c r="F34" s="80" t="s">
        <v>50</v>
      </c>
      <c r="G34" s="80" t="s">
        <v>520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527</v>
      </c>
      <c r="E35" s="78" t="s">
        <v>528</v>
      </c>
      <c r="F35" s="78" t="s">
        <v>50</v>
      </c>
      <c r="G35" s="78" t="s">
        <v>520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529</v>
      </c>
      <c r="E36" s="80" t="s">
        <v>530</v>
      </c>
      <c r="F36" s="80" t="s">
        <v>50</v>
      </c>
      <c r="G36" s="80" t="s">
        <v>520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531</v>
      </c>
      <c r="E37" s="78" t="s">
        <v>532</v>
      </c>
      <c r="F37" s="78" t="s">
        <v>50</v>
      </c>
      <c r="G37" s="78" t="s">
        <v>520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533</v>
      </c>
      <c r="E38" s="80" t="s">
        <v>534</v>
      </c>
      <c r="F38" s="80" t="s">
        <v>50</v>
      </c>
      <c r="G38" s="80" t="s">
        <v>520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535</v>
      </c>
      <c r="E39" s="78" t="s">
        <v>536</v>
      </c>
      <c r="F39" s="78" t="s">
        <v>50</v>
      </c>
      <c r="G39" s="78" t="s">
        <v>520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537</v>
      </c>
      <c r="E40" s="80" t="s">
        <v>537</v>
      </c>
      <c r="F40" s="80" t="s">
        <v>50</v>
      </c>
      <c r="G40" s="80" t="s">
        <v>520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538</v>
      </c>
      <c r="E41" s="78" t="s">
        <v>538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539</v>
      </c>
      <c r="E42" s="80" t="s">
        <v>539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540</v>
      </c>
      <c r="E43" s="78" t="s">
        <v>540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541</v>
      </c>
      <c r="E44" s="80" t="s">
        <v>541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542</v>
      </c>
      <c r="E45" s="78" t="s">
        <v>542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543</v>
      </c>
      <c r="E46" s="80" t="s">
        <v>543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544</v>
      </c>
      <c r="E47" s="78" t="s">
        <v>544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545</v>
      </c>
      <c r="E48" s="80" t="s">
        <v>545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546</v>
      </c>
      <c r="E49" s="78" t="s">
        <v>546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547</v>
      </c>
      <c r="E50" s="80" t="s">
        <v>547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548</v>
      </c>
      <c r="E51" s="78" t="s">
        <v>548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549</v>
      </c>
      <c r="E52" s="80" t="s">
        <v>549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550</v>
      </c>
      <c r="E53" s="78" t="s">
        <v>550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551</v>
      </c>
      <c r="E54" s="80" t="s">
        <v>551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552</v>
      </c>
      <c r="E55" s="78" t="s">
        <v>552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553</v>
      </c>
      <c r="E56" s="80" t="s">
        <v>553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554</v>
      </c>
      <c r="E57" s="78" t="s">
        <v>554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555</v>
      </c>
      <c r="E58" s="80" t="s">
        <v>555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556</v>
      </c>
      <c r="E59" s="78" t="s">
        <v>556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557</v>
      </c>
      <c r="E60" s="80" t="s">
        <v>557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558</v>
      </c>
      <c r="E61" s="78" t="s">
        <v>558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559</v>
      </c>
      <c r="E62" s="80" t="s">
        <v>559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560</v>
      </c>
      <c r="E63" s="78" t="s">
        <v>560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561</v>
      </c>
      <c r="E64" s="80" t="s">
        <v>561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562</v>
      </c>
      <c r="E65" s="78" t="s">
        <v>562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563</v>
      </c>
      <c r="E66" s="80" t="s">
        <v>563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564</v>
      </c>
      <c r="E67" s="78" t="s">
        <v>564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565</v>
      </c>
      <c r="E68" s="80" t="s">
        <v>565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513</v>
      </c>
      <c r="C69" s="81" t="s">
        <v>94</v>
      </c>
      <c r="D69" s="81" t="s">
        <v>566</v>
      </c>
      <c r="E69" s="81" t="s">
        <v>567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467</v>
      </c>
      <c r="F3" s="64"/>
    </row>
    <row r="4" spans="2:22" ht="39">
      <c r="B4" s="67" t="s">
        <v>77</v>
      </c>
      <c r="C4" s="67" t="s">
        <v>625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440</v>
      </c>
      <c r="I4" s="67" t="s">
        <v>441</v>
      </c>
      <c r="J4" s="67" t="s">
        <v>442</v>
      </c>
      <c r="K4" s="67" t="s">
        <v>443</v>
      </c>
      <c r="L4" s="67" t="s">
        <v>444</v>
      </c>
      <c r="M4" s="67" t="s">
        <v>445</v>
      </c>
      <c r="N4" s="67" t="s">
        <v>446</v>
      </c>
      <c r="O4" s="185" t="s">
        <v>447</v>
      </c>
      <c r="P4" s="67" t="s">
        <v>448</v>
      </c>
      <c r="Q4" s="67" t="s">
        <v>449</v>
      </c>
      <c r="R4" s="67" t="s">
        <v>450</v>
      </c>
      <c r="S4" s="67" t="s">
        <v>451</v>
      </c>
      <c r="T4" s="67" t="s">
        <v>452</v>
      </c>
      <c r="U4" s="67" t="s">
        <v>453</v>
      </c>
      <c r="V4" s="186" t="s">
        <v>454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455</v>
      </c>
      <c r="I5" s="68" t="s">
        <v>455</v>
      </c>
      <c r="J5" s="68" t="s">
        <v>455</v>
      </c>
      <c r="K5" s="68" t="s">
        <v>455</v>
      </c>
      <c r="L5" s="68" t="s">
        <v>455</v>
      </c>
      <c r="M5" s="68" t="s">
        <v>455</v>
      </c>
      <c r="N5" s="68" t="s">
        <v>455</v>
      </c>
      <c r="O5" s="187" t="s">
        <v>455</v>
      </c>
      <c r="P5" s="68" t="s">
        <v>455</v>
      </c>
      <c r="Q5" s="68" t="s">
        <v>455</v>
      </c>
      <c r="R5" s="68" t="s">
        <v>455</v>
      </c>
      <c r="S5" s="68" t="s">
        <v>455</v>
      </c>
      <c r="T5" s="68" t="s">
        <v>455</v>
      </c>
      <c r="U5" s="68" t="s">
        <v>455</v>
      </c>
      <c r="V5" s="187" t="s">
        <v>455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434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624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628</v>
      </c>
    </row>
    <row r="21" spans="2:26" ht="17.5" customHeight="1">
      <c r="B21" s="87" t="s">
        <v>624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439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622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625</v>
      </c>
      <c r="D3" s="71" t="s">
        <v>133</v>
      </c>
      <c r="E3" s="71" t="s">
        <v>134</v>
      </c>
      <c r="F3" s="71" t="s">
        <v>568</v>
      </c>
      <c r="G3" s="71" t="s">
        <v>582</v>
      </c>
      <c r="H3" s="71" t="s">
        <v>156</v>
      </c>
      <c r="I3" s="73" t="s">
        <v>573</v>
      </c>
      <c r="J3" s="73" t="s">
        <v>583</v>
      </c>
      <c r="K3" s="73" t="s">
        <v>157</v>
      </c>
      <c r="L3" s="73" t="s">
        <v>135</v>
      </c>
    </row>
    <row r="4" spans="2:18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/>
      <c r="G4" s="74" t="s">
        <v>584</v>
      </c>
      <c r="H4" s="74" t="s">
        <v>584</v>
      </c>
      <c r="I4" s="74" t="s">
        <v>585</v>
      </c>
      <c r="J4" s="74" t="s">
        <v>586</v>
      </c>
      <c r="K4" s="74" t="s">
        <v>587</v>
      </c>
    </row>
    <row r="5" spans="2:18">
      <c r="B5" s="215" t="s">
        <v>518</v>
      </c>
      <c r="C5" s="215" t="s">
        <v>519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502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476</v>
      </c>
      <c r="F7" s="216"/>
      <c r="G7" s="216"/>
      <c r="H7" s="216"/>
      <c r="I7" s="216"/>
      <c r="J7" s="234">
        <v>1.8360000000000001</v>
      </c>
      <c r="K7" s="216"/>
      <c r="R7" s="281" t="s">
        <v>715</v>
      </c>
    </row>
    <row r="8" spans="2:18">
      <c r="B8" s="216"/>
      <c r="C8" s="216"/>
      <c r="D8" s="216"/>
      <c r="E8" s="216"/>
      <c r="F8" s="216" t="s">
        <v>470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472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494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521</v>
      </c>
      <c r="C11" s="217" t="s">
        <v>522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503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478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470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472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494</v>
      </c>
      <c r="G16" s="217"/>
      <c r="H16" s="217"/>
      <c r="I16" s="217"/>
      <c r="J16" s="234">
        <v>1.44E-4</v>
      </c>
      <c r="K16" s="217"/>
    </row>
    <row r="17" spans="2:11">
      <c r="B17" s="216" t="s">
        <v>523</v>
      </c>
      <c r="C17" s="216" t="s">
        <v>524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504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480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470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472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494</v>
      </c>
      <c r="G22" s="216"/>
      <c r="H22" s="216"/>
      <c r="I22" s="216"/>
      <c r="J22" s="234">
        <v>1.8E-5</v>
      </c>
      <c r="K22" s="216"/>
    </row>
    <row r="23" spans="2:11">
      <c r="B23" s="217" t="s">
        <v>525</v>
      </c>
      <c r="C23" s="217" t="s">
        <v>526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505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482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470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472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494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527</v>
      </c>
      <c r="C29" s="216" t="s">
        <v>528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506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484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470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472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494</v>
      </c>
      <c r="G34" s="216"/>
      <c r="H34" s="216"/>
      <c r="I34" s="216"/>
      <c r="J34" s="234">
        <v>1.8E-5</v>
      </c>
      <c r="K34" s="216"/>
    </row>
    <row r="35" spans="2:11">
      <c r="B35" s="217" t="s">
        <v>529</v>
      </c>
      <c r="C35" s="217" t="s">
        <v>530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507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486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470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472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494</v>
      </c>
      <c r="G40" s="217"/>
      <c r="H40" s="217"/>
      <c r="I40" s="217"/>
      <c r="J40" s="234">
        <v>0</v>
      </c>
      <c r="K40" s="217"/>
    </row>
    <row r="41" spans="2:11">
      <c r="B41" s="216" t="s">
        <v>531</v>
      </c>
      <c r="C41" s="216" t="s">
        <v>532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508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488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472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494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533</v>
      </c>
      <c r="C46" s="217" t="s">
        <v>534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509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490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472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494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535</v>
      </c>
      <c r="C51" s="216" t="s">
        <v>536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510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492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472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494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537</v>
      </c>
      <c r="C56" s="218" t="s">
        <v>537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511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494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467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580</v>
      </c>
    </row>
    <row r="65" spans="2:5" ht="13" thickBot="1">
      <c r="B65" s="230" t="s">
        <v>435</v>
      </c>
      <c r="C65" s="230" t="s">
        <v>436</v>
      </c>
      <c r="D65" s="230" t="s">
        <v>438</v>
      </c>
      <c r="E65" s="230" t="s">
        <v>581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568</v>
      </c>
      <c r="G4" s="73" t="s">
        <v>569</v>
      </c>
      <c r="H4" s="213" t="s">
        <v>570</v>
      </c>
      <c r="I4" s="213" t="s">
        <v>571</v>
      </c>
      <c r="J4" s="213" t="s">
        <v>157</v>
      </c>
      <c r="K4" s="213" t="s">
        <v>572</v>
      </c>
      <c r="L4" s="213" t="s">
        <v>573</v>
      </c>
    </row>
    <row r="5" spans="2:12" ht="13" thickBot="1">
      <c r="B5" s="74" t="s">
        <v>435</v>
      </c>
      <c r="C5" s="74" t="s">
        <v>436</v>
      </c>
      <c r="D5" s="74"/>
      <c r="E5" s="74" t="s">
        <v>438</v>
      </c>
      <c r="F5" s="74"/>
      <c r="G5" s="74" t="s">
        <v>574</v>
      </c>
      <c r="H5" s="214" t="s">
        <v>575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568</v>
      </c>
      <c r="G17" s="73" t="s">
        <v>569</v>
      </c>
      <c r="H17" s="213" t="s">
        <v>576</v>
      </c>
      <c r="I17" s="213" t="s">
        <v>577</v>
      </c>
      <c r="J17" s="213" t="s">
        <v>157</v>
      </c>
      <c r="K17" s="213" t="s">
        <v>572</v>
      </c>
      <c r="L17" s="213" t="s">
        <v>573</v>
      </c>
    </row>
    <row r="18" spans="2:34" ht="13" thickBot="1">
      <c r="B18" s="74" t="s">
        <v>435</v>
      </c>
      <c r="C18" s="74" t="s">
        <v>436</v>
      </c>
      <c r="D18" s="74"/>
      <c r="E18" s="74" t="s">
        <v>438</v>
      </c>
      <c r="F18" s="74"/>
      <c r="G18" s="74" t="s">
        <v>574</v>
      </c>
      <c r="H18" s="214" t="s">
        <v>575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654</v>
      </c>
    </row>
    <row r="25" spans="2:34" ht="13">
      <c r="F25" s="212" t="s">
        <v>622</v>
      </c>
      <c r="G25" s="212" t="s">
        <v>699</v>
      </c>
      <c r="I25" t="s">
        <v>698</v>
      </c>
      <c r="O25" t="s">
        <v>698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568</v>
      </c>
      <c r="G26" s="277" t="s">
        <v>569</v>
      </c>
      <c r="H26" s="278" t="s">
        <v>573</v>
      </c>
      <c r="I26" s="278" t="s">
        <v>649</v>
      </c>
      <c r="J26" s="278" t="s">
        <v>157</v>
      </c>
      <c r="K26" s="278" t="s">
        <v>578</v>
      </c>
      <c r="L26" s="278" t="s">
        <v>579</v>
      </c>
      <c r="M26" s="278" t="s">
        <v>570</v>
      </c>
      <c r="N26" s="278" t="s">
        <v>571</v>
      </c>
      <c r="O26" s="278" t="s">
        <v>589</v>
      </c>
      <c r="P26" s="279" t="s">
        <v>572</v>
      </c>
      <c r="AF26">
        <f>G28*J28*P28</f>
        <v>2285.9810000000002</v>
      </c>
      <c r="AG26" t="s">
        <v>648</v>
      </c>
      <c r="AH26">
        <f>AF26*1000</f>
        <v>2285981</v>
      </c>
    </row>
    <row r="27" spans="2:34">
      <c r="B27" s="259" t="s">
        <v>435</v>
      </c>
      <c r="C27" s="260" t="s">
        <v>436</v>
      </c>
      <c r="D27" s="260"/>
      <c r="E27" s="260" t="s">
        <v>438</v>
      </c>
      <c r="F27" s="260"/>
      <c r="G27" s="260" t="s">
        <v>574</v>
      </c>
      <c r="H27" s="261" t="s">
        <v>696</v>
      </c>
      <c r="I27" s="261" t="s">
        <v>697</v>
      </c>
      <c r="J27" s="261"/>
      <c r="K27" s="261" t="s">
        <v>575</v>
      </c>
      <c r="L27" s="261"/>
      <c r="M27" s="261" t="s">
        <v>575</v>
      </c>
      <c r="N27" s="261"/>
      <c r="O27" s="261" t="s">
        <v>697</v>
      </c>
      <c r="P27" s="280"/>
      <c r="S27" t="s">
        <v>650</v>
      </c>
      <c r="AF27">
        <f>G28</f>
        <v>2285.9810000000002</v>
      </c>
      <c r="AG27" t="s">
        <v>648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651</v>
      </c>
      <c r="AF28">
        <f>AF26*H29</f>
        <v>2285.9810000000002</v>
      </c>
      <c r="AG28" t="s">
        <v>648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652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655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653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689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686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707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335</v>
      </c>
      <c r="P43" s="243"/>
      <c r="X43" t="s">
        <v>708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714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688</v>
      </c>
      <c r="T55" s="281" t="s">
        <v>687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691</v>
      </c>
      <c r="T56" s="281" t="s">
        <v>690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692</v>
      </c>
      <c r="T57" s="281" t="s">
        <v>693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694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709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711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706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710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712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713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656</v>
      </c>
      <c r="AA110" t="s">
        <v>657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683</v>
      </c>
      <c r="U111" t="s">
        <v>684</v>
      </c>
      <c r="V111" t="s">
        <v>685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671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658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672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659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673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660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674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661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675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662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676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663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677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664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678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665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622</v>
      </c>
      <c r="E120" s="40"/>
      <c r="S120" t="s">
        <v>679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666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580</v>
      </c>
      <c r="S121" t="s">
        <v>680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667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435</v>
      </c>
      <c r="C122" s="74" t="s">
        <v>436</v>
      </c>
      <c r="D122" s="74" t="s">
        <v>438</v>
      </c>
      <c r="E122" s="74" t="s">
        <v>581</v>
      </c>
      <c r="S122" t="s">
        <v>681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668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682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669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704</v>
      </c>
      <c r="T124">
        <f>75.2*1000</f>
        <v>75200</v>
      </c>
      <c r="U124" s="284">
        <v>175</v>
      </c>
      <c r="Y124" t="s">
        <v>670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703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297" t="s">
        <v>701</v>
      </c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</row>
    <row r="131" spans="19:37" ht="14.5">
      <c r="S131" t="s">
        <v>656</v>
      </c>
      <c r="T131" t="s">
        <v>683</v>
      </c>
      <c r="U131" t="s">
        <v>684</v>
      </c>
      <c r="V131" t="s">
        <v>700</v>
      </c>
      <c r="Y131" s="297" t="s">
        <v>702</v>
      </c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</row>
    <row r="132" spans="19:37" ht="13">
      <c r="S132" t="s">
        <v>671</v>
      </c>
      <c r="T132" s="263">
        <v>13692</v>
      </c>
      <c r="U132" s="262">
        <v>459</v>
      </c>
      <c r="V132">
        <f>T132*U132</f>
        <v>6284628</v>
      </c>
      <c r="W132" t="s">
        <v>705</v>
      </c>
    </row>
    <row r="133" spans="19:37" ht="13">
      <c r="S133" t="s">
        <v>672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673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674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675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676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677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678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679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680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681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682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B2" zoomScale="49" zoomScaleNormal="70" workbookViewId="0">
      <selection activeCell="O4" sqref="O4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622</v>
      </c>
      <c r="G2" s="221"/>
      <c r="H2" s="221"/>
      <c r="I2" s="221"/>
      <c r="J2" s="221"/>
      <c r="K2" s="221"/>
      <c r="L2" s="221"/>
      <c r="M2" s="221"/>
      <c r="N2" s="221"/>
      <c r="O2" s="221" t="s">
        <v>698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582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155</v>
      </c>
      <c r="L3" s="71" t="s">
        <v>156</v>
      </c>
      <c r="M3" s="73" t="s">
        <v>588</v>
      </c>
      <c r="N3" s="306" t="s">
        <v>589</v>
      </c>
      <c r="O3" s="71" t="s">
        <v>590</v>
      </c>
      <c r="P3" s="71" t="s">
        <v>717</v>
      </c>
      <c r="Q3" s="223" t="s">
        <v>159</v>
      </c>
      <c r="R3" s="223" t="s">
        <v>158</v>
      </c>
      <c r="S3" s="223" t="s">
        <v>157</v>
      </c>
      <c r="T3" s="283" t="s">
        <v>572</v>
      </c>
    </row>
    <row r="4" spans="2:66" ht="38" thickBot="1">
      <c r="B4" s="74" t="s">
        <v>435</v>
      </c>
      <c r="C4" s="74" t="s">
        <v>436</v>
      </c>
      <c r="D4" s="74" t="s">
        <v>437</v>
      </c>
      <c r="E4" s="74" t="s">
        <v>438</v>
      </c>
      <c r="F4" s="74" t="s">
        <v>591</v>
      </c>
      <c r="G4" s="74" t="s">
        <v>591</v>
      </c>
      <c r="H4" s="74" t="s">
        <v>591</v>
      </c>
      <c r="I4" s="74" t="s">
        <v>591</v>
      </c>
      <c r="J4" s="74" t="s">
        <v>591</v>
      </c>
      <c r="K4" s="74" t="s">
        <v>591</v>
      </c>
      <c r="L4" s="74" t="s">
        <v>591</v>
      </c>
      <c r="M4" s="74" t="s">
        <v>592</v>
      </c>
      <c r="N4" s="307" t="s">
        <v>716</v>
      </c>
      <c r="O4" s="74" t="s">
        <v>593</v>
      </c>
      <c r="P4" s="74" t="s">
        <v>594</v>
      </c>
      <c r="Q4" s="74"/>
      <c r="R4" s="74"/>
      <c r="S4" s="74" t="s">
        <v>595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v>500</v>
      </c>
      <c r="H5" s="86">
        <v>1000</v>
      </c>
      <c r="I5" s="86">
        <v>1200</v>
      </c>
      <c r="J5" s="86">
        <f>(L5-F5)/2</f>
        <v>1491.5</v>
      </c>
      <c r="K5" s="86">
        <v>2100</v>
      </c>
      <c r="L5" s="282">
        <f>3000</f>
        <v>3000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>
        <f>1/23</f>
        <v>4.3478260869565216E-2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172">
        <f t="shared" ref="P7:P29" si="0">1/23</f>
        <v>4.3478260869565216E-2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>
        <f t="shared" si="0"/>
        <v>4.3478260869565216E-2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172">
        <f t="shared" si="0"/>
        <v>4.3478260869565216E-2</v>
      </c>
      <c r="Q9" s="38"/>
      <c r="R9" s="38"/>
      <c r="S9" s="38"/>
      <c r="BL9">
        <v>7.3</v>
      </c>
      <c r="BM9">
        <v>99.3</v>
      </c>
      <c r="BN9">
        <f t="shared" ref="BN9:BN11" si="1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>
        <f t="shared" si="0"/>
        <v>4.3478260869565216E-2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1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172">
        <f t="shared" si="0"/>
        <v>4.3478260869565216E-2</v>
      </c>
      <c r="Q11" s="38"/>
      <c r="R11" s="38"/>
      <c r="S11" s="38"/>
      <c r="BL11">
        <v>19.3</v>
      </c>
      <c r="BM11">
        <v>302.60000000000002</v>
      </c>
      <c r="BN11">
        <f t="shared" si="1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>
        <f t="shared" si="0"/>
        <v>4.3478260869565216E-2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172">
        <f t="shared" si="0"/>
        <v>4.3478260869565216E-2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>
        <f t="shared" si="0"/>
        <v>4.3478260869565216E-2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172">
        <f t="shared" si="0"/>
        <v>4.3478260869565216E-2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>
        <f t="shared" si="0"/>
        <v>4.3478260869565216E-2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172">
        <f t="shared" si="0"/>
        <v>4.3478260869565216E-2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>
        <f t="shared" si="0"/>
        <v>4.3478260869565216E-2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172">
        <f t="shared" si="0"/>
        <v>4.3478260869565216E-2</v>
      </c>
      <c r="Q19" s="38"/>
      <c r="R19" s="38"/>
      <c r="S19" s="38"/>
      <c r="AG19">
        <f>F5*S5*T5</f>
        <v>17</v>
      </c>
      <c r="AH19" t="s">
        <v>598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>
        <f t="shared" si="0"/>
        <v>4.3478260869565216E-2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172">
        <f t="shared" si="0"/>
        <v>4.3478260869565216E-2</v>
      </c>
      <c r="Q21" s="38"/>
      <c r="R21" s="38"/>
      <c r="S21" s="38"/>
      <c r="AG21">
        <f>F5</f>
        <v>17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>
        <f t="shared" si="0"/>
        <v>4.3478260869565216E-2</v>
      </c>
      <c r="Q22" s="172"/>
      <c r="R22" s="172"/>
      <c r="S22" s="172"/>
      <c r="T22" s="168"/>
      <c r="AG22">
        <f>AG19/O6</f>
        <v>90.425531914893611</v>
      </c>
      <c r="AH22" t="s">
        <v>695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172">
        <f t="shared" si="0"/>
        <v>4.3478260869565216E-2</v>
      </c>
      <c r="Q23" s="38"/>
      <c r="R23" s="38"/>
      <c r="S23" s="38"/>
      <c r="AG23">
        <f>AG19*N30</f>
        <v>17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>
        <f t="shared" si="0"/>
        <v>4.3478260869565216E-2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172">
        <f t="shared" si="0"/>
        <v>4.3478260869565216E-2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>
        <f t="shared" si="0"/>
        <v>4.3478260869565216E-2</v>
      </c>
      <c r="Q26" s="172"/>
      <c r="R26" s="172"/>
      <c r="S26" s="172"/>
      <c r="T26" s="168"/>
      <c r="AF26" s="305">
        <f>SEC_Comm!AA12</f>
        <v>0</v>
      </c>
      <c r="AG26" s="305"/>
      <c r="AH26" s="305"/>
      <c r="AI26" s="305"/>
      <c r="AJ26" s="305">
        <v>23</v>
      </c>
      <c r="AK26" s="305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172">
        <f t="shared" si="0"/>
        <v>4.3478260869565216E-2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>
        <f t="shared" si="0"/>
        <v>4.3478260869565216E-2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172">
        <f t="shared" si="0"/>
        <v>4.3478260869565216E-2</v>
      </c>
      <c r="Q29" s="38"/>
      <c r="R29" s="38"/>
      <c r="S29" s="38"/>
    </row>
    <row r="30" spans="2:37" ht="13" thickBot="1">
      <c r="E30" s="308" t="str">
        <f>SEC_Comm!D16</f>
        <v>AGR_BIOG</v>
      </c>
      <c r="F30" s="308"/>
      <c r="G30" s="308"/>
      <c r="H30" s="308"/>
      <c r="I30" s="308"/>
      <c r="J30" s="308"/>
      <c r="K30" s="308"/>
      <c r="L30" s="308"/>
      <c r="M30" s="308"/>
      <c r="N30" s="308">
        <v>1</v>
      </c>
    </row>
    <row r="33" spans="2:19" ht="13">
      <c r="F33" s="221" t="s">
        <v>622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618</v>
      </c>
      <c r="K35" s="71"/>
      <c r="L35" s="71" t="s">
        <v>158</v>
      </c>
      <c r="M35" s="73" t="s">
        <v>159</v>
      </c>
    </row>
    <row r="36" spans="2:19" ht="13" thickBot="1">
      <c r="B36" s="74" t="s">
        <v>435</v>
      </c>
      <c r="C36" s="74" t="s">
        <v>436</v>
      </c>
      <c r="D36" s="74" t="s">
        <v>437</v>
      </c>
      <c r="E36" s="74" t="s">
        <v>438</v>
      </c>
      <c r="F36" s="74" t="s">
        <v>620</v>
      </c>
      <c r="G36" s="74"/>
      <c r="H36" s="74"/>
      <c r="I36" s="74"/>
      <c r="J36" s="74" t="s">
        <v>620</v>
      </c>
      <c r="K36" s="74"/>
      <c r="L36" s="74"/>
      <c r="M36" s="74" t="s">
        <v>619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468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160</v>
      </c>
      <c r="C4" s="178"/>
      <c r="D4" s="298" t="s">
        <v>161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160</v>
      </c>
      <c r="C11" s="180"/>
      <c r="D11" s="299" t="s">
        <v>162</v>
      </c>
      <c r="E11" s="299"/>
      <c r="F11" s="299"/>
      <c r="G11" s="299"/>
      <c r="H11" s="299"/>
      <c r="I11" s="299"/>
      <c r="J11" s="299"/>
      <c r="K11" s="299"/>
      <c r="L11" s="299"/>
      <c r="M11" s="299"/>
      <c r="N11" s="299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163</v>
      </c>
      <c r="E12" s="173" t="s">
        <v>164</v>
      </c>
      <c r="F12" s="173" t="s">
        <v>165</v>
      </c>
      <c r="G12" s="173" t="s">
        <v>431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2024-10-25T11:12:33Z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