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90E7B96F-B4B7-40C0-8060-D3911EFAA6D3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L5" i="157"/>
  <c r="J5" i="157" s="1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<sst xmlns="http://schemas.openxmlformats.org/spreadsheetml/2006/main" count="1816" uniqueCount="719">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</sst>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4" t="s">
        <v>457</v>
      </c>
      <c r="E14" s="294"/>
      <c r="F14" s="295" t="s">
        <v>458</v>
      </c>
      <c r="G14" s="295"/>
      <c r="H14" s="295"/>
      <c r="J14" s="25"/>
      <c r="K14" s="27"/>
      <c r="L14" s="36"/>
    </row>
    <row r="15" spans="1:15">
      <c r="A15" s="36"/>
      <c r="B15" s="31"/>
      <c r="C15" s="26"/>
      <c r="D15" s="23"/>
      <c r="E15" s="23"/>
      <c r="F15" s="295"/>
      <c r="G15" s="295"/>
      <c r="H15" s="29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4" t="s">
        <v>459</v>
      </c>
      <c r="E18" s="294"/>
      <c r="F18" s="295" t="s">
        <v>467</v>
      </c>
      <c r="G18" s="295"/>
      <c r="H18" s="295"/>
      <c r="I18" s="295"/>
      <c r="J18" s="25"/>
      <c r="K18" s="27"/>
      <c r="L18" s="36"/>
    </row>
    <row r="19" spans="1:12">
      <c r="A19" s="36"/>
      <c r="B19" s="31"/>
      <c r="C19" s="26"/>
      <c r="D19" s="23"/>
      <c r="E19" s="23"/>
      <c r="F19" s="295"/>
      <c r="G19" s="295"/>
      <c r="H19" s="295"/>
      <c r="I19" s="295"/>
      <c r="J19" s="25"/>
      <c r="K19" s="27"/>
      <c r="L19" s="36"/>
    </row>
    <row r="20" spans="1:12">
      <c r="A20" s="36"/>
      <c r="B20" s="31"/>
      <c r="C20" s="26"/>
      <c r="D20" s="23"/>
      <c r="E20" s="23"/>
      <c r="F20" s="295"/>
      <c r="G20" s="295"/>
      <c r="H20" s="295"/>
      <c r="I20" s="29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4" t="s">
        <v>460</v>
      </c>
      <c r="E22" s="294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4" t="s">
        <v>462</v>
      </c>
      <c r="E28" s="294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4" t="s">
        <v>465</v>
      </c>
      <c r="E32" s="294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0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0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0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0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0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0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0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1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2"/>
      <c r="B5" s="303" t="s">
        <v>22</v>
      </c>
      <c r="C5" s="304"/>
      <c r="D5" s="303" t="s">
        <v>334</v>
      </c>
      <c r="E5" s="304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296" t="s">
        <v>466</v>
      </c>
      <c r="E4" s="296"/>
      <c r="F4" s="296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297" t="s">
        <v>702</v>
      </c>
      <c r="Z130" s="297"/>
      <c r="AA130" s="297"/>
      <c r="AB130" s="297"/>
      <c r="AC130" s="297"/>
      <c r="AD130" s="297"/>
      <c r="AE130" s="297"/>
      <c r="AF130" s="297"/>
      <c r="AG130" s="297"/>
      <c r="AH130" s="297"/>
      <c r="AI130" s="297"/>
      <c r="AJ130" s="297"/>
      <c r="AK130" s="297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297" t="s">
        <v>703</v>
      </c>
      <c r="Z131" s="297"/>
      <c r="AA131" s="297"/>
      <c r="AB131" s="297"/>
      <c r="AC131" s="297"/>
      <c r="AD131" s="297"/>
      <c r="AE131" s="297"/>
      <c r="AF131" s="297"/>
      <c r="AG131" s="297"/>
      <c r="AH131" s="297"/>
      <c r="AI131" s="297"/>
      <c r="AJ131" s="297"/>
      <c r="AK131" s="297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1" zoomScale="49" zoomScaleNormal="70" workbookViewId="0">
      <selection activeCell="O7" sqref="O7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306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307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v>500</v>
      </c>
      <c r="H5" s="86">
        <v>1000</v>
      </c>
      <c r="I5" s="86">
        <v>1200</v>
      </c>
      <c r="J5" s="86">
        <f>(L5-F5)/2</f>
        <v>1491.5</v>
      </c>
      <c r="K5" s="86">
        <v>2100</v>
      </c>
      <c r="L5" s="282">
        <f>3000</f>
        <v>3000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172"/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172"/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172"/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172"/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172"/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172"/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172"/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172"/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172"/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172"/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172"/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172"/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172"/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172"/>
      <c r="Q19" s="38"/>
      <c r="R19" s="38"/>
      <c r="S19" s="38"/>
      <c r="AG19">
        <f>F5*S5*T5</f>
        <v>17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172"/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172"/>
      <c r="Q21" s="38"/>
      <c r="R21" s="38"/>
      <c r="S21" s="38"/>
      <c r="AG21">
        <f>F5</f>
        <v>17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172"/>
      <c r="Q22" s="172"/>
      <c r="R22" s="172"/>
      <c r="S22" s="172"/>
      <c r="T22" s="168"/>
      <c r="AG22">
        <f>AG19/O6</f>
        <v>90.425531914893611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172"/>
      <c r="Q23" s="38"/>
      <c r="R23" s="38"/>
      <c r="S23" s="38"/>
      <c r="AG23">
        <f>AG19*N30</f>
        <v>17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172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172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172"/>
      <c r="Q26" s="172"/>
      <c r="R26" s="172"/>
      <c r="S26" s="172"/>
      <c r="T26" s="168"/>
      <c r="AF26" s="305">
        <f>SEC_Comm!AA12</f>
        <v>0</v>
      </c>
      <c r="AG26" s="305"/>
      <c r="AH26" s="305"/>
      <c r="AI26" s="305"/>
      <c r="AJ26" s="305">
        <v>23</v>
      </c>
      <c r="AK26" s="305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172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172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172"/>
      <c r="Q29" s="38"/>
      <c r="R29" s="38"/>
      <c r="S29" s="38"/>
    </row>
    <row r="30" spans="2:37" ht="13" thickBot="1">
      <c r="E30" s="308" t="str">
        <f>SEC_Comm!D16</f>
        <v>AGR_BIOG</v>
      </c>
      <c r="F30" s="308"/>
      <c r="G30" s="308"/>
      <c r="H30" s="308"/>
      <c r="I30" s="308"/>
      <c r="J30" s="308"/>
      <c r="K30" s="308"/>
      <c r="L30" s="308"/>
      <c r="M30" s="308"/>
      <c r="N30" s="308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298" t="s">
        <v>162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299" t="s">
        <v>163</v>
      </c>
      <c r="E11" s="299"/>
      <c r="F11" s="299"/>
      <c r="G11" s="299"/>
      <c r="H11" s="299"/>
      <c r="I11" s="299"/>
      <c r="J11" s="299"/>
      <c r="K11" s="299"/>
      <c r="L11" s="299"/>
      <c r="M11" s="299"/>
      <c r="N11" s="299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2024-10-25T11:30:46Z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