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_감축팀\감축팀업무\1_감축목표설정\2035 NDC\기술작업반\1_전제조건\"/>
    </mc:Choice>
  </mc:AlternateContent>
  <xr:revisionPtr revIDLastSave="0" documentId="13_ncr:1_{8FC9C85D-A97C-47AD-9ADB-7EA22484C530}" xr6:coauthVersionLast="36" xr6:coauthVersionMax="47" xr10:uidLastSave="{00000000-0000-0000-0000-000000000000}"/>
  <bookViews>
    <workbookView xWindow="2760" yWindow="750" windowWidth="23790" windowHeight="15435" tabRatio="823" activeTab="2" xr2:uid="{F5BA3C00-03FF-47D2-A24A-44893E6BB77A}"/>
  </bookViews>
  <sheets>
    <sheet name="표지" sheetId="1" r:id="rId1"/>
    <sheet name="전제조건" sheetId="4" r:id="rId2"/>
    <sheet name="활동자료" sheetId="5" r:id="rId3"/>
    <sheet name="에너지" sheetId="7" r:id="rId4"/>
    <sheet name="전환E" sheetId="8" r:id="rId5"/>
    <sheet name="산업E" sheetId="9" r:id="rId6"/>
    <sheet name="건물E" sheetId="10" r:id="rId7"/>
    <sheet name="수송E" sheetId="11" r:id="rId8"/>
    <sheet name="농축수산E" sheetId="27" r:id="rId9"/>
    <sheet name="자가" sheetId="28" r:id="rId10"/>
    <sheet name="(참고) 배출원단위" sheetId="13" r:id="rId11"/>
    <sheet name="전환I" sheetId="14" r:id="rId12"/>
    <sheet name="산업I" sheetId="15" r:id="rId13"/>
    <sheet name="수송I" sheetId="17" r:id="rId14"/>
    <sheet name="건물I" sheetId="16" r:id="rId15"/>
    <sheet name="농축수산I" sheetId="18" r:id="rId16"/>
  </sheets>
  <definedNames>
    <definedName name="_xlnm.Print_Area" localSheetId="10">'(참고) 배출원단위'!$A$1:$H$17</definedName>
    <definedName name="_xlnm.Print_Area" localSheetId="0">표지!$A$1:$M$27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0" i="28" l="1"/>
  <c r="BC10" i="28"/>
  <c r="BD10" i="28"/>
  <c r="BE10" i="28"/>
  <c r="BF10" i="28"/>
  <c r="BG10" i="28"/>
  <c r="BH10" i="28"/>
  <c r="BI10" i="28"/>
  <c r="BJ10" i="28"/>
  <c r="BK10" i="28"/>
  <c r="BB14" i="28"/>
  <c r="BC14" i="28" s="1"/>
  <c r="BD14" i="28" s="1"/>
  <c r="BE14" i="28" s="1"/>
  <c r="BF14" i="28" s="1"/>
  <c r="BG14" i="28" s="1"/>
  <c r="BH14" i="28" s="1"/>
  <c r="BI14" i="28" s="1"/>
  <c r="BJ14" i="28" s="1"/>
  <c r="BK14" i="28" s="1"/>
  <c r="BB13" i="28"/>
  <c r="BC13" i="28" s="1"/>
  <c r="BD13" i="28" s="1"/>
  <c r="BE13" i="28" s="1"/>
  <c r="BF13" i="28" s="1"/>
  <c r="BG13" i="28" s="1"/>
  <c r="BH13" i="28" s="1"/>
  <c r="BI13" i="28" s="1"/>
  <c r="BJ13" i="28" s="1"/>
  <c r="BK13" i="28" s="1"/>
  <c r="BB9" i="28"/>
  <c r="BC9" i="28" s="1"/>
  <c r="BD9" i="28" s="1"/>
  <c r="BE9" i="28" s="1"/>
  <c r="BF9" i="28" s="1"/>
  <c r="BG9" i="28" s="1"/>
  <c r="BH9" i="28" s="1"/>
  <c r="BI9" i="28" s="1"/>
  <c r="BJ9" i="28" s="1"/>
  <c r="BK9" i="28" s="1"/>
  <c r="BL14" i="28"/>
  <c r="BL13" i="28"/>
  <c r="BL12" i="28"/>
  <c r="BL11" i="28"/>
  <c r="BL9" i="28"/>
  <c r="BL8" i="28"/>
  <c r="BL7" i="28"/>
  <c r="BB8" i="7" l="1"/>
  <c r="BC8" i="7"/>
  <c r="BD8" i="7"/>
  <c r="BE8" i="7"/>
  <c r="BF8" i="7"/>
  <c r="BG8" i="7"/>
  <c r="BH8" i="7"/>
  <c r="BI8" i="7"/>
  <c r="BJ8" i="7"/>
  <c r="BK8" i="7"/>
  <c r="BB9" i="7"/>
  <c r="BC9" i="7"/>
  <c r="BD9" i="7"/>
  <c r="BE9" i="7"/>
  <c r="BF9" i="7"/>
  <c r="BG9" i="7"/>
  <c r="BH9" i="7"/>
  <c r="BI9" i="7"/>
  <c r="BJ9" i="7"/>
  <c r="BK9" i="7"/>
  <c r="BB10" i="7"/>
  <c r="BC10" i="7"/>
  <c r="BD10" i="7"/>
  <c r="BE10" i="7"/>
  <c r="BF10" i="7"/>
  <c r="BG10" i="7"/>
  <c r="BH10" i="7"/>
  <c r="BI10" i="7"/>
  <c r="BJ10" i="7"/>
  <c r="BK10" i="7"/>
  <c r="BB11" i="7"/>
  <c r="BC11" i="7"/>
  <c r="BD11" i="7"/>
  <c r="BE11" i="7"/>
  <c r="BF11" i="7"/>
  <c r="BG11" i="7"/>
  <c r="BH11" i="7"/>
  <c r="BI11" i="7"/>
  <c r="BJ11" i="7"/>
  <c r="BK11" i="7"/>
  <c r="BB12" i="7"/>
  <c r="BC12" i="7"/>
  <c r="BD12" i="7"/>
  <c r="BE12" i="7"/>
  <c r="BF12" i="7"/>
  <c r="BG12" i="7"/>
  <c r="BH12" i="7"/>
  <c r="BI12" i="7"/>
  <c r="BJ12" i="7"/>
  <c r="BK12" i="7"/>
  <c r="BB13" i="7"/>
  <c r="BC13" i="7"/>
  <c r="BD13" i="7"/>
  <c r="BE13" i="7"/>
  <c r="BF13" i="7"/>
  <c r="BG13" i="7"/>
  <c r="BH13" i="7"/>
  <c r="BI13" i="7"/>
  <c r="BJ13" i="7"/>
  <c r="BK13" i="7"/>
  <c r="BB14" i="7"/>
  <c r="BC14" i="7"/>
  <c r="BD14" i="7"/>
  <c r="BE14" i="7"/>
  <c r="BF14" i="7"/>
  <c r="BG14" i="7"/>
  <c r="BH14" i="7"/>
  <c r="BI14" i="7"/>
  <c r="BJ14" i="7"/>
  <c r="BK14" i="7"/>
  <c r="BB18" i="7"/>
  <c r="BC18" i="7"/>
  <c r="BD18" i="7"/>
  <c r="BE18" i="7"/>
  <c r="BF18" i="7"/>
  <c r="BG18" i="7"/>
  <c r="BH18" i="7"/>
  <c r="BI18" i="7"/>
  <c r="BJ18" i="7"/>
  <c r="BK18" i="7"/>
  <c r="BB19" i="7"/>
  <c r="BC19" i="7"/>
  <c r="BD19" i="7"/>
  <c r="BE19" i="7"/>
  <c r="BF19" i="7"/>
  <c r="BG19" i="7"/>
  <c r="BH19" i="7"/>
  <c r="BI19" i="7"/>
  <c r="BJ19" i="7"/>
  <c r="BK19" i="7"/>
  <c r="BB20" i="7"/>
  <c r="BC20" i="7"/>
  <c r="BD20" i="7"/>
  <c r="BE20" i="7"/>
  <c r="BF20" i="7"/>
  <c r="BG20" i="7"/>
  <c r="BH20" i="7"/>
  <c r="BI20" i="7"/>
  <c r="BJ20" i="7"/>
  <c r="BK20" i="7"/>
  <c r="BB21" i="7"/>
  <c r="BC21" i="7"/>
  <c r="BD21" i="7"/>
  <c r="BE21" i="7"/>
  <c r="BF21" i="7"/>
  <c r="BG21" i="7"/>
  <c r="BH21" i="7"/>
  <c r="BI21" i="7"/>
  <c r="BJ21" i="7"/>
  <c r="BK21" i="7"/>
  <c r="BB22" i="7"/>
  <c r="BC22" i="7"/>
  <c r="BD22" i="7"/>
  <c r="BE22" i="7"/>
  <c r="BF22" i="7"/>
  <c r="BG22" i="7"/>
  <c r="BH22" i="7"/>
  <c r="BI22" i="7"/>
  <c r="BJ22" i="7"/>
  <c r="BK22" i="7"/>
  <c r="BB23" i="7"/>
  <c r="BC23" i="7"/>
  <c r="BD23" i="7"/>
  <c r="BE23" i="7"/>
  <c r="BF23" i="7"/>
  <c r="BG23" i="7"/>
  <c r="BH23" i="7"/>
  <c r="BI23" i="7"/>
  <c r="BJ23" i="7"/>
  <c r="BK23" i="7"/>
  <c r="BB24" i="7"/>
  <c r="BC24" i="7"/>
  <c r="BD24" i="7"/>
  <c r="BE24" i="7"/>
  <c r="BF24" i="7"/>
  <c r="BG24" i="7"/>
  <c r="BH24" i="7"/>
  <c r="BI24" i="7"/>
  <c r="BJ24" i="7"/>
  <c r="BK24" i="7"/>
  <c r="BB27" i="7"/>
  <c r="BB26" i="7" s="1"/>
  <c r="BC27" i="7"/>
  <c r="BC26" i="7" s="1"/>
  <c r="BD27" i="7"/>
  <c r="BE27" i="7"/>
  <c r="BE26" i="7" s="1"/>
  <c r="BF27" i="7"/>
  <c r="BG27" i="7"/>
  <c r="BH27" i="7"/>
  <c r="BH26" i="7" s="1"/>
  <c r="BI27" i="7"/>
  <c r="BI26" i="7" s="1"/>
  <c r="BJ27" i="7"/>
  <c r="BK27" i="7"/>
  <c r="BK26" i="7" s="1"/>
  <c r="BB28" i="7"/>
  <c r="BC28" i="7"/>
  <c r="BD28" i="7"/>
  <c r="BD26" i="7" s="1"/>
  <c r="BE28" i="7"/>
  <c r="BF28" i="7"/>
  <c r="BG28" i="7"/>
  <c r="BH28" i="7"/>
  <c r="BI28" i="7"/>
  <c r="BJ28" i="7"/>
  <c r="BJ26" i="7" s="1"/>
  <c r="BK28" i="7"/>
  <c r="BB29" i="7"/>
  <c r="BC29" i="7"/>
  <c r="BD29" i="7"/>
  <c r="BE29" i="7"/>
  <c r="BF29" i="7"/>
  <c r="BF26" i="7" s="1"/>
  <c r="BG29" i="7"/>
  <c r="BG26" i="7" s="1"/>
  <c r="BH29" i="7"/>
  <c r="BI29" i="7"/>
  <c r="BJ29" i="7"/>
  <c r="BK29" i="7"/>
  <c r="BB30" i="7"/>
  <c r="BC30" i="7"/>
  <c r="BD30" i="7"/>
  <c r="BE30" i="7"/>
  <c r="BF30" i="7"/>
  <c r="BG30" i="7"/>
  <c r="BH30" i="7"/>
  <c r="BI30" i="7"/>
  <c r="BJ30" i="7"/>
  <c r="BK30" i="7"/>
  <c r="BB31" i="7"/>
  <c r="BC31" i="7"/>
  <c r="BD31" i="7"/>
  <c r="BE31" i="7"/>
  <c r="BF31" i="7"/>
  <c r="BG31" i="7"/>
  <c r="BH31" i="7"/>
  <c r="BI31" i="7"/>
  <c r="BJ31" i="7"/>
  <c r="BK31" i="7"/>
  <c r="BB32" i="7"/>
  <c r="BC32" i="7"/>
  <c r="BD32" i="7"/>
  <c r="BE32" i="7"/>
  <c r="BF32" i="7"/>
  <c r="BG32" i="7"/>
  <c r="BH32" i="7"/>
  <c r="BI32" i="7"/>
  <c r="BJ32" i="7"/>
  <c r="BK32" i="7"/>
  <c r="BB33" i="7"/>
  <c r="BC33" i="7"/>
  <c r="BD33" i="7"/>
  <c r="BE33" i="7"/>
  <c r="BF33" i="7"/>
  <c r="BG33" i="7"/>
  <c r="BH33" i="7"/>
  <c r="BI33" i="7"/>
  <c r="BJ33" i="7"/>
  <c r="BK33" i="7"/>
  <c r="BB34" i="7"/>
  <c r="BC34" i="7"/>
  <c r="BD34" i="7"/>
  <c r="BE34" i="7"/>
  <c r="BF34" i="7"/>
  <c r="BG34" i="7"/>
  <c r="BH34" i="7"/>
  <c r="BI34" i="7"/>
  <c r="BJ34" i="7"/>
  <c r="BK34" i="7"/>
  <c r="BB37" i="7"/>
  <c r="BB36" i="7" s="1"/>
  <c r="BC37" i="7"/>
  <c r="BC36" i="7" s="1"/>
  <c r="BD37" i="7"/>
  <c r="BE37" i="7"/>
  <c r="BE36" i="7" s="1"/>
  <c r="BF37" i="7"/>
  <c r="BG37" i="7"/>
  <c r="BH37" i="7"/>
  <c r="BH36" i="7" s="1"/>
  <c r="BI37" i="7"/>
  <c r="BI36" i="7" s="1"/>
  <c r="BJ37" i="7"/>
  <c r="BK37" i="7"/>
  <c r="BK36" i="7" s="1"/>
  <c r="BB38" i="7"/>
  <c r="BC38" i="7"/>
  <c r="BD38" i="7"/>
  <c r="BD36" i="7" s="1"/>
  <c r="BE38" i="7"/>
  <c r="BF38" i="7"/>
  <c r="BG38" i="7"/>
  <c r="BH38" i="7"/>
  <c r="BI38" i="7"/>
  <c r="BJ38" i="7"/>
  <c r="BJ36" i="7" s="1"/>
  <c r="BK38" i="7"/>
  <c r="BB39" i="7"/>
  <c r="BC39" i="7"/>
  <c r="BD39" i="7"/>
  <c r="BE39" i="7"/>
  <c r="BF39" i="7"/>
  <c r="BF36" i="7" s="1"/>
  <c r="BG39" i="7"/>
  <c r="BG36" i="7" s="1"/>
  <c r="BH39" i="7"/>
  <c r="BI39" i="7"/>
  <c r="BJ39" i="7"/>
  <c r="BK39" i="7"/>
  <c r="BB40" i="7"/>
  <c r="BC40" i="7"/>
  <c r="BD40" i="7"/>
  <c r="BE40" i="7"/>
  <c r="BF40" i="7"/>
  <c r="BG40" i="7"/>
  <c r="BH40" i="7"/>
  <c r="BI40" i="7"/>
  <c r="BJ40" i="7"/>
  <c r="BK40" i="7"/>
  <c r="BB41" i="7"/>
  <c r="BC41" i="7"/>
  <c r="BD41" i="7"/>
  <c r="BE41" i="7"/>
  <c r="BF41" i="7"/>
  <c r="BG41" i="7"/>
  <c r="BH41" i="7"/>
  <c r="BI41" i="7"/>
  <c r="BJ41" i="7"/>
  <c r="BK41" i="7"/>
  <c r="BB42" i="7"/>
  <c r="BC42" i="7"/>
  <c r="BD42" i="7"/>
  <c r="BE42" i="7"/>
  <c r="BF42" i="7"/>
  <c r="BG42" i="7"/>
  <c r="BH42" i="7"/>
  <c r="BI42" i="7"/>
  <c r="BJ42" i="7"/>
  <c r="BK42" i="7"/>
  <c r="BB43" i="7"/>
  <c r="BC43" i="7"/>
  <c r="BD43" i="7"/>
  <c r="BE43" i="7"/>
  <c r="BF43" i="7"/>
  <c r="BG43" i="7"/>
  <c r="BH43" i="7"/>
  <c r="BI43" i="7"/>
  <c r="BJ43" i="7"/>
  <c r="BK43" i="7"/>
  <c r="BB44" i="7"/>
  <c r="BC44" i="7"/>
  <c r="BD44" i="7"/>
  <c r="BE44" i="7"/>
  <c r="BF44" i="7"/>
  <c r="BG44" i="7"/>
  <c r="BH44" i="7"/>
  <c r="BI44" i="7"/>
  <c r="BJ44" i="7"/>
  <c r="BK44" i="7"/>
  <c r="BB47" i="7"/>
  <c r="BB46" i="7" s="1"/>
  <c r="BC47" i="7"/>
  <c r="BC46" i="7" s="1"/>
  <c r="BD47" i="7"/>
  <c r="BE47" i="7"/>
  <c r="BE46" i="7" s="1"/>
  <c r="BF47" i="7"/>
  <c r="BG47" i="7"/>
  <c r="BH47" i="7"/>
  <c r="BH46" i="7" s="1"/>
  <c r="BI47" i="7"/>
  <c r="BI46" i="7" s="1"/>
  <c r="BJ47" i="7"/>
  <c r="BK47" i="7"/>
  <c r="BK46" i="7" s="1"/>
  <c r="BB48" i="7"/>
  <c r="BC48" i="7"/>
  <c r="BD48" i="7"/>
  <c r="BD46" i="7" s="1"/>
  <c r="BE48" i="7"/>
  <c r="BF48" i="7"/>
  <c r="BG48" i="7"/>
  <c r="BH48" i="7"/>
  <c r="BI48" i="7"/>
  <c r="BJ48" i="7"/>
  <c r="BJ46" i="7" s="1"/>
  <c r="BK48" i="7"/>
  <c r="BB49" i="7"/>
  <c r="BC49" i="7"/>
  <c r="BD49" i="7"/>
  <c r="BE49" i="7"/>
  <c r="BF49" i="7"/>
  <c r="BF46" i="7" s="1"/>
  <c r="BG49" i="7"/>
  <c r="BG46" i="7" s="1"/>
  <c r="BH49" i="7"/>
  <c r="BI49" i="7"/>
  <c r="BJ49" i="7"/>
  <c r="BK49" i="7"/>
  <c r="BB50" i="7"/>
  <c r="BC50" i="7"/>
  <c r="BD50" i="7"/>
  <c r="BE50" i="7"/>
  <c r="BF50" i="7"/>
  <c r="BG50" i="7"/>
  <c r="BH50" i="7"/>
  <c r="BI50" i="7"/>
  <c r="BJ50" i="7"/>
  <c r="BK50" i="7"/>
  <c r="BB51" i="7"/>
  <c r="BC51" i="7"/>
  <c r="BD51" i="7"/>
  <c r="BE51" i="7"/>
  <c r="BF51" i="7"/>
  <c r="BG51" i="7"/>
  <c r="BH51" i="7"/>
  <c r="BI51" i="7"/>
  <c r="BJ51" i="7"/>
  <c r="BK51" i="7"/>
  <c r="BB52" i="7"/>
  <c r="BC52" i="7"/>
  <c r="BD52" i="7"/>
  <c r="BE52" i="7"/>
  <c r="BF52" i="7"/>
  <c r="BG52" i="7"/>
  <c r="BH52" i="7"/>
  <c r="BI52" i="7"/>
  <c r="BJ52" i="7"/>
  <c r="BK52" i="7"/>
  <c r="BB53" i="7"/>
  <c r="BC53" i="7"/>
  <c r="BD53" i="7"/>
  <c r="BE53" i="7"/>
  <c r="BF53" i="7"/>
  <c r="BG53" i="7"/>
  <c r="BH53" i="7"/>
  <c r="BI53" i="7"/>
  <c r="BJ53" i="7"/>
  <c r="BK53" i="7"/>
  <c r="BB54" i="7"/>
  <c r="BC54" i="7"/>
  <c r="BD54" i="7"/>
  <c r="BE54" i="7"/>
  <c r="BF54" i="7"/>
  <c r="BG54" i="7"/>
  <c r="BH54" i="7"/>
  <c r="BI54" i="7"/>
  <c r="BJ54" i="7"/>
  <c r="BK54" i="7"/>
  <c r="BL24" i="8"/>
  <c r="BB24" i="8" s="1"/>
  <c r="BC24" i="8" s="1"/>
  <c r="BD24" i="8" s="1"/>
  <c r="BE24" i="8" s="1"/>
  <c r="BF24" i="8" s="1"/>
  <c r="BG24" i="8" s="1"/>
  <c r="BH24" i="8" s="1"/>
  <c r="BI24" i="8" s="1"/>
  <c r="BJ24" i="8" s="1"/>
  <c r="BK24" i="8" s="1"/>
  <c r="BL23" i="8"/>
  <c r="BB23" i="8"/>
  <c r="BC23" i="8" s="1"/>
  <c r="BD23" i="8" s="1"/>
  <c r="BE23" i="8" s="1"/>
  <c r="BF23" i="8" s="1"/>
  <c r="BG23" i="8" s="1"/>
  <c r="BH23" i="8" s="1"/>
  <c r="BI23" i="8" s="1"/>
  <c r="BJ23" i="8" s="1"/>
  <c r="BK23" i="8" s="1"/>
  <c r="BL22" i="8"/>
  <c r="BB22" i="8"/>
  <c r="BC22" i="8" s="1"/>
  <c r="BD22" i="8" s="1"/>
  <c r="BE22" i="8" s="1"/>
  <c r="BF22" i="8" s="1"/>
  <c r="BG22" i="8" s="1"/>
  <c r="BH22" i="8" s="1"/>
  <c r="BI22" i="8" s="1"/>
  <c r="BJ22" i="8" s="1"/>
  <c r="BK22" i="8" s="1"/>
  <c r="BL21" i="8"/>
  <c r="BB21" i="8" s="1"/>
  <c r="BC21" i="8" s="1"/>
  <c r="BD21" i="8" s="1"/>
  <c r="BE21" i="8" s="1"/>
  <c r="BF21" i="8" s="1"/>
  <c r="BG21" i="8" s="1"/>
  <c r="BH21" i="8" s="1"/>
  <c r="BI21" i="8" s="1"/>
  <c r="BJ21" i="8" s="1"/>
  <c r="BK21" i="8" s="1"/>
  <c r="BL20" i="8"/>
  <c r="BB20" i="8" s="1"/>
  <c r="BC20" i="8" s="1"/>
  <c r="BD20" i="8" s="1"/>
  <c r="BE20" i="8" s="1"/>
  <c r="BF20" i="8" s="1"/>
  <c r="BG20" i="8" s="1"/>
  <c r="BH20" i="8" s="1"/>
  <c r="BI20" i="8" s="1"/>
  <c r="BJ20" i="8" s="1"/>
  <c r="BK20" i="8" s="1"/>
  <c r="BL19" i="8"/>
  <c r="BB19" i="8" s="1"/>
  <c r="BC19" i="8" s="1"/>
  <c r="BD19" i="8" s="1"/>
  <c r="BE19" i="8" s="1"/>
  <c r="BF19" i="8" s="1"/>
  <c r="BG19" i="8" s="1"/>
  <c r="BH19" i="8" s="1"/>
  <c r="BI19" i="8" s="1"/>
  <c r="BJ19" i="8" s="1"/>
  <c r="BK19" i="8" s="1"/>
  <c r="BL18" i="8"/>
  <c r="BB18" i="8" s="1"/>
  <c r="BC18" i="8" s="1"/>
  <c r="BD18" i="8" s="1"/>
  <c r="BE18" i="8" s="1"/>
  <c r="BF18" i="8" s="1"/>
  <c r="BG18" i="8" s="1"/>
  <c r="BH18" i="8" s="1"/>
  <c r="BI18" i="8" s="1"/>
  <c r="BJ18" i="8" s="1"/>
  <c r="BK18" i="8" s="1"/>
  <c r="BL17" i="8"/>
  <c r="BB17" i="8"/>
  <c r="BL14" i="8"/>
  <c r="BB14" i="8" s="1"/>
  <c r="BC14" i="8" s="1"/>
  <c r="BD14" i="8" s="1"/>
  <c r="BE14" i="8" s="1"/>
  <c r="BF14" i="8" s="1"/>
  <c r="BG14" i="8" s="1"/>
  <c r="BH14" i="8" s="1"/>
  <c r="BI14" i="8" s="1"/>
  <c r="BJ14" i="8" s="1"/>
  <c r="BK14" i="8" s="1"/>
  <c r="BL13" i="8"/>
  <c r="BB13" i="8" s="1"/>
  <c r="BC13" i="8" s="1"/>
  <c r="BD13" i="8" s="1"/>
  <c r="BE13" i="8" s="1"/>
  <c r="BF13" i="8" s="1"/>
  <c r="BG13" i="8" s="1"/>
  <c r="BH13" i="8" s="1"/>
  <c r="BI13" i="8" s="1"/>
  <c r="BJ13" i="8" s="1"/>
  <c r="BK13" i="8" s="1"/>
  <c r="BL12" i="8"/>
  <c r="BB12" i="8" s="1"/>
  <c r="BC12" i="8" s="1"/>
  <c r="BD12" i="8" s="1"/>
  <c r="BE12" i="8" s="1"/>
  <c r="BF12" i="8" s="1"/>
  <c r="BG12" i="8" s="1"/>
  <c r="BH12" i="8" s="1"/>
  <c r="BI12" i="8" s="1"/>
  <c r="BJ12" i="8" s="1"/>
  <c r="BK12" i="8" s="1"/>
  <c r="BL11" i="8"/>
  <c r="BB11" i="8"/>
  <c r="BC11" i="8" s="1"/>
  <c r="BD11" i="8" s="1"/>
  <c r="BE11" i="8" s="1"/>
  <c r="BF11" i="8" s="1"/>
  <c r="BG11" i="8" s="1"/>
  <c r="BH11" i="8" s="1"/>
  <c r="BI11" i="8" s="1"/>
  <c r="BJ11" i="8" s="1"/>
  <c r="BK11" i="8" s="1"/>
  <c r="BL10" i="8"/>
  <c r="BB10" i="8"/>
  <c r="BC10" i="8" s="1"/>
  <c r="BD10" i="8" s="1"/>
  <c r="BE10" i="8" s="1"/>
  <c r="BF10" i="8" s="1"/>
  <c r="BG10" i="8" s="1"/>
  <c r="BH10" i="8" s="1"/>
  <c r="BI10" i="8" s="1"/>
  <c r="BJ10" i="8" s="1"/>
  <c r="BK10" i="8" s="1"/>
  <c r="BL9" i="8"/>
  <c r="BB9" i="8" s="1"/>
  <c r="BC9" i="8" s="1"/>
  <c r="BD9" i="8" s="1"/>
  <c r="BE9" i="8" s="1"/>
  <c r="BF9" i="8" s="1"/>
  <c r="BG9" i="8" s="1"/>
  <c r="BH9" i="8" s="1"/>
  <c r="BI9" i="8" s="1"/>
  <c r="BJ9" i="8" s="1"/>
  <c r="BK9" i="8" s="1"/>
  <c r="BL8" i="8"/>
  <c r="BB8" i="8" s="1"/>
  <c r="BC8" i="8" s="1"/>
  <c r="BD8" i="8" s="1"/>
  <c r="BE8" i="8" s="1"/>
  <c r="BF8" i="8" s="1"/>
  <c r="BG8" i="8" s="1"/>
  <c r="BH8" i="8" s="1"/>
  <c r="BI8" i="8" s="1"/>
  <c r="BJ8" i="8" s="1"/>
  <c r="BK8" i="8" s="1"/>
  <c r="BL7" i="8"/>
  <c r="BB7" i="8" s="1"/>
  <c r="BB7" i="7" s="1"/>
  <c r="BB6" i="7" s="1"/>
  <c r="BB26" i="9"/>
  <c r="BC26" i="9"/>
  <c r="BD26" i="9"/>
  <c r="BE26" i="9"/>
  <c r="BF26" i="9"/>
  <c r="BG26" i="9"/>
  <c r="BH26" i="9"/>
  <c r="BI26" i="9"/>
  <c r="BJ26" i="9"/>
  <c r="BK26" i="9"/>
  <c r="BL65" i="9"/>
  <c r="BB65" i="9" s="1"/>
  <c r="BC65" i="9" s="1"/>
  <c r="BD65" i="9" s="1"/>
  <c r="BE65" i="9" s="1"/>
  <c r="BF65" i="9" s="1"/>
  <c r="BG65" i="9" s="1"/>
  <c r="BH65" i="9" s="1"/>
  <c r="BI65" i="9" s="1"/>
  <c r="BJ65" i="9" s="1"/>
  <c r="BK65" i="9" s="1"/>
  <c r="BL64" i="9"/>
  <c r="BB64" i="9" s="1"/>
  <c r="BC64" i="9" s="1"/>
  <c r="BD64" i="9" s="1"/>
  <c r="BE64" i="9" s="1"/>
  <c r="BF64" i="9" s="1"/>
  <c r="BG64" i="9" s="1"/>
  <c r="BH64" i="9" s="1"/>
  <c r="BI64" i="9" s="1"/>
  <c r="BJ64" i="9" s="1"/>
  <c r="BK64" i="9" s="1"/>
  <c r="BL63" i="9"/>
  <c r="BB63" i="9"/>
  <c r="BC63" i="9" s="1"/>
  <c r="BD63" i="9" s="1"/>
  <c r="BE63" i="9" s="1"/>
  <c r="BF63" i="9" s="1"/>
  <c r="BG63" i="9" s="1"/>
  <c r="BH63" i="9" s="1"/>
  <c r="BI63" i="9" s="1"/>
  <c r="BJ63" i="9" s="1"/>
  <c r="BK63" i="9" s="1"/>
  <c r="BL62" i="9"/>
  <c r="BB62" i="9"/>
  <c r="BC62" i="9" s="1"/>
  <c r="BD62" i="9" s="1"/>
  <c r="BE62" i="9" s="1"/>
  <c r="BF62" i="9" s="1"/>
  <c r="BG62" i="9" s="1"/>
  <c r="BH62" i="9" s="1"/>
  <c r="BI62" i="9" s="1"/>
  <c r="BJ62" i="9" s="1"/>
  <c r="BK62" i="9" s="1"/>
  <c r="BL61" i="9"/>
  <c r="BB61" i="9" s="1"/>
  <c r="BC61" i="9" s="1"/>
  <c r="BD61" i="9" s="1"/>
  <c r="BE61" i="9" s="1"/>
  <c r="BF61" i="9" s="1"/>
  <c r="BG61" i="9" s="1"/>
  <c r="BH61" i="9" s="1"/>
  <c r="BI61" i="9" s="1"/>
  <c r="BJ61" i="9" s="1"/>
  <c r="BK61" i="9" s="1"/>
  <c r="BL60" i="9"/>
  <c r="BB60" i="9" s="1"/>
  <c r="BC60" i="9" s="1"/>
  <c r="BD60" i="9" s="1"/>
  <c r="BE60" i="9" s="1"/>
  <c r="BF60" i="9" s="1"/>
  <c r="BG60" i="9" s="1"/>
  <c r="BH60" i="9" s="1"/>
  <c r="BI60" i="9" s="1"/>
  <c r="BJ60" i="9" s="1"/>
  <c r="BK60" i="9" s="1"/>
  <c r="BL59" i="9"/>
  <c r="BB59" i="9" s="1"/>
  <c r="BC59" i="9" s="1"/>
  <c r="BD59" i="9" s="1"/>
  <c r="BE59" i="9" s="1"/>
  <c r="BF59" i="9" s="1"/>
  <c r="BG59" i="9" s="1"/>
  <c r="BH59" i="9" s="1"/>
  <c r="BI59" i="9" s="1"/>
  <c r="BJ59" i="9" s="1"/>
  <c r="BK59" i="9" s="1"/>
  <c r="BL58" i="9"/>
  <c r="BB58" i="9" s="1"/>
  <c r="BL55" i="9"/>
  <c r="BB55" i="9" s="1"/>
  <c r="BC55" i="9" s="1"/>
  <c r="BD55" i="9" s="1"/>
  <c r="BE55" i="9" s="1"/>
  <c r="BF55" i="9" s="1"/>
  <c r="BG55" i="9" s="1"/>
  <c r="BH55" i="9" s="1"/>
  <c r="BI55" i="9" s="1"/>
  <c r="BJ55" i="9" s="1"/>
  <c r="BK55" i="9" s="1"/>
  <c r="BL54" i="9"/>
  <c r="BB54" i="9"/>
  <c r="BC54" i="9" s="1"/>
  <c r="BD54" i="9" s="1"/>
  <c r="BE54" i="9" s="1"/>
  <c r="BF54" i="9" s="1"/>
  <c r="BG54" i="9" s="1"/>
  <c r="BH54" i="9" s="1"/>
  <c r="BI54" i="9" s="1"/>
  <c r="BJ54" i="9" s="1"/>
  <c r="BK54" i="9" s="1"/>
  <c r="BL53" i="9"/>
  <c r="BB53" i="9"/>
  <c r="BC53" i="9" s="1"/>
  <c r="BD53" i="9" s="1"/>
  <c r="BE53" i="9" s="1"/>
  <c r="BF53" i="9" s="1"/>
  <c r="BG53" i="9" s="1"/>
  <c r="BH53" i="9" s="1"/>
  <c r="BI53" i="9" s="1"/>
  <c r="BJ53" i="9" s="1"/>
  <c r="BK53" i="9" s="1"/>
  <c r="BL52" i="9"/>
  <c r="BB52" i="9" s="1"/>
  <c r="BC52" i="9" s="1"/>
  <c r="BD52" i="9" s="1"/>
  <c r="BE52" i="9" s="1"/>
  <c r="BF52" i="9" s="1"/>
  <c r="BG52" i="9" s="1"/>
  <c r="BH52" i="9" s="1"/>
  <c r="BI52" i="9" s="1"/>
  <c r="BJ52" i="9" s="1"/>
  <c r="BK52" i="9" s="1"/>
  <c r="BL51" i="9"/>
  <c r="BB51" i="9" s="1"/>
  <c r="BC51" i="9" s="1"/>
  <c r="BD51" i="9" s="1"/>
  <c r="BE51" i="9" s="1"/>
  <c r="BF51" i="9" s="1"/>
  <c r="BG51" i="9" s="1"/>
  <c r="BH51" i="9" s="1"/>
  <c r="BI51" i="9" s="1"/>
  <c r="BJ51" i="9" s="1"/>
  <c r="BK51" i="9" s="1"/>
  <c r="BL50" i="9"/>
  <c r="BB50" i="9" s="1"/>
  <c r="BC50" i="9" s="1"/>
  <c r="BD50" i="9" s="1"/>
  <c r="BE50" i="9" s="1"/>
  <c r="BF50" i="9" s="1"/>
  <c r="BG50" i="9" s="1"/>
  <c r="BH50" i="9" s="1"/>
  <c r="BI50" i="9" s="1"/>
  <c r="BJ50" i="9" s="1"/>
  <c r="BK50" i="9" s="1"/>
  <c r="BL49" i="9"/>
  <c r="BB49" i="9" s="1"/>
  <c r="BC49" i="9" s="1"/>
  <c r="BD49" i="9" s="1"/>
  <c r="BE49" i="9" s="1"/>
  <c r="BF49" i="9" s="1"/>
  <c r="BG49" i="9" s="1"/>
  <c r="BH49" i="9" s="1"/>
  <c r="BI49" i="9" s="1"/>
  <c r="BJ49" i="9" s="1"/>
  <c r="BK49" i="9" s="1"/>
  <c r="BL48" i="9"/>
  <c r="BB48" i="9"/>
  <c r="BL45" i="9"/>
  <c r="BB45" i="9" s="1"/>
  <c r="BC45" i="9" s="1"/>
  <c r="BD45" i="9" s="1"/>
  <c r="BE45" i="9" s="1"/>
  <c r="BF45" i="9" s="1"/>
  <c r="BG45" i="9" s="1"/>
  <c r="BH45" i="9" s="1"/>
  <c r="BI45" i="9" s="1"/>
  <c r="BJ45" i="9" s="1"/>
  <c r="BK45" i="9" s="1"/>
  <c r="BL44" i="9"/>
  <c r="BB44" i="9" s="1"/>
  <c r="BC44" i="9" s="1"/>
  <c r="BD44" i="9" s="1"/>
  <c r="BE44" i="9" s="1"/>
  <c r="BF44" i="9" s="1"/>
  <c r="BG44" i="9" s="1"/>
  <c r="BH44" i="9" s="1"/>
  <c r="BI44" i="9" s="1"/>
  <c r="BJ44" i="9" s="1"/>
  <c r="BK44" i="9" s="1"/>
  <c r="BL43" i="9"/>
  <c r="BB43" i="9" s="1"/>
  <c r="BC43" i="9" s="1"/>
  <c r="BD43" i="9" s="1"/>
  <c r="BE43" i="9" s="1"/>
  <c r="BF43" i="9" s="1"/>
  <c r="BG43" i="9" s="1"/>
  <c r="BH43" i="9" s="1"/>
  <c r="BI43" i="9" s="1"/>
  <c r="BJ43" i="9" s="1"/>
  <c r="BK43" i="9" s="1"/>
  <c r="BL42" i="9"/>
  <c r="BC42" i="9"/>
  <c r="BD42" i="9" s="1"/>
  <c r="BE42" i="9" s="1"/>
  <c r="BF42" i="9" s="1"/>
  <c r="BG42" i="9" s="1"/>
  <c r="BH42" i="9" s="1"/>
  <c r="BI42" i="9" s="1"/>
  <c r="BJ42" i="9" s="1"/>
  <c r="BK42" i="9" s="1"/>
  <c r="BB42" i="9"/>
  <c r="BL41" i="9"/>
  <c r="BB41" i="9"/>
  <c r="BC41" i="9" s="1"/>
  <c r="BD41" i="9" s="1"/>
  <c r="BE41" i="9" s="1"/>
  <c r="BF41" i="9" s="1"/>
  <c r="BG41" i="9" s="1"/>
  <c r="BH41" i="9" s="1"/>
  <c r="BI41" i="9" s="1"/>
  <c r="BJ41" i="9" s="1"/>
  <c r="BK41" i="9" s="1"/>
  <c r="BL40" i="9"/>
  <c r="BB40" i="9" s="1"/>
  <c r="BC40" i="9" s="1"/>
  <c r="BD40" i="9" s="1"/>
  <c r="BE40" i="9" s="1"/>
  <c r="BF40" i="9" s="1"/>
  <c r="BG40" i="9" s="1"/>
  <c r="BH40" i="9" s="1"/>
  <c r="BI40" i="9" s="1"/>
  <c r="BJ40" i="9" s="1"/>
  <c r="BK40" i="9" s="1"/>
  <c r="BL39" i="9"/>
  <c r="BB39" i="9" s="1"/>
  <c r="BC39" i="9" s="1"/>
  <c r="BD39" i="9" s="1"/>
  <c r="BE39" i="9" s="1"/>
  <c r="BF39" i="9" s="1"/>
  <c r="BG39" i="9" s="1"/>
  <c r="BH39" i="9" s="1"/>
  <c r="BI39" i="9" s="1"/>
  <c r="BJ39" i="9" s="1"/>
  <c r="BK39" i="9" s="1"/>
  <c r="BL38" i="9"/>
  <c r="BB38" i="9" s="1"/>
  <c r="BL34" i="9"/>
  <c r="BB34" i="9" s="1"/>
  <c r="BC34" i="9"/>
  <c r="BD34" i="9" s="1"/>
  <c r="BE34" i="9" s="1"/>
  <c r="BF34" i="9" s="1"/>
  <c r="BG34" i="9" s="1"/>
  <c r="BH34" i="9" s="1"/>
  <c r="BI34" i="9" s="1"/>
  <c r="BJ34" i="9" s="1"/>
  <c r="BK34" i="9" s="1"/>
  <c r="BL33" i="9"/>
  <c r="BB33" i="9"/>
  <c r="BC33" i="9" s="1"/>
  <c r="BD33" i="9" s="1"/>
  <c r="BE33" i="9" s="1"/>
  <c r="BF33" i="9" s="1"/>
  <c r="BG33" i="9" s="1"/>
  <c r="BH33" i="9" s="1"/>
  <c r="BI33" i="9" s="1"/>
  <c r="BJ33" i="9" s="1"/>
  <c r="BK33" i="9" s="1"/>
  <c r="BL32" i="9"/>
  <c r="BB32" i="9"/>
  <c r="BC32" i="9" s="1"/>
  <c r="BD32" i="9" s="1"/>
  <c r="BE32" i="9" s="1"/>
  <c r="BF32" i="9" s="1"/>
  <c r="BG32" i="9" s="1"/>
  <c r="BH32" i="9" s="1"/>
  <c r="BI32" i="9" s="1"/>
  <c r="BJ32" i="9" s="1"/>
  <c r="BK32" i="9" s="1"/>
  <c r="BL31" i="9"/>
  <c r="BB31" i="9" s="1"/>
  <c r="BC31" i="9" s="1"/>
  <c r="BD31" i="9" s="1"/>
  <c r="BE31" i="9" s="1"/>
  <c r="BF31" i="9" s="1"/>
  <c r="BG31" i="9" s="1"/>
  <c r="BH31" i="9" s="1"/>
  <c r="BI31" i="9" s="1"/>
  <c r="BJ31" i="9" s="1"/>
  <c r="BK31" i="9" s="1"/>
  <c r="BL30" i="9"/>
  <c r="BB30" i="9" s="1"/>
  <c r="BC30" i="9" s="1"/>
  <c r="BD30" i="9" s="1"/>
  <c r="BE30" i="9" s="1"/>
  <c r="BF30" i="9" s="1"/>
  <c r="BG30" i="9" s="1"/>
  <c r="BH30" i="9" s="1"/>
  <c r="BI30" i="9" s="1"/>
  <c r="BJ30" i="9" s="1"/>
  <c r="BK30" i="9" s="1"/>
  <c r="BL29" i="9"/>
  <c r="BB29" i="9" s="1"/>
  <c r="BC29" i="9" s="1"/>
  <c r="BD29" i="9" s="1"/>
  <c r="BE29" i="9" s="1"/>
  <c r="BF29" i="9" s="1"/>
  <c r="BG29" i="9" s="1"/>
  <c r="BH29" i="9" s="1"/>
  <c r="BI29" i="9" s="1"/>
  <c r="BJ29" i="9" s="1"/>
  <c r="BK29" i="9" s="1"/>
  <c r="BL28" i="9"/>
  <c r="BB28" i="9" s="1"/>
  <c r="BC28" i="9"/>
  <c r="BD28" i="9" s="1"/>
  <c r="BE28" i="9" s="1"/>
  <c r="BF28" i="9" s="1"/>
  <c r="BG28" i="9" s="1"/>
  <c r="BH28" i="9" s="1"/>
  <c r="BI28" i="9" s="1"/>
  <c r="BJ28" i="9" s="1"/>
  <c r="BK28" i="9" s="1"/>
  <c r="BL27" i="9"/>
  <c r="BB27" i="9"/>
  <c r="BC27" i="9" s="1"/>
  <c r="BL24" i="9"/>
  <c r="BB24" i="9" s="1"/>
  <c r="BC24" i="9" s="1"/>
  <c r="BD24" i="9" s="1"/>
  <c r="BE24" i="9" s="1"/>
  <c r="BF24" i="9" s="1"/>
  <c r="BG24" i="9" s="1"/>
  <c r="BH24" i="9" s="1"/>
  <c r="BI24" i="9" s="1"/>
  <c r="BJ24" i="9" s="1"/>
  <c r="BK24" i="9" s="1"/>
  <c r="BL23" i="9"/>
  <c r="BB23" i="9" s="1"/>
  <c r="BC23" i="9" s="1"/>
  <c r="BD23" i="9" s="1"/>
  <c r="BE23" i="9" s="1"/>
  <c r="BF23" i="9" s="1"/>
  <c r="BG23" i="9" s="1"/>
  <c r="BH23" i="9" s="1"/>
  <c r="BI23" i="9" s="1"/>
  <c r="BJ23" i="9" s="1"/>
  <c r="BK23" i="9" s="1"/>
  <c r="BL22" i="9"/>
  <c r="BB22" i="9" s="1"/>
  <c r="BC22" i="9"/>
  <c r="BD22" i="9" s="1"/>
  <c r="BE22" i="9" s="1"/>
  <c r="BF22" i="9" s="1"/>
  <c r="BG22" i="9" s="1"/>
  <c r="BH22" i="9" s="1"/>
  <c r="BI22" i="9" s="1"/>
  <c r="BJ22" i="9" s="1"/>
  <c r="BK22" i="9" s="1"/>
  <c r="BL21" i="9"/>
  <c r="BB21" i="9"/>
  <c r="BC21" i="9" s="1"/>
  <c r="BD21" i="9" s="1"/>
  <c r="BE21" i="9" s="1"/>
  <c r="BF21" i="9" s="1"/>
  <c r="BG21" i="9" s="1"/>
  <c r="BH21" i="9" s="1"/>
  <c r="BI21" i="9" s="1"/>
  <c r="BJ21" i="9" s="1"/>
  <c r="BK21" i="9" s="1"/>
  <c r="BL20" i="9"/>
  <c r="BB20" i="9"/>
  <c r="BC20" i="9" s="1"/>
  <c r="BD20" i="9" s="1"/>
  <c r="BE20" i="9" s="1"/>
  <c r="BF20" i="9" s="1"/>
  <c r="BG20" i="9" s="1"/>
  <c r="BH20" i="9" s="1"/>
  <c r="BI20" i="9" s="1"/>
  <c r="BJ20" i="9" s="1"/>
  <c r="BK20" i="9" s="1"/>
  <c r="BL19" i="9"/>
  <c r="BB19" i="9" s="1"/>
  <c r="BC19" i="9" s="1"/>
  <c r="BL18" i="9"/>
  <c r="BB18" i="9" s="1"/>
  <c r="BC18" i="9" s="1"/>
  <c r="BD18" i="9" s="1"/>
  <c r="BE18" i="9" s="1"/>
  <c r="BF18" i="9" s="1"/>
  <c r="BG18" i="9" s="1"/>
  <c r="BH18" i="9" s="1"/>
  <c r="BI18" i="9" s="1"/>
  <c r="BJ18" i="9" s="1"/>
  <c r="BK18" i="9" s="1"/>
  <c r="BL17" i="9"/>
  <c r="BB17" i="9" s="1"/>
  <c r="BC17" i="9" s="1"/>
  <c r="BD17" i="9" s="1"/>
  <c r="BL14" i="9"/>
  <c r="BC14" i="9"/>
  <c r="BD14" i="9" s="1"/>
  <c r="BE14" i="9" s="1"/>
  <c r="BF14" i="9" s="1"/>
  <c r="BG14" i="9" s="1"/>
  <c r="BH14" i="9" s="1"/>
  <c r="BI14" i="9" s="1"/>
  <c r="BJ14" i="9" s="1"/>
  <c r="BK14" i="9" s="1"/>
  <c r="BB14" i="9"/>
  <c r="BL13" i="9"/>
  <c r="BB13" i="9"/>
  <c r="BC13" i="9" s="1"/>
  <c r="BD13" i="9" s="1"/>
  <c r="BE13" i="9" s="1"/>
  <c r="BF13" i="9" s="1"/>
  <c r="BG13" i="9" s="1"/>
  <c r="BH13" i="9" s="1"/>
  <c r="BI13" i="9" s="1"/>
  <c r="BJ13" i="9" s="1"/>
  <c r="BK13" i="9" s="1"/>
  <c r="BL12" i="9"/>
  <c r="BB12" i="9" s="1"/>
  <c r="BC12" i="9" s="1"/>
  <c r="BD12" i="9" s="1"/>
  <c r="BE12" i="9"/>
  <c r="BF12" i="9" s="1"/>
  <c r="BG12" i="9" s="1"/>
  <c r="BH12" i="9" s="1"/>
  <c r="BI12" i="9" s="1"/>
  <c r="BJ12" i="9" s="1"/>
  <c r="BK12" i="9" s="1"/>
  <c r="BL11" i="9"/>
  <c r="BB11" i="9" s="1"/>
  <c r="BC11" i="9" s="1"/>
  <c r="BD11" i="9" s="1"/>
  <c r="BE11" i="9" s="1"/>
  <c r="BF11" i="9" s="1"/>
  <c r="BG11" i="9" s="1"/>
  <c r="BH11" i="9" s="1"/>
  <c r="BI11" i="9" s="1"/>
  <c r="BJ11" i="9" s="1"/>
  <c r="BK11" i="9" s="1"/>
  <c r="BL10" i="9"/>
  <c r="BB10" i="9" s="1"/>
  <c r="BC10" i="9" s="1"/>
  <c r="BD10" i="9" s="1"/>
  <c r="BE10" i="9" s="1"/>
  <c r="BF10" i="9" s="1"/>
  <c r="BG10" i="9" s="1"/>
  <c r="BH10" i="9" s="1"/>
  <c r="BI10" i="9" s="1"/>
  <c r="BJ10" i="9" s="1"/>
  <c r="BK10" i="9" s="1"/>
  <c r="BL9" i="9"/>
  <c r="BC9" i="9"/>
  <c r="BD9" i="9" s="1"/>
  <c r="BE9" i="9" s="1"/>
  <c r="BF9" i="9" s="1"/>
  <c r="BG9" i="9" s="1"/>
  <c r="BH9" i="9" s="1"/>
  <c r="BI9" i="9" s="1"/>
  <c r="BJ9" i="9" s="1"/>
  <c r="BK9" i="9" s="1"/>
  <c r="BB9" i="9"/>
  <c r="BL8" i="9"/>
  <c r="BB8" i="9"/>
  <c r="BC8" i="9" s="1"/>
  <c r="BD8" i="9" s="1"/>
  <c r="BE8" i="9" s="1"/>
  <c r="BF8" i="9" s="1"/>
  <c r="BG8" i="9" s="1"/>
  <c r="BH8" i="9" s="1"/>
  <c r="BI8" i="9" s="1"/>
  <c r="BJ8" i="9" s="1"/>
  <c r="BK8" i="9" s="1"/>
  <c r="BB34" i="10"/>
  <c r="BC34" i="10" s="1"/>
  <c r="BD34" i="10" s="1"/>
  <c r="BE34" i="10" s="1"/>
  <c r="BF34" i="10" s="1"/>
  <c r="BG34" i="10" s="1"/>
  <c r="BH34" i="10" s="1"/>
  <c r="BI34" i="10" s="1"/>
  <c r="BJ34" i="10" s="1"/>
  <c r="BK34" i="10" s="1"/>
  <c r="BB33" i="10"/>
  <c r="BC33" i="10" s="1"/>
  <c r="BD33" i="10" s="1"/>
  <c r="BE33" i="10" s="1"/>
  <c r="BF33" i="10" s="1"/>
  <c r="BG33" i="10" s="1"/>
  <c r="BH33" i="10" s="1"/>
  <c r="BI33" i="10" s="1"/>
  <c r="BJ33" i="10" s="1"/>
  <c r="BK33" i="10" s="1"/>
  <c r="BB32" i="10"/>
  <c r="BC32" i="10" s="1"/>
  <c r="BD32" i="10" s="1"/>
  <c r="BE32" i="10" s="1"/>
  <c r="BF32" i="10" s="1"/>
  <c r="BG32" i="10" s="1"/>
  <c r="BH32" i="10" s="1"/>
  <c r="BI32" i="10" s="1"/>
  <c r="BJ32" i="10" s="1"/>
  <c r="BK32" i="10" s="1"/>
  <c r="BB31" i="10"/>
  <c r="BC31" i="10" s="1"/>
  <c r="BD31" i="10" s="1"/>
  <c r="BE31" i="10" s="1"/>
  <c r="BF31" i="10" s="1"/>
  <c r="BG31" i="10" s="1"/>
  <c r="BH31" i="10" s="1"/>
  <c r="BI31" i="10" s="1"/>
  <c r="BJ31" i="10" s="1"/>
  <c r="BK31" i="10" s="1"/>
  <c r="BB30" i="10"/>
  <c r="BC30" i="10" s="1"/>
  <c r="BD30" i="10" s="1"/>
  <c r="BE30" i="10" s="1"/>
  <c r="BF30" i="10" s="1"/>
  <c r="BG30" i="10" s="1"/>
  <c r="BH30" i="10" s="1"/>
  <c r="BI30" i="10" s="1"/>
  <c r="BJ30" i="10" s="1"/>
  <c r="BK30" i="10" s="1"/>
  <c r="BB29" i="10"/>
  <c r="BC29" i="10" s="1"/>
  <c r="BD29" i="10" s="1"/>
  <c r="BE29" i="10" s="1"/>
  <c r="BF29" i="10" s="1"/>
  <c r="BG29" i="10" s="1"/>
  <c r="BH29" i="10" s="1"/>
  <c r="BI29" i="10" s="1"/>
  <c r="BJ29" i="10" s="1"/>
  <c r="BK29" i="10" s="1"/>
  <c r="BB28" i="10"/>
  <c r="BC28" i="10" s="1"/>
  <c r="BD28" i="10" s="1"/>
  <c r="BE28" i="10" s="1"/>
  <c r="BF28" i="10" s="1"/>
  <c r="BG28" i="10" s="1"/>
  <c r="BH28" i="10" s="1"/>
  <c r="BI28" i="10" s="1"/>
  <c r="BJ28" i="10" s="1"/>
  <c r="BK28" i="10" s="1"/>
  <c r="BB27" i="10"/>
  <c r="BC27" i="10" s="1"/>
  <c r="BD27" i="10" s="1"/>
  <c r="BE27" i="10" s="1"/>
  <c r="BF27" i="10" s="1"/>
  <c r="BG27" i="10" s="1"/>
  <c r="BH27" i="10" s="1"/>
  <c r="BI27" i="10" s="1"/>
  <c r="BJ27" i="10" s="1"/>
  <c r="BK27" i="10" s="1"/>
  <c r="BB24" i="10"/>
  <c r="BC24" i="10" s="1"/>
  <c r="BD24" i="10" s="1"/>
  <c r="BE24" i="10" s="1"/>
  <c r="BF24" i="10" s="1"/>
  <c r="BG24" i="10" s="1"/>
  <c r="BH24" i="10" s="1"/>
  <c r="BI24" i="10" s="1"/>
  <c r="BJ24" i="10" s="1"/>
  <c r="BK24" i="10" s="1"/>
  <c r="BB23" i="10"/>
  <c r="BC23" i="10" s="1"/>
  <c r="BD23" i="10" s="1"/>
  <c r="BE23" i="10" s="1"/>
  <c r="BF23" i="10" s="1"/>
  <c r="BG23" i="10" s="1"/>
  <c r="BH23" i="10" s="1"/>
  <c r="BI23" i="10" s="1"/>
  <c r="BJ23" i="10" s="1"/>
  <c r="BK23" i="10" s="1"/>
  <c r="BB22" i="10"/>
  <c r="BC22" i="10" s="1"/>
  <c r="BD22" i="10" s="1"/>
  <c r="BE22" i="10" s="1"/>
  <c r="BF22" i="10" s="1"/>
  <c r="BG22" i="10" s="1"/>
  <c r="BH22" i="10" s="1"/>
  <c r="BI22" i="10" s="1"/>
  <c r="BJ22" i="10" s="1"/>
  <c r="BK22" i="10" s="1"/>
  <c r="BB21" i="10"/>
  <c r="BC21" i="10" s="1"/>
  <c r="BD21" i="10" s="1"/>
  <c r="BE21" i="10" s="1"/>
  <c r="BF21" i="10" s="1"/>
  <c r="BG21" i="10" s="1"/>
  <c r="BH21" i="10" s="1"/>
  <c r="BI21" i="10" s="1"/>
  <c r="BJ21" i="10" s="1"/>
  <c r="BK21" i="10" s="1"/>
  <c r="BB20" i="10"/>
  <c r="BC20" i="10" s="1"/>
  <c r="BD20" i="10" s="1"/>
  <c r="BE20" i="10" s="1"/>
  <c r="BF20" i="10" s="1"/>
  <c r="BG20" i="10" s="1"/>
  <c r="BH20" i="10" s="1"/>
  <c r="BI20" i="10" s="1"/>
  <c r="BJ20" i="10" s="1"/>
  <c r="BK20" i="10" s="1"/>
  <c r="BB19" i="10"/>
  <c r="BC19" i="10" s="1"/>
  <c r="BD19" i="10" s="1"/>
  <c r="BE19" i="10" s="1"/>
  <c r="BF19" i="10" s="1"/>
  <c r="BG19" i="10" s="1"/>
  <c r="BH19" i="10" s="1"/>
  <c r="BI19" i="10" s="1"/>
  <c r="BJ19" i="10" s="1"/>
  <c r="BK19" i="10" s="1"/>
  <c r="BB18" i="10"/>
  <c r="BC18" i="10" s="1"/>
  <c r="BD18" i="10" s="1"/>
  <c r="BE18" i="10" s="1"/>
  <c r="BF18" i="10" s="1"/>
  <c r="BG18" i="10" s="1"/>
  <c r="BH18" i="10" s="1"/>
  <c r="BI18" i="10" s="1"/>
  <c r="BJ18" i="10" s="1"/>
  <c r="BK18" i="10" s="1"/>
  <c r="BB17" i="10"/>
  <c r="BC17" i="10" s="1"/>
  <c r="BD17" i="10" s="1"/>
  <c r="BE17" i="10" s="1"/>
  <c r="BF17" i="10" s="1"/>
  <c r="BG17" i="10" s="1"/>
  <c r="BH17" i="10" s="1"/>
  <c r="BI17" i="10" s="1"/>
  <c r="BJ17" i="10" s="1"/>
  <c r="BK17" i="10" s="1"/>
  <c r="BC14" i="10"/>
  <c r="BD14" i="10" s="1"/>
  <c r="BE14" i="10" s="1"/>
  <c r="BF14" i="10" s="1"/>
  <c r="BG14" i="10" s="1"/>
  <c r="BH14" i="10" s="1"/>
  <c r="BI14" i="10" s="1"/>
  <c r="BJ14" i="10" s="1"/>
  <c r="BK14" i="10" s="1"/>
  <c r="BB14" i="10"/>
  <c r="BB13" i="10"/>
  <c r="BC13" i="10" s="1"/>
  <c r="BD13" i="10" s="1"/>
  <c r="BE13" i="10" s="1"/>
  <c r="BF13" i="10" s="1"/>
  <c r="BG13" i="10" s="1"/>
  <c r="BH13" i="10" s="1"/>
  <c r="BI13" i="10" s="1"/>
  <c r="BJ13" i="10" s="1"/>
  <c r="BK13" i="10" s="1"/>
  <c r="BB12" i="10"/>
  <c r="BC12" i="10" s="1"/>
  <c r="BD12" i="10" s="1"/>
  <c r="BE12" i="10" s="1"/>
  <c r="BF12" i="10" s="1"/>
  <c r="BG12" i="10" s="1"/>
  <c r="BH12" i="10" s="1"/>
  <c r="BI12" i="10" s="1"/>
  <c r="BJ12" i="10" s="1"/>
  <c r="BK12" i="10" s="1"/>
  <c r="BC11" i="10"/>
  <c r="BD11" i="10" s="1"/>
  <c r="BE11" i="10" s="1"/>
  <c r="BF11" i="10" s="1"/>
  <c r="BG11" i="10" s="1"/>
  <c r="BH11" i="10" s="1"/>
  <c r="BI11" i="10" s="1"/>
  <c r="BJ11" i="10" s="1"/>
  <c r="BK11" i="10" s="1"/>
  <c r="BB11" i="10"/>
  <c r="BB10" i="10"/>
  <c r="BC10" i="10" s="1"/>
  <c r="BD10" i="10" s="1"/>
  <c r="BE10" i="10" s="1"/>
  <c r="BF10" i="10" s="1"/>
  <c r="BG10" i="10" s="1"/>
  <c r="BH10" i="10" s="1"/>
  <c r="BI10" i="10" s="1"/>
  <c r="BJ10" i="10" s="1"/>
  <c r="BK10" i="10" s="1"/>
  <c r="BB9" i="10"/>
  <c r="BC9" i="10" s="1"/>
  <c r="BD9" i="10" s="1"/>
  <c r="BE9" i="10" s="1"/>
  <c r="BF9" i="10" s="1"/>
  <c r="BG9" i="10" s="1"/>
  <c r="BH9" i="10" s="1"/>
  <c r="BI9" i="10" s="1"/>
  <c r="BJ9" i="10" s="1"/>
  <c r="BK9" i="10" s="1"/>
  <c r="BC8" i="10"/>
  <c r="BD8" i="10" s="1"/>
  <c r="BE8" i="10" s="1"/>
  <c r="BF8" i="10" s="1"/>
  <c r="BG8" i="10" s="1"/>
  <c r="BH8" i="10" s="1"/>
  <c r="BI8" i="10" s="1"/>
  <c r="BJ8" i="10" s="1"/>
  <c r="BK8" i="10" s="1"/>
  <c r="BB8" i="10"/>
  <c r="BB7" i="10"/>
  <c r="BC7" i="10" s="1"/>
  <c r="BD7" i="10" s="1"/>
  <c r="BE7" i="10" s="1"/>
  <c r="BF7" i="10" s="1"/>
  <c r="BG7" i="10" s="1"/>
  <c r="BH7" i="10" s="1"/>
  <c r="BI7" i="10" s="1"/>
  <c r="BJ7" i="10" s="1"/>
  <c r="BK7" i="10" s="1"/>
  <c r="BC44" i="11"/>
  <c r="BD44" i="11" s="1"/>
  <c r="BE44" i="11" s="1"/>
  <c r="BF44" i="11" s="1"/>
  <c r="BG44" i="11" s="1"/>
  <c r="BH44" i="11" s="1"/>
  <c r="BI44" i="11" s="1"/>
  <c r="BJ44" i="11" s="1"/>
  <c r="BK44" i="11" s="1"/>
  <c r="BB44" i="11"/>
  <c r="BB43" i="11"/>
  <c r="BC43" i="11" s="1"/>
  <c r="BD43" i="11" s="1"/>
  <c r="BE43" i="11" s="1"/>
  <c r="BF43" i="11" s="1"/>
  <c r="BG43" i="11" s="1"/>
  <c r="BH43" i="11" s="1"/>
  <c r="BI43" i="11" s="1"/>
  <c r="BJ43" i="11" s="1"/>
  <c r="BK43" i="11" s="1"/>
  <c r="BB42" i="11"/>
  <c r="BC42" i="11" s="1"/>
  <c r="BD42" i="11" s="1"/>
  <c r="BE42" i="11" s="1"/>
  <c r="BF42" i="11" s="1"/>
  <c r="BG42" i="11" s="1"/>
  <c r="BH42" i="11" s="1"/>
  <c r="BI42" i="11" s="1"/>
  <c r="BJ42" i="11" s="1"/>
  <c r="BK42" i="11" s="1"/>
  <c r="BC41" i="11"/>
  <c r="BD41" i="11" s="1"/>
  <c r="BE41" i="11" s="1"/>
  <c r="BF41" i="11" s="1"/>
  <c r="BG41" i="11" s="1"/>
  <c r="BH41" i="11" s="1"/>
  <c r="BI41" i="11" s="1"/>
  <c r="BJ41" i="11" s="1"/>
  <c r="BK41" i="11" s="1"/>
  <c r="BB41" i="11"/>
  <c r="BB40" i="11"/>
  <c r="BC40" i="11" s="1"/>
  <c r="BD40" i="11" s="1"/>
  <c r="BE40" i="11" s="1"/>
  <c r="BF40" i="11" s="1"/>
  <c r="BG40" i="11" s="1"/>
  <c r="BH40" i="11" s="1"/>
  <c r="BI40" i="11" s="1"/>
  <c r="BJ40" i="11" s="1"/>
  <c r="BK40" i="11" s="1"/>
  <c r="BB39" i="11"/>
  <c r="BC39" i="11" s="1"/>
  <c r="BD39" i="11" s="1"/>
  <c r="BE39" i="11" s="1"/>
  <c r="BF39" i="11" s="1"/>
  <c r="BG39" i="11" s="1"/>
  <c r="BH39" i="11" s="1"/>
  <c r="BI39" i="11" s="1"/>
  <c r="BJ39" i="11" s="1"/>
  <c r="BK39" i="11" s="1"/>
  <c r="BC38" i="11"/>
  <c r="BD38" i="11" s="1"/>
  <c r="BE38" i="11" s="1"/>
  <c r="BF38" i="11" s="1"/>
  <c r="BG38" i="11" s="1"/>
  <c r="BH38" i="11" s="1"/>
  <c r="BI38" i="11" s="1"/>
  <c r="BJ38" i="11" s="1"/>
  <c r="BK38" i="11" s="1"/>
  <c r="BB38" i="11"/>
  <c r="BB37" i="11"/>
  <c r="BC37" i="11" s="1"/>
  <c r="BD37" i="11" s="1"/>
  <c r="BE37" i="11" s="1"/>
  <c r="BF37" i="11" s="1"/>
  <c r="BG37" i="11" s="1"/>
  <c r="BH37" i="11" s="1"/>
  <c r="BI37" i="11" s="1"/>
  <c r="BJ37" i="11" s="1"/>
  <c r="BK37" i="11" s="1"/>
  <c r="BB34" i="11"/>
  <c r="BC34" i="11" s="1"/>
  <c r="BD34" i="11" s="1"/>
  <c r="BE34" i="11" s="1"/>
  <c r="BF34" i="11" s="1"/>
  <c r="BG34" i="11" s="1"/>
  <c r="BH34" i="11" s="1"/>
  <c r="BI34" i="11" s="1"/>
  <c r="BJ34" i="11" s="1"/>
  <c r="BK34" i="11" s="1"/>
  <c r="BB33" i="11"/>
  <c r="BC33" i="11" s="1"/>
  <c r="BD33" i="11" s="1"/>
  <c r="BE33" i="11" s="1"/>
  <c r="BF33" i="11" s="1"/>
  <c r="BG33" i="11" s="1"/>
  <c r="BH33" i="11" s="1"/>
  <c r="BI33" i="11" s="1"/>
  <c r="BJ33" i="11" s="1"/>
  <c r="BK33" i="11" s="1"/>
  <c r="BB32" i="11"/>
  <c r="BC32" i="11" s="1"/>
  <c r="BD32" i="11" s="1"/>
  <c r="BE32" i="11" s="1"/>
  <c r="BF32" i="11" s="1"/>
  <c r="BG32" i="11" s="1"/>
  <c r="BH32" i="11" s="1"/>
  <c r="BI32" i="11" s="1"/>
  <c r="BJ32" i="11" s="1"/>
  <c r="BK32" i="11" s="1"/>
  <c r="BB31" i="11"/>
  <c r="BC31" i="11" s="1"/>
  <c r="BD31" i="11" s="1"/>
  <c r="BE31" i="11" s="1"/>
  <c r="BF31" i="11" s="1"/>
  <c r="BG31" i="11" s="1"/>
  <c r="BH31" i="11" s="1"/>
  <c r="BI31" i="11" s="1"/>
  <c r="BJ31" i="11" s="1"/>
  <c r="BK31" i="11" s="1"/>
  <c r="BB30" i="11"/>
  <c r="BC30" i="11" s="1"/>
  <c r="BD30" i="11" s="1"/>
  <c r="BE30" i="11" s="1"/>
  <c r="BF30" i="11" s="1"/>
  <c r="BG30" i="11" s="1"/>
  <c r="BH30" i="11" s="1"/>
  <c r="BI30" i="11" s="1"/>
  <c r="BJ30" i="11" s="1"/>
  <c r="BK30" i="11" s="1"/>
  <c r="BB29" i="11"/>
  <c r="BC29" i="11" s="1"/>
  <c r="BD29" i="11" s="1"/>
  <c r="BE29" i="11" s="1"/>
  <c r="BF29" i="11" s="1"/>
  <c r="BG29" i="11" s="1"/>
  <c r="BH29" i="11" s="1"/>
  <c r="BI29" i="11" s="1"/>
  <c r="BJ29" i="11" s="1"/>
  <c r="BK29" i="11" s="1"/>
  <c r="BB28" i="11"/>
  <c r="BC28" i="11" s="1"/>
  <c r="BD28" i="11" s="1"/>
  <c r="BE28" i="11" s="1"/>
  <c r="BF28" i="11" s="1"/>
  <c r="BG28" i="11" s="1"/>
  <c r="BH28" i="11" s="1"/>
  <c r="BI28" i="11" s="1"/>
  <c r="BJ28" i="11" s="1"/>
  <c r="BK28" i="11" s="1"/>
  <c r="BB27" i="11"/>
  <c r="BC27" i="11" s="1"/>
  <c r="BD27" i="11" s="1"/>
  <c r="BE27" i="11" s="1"/>
  <c r="BF27" i="11" s="1"/>
  <c r="BG27" i="11" s="1"/>
  <c r="BH27" i="11" s="1"/>
  <c r="BI27" i="11" s="1"/>
  <c r="BJ27" i="11" s="1"/>
  <c r="BK27" i="11" s="1"/>
  <c r="BB24" i="11"/>
  <c r="BC24" i="11" s="1"/>
  <c r="BD24" i="11" s="1"/>
  <c r="BE24" i="11" s="1"/>
  <c r="BF24" i="11" s="1"/>
  <c r="BG24" i="11" s="1"/>
  <c r="BH24" i="11" s="1"/>
  <c r="BI24" i="11" s="1"/>
  <c r="BJ24" i="11" s="1"/>
  <c r="BK24" i="11" s="1"/>
  <c r="BB23" i="11"/>
  <c r="BC23" i="11" s="1"/>
  <c r="BD23" i="11" s="1"/>
  <c r="BE23" i="11" s="1"/>
  <c r="BF23" i="11" s="1"/>
  <c r="BG23" i="11" s="1"/>
  <c r="BH23" i="11" s="1"/>
  <c r="BI23" i="11" s="1"/>
  <c r="BJ23" i="11" s="1"/>
  <c r="BK23" i="11" s="1"/>
  <c r="BB22" i="11"/>
  <c r="BC22" i="11" s="1"/>
  <c r="BD22" i="11" s="1"/>
  <c r="BE22" i="11" s="1"/>
  <c r="BF22" i="11" s="1"/>
  <c r="BG22" i="11" s="1"/>
  <c r="BH22" i="11" s="1"/>
  <c r="BI22" i="11" s="1"/>
  <c r="BJ22" i="11" s="1"/>
  <c r="BK22" i="11" s="1"/>
  <c r="BB21" i="11"/>
  <c r="BC21" i="11" s="1"/>
  <c r="BD21" i="11" s="1"/>
  <c r="BE21" i="11" s="1"/>
  <c r="BF21" i="11" s="1"/>
  <c r="BG21" i="11" s="1"/>
  <c r="BH21" i="11" s="1"/>
  <c r="BI21" i="11" s="1"/>
  <c r="BJ21" i="11" s="1"/>
  <c r="BK21" i="11" s="1"/>
  <c r="BB20" i="11"/>
  <c r="BC20" i="11" s="1"/>
  <c r="BD20" i="11" s="1"/>
  <c r="BE20" i="11" s="1"/>
  <c r="BF20" i="11" s="1"/>
  <c r="BG20" i="11" s="1"/>
  <c r="BH20" i="11" s="1"/>
  <c r="BI20" i="11" s="1"/>
  <c r="BJ20" i="11" s="1"/>
  <c r="BK20" i="11" s="1"/>
  <c r="BB19" i="11"/>
  <c r="BC19" i="11" s="1"/>
  <c r="BD19" i="11" s="1"/>
  <c r="BE19" i="11" s="1"/>
  <c r="BF19" i="11" s="1"/>
  <c r="BG19" i="11" s="1"/>
  <c r="BH19" i="11" s="1"/>
  <c r="BI19" i="11" s="1"/>
  <c r="BJ19" i="11" s="1"/>
  <c r="BK19" i="11" s="1"/>
  <c r="BB18" i="11"/>
  <c r="BC18" i="11" s="1"/>
  <c r="BD18" i="11" s="1"/>
  <c r="BE18" i="11" s="1"/>
  <c r="BF18" i="11" s="1"/>
  <c r="BG18" i="11" s="1"/>
  <c r="BH18" i="11" s="1"/>
  <c r="BI18" i="11" s="1"/>
  <c r="BJ18" i="11" s="1"/>
  <c r="BK18" i="11" s="1"/>
  <c r="BB17" i="11"/>
  <c r="BC17" i="11" s="1"/>
  <c r="BD17" i="11" s="1"/>
  <c r="BE17" i="11" s="1"/>
  <c r="BF17" i="11" s="1"/>
  <c r="BG17" i="11" s="1"/>
  <c r="BH17" i="11" s="1"/>
  <c r="BI17" i="11" s="1"/>
  <c r="BJ17" i="11" s="1"/>
  <c r="BK17" i="11" s="1"/>
  <c r="BC14" i="11"/>
  <c r="BD14" i="11" s="1"/>
  <c r="BE14" i="11" s="1"/>
  <c r="BF14" i="11" s="1"/>
  <c r="BG14" i="11" s="1"/>
  <c r="BH14" i="11" s="1"/>
  <c r="BI14" i="11" s="1"/>
  <c r="BJ14" i="11" s="1"/>
  <c r="BK14" i="11" s="1"/>
  <c r="BB14" i="11"/>
  <c r="BB13" i="11"/>
  <c r="BC13" i="11" s="1"/>
  <c r="BD13" i="11" s="1"/>
  <c r="BE13" i="11" s="1"/>
  <c r="BF13" i="11" s="1"/>
  <c r="BG13" i="11" s="1"/>
  <c r="BH13" i="11" s="1"/>
  <c r="BI13" i="11" s="1"/>
  <c r="BJ13" i="11" s="1"/>
  <c r="BK13" i="11" s="1"/>
  <c r="BB12" i="11"/>
  <c r="BC12" i="11" s="1"/>
  <c r="BD12" i="11" s="1"/>
  <c r="BE12" i="11" s="1"/>
  <c r="BF12" i="11" s="1"/>
  <c r="BG12" i="11" s="1"/>
  <c r="BH12" i="11" s="1"/>
  <c r="BI12" i="11" s="1"/>
  <c r="BJ12" i="11" s="1"/>
  <c r="BK12" i="11" s="1"/>
  <c r="BC11" i="11"/>
  <c r="BD11" i="11" s="1"/>
  <c r="BE11" i="11" s="1"/>
  <c r="BF11" i="11" s="1"/>
  <c r="BG11" i="11" s="1"/>
  <c r="BH11" i="11" s="1"/>
  <c r="BI11" i="11" s="1"/>
  <c r="BJ11" i="11" s="1"/>
  <c r="BK11" i="11" s="1"/>
  <c r="BB11" i="11"/>
  <c r="BB10" i="11"/>
  <c r="BC10" i="11" s="1"/>
  <c r="BD10" i="11" s="1"/>
  <c r="BE10" i="11" s="1"/>
  <c r="BF10" i="11" s="1"/>
  <c r="BG10" i="11" s="1"/>
  <c r="BH10" i="11" s="1"/>
  <c r="BI10" i="11" s="1"/>
  <c r="BJ10" i="11" s="1"/>
  <c r="BK10" i="11" s="1"/>
  <c r="BB9" i="11"/>
  <c r="BC9" i="11" s="1"/>
  <c r="BD9" i="11" s="1"/>
  <c r="BE9" i="11" s="1"/>
  <c r="BF9" i="11" s="1"/>
  <c r="BG9" i="11" s="1"/>
  <c r="BH9" i="11" s="1"/>
  <c r="BI9" i="11" s="1"/>
  <c r="BJ9" i="11" s="1"/>
  <c r="BK9" i="11" s="1"/>
  <c r="BC8" i="11"/>
  <c r="BD8" i="11" s="1"/>
  <c r="BE8" i="11" s="1"/>
  <c r="BF8" i="11" s="1"/>
  <c r="BG8" i="11" s="1"/>
  <c r="BH8" i="11" s="1"/>
  <c r="BI8" i="11" s="1"/>
  <c r="BJ8" i="11" s="1"/>
  <c r="BK8" i="11" s="1"/>
  <c r="BB8" i="11"/>
  <c r="BB7" i="11"/>
  <c r="BC7" i="11" s="1"/>
  <c r="BD7" i="11" s="1"/>
  <c r="BE7" i="11" s="1"/>
  <c r="BC7" i="27"/>
  <c r="BD7" i="27" s="1"/>
  <c r="BE7" i="27" s="1"/>
  <c r="BF7" i="27" s="1"/>
  <c r="BG7" i="27" s="1"/>
  <c r="BH7" i="27" s="1"/>
  <c r="BI7" i="27" s="1"/>
  <c r="BJ7" i="27" s="1"/>
  <c r="BK7" i="27" s="1"/>
  <c r="BC8" i="27"/>
  <c r="BD8" i="27" s="1"/>
  <c r="BE8" i="27" s="1"/>
  <c r="BF8" i="27" s="1"/>
  <c r="BG8" i="27" s="1"/>
  <c r="BH8" i="27" s="1"/>
  <c r="BI8" i="27" s="1"/>
  <c r="BJ8" i="27" s="1"/>
  <c r="BK8" i="27" s="1"/>
  <c r="BC9" i="27"/>
  <c r="BD9" i="27" s="1"/>
  <c r="BE9" i="27" s="1"/>
  <c r="BF9" i="27" s="1"/>
  <c r="BG9" i="27" s="1"/>
  <c r="BH9" i="27" s="1"/>
  <c r="BI9" i="27" s="1"/>
  <c r="BJ9" i="27" s="1"/>
  <c r="BK9" i="27" s="1"/>
  <c r="BC10" i="27"/>
  <c r="BD10" i="27" s="1"/>
  <c r="BE10" i="27" s="1"/>
  <c r="BF10" i="27" s="1"/>
  <c r="BG10" i="27" s="1"/>
  <c r="BH10" i="27" s="1"/>
  <c r="BI10" i="27" s="1"/>
  <c r="BJ10" i="27" s="1"/>
  <c r="BK10" i="27" s="1"/>
  <c r="BC11" i="27"/>
  <c r="BD11" i="27" s="1"/>
  <c r="BE11" i="27" s="1"/>
  <c r="BF11" i="27" s="1"/>
  <c r="BG11" i="27" s="1"/>
  <c r="BH11" i="27" s="1"/>
  <c r="BI11" i="27" s="1"/>
  <c r="BJ11" i="27" s="1"/>
  <c r="BK11" i="27" s="1"/>
  <c r="BC12" i="27"/>
  <c r="BD12" i="27" s="1"/>
  <c r="BE12" i="27" s="1"/>
  <c r="BF12" i="27" s="1"/>
  <c r="BG12" i="27" s="1"/>
  <c r="BH12" i="27" s="1"/>
  <c r="BI12" i="27" s="1"/>
  <c r="BJ12" i="27" s="1"/>
  <c r="BK12" i="27" s="1"/>
  <c r="BC13" i="27"/>
  <c r="BD13" i="27" s="1"/>
  <c r="BE13" i="27" s="1"/>
  <c r="BF13" i="27" s="1"/>
  <c r="BG13" i="27" s="1"/>
  <c r="BH13" i="27" s="1"/>
  <c r="BI13" i="27" s="1"/>
  <c r="BJ13" i="27" s="1"/>
  <c r="BK13" i="27" s="1"/>
  <c r="BC14" i="27"/>
  <c r="BD14" i="27" s="1"/>
  <c r="BE14" i="27" s="1"/>
  <c r="BF14" i="27" s="1"/>
  <c r="BG14" i="27" s="1"/>
  <c r="BH14" i="27" s="1"/>
  <c r="BI14" i="27" s="1"/>
  <c r="BJ14" i="27" s="1"/>
  <c r="BK14" i="27" s="1"/>
  <c r="BB7" i="27"/>
  <c r="BL34" i="10"/>
  <c r="BL33" i="10"/>
  <c r="BL32" i="10"/>
  <c r="BL31" i="10"/>
  <c r="BL30" i="10"/>
  <c r="BL29" i="10"/>
  <c r="BL28" i="10"/>
  <c r="BL27" i="10"/>
  <c r="BL24" i="10"/>
  <c r="BL23" i="10"/>
  <c r="BL22" i="10"/>
  <c r="BL21" i="10"/>
  <c r="BL20" i="10"/>
  <c r="BL19" i="10"/>
  <c r="BL18" i="10"/>
  <c r="BL17" i="10"/>
  <c r="BL14" i="10"/>
  <c r="BL13" i="10"/>
  <c r="BL12" i="10"/>
  <c r="BL11" i="10"/>
  <c r="BL10" i="10"/>
  <c r="BL9" i="10"/>
  <c r="BL8" i="10"/>
  <c r="BL7" i="10"/>
  <c r="BL44" i="11"/>
  <c r="BL43" i="11"/>
  <c r="BL42" i="11"/>
  <c r="BL41" i="11"/>
  <c r="BL40" i="11"/>
  <c r="BL39" i="11"/>
  <c r="BL38" i="11"/>
  <c r="BL37" i="11"/>
  <c r="BL34" i="11"/>
  <c r="BL33" i="11"/>
  <c r="BL32" i="11"/>
  <c r="BL31" i="11"/>
  <c r="BL30" i="11"/>
  <c r="BL29" i="11"/>
  <c r="BL28" i="11"/>
  <c r="BL27" i="11"/>
  <c r="BL24" i="11"/>
  <c r="BL23" i="11"/>
  <c r="BL22" i="11"/>
  <c r="BL21" i="11"/>
  <c r="BL20" i="11"/>
  <c r="BL19" i="11"/>
  <c r="BL18" i="11"/>
  <c r="BL17" i="11"/>
  <c r="BL14" i="11"/>
  <c r="BL13" i="11"/>
  <c r="BL12" i="11"/>
  <c r="BL11" i="11"/>
  <c r="BL10" i="11"/>
  <c r="BL9" i="11"/>
  <c r="BL8" i="11"/>
  <c r="BL7" i="11"/>
  <c r="BB9" i="27"/>
  <c r="BB10" i="27"/>
  <c r="BB11" i="27"/>
  <c r="BB12" i="27"/>
  <c r="BB13" i="27"/>
  <c r="BB14" i="27"/>
  <c r="BB8" i="27"/>
  <c r="BL8" i="27"/>
  <c r="BL9" i="27"/>
  <c r="BL10" i="27"/>
  <c r="BL11" i="27"/>
  <c r="BL12" i="27"/>
  <c r="BL13" i="27"/>
  <c r="BL14" i="27"/>
  <c r="BL7" i="27"/>
  <c r="BB16" i="8" l="1"/>
  <c r="BB6" i="8"/>
  <c r="BC7" i="8"/>
  <c r="BC7" i="7" s="1"/>
  <c r="BC6" i="7" s="1"/>
  <c r="BC17" i="8"/>
  <c r="BB57" i="9"/>
  <c r="BC58" i="9"/>
  <c r="BB47" i="9"/>
  <c r="BC48" i="9"/>
  <c r="BB37" i="9"/>
  <c r="BC38" i="9"/>
  <c r="BE17" i="9"/>
  <c r="BD19" i="9"/>
  <c r="BE19" i="9" s="1"/>
  <c r="BF19" i="9" s="1"/>
  <c r="BG19" i="9" s="1"/>
  <c r="BH19" i="9" s="1"/>
  <c r="BI19" i="9" s="1"/>
  <c r="BJ19" i="9" s="1"/>
  <c r="BK19" i="9" s="1"/>
  <c r="BC16" i="9"/>
  <c r="BD27" i="9"/>
  <c r="BB16" i="9"/>
  <c r="BF7" i="11"/>
  <c r="BG7" i="11" s="1"/>
  <c r="BH7" i="11" s="1"/>
  <c r="BI7" i="11" s="1"/>
  <c r="BJ7" i="11" s="1"/>
  <c r="BK7" i="11" s="1"/>
  <c r="BE6" i="11"/>
  <c r="BB16" i="10"/>
  <c r="BC16" i="10"/>
  <c r="BF6" i="10"/>
  <c r="BD6" i="10"/>
  <c r="BF26" i="10"/>
  <c r="BG26" i="10"/>
  <c r="BE16" i="10"/>
  <c r="BB26" i="10"/>
  <c r="BK26" i="10"/>
  <c r="BE26" i="10"/>
  <c r="BJ26" i="10"/>
  <c r="BD26" i="10"/>
  <c r="BI6" i="10"/>
  <c r="BC6" i="10"/>
  <c r="BH6" i="10"/>
  <c r="BB6" i="10"/>
  <c r="BD16" i="10"/>
  <c r="BH26" i="10"/>
  <c r="BG6" i="10"/>
  <c r="BI26" i="10"/>
  <c r="BJ6" i="10"/>
  <c r="BK6" i="10"/>
  <c r="BC26" i="10"/>
  <c r="BE6" i="10"/>
  <c r="BC36" i="11"/>
  <c r="BD36" i="11"/>
  <c r="BK36" i="11"/>
  <c r="BF36" i="11"/>
  <c r="BE36" i="11"/>
  <c r="BB36" i="11"/>
  <c r="BI26" i="11"/>
  <c r="BK26" i="11"/>
  <c r="BC26" i="11"/>
  <c r="BH26" i="11"/>
  <c r="BD26" i="11"/>
  <c r="BJ26" i="11"/>
  <c r="BE26" i="11"/>
  <c r="BG26" i="11"/>
  <c r="BF26" i="11"/>
  <c r="BB26" i="11"/>
  <c r="BI16" i="11"/>
  <c r="BK16" i="11"/>
  <c r="BD16" i="11"/>
  <c r="BE16" i="11"/>
  <c r="BJ16" i="11"/>
  <c r="BC16" i="11"/>
  <c r="BH16" i="11"/>
  <c r="BG16" i="11"/>
  <c r="BF16" i="11"/>
  <c r="BB16" i="11"/>
  <c r="BB6" i="11"/>
  <c r="BC6" i="11"/>
  <c r="BD6" i="11"/>
  <c r="BK6" i="11"/>
  <c r="BF6" i="11"/>
  <c r="BG6" i="27"/>
  <c r="BC6" i="27"/>
  <c r="BB6" i="27"/>
  <c r="BF6" i="27"/>
  <c r="BE6" i="27"/>
  <c r="BD6" i="27"/>
  <c r="BC16" i="8" l="1"/>
  <c r="BD17" i="8"/>
  <c r="BC6" i="8"/>
  <c r="BD7" i="8"/>
  <c r="BD7" i="7" s="1"/>
  <c r="BD6" i="7" s="1"/>
  <c r="BC57" i="9"/>
  <c r="BD58" i="9"/>
  <c r="BC47" i="9"/>
  <c r="BD48" i="9"/>
  <c r="BD38" i="9"/>
  <c r="BC37" i="9"/>
  <c r="BE16" i="9"/>
  <c r="BF17" i="9"/>
  <c r="BD16" i="9"/>
  <c r="BE27" i="9"/>
  <c r="BG16" i="10"/>
  <c r="BF16" i="10"/>
  <c r="BH36" i="11"/>
  <c r="BG36" i="11"/>
  <c r="BI36" i="11"/>
  <c r="BJ36" i="11"/>
  <c r="BI6" i="11"/>
  <c r="BG6" i="11"/>
  <c r="BH6" i="11"/>
  <c r="BJ6" i="11"/>
  <c r="BH6" i="27"/>
  <c r="BD6" i="8" l="1"/>
  <c r="BE7" i="8"/>
  <c r="BE7" i="7" s="1"/>
  <c r="BE6" i="7" s="1"/>
  <c r="BE17" i="8"/>
  <c r="BD16" i="8"/>
  <c r="BE58" i="9"/>
  <c r="BD57" i="9"/>
  <c r="BD47" i="9"/>
  <c r="BE48" i="9"/>
  <c r="BD37" i="9"/>
  <c r="BE38" i="9"/>
  <c r="BF27" i="9"/>
  <c r="BG17" i="9"/>
  <c r="BF16" i="9"/>
  <c r="BH16" i="10"/>
  <c r="BI6" i="27"/>
  <c r="BE16" i="8" l="1"/>
  <c r="BF17" i="8"/>
  <c r="BE6" i="8"/>
  <c r="BF7" i="8"/>
  <c r="BF7" i="7" s="1"/>
  <c r="BF6" i="7" s="1"/>
  <c r="BE57" i="9"/>
  <c r="BF58" i="9"/>
  <c r="BE47" i="9"/>
  <c r="BF48" i="9"/>
  <c r="BF38" i="9"/>
  <c r="BE37" i="9"/>
  <c r="BG16" i="9"/>
  <c r="BH17" i="9"/>
  <c r="BG27" i="9"/>
  <c r="BI16" i="10"/>
  <c r="BK6" i="27"/>
  <c r="BJ6" i="27"/>
  <c r="BG7" i="8" l="1"/>
  <c r="BG7" i="7" s="1"/>
  <c r="BG6" i="7" s="1"/>
  <c r="BF6" i="8"/>
  <c r="BF16" i="8"/>
  <c r="BG17" i="8"/>
  <c r="BF57" i="9"/>
  <c r="BG58" i="9"/>
  <c r="BF47" i="9"/>
  <c r="BG48" i="9"/>
  <c r="BF37" i="9"/>
  <c r="BG38" i="9"/>
  <c r="BH27" i="9"/>
  <c r="BI17" i="9"/>
  <c r="BH16" i="9"/>
  <c r="BK16" i="10"/>
  <c r="BJ16" i="10"/>
  <c r="BG16" i="8" l="1"/>
  <c r="BH17" i="8"/>
  <c r="BG6" i="8"/>
  <c r="BH7" i="8"/>
  <c r="BH7" i="7" s="1"/>
  <c r="BH6" i="7" s="1"/>
  <c r="BG57" i="9"/>
  <c r="BH58" i="9"/>
  <c r="BG47" i="9"/>
  <c r="BH48" i="9"/>
  <c r="BG37" i="9"/>
  <c r="BH38" i="9"/>
  <c r="BI16" i="9"/>
  <c r="BJ17" i="9"/>
  <c r="BI27" i="9"/>
  <c r="BH6" i="8" l="1"/>
  <c r="BI7" i="8"/>
  <c r="BI7" i="7" s="1"/>
  <c r="BI6" i="7" s="1"/>
  <c r="BH16" i="8"/>
  <c r="BI17" i="8"/>
  <c r="BH57" i="9"/>
  <c r="BI58" i="9"/>
  <c r="BH47" i="9"/>
  <c r="BI48" i="9"/>
  <c r="BH37" i="9"/>
  <c r="BI38" i="9"/>
  <c r="BJ27" i="9"/>
  <c r="BJ16" i="9"/>
  <c r="BK17" i="9"/>
  <c r="BK16" i="9" s="1"/>
  <c r="BI16" i="8" l="1"/>
  <c r="BJ17" i="8"/>
  <c r="BJ7" i="8"/>
  <c r="BJ7" i="7" s="1"/>
  <c r="BJ6" i="7" s="1"/>
  <c r="BI6" i="8"/>
  <c r="BI57" i="9"/>
  <c r="BJ58" i="9"/>
  <c r="BI47" i="9"/>
  <c r="BJ48" i="9"/>
  <c r="BJ38" i="9"/>
  <c r="BI37" i="9"/>
  <c r="BK27" i="9"/>
  <c r="BK7" i="8" l="1"/>
  <c r="BJ6" i="8"/>
  <c r="BK17" i="8"/>
  <c r="BK16" i="8" s="1"/>
  <c r="BJ16" i="8"/>
  <c r="BK58" i="9"/>
  <c r="BK57" i="9" s="1"/>
  <c r="BJ57" i="9"/>
  <c r="BJ47" i="9"/>
  <c r="BK48" i="9"/>
  <c r="BK47" i="9" s="1"/>
  <c r="BJ37" i="9"/>
  <c r="BK38" i="9"/>
  <c r="BK37" i="9" s="1"/>
  <c r="BK6" i="8" l="1"/>
  <c r="BK7" i="7"/>
  <c r="BK6" i="7" s="1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C4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C37" i="7"/>
  <c r="C28" i="7" l="1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C2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C7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C19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A6" i="27" l="1"/>
  <c r="AZ6" i="27"/>
  <c r="AY6" i="27"/>
  <c r="AX6" i="27"/>
  <c r="AW6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AZ57" i="9" l="1"/>
  <c r="AY57" i="9"/>
  <c r="AX57" i="9"/>
  <c r="AT57" i="9"/>
  <c r="AN57" i="9"/>
  <c r="AM57" i="9"/>
  <c r="AL57" i="9"/>
  <c r="AH57" i="9"/>
  <c r="AG57" i="9"/>
  <c r="AF57" i="9"/>
  <c r="U57" i="9"/>
  <c r="T57" i="9"/>
  <c r="R57" i="9"/>
  <c r="L57" i="9"/>
  <c r="I57" i="9"/>
  <c r="H57" i="9"/>
  <c r="BA57" i="9"/>
  <c r="AR57" i="9"/>
  <c r="AO57" i="9"/>
  <c r="AI57" i="9"/>
  <c r="AA57" i="9"/>
  <c r="Z57" i="9"/>
  <c r="W57" i="9"/>
  <c r="Q57" i="9"/>
  <c r="O57" i="9"/>
  <c r="N57" i="9"/>
  <c r="E57" i="9"/>
  <c r="AV57" i="9"/>
  <c r="AS57" i="9"/>
  <c r="AP57" i="9"/>
  <c r="AJ57" i="9"/>
  <c r="AD57" i="9"/>
  <c r="AB57" i="9"/>
  <c r="X57" i="9"/>
  <c r="P57" i="9"/>
  <c r="F57" i="9"/>
  <c r="D57" i="9"/>
  <c r="V57" i="9"/>
  <c r="J57" i="9"/>
  <c r="C57" i="9"/>
  <c r="AW57" i="9"/>
  <c r="AU57" i="9"/>
  <c r="AQ57" i="9"/>
  <c r="AK57" i="9"/>
  <c r="AE57" i="9"/>
  <c r="AC57" i="9"/>
  <c r="Y57" i="9"/>
  <c r="S57" i="9"/>
  <c r="M57" i="9"/>
  <c r="K57" i="9"/>
  <c r="G57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C26" i="9"/>
  <c r="BA6" i="8" l="1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A46" i="7"/>
  <c r="AZ46" i="7"/>
  <c r="AY46" i="7"/>
  <c r="AU46" i="7"/>
  <c r="AT46" i="7"/>
  <c r="AS46" i="7"/>
  <c r="AO46" i="7"/>
  <c r="AN46" i="7"/>
  <c r="AM46" i="7"/>
  <c r="AI46" i="7"/>
  <c r="AH46" i="7"/>
  <c r="AG46" i="7"/>
  <c r="AC46" i="7"/>
  <c r="AB46" i="7"/>
  <c r="AA46" i="7"/>
  <c r="W46" i="7"/>
  <c r="V46" i="7"/>
  <c r="U46" i="7"/>
  <c r="Q46" i="7"/>
  <c r="P46" i="7"/>
  <c r="O46" i="7"/>
  <c r="K46" i="7"/>
  <c r="J46" i="7"/>
  <c r="I46" i="7"/>
  <c r="E46" i="7"/>
  <c r="D46" i="7"/>
  <c r="C4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X46" i="7"/>
  <c r="AW46" i="7"/>
  <c r="AV46" i="7"/>
  <c r="AR46" i="7"/>
  <c r="AQ46" i="7"/>
  <c r="AP46" i="7"/>
  <c r="AL46" i="7"/>
  <c r="AK46" i="7"/>
  <c r="AJ46" i="7"/>
  <c r="AF46" i="7"/>
  <c r="AE46" i="7"/>
  <c r="AD46" i="7"/>
  <c r="Z46" i="7"/>
  <c r="Y46" i="7"/>
  <c r="X46" i="7"/>
  <c r="T46" i="7"/>
  <c r="S46" i="7"/>
  <c r="R46" i="7"/>
  <c r="N46" i="7"/>
  <c r="M46" i="7"/>
  <c r="L46" i="7"/>
  <c r="H46" i="7"/>
  <c r="G46" i="7"/>
  <c r="F4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A16" i="8"/>
  <c r="AW16" i="8"/>
  <c r="AQ16" i="8"/>
  <c r="AK16" i="8"/>
  <c r="AE16" i="8"/>
  <c r="Y16" i="8"/>
  <c r="S16" i="8"/>
  <c r="M16" i="8"/>
  <c r="G16" i="8"/>
  <c r="AU16" i="8"/>
  <c r="AO16" i="8"/>
  <c r="AI16" i="8"/>
  <c r="AC16" i="8"/>
  <c r="W16" i="8"/>
  <c r="Q16" i="8"/>
  <c r="K16" i="8"/>
  <c r="E16" i="8"/>
  <c r="D16" i="8"/>
  <c r="F16" i="8"/>
  <c r="H16" i="8"/>
  <c r="I16" i="8"/>
  <c r="J16" i="8"/>
  <c r="L16" i="8"/>
  <c r="N16" i="8"/>
  <c r="O16" i="8"/>
  <c r="P16" i="8"/>
  <c r="R16" i="8"/>
  <c r="T16" i="8"/>
  <c r="U16" i="8"/>
  <c r="V16" i="8"/>
  <c r="X16" i="8"/>
  <c r="Z16" i="8"/>
  <c r="AA16" i="8"/>
  <c r="AB16" i="8"/>
  <c r="AD16" i="8"/>
  <c r="AF16" i="8"/>
  <c r="AG16" i="8"/>
  <c r="AH16" i="8"/>
  <c r="AJ16" i="8"/>
  <c r="AL16" i="8"/>
  <c r="AM16" i="8"/>
  <c r="AN16" i="8"/>
  <c r="AP16" i="8"/>
  <c r="AR16" i="8"/>
  <c r="AS16" i="8"/>
  <c r="AT16" i="8"/>
  <c r="AV16" i="8"/>
  <c r="AX16" i="8"/>
  <c r="AY16" i="8"/>
  <c r="AZ16" i="8"/>
  <c r="C16" i="8"/>
  <c r="AA47" i="9" l="1"/>
  <c r="AK47" i="9"/>
  <c r="P47" i="9"/>
  <c r="K47" i="9"/>
  <c r="AL47" i="9"/>
  <c r="Y47" i="9"/>
  <c r="AJ47" i="9"/>
  <c r="BA47" i="9"/>
  <c r="AV47" i="9"/>
  <c r="AD47" i="9"/>
  <c r="L47" i="9"/>
  <c r="AN47" i="9"/>
  <c r="D47" i="9"/>
  <c r="AU47" i="9"/>
  <c r="AC47" i="9"/>
  <c r="AH47" i="9"/>
  <c r="S47" i="9"/>
  <c r="AM47" i="9"/>
  <c r="U47" i="9"/>
  <c r="C47" i="9"/>
  <c r="T47" i="9"/>
  <c r="AW47" i="9"/>
  <c r="R47" i="9"/>
  <c r="AT47" i="9"/>
  <c r="Z47" i="9"/>
  <c r="F47" i="9"/>
  <c r="G47" i="9"/>
  <c r="V47" i="9"/>
  <c r="AY47" i="9"/>
  <c r="O47" i="9"/>
  <c r="AX47" i="9"/>
  <c r="N47" i="9"/>
  <c r="AQ47" i="9"/>
  <c r="AP47" i="9"/>
  <c r="X47" i="9"/>
  <c r="AB47" i="9"/>
  <c r="AO47" i="9"/>
  <c r="W47" i="9"/>
  <c r="E47" i="9"/>
  <c r="AG47" i="9"/>
  <c r="AF47" i="9"/>
  <c r="M47" i="9"/>
  <c r="AZ47" i="9"/>
  <c r="AI47" i="9"/>
  <c r="Q47" i="9"/>
  <c r="J47" i="9"/>
  <c r="I47" i="9"/>
  <c r="H47" i="9"/>
  <c r="AS47" i="9"/>
  <c r="AR47" i="9"/>
  <c r="AE47" i="9"/>
  <c r="BL7" i="9" l="1"/>
  <c r="AJ6" i="9"/>
  <c r="AJ17" i="7"/>
  <c r="AJ16" i="7" s="1"/>
  <c r="AB17" i="7"/>
  <c r="AB16" i="7" s="1"/>
  <c r="I17" i="7"/>
  <c r="I16" i="7" s="1"/>
  <c r="AK17" i="7"/>
  <c r="AK16" i="7" s="1"/>
  <c r="AI17" i="7"/>
  <c r="AI16" i="7" s="1"/>
  <c r="AI6" i="9"/>
  <c r="Q17" i="7"/>
  <c r="Q16" i="7" s="1"/>
  <c r="Q6" i="9"/>
  <c r="AY17" i="7"/>
  <c r="AY16" i="7" s="1"/>
  <c r="AY6" i="9"/>
  <c r="AF17" i="7"/>
  <c r="AF16" i="7" s="1"/>
  <c r="AF6" i="9"/>
  <c r="N17" i="7"/>
  <c r="N16" i="7" s="1"/>
  <c r="N6" i="9"/>
  <c r="AQ17" i="7"/>
  <c r="AQ16" i="7" s="1"/>
  <c r="AQ6" i="9"/>
  <c r="AH6" i="9"/>
  <c r="AH17" i="7"/>
  <c r="AH16" i="7" s="1"/>
  <c r="AG6" i="9"/>
  <c r="AG17" i="7"/>
  <c r="AG16" i="7" s="1"/>
  <c r="O6" i="9"/>
  <c r="O17" i="7"/>
  <c r="O16" i="7" s="1"/>
  <c r="AX6" i="9"/>
  <c r="AX17" i="7"/>
  <c r="AX16" i="7"/>
  <c r="G6" i="9"/>
  <c r="G17" i="7"/>
  <c r="G16" i="7" s="1"/>
  <c r="AT17" i="7"/>
  <c r="AT16" i="7" s="1"/>
  <c r="AS17" i="7"/>
  <c r="AS16" i="7" s="1"/>
  <c r="AA17" i="7"/>
  <c r="AA16" i="7" s="1"/>
  <c r="H17" i="7"/>
  <c r="H16" i="7" s="1"/>
  <c r="S17" i="7"/>
  <c r="S16" i="7" s="1"/>
  <c r="AD17" i="7"/>
  <c r="AD16" i="7" s="1"/>
  <c r="BA17" i="7"/>
  <c r="BA16" i="7" s="1"/>
  <c r="AZ6" i="9"/>
  <c r="AZ17" i="7"/>
  <c r="AZ16" i="7"/>
  <c r="P6" i="9"/>
  <c r="P17" i="7"/>
  <c r="P16" i="7" s="1"/>
  <c r="Y6" i="9"/>
  <c r="Y17" i="7"/>
  <c r="Y16" i="7" s="1"/>
  <c r="R6" i="9"/>
  <c r="R17" i="7"/>
  <c r="R16" i="7" s="1"/>
  <c r="AV17" i="7"/>
  <c r="AV16" i="7" s="1"/>
  <c r="AU17" i="7"/>
  <c r="AU16" i="7" s="1"/>
  <c r="AC17" i="7"/>
  <c r="AC16" i="7" s="1"/>
  <c r="K17" i="7"/>
  <c r="K16" i="7" s="1"/>
  <c r="Z17" i="7"/>
  <c r="Z16" i="7" s="1"/>
  <c r="L17" i="7"/>
  <c r="L16" i="7" s="1"/>
  <c r="AU6" i="9"/>
  <c r="AO6" i="9"/>
  <c r="AO17" i="7"/>
  <c r="AO16" i="7" s="1"/>
  <c r="AC6" i="9"/>
  <c r="W6" i="9"/>
  <c r="W17" i="7"/>
  <c r="W16" i="7" s="1"/>
  <c r="K6" i="9"/>
  <c r="E6" i="9"/>
  <c r="E17" i="7"/>
  <c r="E16" i="7" s="1"/>
  <c r="AT6" i="9"/>
  <c r="AN6" i="9"/>
  <c r="AN17" i="7"/>
  <c r="AN16" i="7" s="1"/>
  <c r="AB6" i="9"/>
  <c r="V6" i="9"/>
  <c r="V17" i="7"/>
  <c r="V16" i="7" s="1"/>
  <c r="D6" i="9"/>
  <c r="D17" i="7"/>
  <c r="D16" i="7" s="1"/>
  <c r="AS6" i="9"/>
  <c r="AM6" i="9"/>
  <c r="AM17" i="7"/>
  <c r="AM16" i="7" s="1"/>
  <c r="AA6" i="9"/>
  <c r="U6" i="9"/>
  <c r="U17" i="7"/>
  <c r="U16" i="7" s="1"/>
  <c r="I6" i="9"/>
  <c r="C6" i="9"/>
  <c r="C17" i="7"/>
  <c r="C16" i="7" s="1"/>
  <c r="AL6" i="9"/>
  <c r="AL17" i="7"/>
  <c r="AL16" i="7" s="1"/>
  <c r="Z6" i="9"/>
  <c r="T6" i="9"/>
  <c r="T17" i="7"/>
  <c r="T16" i="7" s="1"/>
  <c r="H6" i="9"/>
  <c r="AW6" i="9"/>
  <c r="AW17" i="7"/>
  <c r="AW16" i="7" s="1"/>
  <c r="AK6" i="9"/>
  <c r="AE6" i="9"/>
  <c r="AE17" i="7"/>
  <c r="AE16" i="7" s="1"/>
  <c r="S6" i="9"/>
  <c r="M6" i="9"/>
  <c r="M17" i="7"/>
  <c r="M16" i="7" s="1"/>
  <c r="AV6" i="9"/>
  <c r="AP6" i="9"/>
  <c r="AP17" i="7"/>
  <c r="AP16" i="7" s="1"/>
  <c r="AD6" i="9"/>
  <c r="X6" i="9"/>
  <c r="X17" i="7"/>
  <c r="X16" i="7" s="1"/>
  <c r="L6" i="9"/>
  <c r="F6" i="9"/>
  <c r="F17" i="7"/>
  <c r="F16" i="7" s="1"/>
  <c r="BA6" i="9"/>
  <c r="BB7" i="9"/>
  <c r="BB17" i="7" s="1"/>
  <c r="BB16" i="7" s="1"/>
  <c r="J17" i="7"/>
  <c r="J16" i="7" s="1"/>
  <c r="J6" i="9"/>
  <c r="AR17" i="7"/>
  <c r="AR16" i="7" s="1"/>
  <c r="AR6" i="9"/>
  <c r="BB6" i="9" l="1"/>
  <c r="BC7" i="9"/>
  <c r="BC6" i="9" l="1"/>
  <c r="BC17" i="7"/>
  <c r="BC16" i="7" s="1"/>
  <c r="BD7" i="9"/>
  <c r="BD17" i="7" l="1"/>
  <c r="BD16" i="7" s="1"/>
  <c r="BD6" i="9"/>
  <c r="BE7" i="9"/>
  <c r="BE6" i="9" l="1"/>
  <c r="BE17" i="7"/>
  <c r="BE16" i="7" s="1"/>
  <c r="BF7" i="9"/>
  <c r="BF17" i="7" l="1"/>
  <c r="BF16" i="7" s="1"/>
  <c r="BG7" i="9"/>
  <c r="BF6" i="9"/>
  <c r="BG6" i="9" l="1"/>
  <c r="BG17" i="7"/>
  <c r="BG16" i="7" s="1"/>
  <c r="BH7" i="9"/>
  <c r="BH6" i="9" l="1"/>
  <c r="BI7" i="9"/>
  <c r="BH17" i="7"/>
  <c r="BH16" i="7" s="1"/>
  <c r="BJ7" i="9" l="1"/>
  <c r="BI6" i="9"/>
  <c r="BI17" i="7"/>
  <c r="BI16" i="7" s="1"/>
  <c r="BK7" i="9" l="1"/>
  <c r="BJ17" i="7"/>
  <c r="BJ16" i="7" s="1"/>
  <c r="BJ6" i="9"/>
  <c r="BK17" i="7" l="1"/>
  <c r="BK16" i="7" s="1"/>
  <c r="BK6" i="9"/>
</calcChain>
</file>

<file path=xl/sharedStrings.xml><?xml version="1.0" encoding="utf-8"?>
<sst xmlns="http://schemas.openxmlformats.org/spreadsheetml/2006/main" count="758" uniqueCount="230">
  <si>
    <t>대외비</t>
    <phoneticPr fontId="2" type="noConversion"/>
  </si>
  <si>
    <t>2035 NDC 기술작업반</t>
    <phoneticPr fontId="2" type="noConversion"/>
  </si>
  <si>
    <r>
      <rPr>
        <sz val="11"/>
        <color theme="1"/>
        <rFont val="맑은 고딕"/>
        <family val="3"/>
        <charset val="129"/>
      </rPr>
      <t>※</t>
    </r>
    <r>
      <rPr>
        <sz val="12.65"/>
        <color theme="1"/>
        <rFont val="맑은 고딕"/>
        <family val="3"/>
        <charset val="129"/>
      </rPr>
      <t xml:space="preserve"> 본 자료는 2035 NDC 기술작업반 논의를 위한 자료로 대외 유출을 금합니다.</t>
    </r>
    <phoneticPr fontId="2" type="noConversion"/>
  </si>
  <si>
    <t>구분</t>
    <phoneticPr fontId="2" type="noConversion"/>
  </si>
  <si>
    <t>국내총생산 (GDP, 조원)</t>
    <phoneticPr fontId="2" type="noConversion"/>
  </si>
  <si>
    <t>건설업</t>
  </si>
  <si>
    <t>인구 (천명)</t>
    <phoneticPr fontId="2" type="noConversion"/>
  </si>
  <si>
    <t>전기장비 제조업</t>
  </si>
  <si>
    <t>전기, 가스, 증기 및 공기조절 공급업</t>
  </si>
  <si>
    <t>부동산업</t>
  </si>
  <si>
    <t>교육서비스업</t>
  </si>
  <si>
    <t>농림업</t>
    <phoneticPr fontId="2" type="noConversion"/>
  </si>
  <si>
    <t>어업</t>
    <phoneticPr fontId="2" type="noConversion"/>
  </si>
  <si>
    <t>광업</t>
    <phoneticPr fontId="2" type="noConversion"/>
  </si>
  <si>
    <t>음식료품 제조업</t>
    <phoneticPr fontId="2" type="noConversion"/>
  </si>
  <si>
    <t>섬유 및 가죽제품 제조업</t>
    <phoneticPr fontId="2" type="noConversion"/>
  </si>
  <si>
    <t>목재, 종이, 인쇄 및 복제업</t>
    <phoneticPr fontId="2" type="noConversion"/>
  </si>
  <si>
    <t>코크스 및 석유정제품 제조업</t>
    <phoneticPr fontId="2" type="noConversion"/>
  </si>
  <si>
    <t>화학물질 및 화학제품 제조업</t>
    <phoneticPr fontId="2" type="noConversion"/>
  </si>
  <si>
    <t>비금속광물제품 제조업</t>
    <phoneticPr fontId="2" type="noConversion"/>
  </si>
  <si>
    <t>1차금속 제조업</t>
    <phoneticPr fontId="2" type="noConversion"/>
  </si>
  <si>
    <t>금속가공제품 제조업</t>
    <phoneticPr fontId="2" type="noConversion"/>
  </si>
  <si>
    <t>수도, 하수 및 폐기물 처리, 원료 재생업</t>
  </si>
  <si>
    <t>컴퓨터, 전자 및 광학기기 제조업</t>
  </si>
  <si>
    <t>기계 및 장비 제조업</t>
  </si>
  <si>
    <t>운송장비 제조업</t>
  </si>
  <si>
    <t>기타 제조업 및 산업용 장비 수리업</t>
  </si>
  <si>
    <t>도소매 및 숙박음식업</t>
  </si>
  <si>
    <t>운수업</t>
  </si>
  <si>
    <t>금융 및 보험업</t>
  </si>
  <si>
    <t>정보통신업</t>
  </si>
  <si>
    <t>사업서비스업</t>
  </si>
  <si>
    <t>공공행정, 국방 및 사회보장</t>
  </si>
  <si>
    <t>의료, 보건업 및 사회복지서비스업</t>
  </si>
  <si>
    <t>문화 및 기타서비스업</t>
  </si>
  <si>
    <t>실질 부가가치(조원)</t>
    <phoneticPr fontId="2" type="noConversion"/>
  </si>
  <si>
    <t>농림어업</t>
    <phoneticPr fontId="2" type="noConversion"/>
  </si>
  <si>
    <t>제조업</t>
    <phoneticPr fontId="2" type="noConversion"/>
  </si>
  <si>
    <t>SOC</t>
    <phoneticPr fontId="2" type="noConversion"/>
  </si>
  <si>
    <t>건설업</t>
    <phoneticPr fontId="2" type="noConversion"/>
  </si>
  <si>
    <t>서비스업</t>
    <phoneticPr fontId="2" type="noConversion"/>
  </si>
  <si>
    <t>구분</t>
    <phoneticPr fontId="2" type="noConversion"/>
  </si>
  <si>
    <t>수입단가</t>
  </si>
  <si>
    <t>※ 본 자료는 2035 NDC 기술작업반 논의를 위한 자료로 대외 유출을 금합니다.</t>
  </si>
  <si>
    <t>2024.7.</t>
    <phoneticPr fontId="2" type="noConversion"/>
  </si>
  <si>
    <t>전환부문</t>
    <phoneticPr fontId="2" type="noConversion"/>
  </si>
  <si>
    <t>산업부문</t>
    <phoneticPr fontId="2" type="noConversion"/>
  </si>
  <si>
    <t>조강 생산량 (백만톤)</t>
    <phoneticPr fontId="2" type="noConversion"/>
  </si>
  <si>
    <t>전로강 생산량 (백만톤)</t>
    <phoneticPr fontId="2" type="noConversion"/>
  </si>
  <si>
    <t>전기로강 생산량 (백만톤)</t>
    <phoneticPr fontId="2" type="noConversion"/>
  </si>
  <si>
    <t>기초유분 생산량 (백만톤)</t>
    <phoneticPr fontId="2" type="noConversion"/>
  </si>
  <si>
    <t>클링커 생산량 (백만톤)</t>
    <phoneticPr fontId="2" type="noConversion"/>
  </si>
  <si>
    <t>건물부문</t>
    <phoneticPr fontId="2" type="noConversion"/>
  </si>
  <si>
    <t>수송부문</t>
    <phoneticPr fontId="2" type="noConversion"/>
  </si>
  <si>
    <t>전환 부문</t>
    <phoneticPr fontId="2" type="noConversion"/>
  </si>
  <si>
    <t>산업 부문</t>
    <phoneticPr fontId="2" type="noConversion"/>
  </si>
  <si>
    <t>건물 부문</t>
    <phoneticPr fontId="2" type="noConversion"/>
  </si>
  <si>
    <t>수송 부문</t>
    <phoneticPr fontId="2" type="noConversion"/>
  </si>
  <si>
    <t>농축수산 부문</t>
    <phoneticPr fontId="2" type="noConversion"/>
  </si>
  <si>
    <t>철강</t>
    <phoneticPr fontId="2" type="noConversion"/>
  </si>
  <si>
    <t>화학</t>
    <phoneticPr fontId="2" type="noConversion"/>
  </si>
  <si>
    <t>비금속</t>
    <phoneticPr fontId="2" type="noConversion"/>
  </si>
  <si>
    <t>정유</t>
    <phoneticPr fontId="2" type="noConversion"/>
  </si>
  <si>
    <t>기타</t>
    <phoneticPr fontId="2" type="noConversion"/>
  </si>
  <si>
    <t>가정</t>
    <phoneticPr fontId="2" type="noConversion"/>
  </si>
  <si>
    <t>상업공공</t>
    <phoneticPr fontId="2" type="noConversion"/>
  </si>
  <si>
    <t>도로</t>
    <phoneticPr fontId="2" type="noConversion"/>
  </si>
  <si>
    <t>철도</t>
    <phoneticPr fontId="2" type="noConversion"/>
  </si>
  <si>
    <t>해운</t>
    <phoneticPr fontId="2" type="noConversion"/>
  </si>
  <si>
    <t>항공</t>
    <phoneticPr fontId="2" type="noConversion"/>
  </si>
  <si>
    <t>공공 전기/열</t>
    <phoneticPr fontId="2" type="noConversion"/>
  </si>
  <si>
    <t>석탄</t>
    <phoneticPr fontId="2" type="noConversion"/>
  </si>
  <si>
    <t>석유</t>
    <phoneticPr fontId="2" type="noConversion"/>
  </si>
  <si>
    <t>가스</t>
    <phoneticPr fontId="2" type="noConversion"/>
  </si>
  <si>
    <t>바이오</t>
  </si>
  <si>
    <t>바이오</t>
    <phoneticPr fontId="2" type="noConversion"/>
  </si>
  <si>
    <t>폐기물</t>
  </si>
  <si>
    <t>폐기물</t>
    <phoneticPr fontId="2" type="noConversion"/>
  </si>
  <si>
    <t>(단위: 백만TOE)</t>
    <phoneticPr fontId="2" type="noConversion"/>
  </si>
  <si>
    <t>* 본 자료는 에너지분야 전망 시, 배출량 산정의 편의를 위해  에너지 분야 "배출계수ⅹ보정계수ⅹ전환계수 등"을 하나의 배출원단위로 가공</t>
    <phoneticPr fontId="2" type="noConversion"/>
  </si>
  <si>
    <t>** (주의) 실적연도 기준 배출원단위이므로 과거연도 배출원단위와 상이한 바, 과거실적에 직접 적용하여 배출량 산정 불가 (연도별 발열량 등 상이)</t>
    <phoneticPr fontId="2" type="noConversion"/>
  </si>
  <si>
    <t>실적연도 : 2021</t>
    <phoneticPr fontId="2" type="noConversion"/>
  </si>
  <si>
    <t>공공 전기 및 열 생산(1A1a)</t>
    <phoneticPr fontId="2" type="noConversion"/>
  </si>
  <si>
    <t>석유 및 가스 추출(1A1cii)</t>
    <phoneticPr fontId="2" type="noConversion"/>
  </si>
  <si>
    <t>기타에너지 산업(1A1ciii)</t>
    <phoneticPr fontId="2" type="noConversion"/>
  </si>
  <si>
    <t>연료명</t>
    <phoneticPr fontId="2" type="noConversion"/>
  </si>
  <si>
    <t>tCO2/TOE</t>
    <phoneticPr fontId="2" type="noConversion"/>
  </si>
  <si>
    <t>tCH4/TOE</t>
    <phoneticPr fontId="2" type="noConversion"/>
  </si>
  <si>
    <t>tN2O/TOE</t>
    <phoneticPr fontId="2" type="noConversion"/>
  </si>
  <si>
    <t>석탄류</t>
  </si>
  <si>
    <t>국내무연탄</t>
  </si>
  <si>
    <t>수입무연탄</t>
  </si>
  <si>
    <t>원료탄</t>
  </si>
  <si>
    <t>기타유연탄</t>
  </si>
  <si>
    <t>아역청탄</t>
  </si>
  <si>
    <t>갈탄</t>
  </si>
  <si>
    <t>토탄</t>
  </si>
  <si>
    <t>고형연료</t>
  </si>
  <si>
    <t>코크스</t>
  </si>
  <si>
    <t>콜타르</t>
  </si>
  <si>
    <t>코크스로가스</t>
  </si>
  <si>
    <t>고로가스</t>
  </si>
  <si>
    <t>기타석탄가스</t>
  </si>
  <si>
    <t>천연가스</t>
  </si>
  <si>
    <t>도시가스</t>
  </si>
  <si>
    <t>석유류</t>
  </si>
  <si>
    <t>원유</t>
  </si>
  <si>
    <t>정제원료</t>
  </si>
  <si>
    <t>첨가물</t>
  </si>
  <si>
    <t>기타탄화수소</t>
  </si>
  <si>
    <t>정제가스</t>
  </si>
  <si>
    <t>프로판</t>
  </si>
  <si>
    <t>부탄</t>
  </si>
  <si>
    <t>휘발유</t>
  </si>
  <si>
    <t>항공휘발유</t>
  </si>
  <si>
    <t>휘발유형항공유</t>
  </si>
  <si>
    <t>등유형항공유</t>
  </si>
  <si>
    <t>등유</t>
  </si>
  <si>
    <t>경유</t>
  </si>
  <si>
    <t>B-A</t>
  </si>
  <si>
    <t>B-B</t>
  </si>
  <si>
    <t>B-C</t>
  </si>
  <si>
    <t>납사</t>
  </si>
  <si>
    <t>용제</t>
  </si>
  <si>
    <t>윤활유</t>
  </si>
  <si>
    <t>아스팔트</t>
  </si>
  <si>
    <t>파라핀왁스</t>
  </si>
  <si>
    <t>석유코크</t>
  </si>
  <si>
    <t>기타석유제품</t>
  </si>
  <si>
    <t>산업폐기물</t>
  </si>
  <si>
    <t>도시폐기물_비재생</t>
  </si>
  <si>
    <t>도시폐기물_재생</t>
  </si>
  <si>
    <t>고형바이오매스</t>
  </si>
  <si>
    <t>바이오가스</t>
  </si>
  <si>
    <t>매립지가스</t>
  </si>
  <si>
    <t>바이오휘발유</t>
  </si>
  <si>
    <t>바이오경유</t>
  </si>
  <si>
    <t>기타바이오연료</t>
  </si>
  <si>
    <t>목탄</t>
  </si>
  <si>
    <t>추가</t>
    <phoneticPr fontId="2" type="noConversion"/>
  </si>
  <si>
    <t>부생연료1호</t>
  </si>
  <si>
    <t>부생연료2호</t>
  </si>
  <si>
    <t>최종소비 해당</t>
    <phoneticPr fontId="2" type="noConversion"/>
  </si>
  <si>
    <t>석유정제 (1A1b)</t>
    <phoneticPr fontId="2" type="noConversion"/>
  </si>
  <si>
    <t>코크스로_자체소비 (1A1ci)</t>
    <phoneticPr fontId="2" type="noConversion"/>
  </si>
  <si>
    <t>철강 (1A2a)</t>
    <phoneticPr fontId="2" type="noConversion"/>
  </si>
  <si>
    <t>비철금속 (1A2b)</t>
    <phoneticPr fontId="2" type="noConversion"/>
  </si>
  <si>
    <t>화학 (1A2c)</t>
    <phoneticPr fontId="2" type="noConversion"/>
  </si>
  <si>
    <t>펄프, 제지 및 인쇄 (1A2d)</t>
    <phoneticPr fontId="2" type="noConversion"/>
  </si>
  <si>
    <t>식음료품 가공 및 담배 제조 (1A2e)</t>
    <phoneticPr fontId="2" type="noConversion"/>
  </si>
  <si>
    <t>비금속 광물 (1A2f)</t>
    <phoneticPr fontId="2" type="noConversion"/>
  </si>
  <si>
    <t>기계류 (1A2gi)</t>
    <phoneticPr fontId="2" type="noConversion"/>
  </si>
  <si>
    <t>수송장비 (1A2gii)</t>
    <phoneticPr fontId="2" type="noConversion"/>
  </si>
  <si>
    <t>광업 (1A2giii)</t>
    <phoneticPr fontId="2" type="noConversion"/>
  </si>
  <si>
    <t>목재 및 목제품 (1A2giv)</t>
    <phoneticPr fontId="2" type="noConversion"/>
  </si>
  <si>
    <t>건설업 (1A2gv)</t>
    <phoneticPr fontId="2" type="noConversion"/>
  </si>
  <si>
    <t>섬유 및 가죽 (1A2gvi)</t>
    <phoneticPr fontId="2" type="noConversion"/>
  </si>
  <si>
    <t>기타제조 (1A2gvii)</t>
    <phoneticPr fontId="2" type="noConversion"/>
  </si>
  <si>
    <t>자가소비</t>
    <phoneticPr fontId="2" type="noConversion"/>
  </si>
  <si>
    <t>상업_최종소비 (1A4a)</t>
    <phoneticPr fontId="2" type="noConversion"/>
  </si>
  <si>
    <t>공공_최종소비 (1A4a)</t>
    <phoneticPr fontId="2" type="noConversion"/>
  </si>
  <si>
    <t>가정 (1A4b)</t>
    <phoneticPr fontId="2" type="noConversion"/>
  </si>
  <si>
    <t>미분류 (1A5a)</t>
    <phoneticPr fontId="2" type="noConversion"/>
  </si>
  <si>
    <t>상업/공공_자가소비 (1A4a)</t>
    <phoneticPr fontId="2" type="noConversion"/>
  </si>
  <si>
    <t>항공 (1A3a)</t>
    <phoneticPr fontId="2" type="noConversion"/>
  </si>
  <si>
    <t>도로 (1A3b)</t>
    <phoneticPr fontId="2" type="noConversion"/>
  </si>
  <si>
    <t>철도 (1A3c)</t>
    <phoneticPr fontId="2" type="noConversion"/>
  </si>
  <si>
    <t>해운 (1A3d)</t>
    <phoneticPr fontId="2" type="noConversion"/>
  </si>
  <si>
    <t>기타수송 (1A3e)</t>
    <phoneticPr fontId="2" type="noConversion"/>
  </si>
  <si>
    <t>요소수</t>
  </si>
  <si>
    <t>* 원래 CO2eq 이나</t>
    <phoneticPr fontId="2" type="noConversion"/>
  </si>
  <si>
    <t>농림업_최종소비 (1A4ci)</t>
    <phoneticPr fontId="2" type="noConversion"/>
  </si>
  <si>
    <t>어업_최종소비 (1A4cii)</t>
    <phoneticPr fontId="2" type="noConversion"/>
  </si>
  <si>
    <t>(원료용)</t>
    <phoneticPr fontId="2" type="noConversion"/>
  </si>
  <si>
    <t>석유제품 생산량 (백만BBL)</t>
    <phoneticPr fontId="2" type="noConversion"/>
  </si>
  <si>
    <t>농축수산</t>
    <phoneticPr fontId="2" type="noConversion"/>
  </si>
  <si>
    <t>LNG</t>
    <phoneticPr fontId="2" type="noConversion"/>
  </si>
  <si>
    <t>휘발유</t>
    <phoneticPr fontId="2" type="noConversion"/>
  </si>
  <si>
    <t>경유</t>
    <phoneticPr fontId="2" type="noConversion"/>
  </si>
  <si>
    <t>전기</t>
    <phoneticPr fontId="2" type="noConversion"/>
  </si>
  <si>
    <t>수소</t>
    <phoneticPr fontId="2" type="noConversion"/>
  </si>
  <si>
    <t>전력</t>
    <phoneticPr fontId="2" type="noConversion"/>
  </si>
  <si>
    <t>열</t>
    <phoneticPr fontId="2" type="noConversion"/>
  </si>
  <si>
    <t>열</t>
    <phoneticPr fontId="2" type="noConversion"/>
  </si>
  <si>
    <t>발전량 (TWh)</t>
  </si>
  <si>
    <t>발전원구성 (TWh)</t>
  </si>
  <si>
    <t>원자력</t>
  </si>
  <si>
    <t>석탄</t>
  </si>
  <si>
    <t>LNG</t>
  </si>
  <si>
    <t>신재생</t>
  </si>
  <si>
    <t>중유</t>
  </si>
  <si>
    <t>기타(양수, 부생, 폐기물 등)</t>
  </si>
  <si>
    <t>전기 수요 (TWh)</t>
  </si>
  <si>
    <t>열 수요 (백만TOE)</t>
    <phoneticPr fontId="2" type="noConversion"/>
  </si>
  <si>
    <t>주거 연면적(백만m2)</t>
    <phoneticPr fontId="2" type="noConversion"/>
  </si>
  <si>
    <t>비주거 연면적(백만m2)</t>
    <phoneticPr fontId="2" type="noConversion"/>
  </si>
  <si>
    <t>총 등록대수(천대)</t>
    <phoneticPr fontId="2" type="noConversion"/>
  </si>
  <si>
    <t>연료별 등록대수(천대)</t>
    <phoneticPr fontId="2" type="noConversion"/>
  </si>
  <si>
    <t>기타</t>
    <phoneticPr fontId="2" type="noConversion"/>
  </si>
  <si>
    <t>전기, 수소</t>
    <phoneticPr fontId="2" type="noConversion"/>
  </si>
  <si>
    <t>총 주행거리(백만km)</t>
    <phoneticPr fontId="2" type="noConversion"/>
  </si>
  <si>
    <t>연료별 주행거리(백만km)</t>
    <phoneticPr fontId="2" type="noConversion"/>
  </si>
  <si>
    <t>기타 (원자력, 신재생)</t>
    <phoneticPr fontId="2" type="noConversion"/>
  </si>
  <si>
    <t>기타에너지산업*</t>
    <phoneticPr fontId="2" type="noConversion"/>
  </si>
  <si>
    <t>* 기타에너지산업 (석유 및 가스추출, 기타에너지 산업)</t>
    <phoneticPr fontId="2" type="noConversion"/>
  </si>
  <si>
    <t>전자산업·조립금속*</t>
    <phoneticPr fontId="2" type="noConversion"/>
  </si>
  <si>
    <t>기타산업**</t>
    <phoneticPr fontId="2" type="noConversion"/>
  </si>
  <si>
    <t>** 비철금속, 음식담배, 제지인쇄, 섬유가죽, 목재나무, 기타제조, 광업(석탄광업제외), 건설업</t>
    <phoneticPr fontId="2" type="noConversion"/>
  </si>
  <si>
    <t>* 기계류, 수송장비</t>
    <phoneticPr fontId="2" type="noConversion"/>
  </si>
  <si>
    <t>기타*</t>
    <phoneticPr fontId="2" type="noConversion"/>
  </si>
  <si>
    <t>* 미분류 부문(군사용 목적의 연료 소비량)</t>
    <phoneticPr fontId="2" type="noConversion"/>
  </si>
  <si>
    <t>원유 ($/bbl) *</t>
    <phoneticPr fontId="2" type="noConversion"/>
  </si>
  <si>
    <t>(EMF) 모형비교연구 분석용으로 자체 연장(안)</t>
    <phoneticPr fontId="2" type="noConversion"/>
  </si>
  <si>
    <t>* 2022년 기준</t>
    <phoneticPr fontId="2" type="noConversion"/>
  </si>
  <si>
    <t>35-40</t>
    <phoneticPr fontId="2" type="noConversion"/>
  </si>
  <si>
    <t>* 추가</t>
    <phoneticPr fontId="2" type="noConversion"/>
  </si>
  <si>
    <t>화학 원료용 수요(납사, 프로판, 부탄)</t>
    <phoneticPr fontId="2" type="noConversion"/>
  </si>
  <si>
    <t>천연가스 ($/톤)</t>
  </si>
  <si>
    <t>유연탄 ($/톤)</t>
  </si>
  <si>
    <t>전력*</t>
    <phoneticPr fontId="2" type="noConversion"/>
  </si>
  <si>
    <t>열*</t>
    <phoneticPr fontId="2" type="noConversion"/>
  </si>
  <si>
    <t>* 자가 소비 포함</t>
    <phoneticPr fontId="2" type="noConversion"/>
  </si>
  <si>
    <t>자가 전력/열</t>
    <phoneticPr fontId="2" type="noConversion"/>
  </si>
  <si>
    <t>*** 자가 소비 포함</t>
    <phoneticPr fontId="2" type="noConversion"/>
  </si>
  <si>
    <t>** 자가 소비 포함</t>
    <phoneticPr fontId="2" type="noConversion"/>
  </si>
  <si>
    <t>전력***</t>
    <phoneticPr fontId="2" type="noConversion"/>
  </si>
  <si>
    <t>열***</t>
    <phoneticPr fontId="2" type="noConversion"/>
  </si>
  <si>
    <t>전력**</t>
    <phoneticPr fontId="2" type="noConversion"/>
  </si>
  <si>
    <t>열**</t>
    <phoneticPr fontId="2" type="noConversion"/>
  </si>
  <si>
    <t>2035 NDC 기준시나리오(안)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</si>
</sst>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7" formatCode="_-* #,##0.00_-;\-* #,##0.00_-;_-* &quot;-&quot;_-;_-@_-"/>
    <numFmt numFmtId="178" formatCode="_-* #,##0.00000_-;\-* #,##0.00000_-;_-* &quot;-&quot;_-;_-@_-"/>
    <numFmt numFmtId="179" formatCode="_-* #,##0.0_-;\-* #,##0.0_-;_-* &quot;-&quot;?_-;_-@_-"/>
    <numFmt numFmtId="180" formatCode="_-* #,##0.000_-;\-* #,##0.000_-;_-* &quot;-&quot;??_-;_-@_-"/>
    <numFmt numFmtId="181" formatCode="0.0%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2.65"/>
      <color theme="1"/>
      <name val="맑은 고딕"/>
      <family val="3"/>
      <charset val="129"/>
    </font>
    <font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sz val="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i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2" xfId="0" applyFont="1" applyFill="1" applyBorder="1">
      <alignment vertical="center"/>
    </xf>
    <xf numFmtId="0" fontId="12" fillId="2" borderId="3" xfId="0" applyFont="1" applyFill="1" applyBorder="1">
      <alignment vertical="center"/>
    </xf>
    <xf numFmtId="0" fontId="12" fillId="2" borderId="4" xfId="0" applyFont="1" applyFill="1" applyBorder="1">
      <alignment vertical="center"/>
    </xf>
    <xf numFmtId="0" fontId="12" fillId="2" borderId="5" xfId="0" applyFont="1" applyFill="1" applyBorder="1">
      <alignment vertical="center"/>
    </xf>
    <xf numFmtId="0" fontId="12" fillId="2" borderId="0" xfId="0" applyFont="1" applyFill="1">
      <alignment vertical="center"/>
    </xf>
    <xf numFmtId="0" fontId="12" fillId="2" borderId="6" xfId="0" applyFont="1" applyFill="1" applyBorder="1">
      <alignment vertical="center"/>
    </xf>
    <xf numFmtId="0" fontId="13" fillId="2" borderId="5" xfId="0" applyFont="1" applyFill="1" applyBorder="1">
      <alignment vertical="center"/>
    </xf>
    <xf numFmtId="0" fontId="12" fillId="2" borderId="7" xfId="0" applyFont="1" applyFill="1" applyBorder="1">
      <alignment vertical="center"/>
    </xf>
    <xf numFmtId="0" fontId="12" fillId="2" borderId="8" xfId="0" applyFont="1" applyFill="1" applyBorder="1">
      <alignment vertical="center"/>
    </xf>
    <xf numFmtId="0" fontId="12" fillId="2" borderId="9" xfId="0" applyFont="1" applyFill="1" applyBorder="1">
      <alignment vertical="center"/>
    </xf>
    <xf numFmtId="0" fontId="11" fillId="3" borderId="0" xfId="0" applyFont="1" applyFill="1" applyAlignment="1">
      <alignment horizontal="center" vertical="center"/>
    </xf>
    <xf numFmtId="0" fontId="10" fillId="2" borderId="0" xfId="0" applyFont="1" applyFill="1">
      <alignment vertical="center"/>
    </xf>
    <xf numFmtId="0" fontId="16" fillId="2" borderId="0" xfId="0" applyFont="1" applyFill="1" applyAlignment="1">
      <alignment horizontal="left" vertical="center" indent="1"/>
    </xf>
    <xf numFmtId="0" fontId="16" fillId="2" borderId="0" xfId="0" applyFont="1" applyFill="1">
      <alignment vertical="center"/>
    </xf>
    <xf numFmtId="0" fontId="14" fillId="2" borderId="0" xfId="0" applyFont="1" applyFill="1">
      <alignment vertical="center"/>
    </xf>
    <xf numFmtId="0" fontId="10" fillId="2" borderId="0" xfId="0" applyFont="1" applyFill="1" applyAlignment="1">
      <alignment horizontal="left" vertical="center" indent="2"/>
    </xf>
    <xf numFmtId="0" fontId="10" fillId="2" borderId="8" xfId="0" applyFont="1" applyFill="1" applyBorder="1" applyAlignment="1">
      <alignment horizontal="left" vertical="center" indent="2"/>
    </xf>
    <xf numFmtId="0" fontId="16" fillId="2" borderId="8" xfId="0" applyFont="1" applyFill="1" applyBorder="1" applyAlignment="1">
      <alignment horizontal="left" vertical="center"/>
    </xf>
    <xf numFmtId="0" fontId="16" fillId="2" borderId="8" xfId="0" applyFont="1" applyFill="1" applyBorder="1">
      <alignment vertical="center"/>
    </xf>
    <xf numFmtId="0" fontId="10" fillId="2" borderId="10" xfId="0" applyFont="1" applyFill="1" applyBorder="1" applyAlignment="1">
      <alignment horizontal="left" vertical="center" indent="2"/>
    </xf>
    <xf numFmtId="41" fontId="17" fillId="2" borderId="8" xfId="1" applyFont="1" applyFill="1" applyBorder="1">
      <alignment vertical="center"/>
    </xf>
    <xf numFmtId="0" fontId="17" fillId="2" borderId="0" xfId="0" applyFont="1" applyFill="1">
      <alignment vertical="center"/>
    </xf>
    <xf numFmtId="176" fontId="17" fillId="2" borderId="8" xfId="1" applyNumberFormat="1" applyFont="1" applyFill="1" applyBorder="1">
      <alignment vertical="center"/>
    </xf>
    <xf numFmtId="0" fontId="17" fillId="2" borderId="8" xfId="0" applyFont="1" applyFill="1" applyBorder="1">
      <alignment vertical="center"/>
    </xf>
    <xf numFmtId="176" fontId="17" fillId="2" borderId="0" xfId="1" applyNumberFormat="1" applyFont="1" applyFill="1">
      <alignment vertical="center"/>
    </xf>
    <xf numFmtId="176" fontId="17" fillId="2" borderId="8" xfId="1" applyNumberFormat="1" applyFont="1" applyFill="1" applyBorder="1" applyAlignment="1">
      <alignment horizontal="right" vertical="center" wrapText="1" indent="1"/>
    </xf>
    <xf numFmtId="176" fontId="17" fillId="2" borderId="8" xfId="0" applyNumberFormat="1" applyFont="1" applyFill="1" applyBorder="1">
      <alignment vertical="center"/>
    </xf>
    <xf numFmtId="0" fontId="10" fillId="2" borderId="0" xfId="0" applyFont="1" applyFill="1" applyAlignment="1">
      <alignment horizontal="left" vertical="center" indent="3"/>
    </xf>
    <xf numFmtId="0" fontId="18" fillId="2" borderId="0" xfId="0" applyFont="1" applyFill="1">
      <alignment vertical="center"/>
    </xf>
    <xf numFmtId="0" fontId="10" fillId="2" borderId="0" xfId="0" applyFont="1" applyFill="1" applyBorder="1">
      <alignment vertical="center"/>
    </xf>
    <xf numFmtId="0" fontId="10" fillId="2" borderId="8" xfId="0" applyFont="1" applyFill="1" applyBorder="1">
      <alignment vertical="center"/>
    </xf>
    <xf numFmtId="177" fontId="10" fillId="2" borderId="0" xfId="1" applyNumberFormat="1" applyFont="1" applyFill="1">
      <alignment vertical="center"/>
    </xf>
    <xf numFmtId="178" fontId="10" fillId="2" borderId="0" xfId="1" applyNumberFormat="1" applyFont="1" applyFill="1">
      <alignment vertical="center"/>
    </xf>
    <xf numFmtId="0" fontId="16" fillId="2" borderId="8" xfId="0" applyFont="1" applyFill="1" applyBorder="1" applyAlignment="1">
      <alignment vertical="center"/>
    </xf>
    <xf numFmtId="177" fontId="16" fillId="2" borderId="8" xfId="1" applyNumberFormat="1" applyFont="1" applyFill="1" applyBorder="1">
      <alignment vertical="center"/>
    </xf>
    <xf numFmtId="178" fontId="16" fillId="2" borderId="8" xfId="1" applyNumberFormat="1" applyFont="1" applyFill="1" applyBorder="1">
      <alignment vertical="center"/>
    </xf>
    <xf numFmtId="0" fontId="10" fillId="2" borderId="3" xfId="0" applyFont="1" applyFill="1" applyBorder="1">
      <alignment vertical="center"/>
    </xf>
    <xf numFmtId="177" fontId="10" fillId="2" borderId="3" xfId="1" applyNumberFormat="1" applyFont="1" applyFill="1" applyBorder="1">
      <alignment vertical="center"/>
    </xf>
    <xf numFmtId="178" fontId="10" fillId="2" borderId="3" xfId="1" applyNumberFormat="1" applyFont="1" applyFill="1" applyBorder="1">
      <alignment vertical="center"/>
    </xf>
    <xf numFmtId="177" fontId="10" fillId="2" borderId="0" xfId="1" applyNumberFormat="1" applyFont="1" applyFill="1" applyBorder="1">
      <alignment vertical="center"/>
    </xf>
    <xf numFmtId="178" fontId="10" fillId="2" borderId="0" xfId="1" applyNumberFormat="1" applyFont="1" applyFill="1" applyBorder="1">
      <alignment vertical="center"/>
    </xf>
    <xf numFmtId="177" fontId="10" fillId="2" borderId="8" xfId="0" applyNumberFormat="1" applyFont="1" applyFill="1" applyBorder="1">
      <alignment vertical="center"/>
    </xf>
    <xf numFmtId="178" fontId="10" fillId="2" borderId="8" xfId="0" applyNumberFormat="1" applyFont="1" applyFill="1" applyBorder="1">
      <alignment vertical="center"/>
    </xf>
    <xf numFmtId="0" fontId="16" fillId="5" borderId="0" xfId="0" applyFont="1" applyFill="1" applyAlignment="1">
      <alignment horizontal="center" vertical="center"/>
    </xf>
    <xf numFmtId="41" fontId="17" fillId="2" borderId="0" xfId="1" applyFont="1" applyFill="1">
      <alignment vertical="center"/>
    </xf>
    <xf numFmtId="43" fontId="10" fillId="2" borderId="0" xfId="0" applyNumberFormat="1" applyFont="1" applyFill="1">
      <alignment vertical="center"/>
    </xf>
    <xf numFmtId="176" fontId="19" fillId="2" borderId="8" xfId="1" applyNumberFormat="1" applyFont="1" applyFill="1" applyBorder="1">
      <alignment vertical="center"/>
    </xf>
    <xf numFmtId="176" fontId="10" fillId="2" borderId="0" xfId="1" applyNumberFormat="1" applyFont="1" applyFill="1">
      <alignment vertical="center"/>
    </xf>
    <xf numFmtId="0" fontId="20" fillId="2" borderId="0" xfId="0" applyFont="1" applyFill="1" applyAlignment="1">
      <alignment horizontal="left" vertical="center" indent="2"/>
    </xf>
    <xf numFmtId="0" fontId="21" fillId="2" borderId="0" xfId="0" applyFont="1" applyFill="1" applyAlignment="1">
      <alignment horizontal="left" vertical="center" indent="3"/>
    </xf>
    <xf numFmtId="176" fontId="22" fillId="2" borderId="0" xfId="1" applyNumberFormat="1" applyFont="1" applyFill="1">
      <alignment vertical="center"/>
    </xf>
    <xf numFmtId="176" fontId="10" fillId="2" borderId="0" xfId="0" applyNumberFormat="1" applyFont="1" applyFill="1">
      <alignment vertical="center"/>
    </xf>
    <xf numFmtId="179" fontId="10" fillId="2" borderId="0" xfId="0" applyNumberFormat="1" applyFont="1" applyFill="1">
      <alignment vertical="center"/>
    </xf>
    <xf numFmtId="0" fontId="10" fillId="2" borderId="8" xfId="0" applyFont="1" applyFill="1" applyBorder="1" applyAlignment="1">
      <alignment horizontal="left" vertical="center" indent="3"/>
    </xf>
    <xf numFmtId="176" fontId="10" fillId="2" borderId="8" xfId="1" applyNumberFormat="1" applyFont="1" applyFill="1" applyBorder="1">
      <alignment vertical="center"/>
    </xf>
    <xf numFmtId="180" fontId="10" fillId="2" borderId="0" xfId="0" applyNumberFormat="1" applyFont="1" applyFill="1">
      <alignment vertical="center"/>
    </xf>
    <xf numFmtId="0" fontId="23" fillId="0" borderId="0" xfId="0" applyFont="1" applyFill="1">
      <alignment vertical="center"/>
    </xf>
    <xf numFmtId="0" fontId="10" fillId="0" borderId="0" xfId="0" applyFont="1" applyFill="1" applyAlignment="1">
      <alignment horizontal="left" vertical="center" indent="2"/>
    </xf>
    <xf numFmtId="176" fontId="10" fillId="0" borderId="0" xfId="1" applyNumberFormat="1" applyFont="1" applyFill="1">
      <alignment vertical="center"/>
    </xf>
    <xf numFmtId="176" fontId="17" fillId="0" borderId="0" xfId="1" applyNumberFormat="1" applyFont="1" applyFill="1">
      <alignment vertical="center"/>
    </xf>
    <xf numFmtId="0" fontId="23" fillId="2" borderId="0" xfId="0" applyFont="1" applyFill="1">
      <alignment vertical="center"/>
    </xf>
    <xf numFmtId="0" fontId="11" fillId="11" borderId="0" xfId="0" applyFont="1" applyFill="1" applyAlignment="1">
      <alignment horizontal="center" vertical="center"/>
    </xf>
    <xf numFmtId="0" fontId="10" fillId="8" borderId="0" xfId="0" applyFont="1" applyFill="1">
      <alignment vertical="center"/>
    </xf>
    <xf numFmtId="176" fontId="17" fillId="8" borderId="10" xfId="1" applyNumberFormat="1" applyFont="1" applyFill="1" applyBorder="1" applyAlignment="1">
      <alignment horizontal="right" vertical="center" wrapText="1" indent="1"/>
    </xf>
    <xf numFmtId="41" fontId="10" fillId="8" borderId="8" xfId="1" applyFont="1" applyFill="1" applyBorder="1">
      <alignment vertical="center"/>
    </xf>
    <xf numFmtId="176" fontId="10" fillId="8" borderId="8" xfId="1" applyNumberFormat="1" applyFont="1" applyFill="1" applyBorder="1">
      <alignment vertical="center"/>
    </xf>
    <xf numFmtId="176" fontId="10" fillId="8" borderId="0" xfId="1" applyNumberFormat="1" applyFont="1" applyFill="1">
      <alignment vertical="center"/>
    </xf>
    <xf numFmtId="9" fontId="17" fillId="2" borderId="0" xfId="4" applyFont="1" applyFill="1">
      <alignment vertical="center"/>
    </xf>
    <xf numFmtId="181" fontId="17" fillId="2" borderId="0" xfId="4" applyNumberFormat="1" applyFont="1" applyFill="1">
      <alignment vertical="center"/>
    </xf>
    <xf numFmtId="0" fontId="10" fillId="2" borderId="0" xfId="0" applyFont="1" applyFill="1" applyAlignment="1">
      <alignment horizontal="center" vertical="center"/>
    </xf>
    <xf numFmtId="176" fontId="19" fillId="8" borderId="8" xfId="1" applyNumberFormat="1" applyFont="1" applyFill="1" applyBorder="1">
      <alignment vertical="center"/>
    </xf>
    <xf numFmtId="176" fontId="17" fillId="8" borderId="0" xfId="1" applyNumberFormat="1" applyFont="1" applyFill="1">
      <alignment vertical="center"/>
    </xf>
    <xf numFmtId="0" fontId="25" fillId="2" borderId="8" xfId="0" applyFont="1" applyFill="1" applyBorder="1">
      <alignment vertical="center"/>
    </xf>
    <xf numFmtId="177" fontId="10" fillId="8" borderId="0" xfId="1" applyNumberFormat="1" applyFont="1" applyFill="1">
      <alignment vertical="center"/>
    </xf>
    <xf numFmtId="0" fontId="10" fillId="2" borderId="3" xfId="0" applyFont="1" applyFill="1" applyBorder="1" applyAlignment="1">
      <alignment horizontal="left" vertical="center" indent="2"/>
    </xf>
    <xf numFmtId="176" fontId="17" fillId="2" borderId="3" xfId="1" applyNumberFormat="1" applyFont="1" applyFill="1" applyBorder="1" applyAlignment="1">
      <alignment horizontal="right" vertical="center" wrapText="1" indent="1"/>
    </xf>
    <xf numFmtId="176" fontId="17" fillId="8" borderId="3" xfId="1" applyNumberFormat="1" applyFont="1" applyFill="1" applyBorder="1" applyAlignment="1">
      <alignment horizontal="right" vertical="center" wrapText="1" indent="1"/>
    </xf>
    <xf numFmtId="176" fontId="17" fillId="8" borderId="8" xfId="1" applyNumberFormat="1" applyFont="1" applyFill="1" applyBorder="1" applyAlignment="1">
      <alignment horizontal="right" vertical="center" wrapText="1" indent="1"/>
    </xf>
    <xf numFmtId="0" fontId="16" fillId="12" borderId="0" xfId="0" applyFont="1" applyFill="1">
      <alignment vertical="center"/>
    </xf>
    <xf numFmtId="0" fontId="10" fillId="12" borderId="0" xfId="0" applyFont="1" applyFill="1">
      <alignment vertical="center"/>
    </xf>
    <xf numFmtId="177" fontId="10" fillId="2" borderId="0" xfId="0" applyNumberFormat="1" applyFont="1" applyFill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4" fillId="8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horizontal="center" vertical="center"/>
    </xf>
  </cellXfs>
  <cellStyles count="5">
    <cellStyle name="백분율" xfId="4" builtinId="5"/>
    <cellStyle name="쉼표 [0]" xfId="1" builtinId="6"/>
    <cellStyle name="표준" xfId="0" builtinId="0"/>
    <cellStyle name="표준 3" xfId="2" xr:uid="{B13D7E8F-572F-4DC2-AAA1-9057B9CCDB63}"/>
    <cellStyle name="표준 33" xfId="3" xr:uid="{23EC69A0-0452-484E-82C2-01AFAEB2C7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A8A0-85F2-4F26-8A77-244D41F047E1}">
  <sheetPr>
    <tabColor rgb="FF002060"/>
    <pageSetUpPr fitToPage="1"/>
  </sheetPr>
  <dimension ref="B2:L24"/>
  <sheetViews>
    <sheetView zoomScale="115" zoomScaleNormal="115" workbookViewId="0">
      <selection activeCell="O18" sqref="O18"/>
    </sheetView>
  </sheetViews>
  <sheetFormatPr defaultColWidth="9" defaultRowHeight="16.5" x14ac:dyDescent="0.3"/>
  <cols>
    <col min="1" max="1" width="7.75" style="1" customWidth="1"/>
    <col min="2" max="11" width="9" style="1"/>
    <col min="12" max="12" width="9" style="1" customWidth="1"/>
    <col min="13" max="16384" width="9" style="1"/>
  </cols>
  <sheetData>
    <row r="2" spans="2:12" x14ac:dyDescent="0.3">
      <c r="L2" s="7" t="s">
        <v>0</v>
      </c>
    </row>
    <row r="4" spans="2:12" x14ac:dyDescent="0.3">
      <c r="B4" s="89" t="s">
        <v>229</v>
      </c>
      <c r="C4" s="90"/>
      <c r="D4" s="90"/>
      <c r="E4" s="90"/>
      <c r="F4" s="90"/>
      <c r="G4" s="90"/>
      <c r="H4" s="90"/>
      <c r="I4" s="90"/>
      <c r="J4" s="90"/>
      <c r="K4" s="90"/>
      <c r="L4" s="91"/>
    </row>
    <row r="5" spans="2:12" x14ac:dyDescent="0.3">
      <c r="B5" s="92"/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2:12" x14ac:dyDescent="0.3">
      <c r="B6" s="92"/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12" x14ac:dyDescent="0.3">
      <c r="B7" s="92"/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12" x14ac:dyDescent="0.3">
      <c r="B8" s="92"/>
      <c r="C8" s="93"/>
      <c r="D8" s="93"/>
      <c r="E8" s="93"/>
      <c r="F8" s="93"/>
      <c r="G8" s="93"/>
      <c r="H8" s="93"/>
      <c r="I8" s="93"/>
      <c r="J8" s="93"/>
      <c r="K8" s="93"/>
      <c r="L8" s="94"/>
    </row>
    <row r="9" spans="2:12" x14ac:dyDescent="0.3">
      <c r="B9" s="92"/>
      <c r="C9" s="93"/>
      <c r="D9" s="93"/>
      <c r="E9" s="93"/>
      <c r="F9" s="93"/>
      <c r="G9" s="93"/>
      <c r="H9" s="93"/>
      <c r="I9" s="93"/>
      <c r="J9" s="93"/>
      <c r="K9" s="93"/>
      <c r="L9" s="94"/>
    </row>
    <row r="10" spans="2:12" x14ac:dyDescent="0.3">
      <c r="B10" s="92"/>
      <c r="C10" s="93"/>
      <c r="D10" s="93"/>
      <c r="E10" s="93"/>
      <c r="F10" s="93"/>
      <c r="G10" s="93"/>
      <c r="H10" s="93"/>
      <c r="I10" s="93"/>
      <c r="J10" s="93"/>
      <c r="K10" s="93"/>
      <c r="L10" s="94"/>
    </row>
    <row r="11" spans="2:12" x14ac:dyDescent="0.3">
      <c r="B11" s="92"/>
      <c r="C11" s="93"/>
      <c r="D11" s="93"/>
      <c r="E11" s="93"/>
      <c r="F11" s="93"/>
      <c r="G11" s="93"/>
      <c r="H11" s="93"/>
      <c r="I11" s="93"/>
      <c r="J11" s="93"/>
      <c r="K11" s="93"/>
      <c r="L11" s="94"/>
    </row>
    <row r="12" spans="2:12" x14ac:dyDescent="0.3"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4"/>
    </row>
    <row r="13" spans="2:12" x14ac:dyDescent="0.3">
      <c r="B13" s="92"/>
      <c r="C13" s="93"/>
      <c r="D13" s="93"/>
      <c r="E13" s="93"/>
      <c r="F13" s="93"/>
      <c r="G13" s="93"/>
      <c r="H13" s="93"/>
      <c r="I13" s="93"/>
      <c r="J13" s="93"/>
      <c r="K13" s="93"/>
      <c r="L13" s="94"/>
    </row>
    <row r="14" spans="2:12" x14ac:dyDescent="0.3">
      <c r="B14" s="92"/>
      <c r="C14" s="93"/>
      <c r="D14" s="93"/>
      <c r="E14" s="93"/>
      <c r="F14" s="93"/>
      <c r="G14" s="93"/>
      <c r="H14" s="93"/>
      <c r="I14" s="93"/>
      <c r="J14" s="93"/>
      <c r="K14" s="93"/>
      <c r="L14" s="94"/>
    </row>
    <row r="15" spans="2:12" x14ac:dyDescent="0.3">
      <c r="B15" s="92"/>
      <c r="C15" s="93"/>
      <c r="D15" s="93"/>
      <c r="E15" s="93"/>
      <c r="F15" s="93"/>
      <c r="G15" s="93"/>
      <c r="H15" s="93"/>
      <c r="I15" s="93"/>
      <c r="J15" s="93"/>
      <c r="K15" s="93"/>
      <c r="L15" s="94"/>
    </row>
    <row r="16" spans="2:12" x14ac:dyDescent="0.3">
      <c r="B16" s="92"/>
      <c r="C16" s="93"/>
      <c r="D16" s="93"/>
      <c r="E16" s="93"/>
      <c r="F16" s="93"/>
      <c r="G16" s="93"/>
      <c r="H16" s="93"/>
      <c r="I16" s="93"/>
      <c r="J16" s="93"/>
      <c r="K16" s="93"/>
      <c r="L16" s="94"/>
    </row>
    <row r="17" spans="2:12" ht="20.25" x14ac:dyDescent="0.3">
      <c r="B17" s="95" t="s">
        <v>44</v>
      </c>
      <c r="C17" s="96"/>
      <c r="D17" s="96"/>
      <c r="E17" s="96"/>
      <c r="F17" s="96"/>
      <c r="G17" s="96"/>
      <c r="H17" s="96"/>
      <c r="I17" s="96"/>
      <c r="J17" s="96"/>
      <c r="K17" s="96"/>
      <c r="L17" s="97"/>
    </row>
    <row r="18" spans="2:12" ht="20.25" x14ac:dyDescent="0.3">
      <c r="B18" s="95" t="s">
        <v>1</v>
      </c>
      <c r="C18" s="96"/>
      <c r="D18" s="96"/>
      <c r="E18" s="96"/>
      <c r="F18" s="96"/>
      <c r="G18" s="96"/>
      <c r="H18" s="96"/>
      <c r="I18" s="96"/>
      <c r="J18" s="96"/>
      <c r="K18" s="96"/>
      <c r="L18" s="97"/>
    </row>
    <row r="19" spans="2:12" x14ac:dyDescent="0.3">
      <c r="B19" s="2"/>
      <c r="L19" s="3"/>
    </row>
    <row r="20" spans="2:12" x14ac:dyDescent="0.3">
      <c r="B20" s="98" t="s">
        <v>2</v>
      </c>
      <c r="C20" s="99"/>
      <c r="D20" s="99"/>
      <c r="E20" s="99"/>
      <c r="F20" s="99"/>
      <c r="G20" s="99"/>
      <c r="H20" s="99"/>
      <c r="I20" s="99"/>
      <c r="J20" s="99"/>
      <c r="K20" s="99"/>
      <c r="L20" s="100"/>
    </row>
    <row r="21" spans="2:12" x14ac:dyDescent="0.3">
      <c r="B21" s="101"/>
      <c r="C21" s="99"/>
      <c r="D21" s="99"/>
      <c r="E21" s="99"/>
      <c r="F21" s="99"/>
      <c r="G21" s="99"/>
      <c r="H21" s="99"/>
      <c r="I21" s="99"/>
      <c r="J21" s="99"/>
      <c r="K21" s="99"/>
      <c r="L21" s="100"/>
    </row>
    <row r="22" spans="2:12" x14ac:dyDescent="0.3">
      <c r="B22" s="101"/>
      <c r="C22" s="99"/>
      <c r="D22" s="99"/>
      <c r="E22" s="99"/>
      <c r="F22" s="99"/>
      <c r="G22" s="99"/>
      <c r="H22" s="99"/>
      <c r="I22" s="99"/>
      <c r="J22" s="99"/>
      <c r="K22" s="99"/>
      <c r="L22" s="100"/>
    </row>
    <row r="23" spans="2:12" x14ac:dyDescent="0.3">
      <c r="B23" s="101"/>
      <c r="C23" s="99"/>
      <c r="D23" s="99"/>
      <c r="E23" s="99"/>
      <c r="F23" s="99"/>
      <c r="G23" s="99"/>
      <c r="H23" s="99"/>
      <c r="I23" s="99"/>
      <c r="J23" s="99"/>
      <c r="K23" s="99"/>
      <c r="L23" s="100"/>
    </row>
    <row r="24" spans="2:12" x14ac:dyDescent="0.3">
      <c r="B24" s="4"/>
      <c r="C24" s="5"/>
      <c r="D24" s="5"/>
      <c r="E24" s="5"/>
      <c r="F24" s="5"/>
      <c r="G24" s="5"/>
      <c r="H24" s="5"/>
      <c r="I24" s="5"/>
      <c r="J24" s="5"/>
      <c r="K24" s="5"/>
      <c r="L24" s="6"/>
    </row>
  </sheetData>
  <mergeCells count="4">
    <mergeCell ref="B4:L16"/>
    <mergeCell ref="B17:L17"/>
    <mergeCell ref="B18:L18"/>
    <mergeCell ref="B20:L23"/>
  </mergeCells>
  <phoneticPr fontId="2" type="noConversion"/>
  <printOptions headings="1" gridLines="1"/>
  <pageMargins left="0.25" right="0.25" top="0.75" bottom="0.75" header="0.3" footer="0.3"/>
  <pageSetup paperSize="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6E3F-88BF-4523-BBDE-D4BA45314BA7}">
  <sheetPr>
    <tabColor theme="8" tint="0.79998168889431442"/>
    <pageSetUpPr fitToPage="1"/>
  </sheetPr>
  <dimension ref="B1:BL15"/>
  <sheetViews>
    <sheetView zoomScale="70" zoomScaleNormal="70" workbookViewId="0">
      <selection activeCell="AI41" sqref="AI41"/>
    </sheetView>
  </sheetViews>
  <sheetFormatPr defaultColWidth="9" defaultRowHeight="12" outlineLevelCol="1" x14ac:dyDescent="0.3"/>
  <cols>
    <col min="1" max="1" width="9" style="19"/>
    <col min="2" max="2" width="26.375" style="19" customWidth="1"/>
    <col min="3" max="3" width="9" style="19"/>
    <col min="4" max="7" width="0" style="19" hidden="1" customWidth="1" outlineLevel="1"/>
    <col min="8" max="8" width="9" style="19" collapsed="1"/>
    <col min="9" max="12" width="0" style="19" hidden="1" customWidth="1" outlineLevel="1"/>
    <col min="13" max="13" width="9" style="19" collapsed="1"/>
    <col min="14" max="17" width="0" style="19" hidden="1" customWidth="1" outlineLevel="1"/>
    <col min="18" max="18" width="9" style="19" collapsed="1"/>
    <col min="19" max="22" width="0" style="19" hidden="1" customWidth="1" outlineLevel="1"/>
    <col min="23" max="23" width="9" style="19" collapsed="1"/>
    <col min="24" max="27" width="0" style="19" hidden="1" customWidth="1" outlineLevel="1"/>
    <col min="28" max="28" width="9" style="19" collapsed="1"/>
    <col min="29" max="32" width="0" style="19" hidden="1" customWidth="1" outlineLevel="1"/>
    <col min="33" max="33" width="9" style="19" collapsed="1"/>
    <col min="34" max="37" width="9" style="19" customWidth="1" outlineLevel="1"/>
    <col min="38" max="38" width="9" style="19"/>
    <col min="39" max="42" width="0" style="19" hidden="1" customWidth="1" outlineLevel="1"/>
    <col min="43" max="43" width="9" style="19" collapsed="1"/>
    <col min="44" max="47" width="0" style="19" hidden="1" customWidth="1" outlineLevel="1"/>
    <col min="48" max="48" width="9" style="19" collapsed="1"/>
    <col min="49" max="52" width="9" style="19" hidden="1" customWidth="1" outlineLevel="1"/>
    <col min="53" max="53" width="9" style="19" collapsed="1"/>
    <col min="54" max="57" width="9" style="19" hidden="1" customWidth="1" outlineLevel="1"/>
    <col min="58" max="58" width="9" style="19" collapsed="1"/>
    <col min="59" max="62" width="9" style="19" customWidth="1" outlineLevel="1"/>
    <col min="63" max="16384" width="9" style="19"/>
  </cols>
  <sheetData>
    <row r="1" spans="2:64" x14ac:dyDescent="0.3">
      <c r="BB1" s="102" t="s">
        <v>212</v>
      </c>
      <c r="BC1" s="103"/>
      <c r="BD1" s="103"/>
      <c r="BE1" s="103"/>
      <c r="BF1" s="103"/>
      <c r="BG1" s="103"/>
      <c r="BH1" s="103"/>
      <c r="BI1" s="103"/>
      <c r="BJ1" s="103"/>
      <c r="BK1" s="103"/>
    </row>
    <row r="2" spans="2:64" ht="13.5" x14ac:dyDescent="0.3">
      <c r="BA2" s="7" t="s">
        <v>0</v>
      </c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2:64" x14ac:dyDescent="0.3">
      <c r="B3" s="19" t="s">
        <v>78</v>
      </c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2:64" x14ac:dyDescent="0.3">
      <c r="B4" s="18" t="s">
        <v>3</v>
      </c>
      <c r="C4" s="18">
        <v>1990</v>
      </c>
      <c r="D4" s="18">
        <v>1991</v>
      </c>
      <c r="E4" s="18">
        <v>1992</v>
      </c>
      <c r="F4" s="18">
        <v>1993</v>
      </c>
      <c r="G4" s="18">
        <v>1994</v>
      </c>
      <c r="H4" s="18">
        <v>1995</v>
      </c>
      <c r="I4" s="18">
        <v>1996</v>
      </c>
      <c r="J4" s="18">
        <v>1997</v>
      </c>
      <c r="K4" s="18">
        <v>1998</v>
      </c>
      <c r="L4" s="18">
        <v>1999</v>
      </c>
      <c r="M4" s="18">
        <v>2000</v>
      </c>
      <c r="N4" s="18">
        <v>2001</v>
      </c>
      <c r="O4" s="18">
        <v>2002</v>
      </c>
      <c r="P4" s="18">
        <v>2003</v>
      </c>
      <c r="Q4" s="18">
        <v>2004</v>
      </c>
      <c r="R4" s="18">
        <v>2005</v>
      </c>
      <c r="S4" s="18">
        <v>2006</v>
      </c>
      <c r="T4" s="18">
        <v>2007</v>
      </c>
      <c r="U4" s="18">
        <v>2008</v>
      </c>
      <c r="V4" s="18">
        <v>2009</v>
      </c>
      <c r="W4" s="18">
        <v>2010</v>
      </c>
      <c r="X4" s="18">
        <v>2011</v>
      </c>
      <c r="Y4" s="18">
        <v>2012</v>
      </c>
      <c r="Z4" s="18">
        <v>2013</v>
      </c>
      <c r="AA4" s="18">
        <v>2014</v>
      </c>
      <c r="AB4" s="18">
        <v>2015</v>
      </c>
      <c r="AC4" s="18">
        <v>2016</v>
      </c>
      <c r="AD4" s="18">
        <v>2017</v>
      </c>
      <c r="AE4" s="18">
        <v>2018</v>
      </c>
      <c r="AF4" s="18">
        <v>2019</v>
      </c>
      <c r="AG4" s="18">
        <v>2020</v>
      </c>
      <c r="AH4" s="18">
        <v>2021</v>
      </c>
      <c r="AI4" s="18">
        <v>2022</v>
      </c>
      <c r="AJ4" s="18">
        <v>2023</v>
      </c>
      <c r="AK4" s="18">
        <v>2024</v>
      </c>
      <c r="AL4" s="18">
        <v>2025</v>
      </c>
      <c r="AM4" s="18">
        <v>2026</v>
      </c>
      <c r="AN4" s="18">
        <v>2027</v>
      </c>
      <c r="AO4" s="18">
        <v>2028</v>
      </c>
      <c r="AP4" s="18">
        <v>2029</v>
      </c>
      <c r="AQ4" s="18">
        <v>2030</v>
      </c>
      <c r="AR4" s="18">
        <v>2031</v>
      </c>
      <c r="AS4" s="18">
        <v>2032</v>
      </c>
      <c r="AT4" s="18">
        <v>2033</v>
      </c>
      <c r="AU4" s="18">
        <v>2034</v>
      </c>
      <c r="AV4" s="18">
        <v>2035</v>
      </c>
      <c r="AW4" s="18">
        <v>2036</v>
      </c>
      <c r="AX4" s="18">
        <v>2037</v>
      </c>
      <c r="AY4" s="18">
        <v>2038</v>
      </c>
      <c r="AZ4" s="18">
        <v>2039</v>
      </c>
      <c r="BA4" s="18">
        <v>2040</v>
      </c>
      <c r="BB4" s="69">
        <v>2041</v>
      </c>
      <c r="BC4" s="69">
        <v>2042</v>
      </c>
      <c r="BD4" s="69">
        <v>2043</v>
      </c>
      <c r="BE4" s="69">
        <v>2044</v>
      </c>
      <c r="BF4" s="69">
        <v>2045</v>
      </c>
      <c r="BG4" s="69">
        <v>2046</v>
      </c>
      <c r="BH4" s="69">
        <v>2047</v>
      </c>
      <c r="BI4" s="69">
        <v>2048</v>
      </c>
      <c r="BJ4" s="69">
        <v>2049</v>
      </c>
      <c r="BK4" s="69">
        <v>2050</v>
      </c>
      <c r="BL4" s="77" t="s">
        <v>214</v>
      </c>
    </row>
    <row r="6" spans="2:64" x14ac:dyDescent="0.3">
      <c r="B6" s="86" t="s">
        <v>222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</row>
    <row r="7" spans="2:64" x14ac:dyDescent="0.3">
      <c r="B7" s="23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5" t="str">
        <f>IFERROR((BA7/AV7)^(1/5)-1,"")</f>
        <v/>
      </c>
    </row>
    <row r="8" spans="2:64" x14ac:dyDescent="0.3">
      <c r="B8" s="25" t="s">
        <v>55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6" t="str">
        <f t="shared" ref="BL8:BL14" si="0">IFERROR((BA8/AV8)^(1/5)-1,"")</f>
        <v/>
      </c>
    </row>
    <row r="9" spans="2:64" x14ac:dyDescent="0.3">
      <c r="B9" s="23" t="s">
        <v>181</v>
      </c>
      <c r="C9" s="32">
        <v>1.034</v>
      </c>
      <c r="D9" s="32">
        <v>1.343</v>
      </c>
      <c r="E9" s="32">
        <v>1.571</v>
      </c>
      <c r="F9" s="32">
        <v>1.6639999999999999</v>
      </c>
      <c r="G9" s="32">
        <v>1.76</v>
      </c>
      <c r="H9" s="32">
        <v>1.8009999999999999</v>
      </c>
      <c r="I9" s="32">
        <v>1.964</v>
      </c>
      <c r="J9" s="32">
        <v>1.8260000000000001</v>
      </c>
      <c r="K9" s="32">
        <v>1.764</v>
      </c>
      <c r="L9" s="32">
        <v>1.9690000000000001</v>
      </c>
      <c r="M9" s="32">
        <v>2.0190000000000001</v>
      </c>
      <c r="N9" s="32">
        <v>1.9930000000000001</v>
      </c>
      <c r="O9" s="32">
        <v>1.84</v>
      </c>
      <c r="P9" s="32">
        <v>2.3879999999999999</v>
      </c>
      <c r="Q9" s="32">
        <v>2.64</v>
      </c>
      <c r="R9" s="32">
        <v>2.5209999999999999</v>
      </c>
      <c r="S9" s="32">
        <v>2.407</v>
      </c>
      <c r="T9" s="32">
        <v>2.5419999999999998</v>
      </c>
      <c r="U9" s="32">
        <v>2.4020000000000001</v>
      </c>
      <c r="V9" s="32">
        <v>1.66</v>
      </c>
      <c r="W9" s="32">
        <v>1.736</v>
      </c>
      <c r="X9" s="32">
        <v>1.7929999999999999</v>
      </c>
      <c r="Y9" s="32">
        <v>2.2080000000000002</v>
      </c>
      <c r="Z9" s="32">
        <v>2.0179999999999998</v>
      </c>
      <c r="AA9" s="32">
        <v>2.1219999999999999</v>
      </c>
      <c r="AB9" s="32">
        <v>1.577</v>
      </c>
      <c r="AC9" s="32">
        <v>1.9810000000000001</v>
      </c>
      <c r="AD9" s="32">
        <v>2.468</v>
      </c>
      <c r="AE9" s="32">
        <v>2.3420000000000001</v>
      </c>
      <c r="AF9" s="32">
        <v>2.2919999999999998</v>
      </c>
      <c r="AG9" s="32">
        <v>2.7730000000000001</v>
      </c>
      <c r="AH9" s="32">
        <v>2.6190000000000002</v>
      </c>
      <c r="AI9" s="32">
        <v>2.5979999999999999</v>
      </c>
      <c r="AJ9" s="32">
        <v>2.4409999999999998</v>
      </c>
      <c r="AK9" s="32">
        <v>2.4950000000000001</v>
      </c>
      <c r="AL9" s="32">
        <v>2.524</v>
      </c>
      <c r="AM9" s="32">
        <v>2.552</v>
      </c>
      <c r="AN9" s="32">
        <v>2.585</v>
      </c>
      <c r="AO9" s="32">
        <v>2.62</v>
      </c>
      <c r="AP9" s="32">
        <v>2.6579999999999999</v>
      </c>
      <c r="AQ9" s="32">
        <v>2.6890000000000001</v>
      </c>
      <c r="AR9" s="32">
        <v>2.7170000000000001</v>
      </c>
      <c r="AS9" s="32">
        <v>2.7450000000000001</v>
      </c>
      <c r="AT9" s="32">
        <v>2.7709999999999999</v>
      </c>
      <c r="AU9" s="32">
        <v>2.7930000000000001</v>
      </c>
      <c r="AV9" s="32">
        <v>2.8130000000000002</v>
      </c>
      <c r="AW9" s="32">
        <v>2.8290000000000002</v>
      </c>
      <c r="AX9" s="32">
        <v>2.843</v>
      </c>
      <c r="AY9" s="32">
        <v>2.8540000000000001</v>
      </c>
      <c r="AZ9" s="32">
        <v>2.8610000000000002</v>
      </c>
      <c r="BA9" s="32">
        <v>2.8639999999999999</v>
      </c>
      <c r="BB9" s="74">
        <f>IFERROR(BA9*(1+$BL9),"")</f>
        <v>2.8743104241672182</v>
      </c>
      <c r="BC9" s="74">
        <f t="shared" ref="BC9:BK9" si="1">IFERROR(BB9*(1+$BL9),"")</f>
        <v>2.8846579659484406</v>
      </c>
      <c r="BD9" s="74">
        <f t="shared" si="1"/>
        <v>2.8950427589673908</v>
      </c>
      <c r="BE9" s="74">
        <f t="shared" si="1"/>
        <v>2.9054649373288393</v>
      </c>
      <c r="BF9" s="74">
        <f t="shared" si="1"/>
        <v>2.9159246356203341</v>
      </c>
      <c r="BG9" s="74">
        <f t="shared" si="1"/>
        <v>2.92642198891394</v>
      </c>
      <c r="BH9" s="74">
        <f t="shared" si="1"/>
        <v>2.9369571327679824</v>
      </c>
      <c r="BI9" s="74">
        <f t="shared" si="1"/>
        <v>2.9475302032287978</v>
      </c>
      <c r="BJ9" s="74">
        <f t="shared" si="1"/>
        <v>2.9581413368324907</v>
      </c>
      <c r="BK9" s="74">
        <f t="shared" si="1"/>
        <v>2.9687906706066967</v>
      </c>
      <c r="BL9" s="76">
        <f t="shared" si="0"/>
        <v>3.6000084382745712E-3</v>
      </c>
    </row>
    <row r="10" spans="2:64" x14ac:dyDescent="0.3">
      <c r="B10" s="23" t="s">
        <v>182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0.90300000000000002</v>
      </c>
      <c r="I10" s="32">
        <v>1.1020000000000001</v>
      </c>
      <c r="J10" s="32">
        <v>1.159</v>
      </c>
      <c r="K10" s="32">
        <v>1.097</v>
      </c>
      <c r="L10" s="32">
        <v>1.391</v>
      </c>
      <c r="M10" s="32">
        <v>2.13</v>
      </c>
      <c r="N10" s="32">
        <v>2.0619999999999998</v>
      </c>
      <c r="O10" s="32">
        <v>2.1360000000000001</v>
      </c>
      <c r="P10" s="32">
        <v>2.7469999999999999</v>
      </c>
      <c r="Q10" s="32">
        <v>2.7469999999999999</v>
      </c>
      <c r="R10" s="32">
        <v>2.7389999999999999</v>
      </c>
      <c r="S10" s="32">
        <v>2.7989999999999999</v>
      </c>
      <c r="T10" s="32">
        <v>2.92</v>
      </c>
      <c r="U10" s="32">
        <v>2.6890000000000001</v>
      </c>
      <c r="V10" s="32">
        <v>2.7010000000000001</v>
      </c>
      <c r="W10" s="32">
        <v>2.4950000000000001</v>
      </c>
      <c r="X10" s="32">
        <v>2.6150000000000002</v>
      </c>
      <c r="Y10" s="32">
        <v>2.2480000000000002</v>
      </c>
      <c r="Z10" s="32">
        <v>2.1760000000000002</v>
      </c>
      <c r="AA10" s="32">
        <v>2.64</v>
      </c>
      <c r="AB10" s="32">
        <v>2.802</v>
      </c>
      <c r="AC10" s="32">
        <v>3.0960000000000001</v>
      </c>
      <c r="AD10" s="32">
        <v>3.32</v>
      </c>
      <c r="AE10" s="32">
        <v>3.4119999999999999</v>
      </c>
      <c r="AF10" s="32">
        <v>3.6219999999999999</v>
      </c>
      <c r="AG10" s="32">
        <v>3.7709999999999999</v>
      </c>
      <c r="AH10" s="32">
        <v>3.9620000000000002</v>
      </c>
      <c r="AI10" s="32">
        <v>3.8079999999999998</v>
      </c>
      <c r="AJ10" s="32">
        <v>3.6480000000000001</v>
      </c>
      <c r="AK10" s="32">
        <v>3.843</v>
      </c>
      <c r="AL10" s="32">
        <v>3.8959999999999999</v>
      </c>
      <c r="AM10" s="32">
        <v>3.927</v>
      </c>
      <c r="AN10" s="32">
        <v>3.9630000000000001</v>
      </c>
      <c r="AO10" s="32">
        <v>4.0010000000000003</v>
      </c>
      <c r="AP10" s="32">
        <v>4.0410000000000004</v>
      </c>
      <c r="AQ10" s="32">
        <v>4.0819999999999999</v>
      </c>
      <c r="AR10" s="32">
        <v>4.1189999999999998</v>
      </c>
      <c r="AS10" s="32">
        <v>4.157</v>
      </c>
      <c r="AT10" s="32">
        <v>4.1970000000000001</v>
      </c>
      <c r="AU10" s="32">
        <v>4.2370000000000001</v>
      </c>
      <c r="AV10" s="32">
        <v>4.2779999999999996</v>
      </c>
      <c r="AW10" s="32">
        <v>4.3140000000000001</v>
      </c>
      <c r="AX10" s="32">
        <v>4.3490000000000002</v>
      </c>
      <c r="AY10" s="32">
        <v>4.3860000000000001</v>
      </c>
      <c r="AZ10" s="32">
        <v>4.423</v>
      </c>
      <c r="BA10" s="32">
        <v>4.46</v>
      </c>
      <c r="BB10" s="74">
        <f>에너지!BB21</f>
        <v>4.4965725082344559</v>
      </c>
      <c r="BC10" s="74">
        <f>에너지!BC21</f>
        <v>4.5346149904571726</v>
      </c>
      <c r="BD10" s="74">
        <f>에너지!BD21</f>
        <v>4.5731329251066075</v>
      </c>
      <c r="BE10" s="74">
        <f>에너지!BE21</f>
        <v>4.6121318589893674</v>
      </c>
      <c r="BF10" s="74">
        <f>에너지!BF21</f>
        <v>4.6516174081654658</v>
      </c>
      <c r="BG10" s="74">
        <f>에너지!BG21</f>
        <v>4.6915952588455676</v>
      </c>
      <c r="BH10" s="74">
        <f>에너지!BH21</f>
        <v>4.7320711683004184</v>
      </c>
      <c r="BI10" s="74">
        <f>에너지!BI21</f>
        <v>4.7730509657826019</v>
      </c>
      <c r="BJ10" s="74">
        <f>에너지!BJ21</f>
        <v>4.8145405534608221</v>
      </c>
      <c r="BK10" s="74">
        <f>에너지!BK21</f>
        <v>4.8565459073668746</v>
      </c>
      <c r="BL10" s="76"/>
    </row>
    <row r="11" spans="2:64" x14ac:dyDescent="0.3"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6" t="str">
        <f t="shared" si="0"/>
        <v/>
      </c>
    </row>
    <row r="12" spans="2:64" x14ac:dyDescent="0.3">
      <c r="B12" s="25" t="s">
        <v>56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6" t="str">
        <f t="shared" si="0"/>
        <v/>
      </c>
    </row>
    <row r="13" spans="2:64" x14ac:dyDescent="0.3">
      <c r="B13" s="23" t="s">
        <v>181</v>
      </c>
      <c r="C13" s="55">
        <v>1.2999999999999999E-2</v>
      </c>
      <c r="D13" s="55">
        <v>1.4999999999999999E-2</v>
      </c>
      <c r="E13" s="55">
        <v>1.4E-2</v>
      </c>
      <c r="F13" s="55">
        <v>1.2E-2</v>
      </c>
      <c r="G13" s="55">
        <v>1.2999999999999999E-2</v>
      </c>
      <c r="H13" s="55">
        <v>1.2999999999999999E-2</v>
      </c>
      <c r="I13" s="55">
        <v>1.6E-2</v>
      </c>
      <c r="J13" s="55">
        <v>2.1000000000000001E-2</v>
      </c>
      <c r="K13" s="55">
        <v>1.4999999999999999E-2</v>
      </c>
      <c r="L13" s="55">
        <v>1.2999999999999999E-2</v>
      </c>
      <c r="M13" s="55">
        <v>8.0000000000000002E-3</v>
      </c>
      <c r="N13" s="55">
        <v>-4.0000000000000001E-3</v>
      </c>
      <c r="O13" s="55">
        <v>-5.0000000000000001E-3</v>
      </c>
      <c r="P13" s="55">
        <v>7.0000000000000001E-3</v>
      </c>
      <c r="Q13" s="55">
        <v>6.0000000000000001E-3</v>
      </c>
      <c r="R13" s="55">
        <v>2.1000000000000001E-2</v>
      </c>
      <c r="S13" s="55">
        <v>2.1000000000000001E-2</v>
      </c>
      <c r="T13" s="55">
        <v>2.5000000000000001E-2</v>
      </c>
      <c r="U13" s="55">
        <v>2.3E-2</v>
      </c>
      <c r="V13" s="55">
        <v>3.4000000000000002E-2</v>
      </c>
      <c r="W13" s="55">
        <v>7.3999999999999996E-2</v>
      </c>
      <c r="X13" s="55">
        <v>0.09</v>
      </c>
      <c r="Y13" s="55">
        <v>0.13600000000000001</v>
      </c>
      <c r="Z13" s="55">
        <v>0.126</v>
      </c>
      <c r="AA13" s="55">
        <v>0.13600000000000001</v>
      </c>
      <c r="AB13" s="55">
        <v>0.21</v>
      </c>
      <c r="AC13" s="55">
        <v>0.32500000000000001</v>
      </c>
      <c r="AD13" s="55">
        <v>0.371</v>
      </c>
      <c r="AE13" s="55">
        <v>0.41</v>
      </c>
      <c r="AF13" s="55">
        <v>0.35399999999999998</v>
      </c>
      <c r="AG13" s="55">
        <v>0.193</v>
      </c>
      <c r="AH13" s="55">
        <v>0.36799999999999999</v>
      </c>
      <c r="AI13" s="55">
        <v>0.373</v>
      </c>
      <c r="AJ13" s="55">
        <v>0.374</v>
      </c>
      <c r="AK13" s="55">
        <v>0.377</v>
      </c>
      <c r="AL13" s="55">
        <v>0.38100000000000001</v>
      </c>
      <c r="AM13" s="55">
        <v>0.38400000000000001</v>
      </c>
      <c r="AN13" s="55">
        <v>0.38700000000000001</v>
      </c>
      <c r="AO13" s="55">
        <v>0.39100000000000001</v>
      </c>
      <c r="AP13" s="55">
        <v>0.39400000000000002</v>
      </c>
      <c r="AQ13" s="55">
        <v>0.39800000000000002</v>
      </c>
      <c r="AR13" s="55">
        <v>0.40100000000000002</v>
      </c>
      <c r="AS13" s="55">
        <v>0.40400000000000003</v>
      </c>
      <c r="AT13" s="55">
        <v>0.40799999999999997</v>
      </c>
      <c r="AU13" s="55">
        <v>0.41099999999999998</v>
      </c>
      <c r="AV13" s="55">
        <v>0.41499999999999998</v>
      </c>
      <c r="AW13" s="55">
        <v>0.41799999999999998</v>
      </c>
      <c r="AX13" s="55">
        <v>0.42199999999999999</v>
      </c>
      <c r="AY13" s="55">
        <v>0.42499999999999999</v>
      </c>
      <c r="AZ13" s="55">
        <v>0.42899999999999999</v>
      </c>
      <c r="BA13" s="55">
        <v>0.433</v>
      </c>
      <c r="BB13" s="74">
        <f>IFERROR(BA13*(1+$BL13),"")</f>
        <v>0.43669262379112656</v>
      </c>
      <c r="BC13" s="74">
        <f t="shared" ref="BC13:BC14" si="2">IFERROR(BB13*(1+$BL13),"")</f>
        <v>0.44041673827616257</v>
      </c>
      <c r="BD13" s="74">
        <f t="shared" ref="BD13:BD14" si="3">IFERROR(BC13*(1+$BL13),"")</f>
        <v>0.44417261200773051</v>
      </c>
      <c r="BE13" s="74">
        <f t="shared" ref="BE13:BE14" si="4">IFERROR(BD13*(1+$BL13),"")</f>
        <v>0.44796051582866947</v>
      </c>
      <c r="BF13" s="74">
        <f t="shared" ref="BF13:BF14" si="5">IFERROR(BE13*(1+$BL13),"")</f>
        <v>0.45178072289156618</v>
      </c>
      <c r="BG13" s="74">
        <f t="shared" ref="BG13:BG14" si="6">IFERROR(BF13*(1+$BL13),"")</f>
        <v>0.45563350867845243</v>
      </c>
      <c r="BH13" s="74">
        <f t="shared" ref="BH13:BH14" si="7">IFERROR(BG13*(1+$BL13),"")</f>
        <v>0.4595191510206707</v>
      </c>
      <c r="BI13" s="74">
        <f t="shared" ref="BI13:BI14" si="8">IFERROR(BH13*(1+$BL13),"")</f>
        <v>0.46343793011890905</v>
      </c>
      <c r="BJ13" s="74">
        <f t="shared" ref="BJ13:BJ14" si="9">IFERROR(BI13*(1+$BL13),"")</f>
        <v>0.46739012856340678</v>
      </c>
      <c r="BK13" s="74">
        <f t="shared" ref="BK13:BK14" si="10">IFERROR(BJ13*(1+$BL13),"")</f>
        <v>0.4713760313543327</v>
      </c>
      <c r="BL13" s="76">
        <f t="shared" si="0"/>
        <v>8.5279995176132939E-3</v>
      </c>
    </row>
    <row r="14" spans="2:64" x14ac:dyDescent="0.3">
      <c r="B14" s="23" t="s">
        <v>182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-8.9999999999999993E-3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4.9000000000000002E-2</v>
      </c>
      <c r="X14" s="32">
        <v>4.8000000000000001E-2</v>
      </c>
      <c r="Y14" s="32">
        <v>0.114</v>
      </c>
      <c r="Z14" s="32">
        <v>5.0999999999999997E-2</v>
      </c>
      <c r="AA14" s="32">
        <v>4.9000000000000002E-2</v>
      </c>
      <c r="AB14" s="32">
        <v>0.05</v>
      </c>
      <c r="AC14" s="32">
        <v>5.0999999999999997E-2</v>
      </c>
      <c r="AD14" s="32">
        <v>5.6000000000000001E-2</v>
      </c>
      <c r="AE14" s="32">
        <v>6.0999999999999999E-2</v>
      </c>
      <c r="AF14" s="32">
        <v>0.06</v>
      </c>
      <c r="AG14" s="32">
        <v>6.5000000000000002E-2</v>
      </c>
      <c r="AH14" s="32">
        <v>6.7000000000000004E-2</v>
      </c>
      <c r="AI14" s="32">
        <v>6.5000000000000002E-2</v>
      </c>
      <c r="AJ14" s="32">
        <v>6.5000000000000002E-2</v>
      </c>
      <c r="AK14" s="32">
        <v>6.6000000000000003E-2</v>
      </c>
      <c r="AL14" s="32">
        <v>6.7000000000000004E-2</v>
      </c>
      <c r="AM14" s="32">
        <v>6.9000000000000006E-2</v>
      </c>
      <c r="AN14" s="32">
        <v>7.0000000000000007E-2</v>
      </c>
      <c r="AO14" s="32">
        <v>7.0999999999999994E-2</v>
      </c>
      <c r="AP14" s="32">
        <v>7.2999999999999995E-2</v>
      </c>
      <c r="AQ14" s="32">
        <v>7.3999999999999996E-2</v>
      </c>
      <c r="AR14" s="32">
        <v>7.5999999999999998E-2</v>
      </c>
      <c r="AS14" s="32">
        <v>7.6999999999999999E-2</v>
      </c>
      <c r="AT14" s="32">
        <v>7.9000000000000001E-2</v>
      </c>
      <c r="AU14" s="32">
        <v>0.08</v>
      </c>
      <c r="AV14" s="32">
        <v>8.2000000000000003E-2</v>
      </c>
      <c r="AW14" s="32">
        <v>8.4000000000000005E-2</v>
      </c>
      <c r="AX14" s="32">
        <v>8.5000000000000006E-2</v>
      </c>
      <c r="AY14" s="32">
        <v>8.6999999999999994E-2</v>
      </c>
      <c r="AZ14" s="32">
        <v>8.8999999999999996E-2</v>
      </c>
      <c r="BA14" s="32">
        <v>0.09</v>
      </c>
      <c r="BB14" s="74">
        <f>IFERROR(BA14*(1+$BL14),"")</f>
        <v>9.1691323360469146E-2</v>
      </c>
      <c r="BC14" s="74">
        <f t="shared" si="2"/>
        <v>9.3414430884379063E-2</v>
      </c>
      <c r="BD14" s="74">
        <f t="shared" si="3"/>
        <v>9.5169919875042183E-2</v>
      </c>
      <c r="BE14" s="74">
        <f t="shared" si="4"/>
        <v>9.6958398860582579E-2</v>
      </c>
      <c r="BF14" s="74">
        <f t="shared" si="5"/>
        <v>9.8780487804878012E-2</v>
      </c>
      <c r="BG14" s="74">
        <f t="shared" si="6"/>
        <v>0.1006368183224661</v>
      </c>
      <c r="BH14" s="74">
        <f t="shared" si="7"/>
        <v>0.10252803389748917</v>
      </c>
      <c r="BI14" s="74">
        <f t="shared" si="8"/>
        <v>0.10445479010675357</v>
      </c>
      <c r="BJ14" s="74">
        <f t="shared" si="9"/>
        <v>0.10641775484698084</v>
      </c>
      <c r="BK14" s="74">
        <f t="shared" si="10"/>
        <v>0.10841760856632948</v>
      </c>
      <c r="BL14" s="76">
        <f t="shared" si="0"/>
        <v>1.8792481782990533E-2</v>
      </c>
    </row>
    <row r="15" spans="2:64" x14ac:dyDescent="0.3">
      <c r="BB15" s="70"/>
      <c r="BC15" s="70"/>
      <c r="BD15" s="70"/>
      <c r="BE15" s="70"/>
      <c r="BF15" s="70"/>
      <c r="BG15" s="70"/>
      <c r="BH15" s="70"/>
      <c r="BI15" s="70"/>
      <c r="BJ15" s="70"/>
      <c r="BK15" s="70"/>
    </row>
  </sheetData>
  <mergeCells count="1">
    <mergeCell ref="BB1:BK3"/>
  </mergeCells>
  <phoneticPr fontId="2" type="noConversion"/>
  <pageMargins left="0.25" right="0.25" top="0.75" bottom="0.75" header="0.3" footer="0.3"/>
  <pageSetup paperSize="8" scale="8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2825-9A91-47D1-B959-B9CF38617BC0}">
  <sheetPr>
    <tabColor theme="6" tint="-0.499984740745262"/>
    <pageSetUpPr fitToPage="1"/>
  </sheetPr>
  <dimension ref="B2:G14"/>
  <sheetViews>
    <sheetView zoomScale="115" zoomScaleNormal="115" workbookViewId="0">
      <selection activeCell="F25" sqref="F25"/>
    </sheetView>
  </sheetViews>
  <sheetFormatPr defaultColWidth="9" defaultRowHeight="16.5" x14ac:dyDescent="0.3"/>
  <cols>
    <col min="1" max="2" width="7.75" style="1" customWidth="1"/>
    <col min="3" max="3" width="11.5" style="1" customWidth="1"/>
    <col min="4" max="4" width="8.625" style="1" customWidth="1"/>
    <col min="5" max="5" width="37.75" style="1" customWidth="1"/>
    <col min="6" max="6" width="24.625" style="1" customWidth="1"/>
    <col min="7" max="7" width="9" style="1" customWidth="1"/>
    <col min="8" max="16384" width="9" style="1"/>
  </cols>
  <sheetData>
    <row r="2" spans="2:7" x14ac:dyDescent="0.3">
      <c r="G2" s="7" t="s">
        <v>0</v>
      </c>
    </row>
    <row r="4" spans="2:7" ht="16.5" customHeight="1" x14ac:dyDescent="0.3">
      <c r="B4" s="8"/>
      <c r="C4" s="9"/>
      <c r="D4" s="9"/>
      <c r="E4" s="9"/>
      <c r="F4" s="9"/>
      <c r="G4" s="10"/>
    </row>
    <row r="5" spans="2:7" ht="16.5" customHeight="1" x14ac:dyDescent="0.3">
      <c r="B5" s="11"/>
      <c r="C5" s="22"/>
      <c r="D5" s="12"/>
      <c r="E5" s="12"/>
      <c r="F5" s="12"/>
      <c r="G5" s="13"/>
    </row>
    <row r="6" spans="2:7" ht="12.75" customHeight="1" x14ac:dyDescent="0.3">
      <c r="B6" s="11"/>
      <c r="C6" s="12" t="s">
        <v>79</v>
      </c>
      <c r="D6" s="12"/>
      <c r="E6" s="12"/>
      <c r="F6" s="12"/>
      <c r="G6" s="13"/>
    </row>
    <row r="7" spans="2:7" x14ac:dyDescent="0.3">
      <c r="B7" s="11"/>
      <c r="C7" s="12" t="s">
        <v>80</v>
      </c>
      <c r="D7" s="12"/>
      <c r="E7" s="12"/>
      <c r="F7" s="12"/>
      <c r="G7" s="13"/>
    </row>
    <row r="8" spans="2:7" x14ac:dyDescent="0.3">
      <c r="B8" s="11"/>
      <c r="C8" s="36" t="s">
        <v>81</v>
      </c>
      <c r="D8" s="12"/>
      <c r="E8" s="12"/>
      <c r="F8" s="12"/>
      <c r="G8" s="13"/>
    </row>
    <row r="9" spans="2:7" x14ac:dyDescent="0.3">
      <c r="B9" s="11"/>
      <c r="C9" s="104" t="s">
        <v>43</v>
      </c>
      <c r="D9" s="104"/>
      <c r="E9" s="104"/>
      <c r="F9" s="104"/>
      <c r="G9" s="13"/>
    </row>
    <row r="10" spans="2:7" x14ac:dyDescent="0.3">
      <c r="B10" s="14"/>
      <c r="C10" s="104"/>
      <c r="D10" s="104"/>
      <c r="E10" s="104"/>
      <c r="F10" s="104"/>
      <c r="G10" s="13"/>
    </row>
    <row r="11" spans="2:7" ht="14.45" customHeight="1" x14ac:dyDescent="0.3">
      <c r="B11" s="11"/>
      <c r="C11" s="12"/>
      <c r="D11" s="12"/>
      <c r="E11" s="12"/>
      <c r="F11" s="12"/>
      <c r="G11" s="13"/>
    </row>
    <row r="12" spans="2:7" x14ac:dyDescent="0.3">
      <c r="B12" s="11"/>
      <c r="C12" s="12"/>
      <c r="D12" s="12"/>
      <c r="E12" s="12"/>
      <c r="F12" s="12"/>
      <c r="G12" s="13"/>
    </row>
    <row r="13" spans="2:7" x14ac:dyDescent="0.3">
      <c r="B13" s="11"/>
      <c r="C13" s="12"/>
      <c r="D13" s="12"/>
      <c r="E13" s="12"/>
      <c r="F13" s="12"/>
      <c r="G13" s="13"/>
    </row>
    <row r="14" spans="2:7" x14ac:dyDescent="0.3">
      <c r="B14" s="15"/>
      <c r="C14" s="16"/>
      <c r="D14" s="16"/>
      <c r="E14" s="16"/>
      <c r="F14" s="16"/>
      <c r="G14" s="17"/>
    </row>
  </sheetData>
  <mergeCells count="1">
    <mergeCell ref="C9:F10"/>
  </mergeCells>
  <phoneticPr fontId="2" type="noConversion"/>
  <printOptions headings="1" gridLines="1"/>
  <pageMargins left="0.7" right="0.7" top="0.75" bottom="0.75" header="0.3" footer="0.3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83BF8-4596-4F03-AA79-52222FFFA0A2}">
  <sheetPr>
    <tabColor theme="6"/>
    <pageSetUpPr fitToPage="1"/>
  </sheetPr>
  <dimension ref="B2:O64"/>
  <sheetViews>
    <sheetView zoomScale="85" zoomScaleNormal="85" workbookViewId="0">
      <selection activeCell="R61" sqref="R61"/>
    </sheetView>
  </sheetViews>
  <sheetFormatPr defaultColWidth="9" defaultRowHeight="12" x14ac:dyDescent="0.3"/>
  <cols>
    <col min="1" max="1" width="9" style="19"/>
    <col min="2" max="2" width="15.125" style="19" customWidth="1"/>
    <col min="3" max="3" width="16.375" style="19" customWidth="1"/>
    <col min="4" max="4" width="2.875" style="19" customWidth="1"/>
    <col min="5" max="7" width="9" style="19"/>
    <col min="8" max="8" width="2.875" style="19" customWidth="1"/>
    <col min="9" max="11" width="9" style="19"/>
    <col min="12" max="12" width="2.875" style="19" customWidth="1"/>
    <col min="13" max="16384" width="9" style="19"/>
  </cols>
  <sheetData>
    <row r="2" spans="2:15" ht="13.5" x14ac:dyDescent="0.3">
      <c r="B2" s="7" t="s">
        <v>0</v>
      </c>
    </row>
    <row r="4" spans="2:15" x14ac:dyDescent="0.3">
      <c r="E4" s="105" t="s">
        <v>82</v>
      </c>
      <c r="F4" s="105"/>
      <c r="G4" s="105"/>
      <c r="H4" s="37"/>
      <c r="I4" s="105" t="s">
        <v>83</v>
      </c>
      <c r="J4" s="105"/>
      <c r="K4" s="105"/>
      <c r="M4" s="105" t="s">
        <v>84</v>
      </c>
      <c r="N4" s="105"/>
      <c r="O4" s="105"/>
    </row>
    <row r="5" spans="2:15" x14ac:dyDescent="0.3">
      <c r="E5" s="105"/>
      <c r="F5" s="105"/>
      <c r="G5" s="105"/>
      <c r="H5" s="37"/>
      <c r="I5" s="105"/>
      <c r="J5" s="105"/>
      <c r="K5" s="105"/>
      <c r="M5" s="105"/>
      <c r="N5" s="105"/>
      <c r="O5" s="105"/>
    </row>
    <row r="6" spans="2:15" x14ac:dyDescent="0.3">
      <c r="B6" s="21"/>
    </row>
    <row r="7" spans="2:15" x14ac:dyDescent="0.3">
      <c r="B7" s="18" t="s">
        <v>3</v>
      </c>
      <c r="C7" s="18" t="s">
        <v>85</v>
      </c>
      <c r="E7" s="18" t="s">
        <v>86</v>
      </c>
      <c r="F7" s="18" t="s">
        <v>87</v>
      </c>
      <c r="G7" s="18" t="s">
        <v>88</v>
      </c>
      <c r="I7" s="18" t="s">
        <v>86</v>
      </c>
      <c r="J7" s="18" t="s">
        <v>87</v>
      </c>
      <c r="K7" s="18" t="s">
        <v>88</v>
      </c>
      <c r="M7" s="18" t="s">
        <v>86</v>
      </c>
      <c r="N7" s="18" t="s">
        <v>87</v>
      </c>
      <c r="O7" s="18" t="s">
        <v>88</v>
      </c>
    </row>
    <row r="8" spans="2:15" x14ac:dyDescent="0.3">
      <c r="B8" s="25" t="s">
        <v>89</v>
      </c>
      <c r="C8" s="38"/>
      <c r="E8" s="38"/>
      <c r="F8" s="38"/>
      <c r="G8" s="38"/>
      <c r="I8" s="38"/>
      <c r="J8" s="38"/>
      <c r="K8" s="38"/>
      <c r="M8" s="38"/>
      <c r="N8" s="38"/>
      <c r="O8" s="38"/>
    </row>
    <row r="9" spans="2:15" x14ac:dyDescent="0.3">
      <c r="B9" s="20"/>
      <c r="C9" s="19" t="s">
        <v>90</v>
      </c>
      <c r="E9" s="39">
        <v>4.5402667133333328</v>
      </c>
      <c r="F9" s="40">
        <v>1.0255545454545454E-5</v>
      </c>
      <c r="G9" s="40">
        <v>6.8096821818181805E-5</v>
      </c>
      <c r="I9" s="39">
        <v>4.5402667133333328</v>
      </c>
      <c r="J9" s="40">
        <v>4.1022181818181816E-5</v>
      </c>
      <c r="K9" s="40">
        <v>6.1533272727272727E-5</v>
      </c>
      <c r="M9" s="39">
        <v>4.5402667133333328</v>
      </c>
      <c r="N9" s="40">
        <v>4.1022181818181816E-5</v>
      </c>
      <c r="O9" s="40">
        <v>6.1533272727272727E-5</v>
      </c>
    </row>
    <row r="10" spans="2:15" x14ac:dyDescent="0.3">
      <c r="B10" s="23"/>
      <c r="C10" s="19" t="s">
        <v>91</v>
      </c>
      <c r="E10" s="39">
        <v>4.0680436562264157</v>
      </c>
      <c r="F10" s="40">
        <v>1.0121391509433963E-5</v>
      </c>
      <c r="G10" s="40">
        <v>6.7206039622641519E-5</v>
      </c>
      <c r="I10" s="39">
        <v>4.0680436562264157</v>
      </c>
      <c r="J10" s="40">
        <v>4.0485566037735851E-5</v>
      </c>
      <c r="K10" s="40">
        <v>6.0728349056603776E-5</v>
      </c>
      <c r="M10" s="39">
        <v>4.0680436562264157</v>
      </c>
      <c r="N10" s="40">
        <v>4.0485566037735851E-5</v>
      </c>
      <c r="O10" s="40">
        <v>6.0728349056603776E-5</v>
      </c>
    </row>
    <row r="11" spans="2:15" x14ac:dyDescent="0.3">
      <c r="B11" s="23"/>
      <c r="C11" s="19" t="s">
        <v>92</v>
      </c>
      <c r="E11" s="39">
        <v>3.8219385419178091</v>
      </c>
      <c r="F11" s="40">
        <v>1.0036849315068495E-5</v>
      </c>
      <c r="G11" s="40">
        <v>6.6644679452054808E-5</v>
      </c>
      <c r="I11" s="39">
        <v>3.8219385419178091</v>
      </c>
      <c r="J11" s="40">
        <v>4.014739726027398E-5</v>
      </c>
      <c r="K11" s="40">
        <v>6.0221095890410959E-5</v>
      </c>
      <c r="M11" s="39">
        <v>3.8219385419178091</v>
      </c>
      <c r="N11" s="40">
        <v>4.014739726027398E-5</v>
      </c>
      <c r="O11" s="40">
        <v>6.0221095890410959E-5</v>
      </c>
    </row>
    <row r="12" spans="2:15" x14ac:dyDescent="0.3">
      <c r="B12" s="20"/>
      <c r="C12" s="19" t="s">
        <v>93</v>
      </c>
      <c r="E12" s="39">
        <v>3.8071887527903221</v>
      </c>
      <c r="F12" s="40">
        <v>1.0002737903225807E-5</v>
      </c>
      <c r="G12" s="40">
        <v>6.6418179677419346E-5</v>
      </c>
      <c r="I12" s="39">
        <v>3.8071887527903221</v>
      </c>
      <c r="J12" s="40">
        <v>4.0010951612903228E-5</v>
      </c>
      <c r="K12" s="40">
        <v>6.0016427419354835E-5</v>
      </c>
      <c r="M12" s="39">
        <v>3.8071887527903221</v>
      </c>
      <c r="N12" s="40">
        <v>4.0010951612903228E-5</v>
      </c>
      <c r="O12" s="40">
        <v>6.0016427419354835E-5</v>
      </c>
    </row>
    <row r="13" spans="2:15" x14ac:dyDescent="0.3">
      <c r="B13" s="23"/>
      <c r="C13" s="19" t="s">
        <v>94</v>
      </c>
      <c r="E13" s="39">
        <v>3.7784534397757015</v>
      </c>
      <c r="F13" s="40">
        <v>9.7333317757009369E-6</v>
      </c>
      <c r="G13" s="40">
        <v>6.4629322990654209E-5</v>
      </c>
      <c r="I13" s="39">
        <v>3.7784534397757015</v>
      </c>
      <c r="J13" s="40">
        <v>3.8933327102803748E-5</v>
      </c>
      <c r="K13" s="40">
        <v>5.8399990654205615E-5</v>
      </c>
      <c r="M13" s="39">
        <v>3.7784534397757015</v>
      </c>
      <c r="N13" s="40">
        <v>3.8933327102803748E-5</v>
      </c>
      <c r="O13" s="40">
        <v>5.8399990654205615E-5</v>
      </c>
    </row>
    <row r="14" spans="2:15" x14ac:dyDescent="0.3">
      <c r="B14" s="20"/>
      <c r="C14" s="19" t="s">
        <v>95</v>
      </c>
      <c r="E14" s="39">
        <v>3.9400527028037384</v>
      </c>
      <c r="F14" s="40">
        <v>9.7333317757009369E-6</v>
      </c>
      <c r="G14" s="40">
        <v>6.4629322990654209E-5</v>
      </c>
      <c r="I14" s="39">
        <v>3.9400527028037384</v>
      </c>
      <c r="J14" s="40">
        <v>3.8933327102803748E-5</v>
      </c>
      <c r="K14" s="40">
        <v>5.8399990654205615E-5</v>
      </c>
      <c r="M14" s="39">
        <v>3.9400527028037384</v>
      </c>
      <c r="N14" s="40">
        <v>3.8933327102803748E-5</v>
      </c>
      <c r="O14" s="40">
        <v>5.8399990654205615E-5</v>
      </c>
    </row>
    <row r="15" spans="2:15" x14ac:dyDescent="0.3">
      <c r="B15" s="23"/>
      <c r="C15" s="19" t="s">
        <v>96</v>
      </c>
      <c r="E15" s="39">
        <v>4.2147817799999991</v>
      </c>
      <c r="F15" s="40">
        <v>9.9436499999999992E-6</v>
      </c>
      <c r="G15" s="40">
        <v>6.6025835999999999E-5</v>
      </c>
      <c r="I15" s="39">
        <v>4.2147817799999991</v>
      </c>
      <c r="J15" s="40">
        <v>3.9774599999999997E-5</v>
      </c>
      <c r="K15" s="40">
        <v>5.9661899999999999E-5</v>
      </c>
      <c r="M15" s="39">
        <v>4.2147817799999991</v>
      </c>
      <c r="N15" s="40">
        <v>3.9774599999999997E-5</v>
      </c>
      <c r="O15" s="40">
        <v>5.9661899999999999E-5</v>
      </c>
    </row>
    <row r="16" spans="2:15" x14ac:dyDescent="0.3">
      <c r="B16" s="23"/>
      <c r="C16" s="19" t="s">
        <v>97</v>
      </c>
      <c r="E16" s="39">
        <v>4.0010301333333329</v>
      </c>
      <c r="F16" s="40">
        <v>1.0255545454545454E-5</v>
      </c>
      <c r="G16" s="40">
        <v>6.8096821818181805E-5</v>
      </c>
      <c r="I16" s="39">
        <v>4.0010301333333329</v>
      </c>
      <c r="J16" s="40">
        <v>4.1022181818181816E-5</v>
      </c>
      <c r="K16" s="40">
        <v>6.1533272727272727E-5</v>
      </c>
      <c r="M16" s="39">
        <v>4.0010301333333329</v>
      </c>
      <c r="N16" s="40">
        <v>4.1022181818181816E-5</v>
      </c>
      <c r="O16" s="40">
        <v>6.1533272727272727E-5</v>
      </c>
    </row>
    <row r="17" spans="2:15" x14ac:dyDescent="0.3">
      <c r="B17" s="23"/>
      <c r="C17" s="19" t="s">
        <v>98</v>
      </c>
      <c r="E17" s="39">
        <v>4.4672097268965514</v>
      </c>
      <c r="F17" s="40">
        <v>1.0430906896551723E-5</v>
      </c>
      <c r="G17" s="40">
        <v>6.9261221793103441E-5</v>
      </c>
      <c r="I17" s="39">
        <v>4.4672097268965514</v>
      </c>
      <c r="J17" s="40">
        <v>4.1723627586206893E-5</v>
      </c>
      <c r="K17" s="40">
        <v>6.258544137931035E-5</v>
      </c>
      <c r="M17" s="39">
        <v>4.4672097268965514</v>
      </c>
      <c r="N17" s="40">
        <v>4.1723627586206893E-5</v>
      </c>
      <c r="O17" s="40">
        <v>6.258544137931035E-5</v>
      </c>
    </row>
    <row r="18" spans="2:15" x14ac:dyDescent="0.3">
      <c r="B18" s="23"/>
      <c r="C18" s="19" t="s">
        <v>99</v>
      </c>
      <c r="E18" s="39">
        <v>3.2084844000000001</v>
      </c>
      <c r="F18" s="40">
        <v>9.9436499999999992E-6</v>
      </c>
      <c r="G18" s="40">
        <v>6.6025835999999999E-5</v>
      </c>
      <c r="I18" s="39">
        <v>3.2084844000000001</v>
      </c>
      <c r="J18" s="40">
        <v>3.9774599999999997E-5</v>
      </c>
      <c r="K18" s="40">
        <v>5.9661899999999999E-5</v>
      </c>
      <c r="M18" s="39">
        <v>3.2084844000000001</v>
      </c>
      <c r="N18" s="40">
        <v>3.9774599999999997E-5</v>
      </c>
      <c r="O18" s="40">
        <v>5.9661899999999999E-5</v>
      </c>
    </row>
    <row r="19" spans="2:15" x14ac:dyDescent="0.3">
      <c r="B19" s="23"/>
      <c r="C19" s="19" t="s">
        <v>100</v>
      </c>
      <c r="E19" s="39">
        <v>1.6504460553121107</v>
      </c>
      <c r="F19" s="40">
        <v>1.5252055958181037E-5</v>
      </c>
      <c r="G19" s="40">
        <v>3.9432144672370496E-5</v>
      </c>
      <c r="I19" s="39">
        <v>1.6504460553121107</v>
      </c>
      <c r="J19" s="40">
        <v>3.7200136483368393E-5</v>
      </c>
      <c r="K19" s="40">
        <v>3.7200136483368391E-6</v>
      </c>
      <c r="M19" s="39">
        <v>1.6504460553121107</v>
      </c>
      <c r="N19" s="40">
        <v>3.7200136483368393E-5</v>
      </c>
      <c r="O19" s="40">
        <v>3.7200136483368391E-6</v>
      </c>
    </row>
    <row r="20" spans="2:15" x14ac:dyDescent="0.3">
      <c r="B20" s="23"/>
      <c r="C20" s="19" t="s">
        <v>101</v>
      </c>
      <c r="E20" s="39">
        <v>10.674640933552293</v>
      </c>
      <c r="F20" s="40">
        <v>1.6859024586889215E-5</v>
      </c>
      <c r="G20" s="40">
        <v>4.35867464929331E-5</v>
      </c>
      <c r="I20" s="39">
        <v>10.674640933552293</v>
      </c>
      <c r="J20" s="40">
        <v>4.1119572163144436E-5</v>
      </c>
      <c r="K20" s="40">
        <v>4.1119572163144436E-6</v>
      </c>
      <c r="M20" s="39">
        <v>10.674640933552293</v>
      </c>
      <c r="N20" s="40">
        <v>4.1119572163144436E-5</v>
      </c>
      <c r="O20" s="40">
        <v>4.1119572163144436E-6</v>
      </c>
    </row>
    <row r="21" spans="2:15" x14ac:dyDescent="0.3">
      <c r="B21" s="23"/>
      <c r="C21" s="19" t="s">
        <v>102</v>
      </c>
      <c r="E21" s="39">
        <v>7.1699803112703453</v>
      </c>
      <c r="F21" s="40">
        <v>1.6163995203193774E-5</v>
      </c>
      <c r="G21" s="40">
        <v>4.1789841257037572E-5</v>
      </c>
      <c r="I21" s="39">
        <v>7.1699803112703453</v>
      </c>
      <c r="J21" s="40">
        <v>3.9424378544375066E-5</v>
      </c>
      <c r="K21" s="40">
        <v>3.942437854437507E-6</v>
      </c>
      <c r="M21" s="39">
        <v>7.1699803112703453</v>
      </c>
      <c r="N21" s="40">
        <v>3.9424378544375066E-5</v>
      </c>
      <c r="O21" s="40">
        <v>3.942437854437507E-6</v>
      </c>
    </row>
    <row r="22" spans="2:15" x14ac:dyDescent="0.3">
      <c r="B22" s="41" t="s">
        <v>73</v>
      </c>
      <c r="C22" s="26"/>
      <c r="E22" s="42"/>
      <c r="F22" s="43"/>
      <c r="G22" s="43"/>
      <c r="I22" s="42"/>
      <c r="J22" s="43"/>
      <c r="K22" s="43"/>
      <c r="M22" s="42"/>
      <c r="N22" s="43"/>
      <c r="O22" s="43"/>
    </row>
    <row r="23" spans="2:15" x14ac:dyDescent="0.3">
      <c r="B23" s="23"/>
      <c r="C23" s="19" t="s">
        <v>103</v>
      </c>
      <c r="E23" s="39">
        <v>2.1228787459744058</v>
      </c>
      <c r="F23" s="40">
        <v>1.5502641170018281E-5</v>
      </c>
      <c r="G23" s="40">
        <v>4.007999912248629E-5</v>
      </c>
      <c r="I23" s="39">
        <v>2.1228787459744058</v>
      </c>
      <c r="J23" s="40">
        <v>3.781131992687386E-5</v>
      </c>
      <c r="K23" s="40">
        <v>3.781131992687386E-6</v>
      </c>
      <c r="M23" s="39">
        <v>2.1228787459744058</v>
      </c>
      <c r="N23" s="40">
        <v>3.781131992687386E-5</v>
      </c>
      <c r="O23" s="40">
        <v>3.781131992687386E-6</v>
      </c>
    </row>
    <row r="24" spans="2:15" x14ac:dyDescent="0.3">
      <c r="B24" s="23"/>
      <c r="C24" s="19" t="s">
        <v>104</v>
      </c>
      <c r="E24" s="39">
        <v>2.1160303501809743</v>
      </c>
      <c r="F24" s="40">
        <v>1.5493102830626449E-5</v>
      </c>
      <c r="G24" s="40">
        <v>4.0055339025522047E-5</v>
      </c>
      <c r="I24" s="39">
        <v>2.1160303501809743</v>
      </c>
      <c r="J24" s="40">
        <v>3.7788055684454753E-5</v>
      </c>
      <c r="K24" s="40">
        <v>3.7788055684454758E-6</v>
      </c>
      <c r="M24" s="39">
        <v>2.1160303501809743</v>
      </c>
      <c r="N24" s="40">
        <v>3.7788055684454753E-5</v>
      </c>
      <c r="O24" s="40">
        <v>3.7788055684454758E-6</v>
      </c>
    </row>
    <row r="25" spans="2:15" x14ac:dyDescent="0.3">
      <c r="B25" s="41" t="s">
        <v>105</v>
      </c>
      <c r="C25" s="26"/>
      <c r="E25" s="42"/>
      <c r="F25" s="43"/>
      <c r="G25" s="43"/>
      <c r="I25" s="42"/>
      <c r="J25" s="43"/>
      <c r="K25" s="43"/>
      <c r="M25" s="42"/>
      <c r="N25" s="43"/>
      <c r="O25" s="43"/>
    </row>
    <row r="26" spans="2:15" x14ac:dyDescent="0.3">
      <c r="B26" s="23"/>
      <c r="C26" s="19" t="s">
        <v>106</v>
      </c>
      <c r="E26" s="39">
        <v>2.879277866666667</v>
      </c>
      <c r="F26" s="40">
        <v>5.8894319999999999E-6</v>
      </c>
      <c r="G26" s="40">
        <v>6.8710040000000001E-5</v>
      </c>
      <c r="I26" s="39">
        <v>2.879277866666667</v>
      </c>
      <c r="J26" s="40">
        <v>1.1778864000000001E-4</v>
      </c>
      <c r="K26" s="40">
        <v>2.3557728E-5</v>
      </c>
      <c r="M26" s="39">
        <v>2.879277866666667</v>
      </c>
      <c r="N26" s="40">
        <v>1.1778864000000001E-4</v>
      </c>
      <c r="O26" s="40">
        <v>2.3557728E-5</v>
      </c>
    </row>
    <row r="27" spans="2:15" x14ac:dyDescent="0.3">
      <c r="B27" s="23"/>
      <c r="C27" s="19" t="s">
        <v>107</v>
      </c>
      <c r="E27" s="39">
        <v>2.8730175954501345</v>
      </c>
      <c r="F27" s="40">
        <v>5.8570059299191381E-6</v>
      </c>
      <c r="G27" s="40">
        <v>6.8331735849056608E-5</v>
      </c>
      <c r="I27" s="39">
        <v>2.8730175954501345</v>
      </c>
      <c r="J27" s="40">
        <v>1.1714011859838276E-4</v>
      </c>
      <c r="K27" s="40">
        <v>2.3428023719676552E-5</v>
      </c>
      <c r="M27" s="39">
        <v>2.8730175954501345</v>
      </c>
      <c r="N27" s="40">
        <v>1.1714011859838276E-4</v>
      </c>
      <c r="O27" s="40">
        <v>2.3428023719676552E-5</v>
      </c>
    </row>
    <row r="28" spans="2:15" x14ac:dyDescent="0.3">
      <c r="B28" s="20"/>
      <c r="C28" s="19" t="s">
        <v>108</v>
      </c>
      <c r="E28" s="39">
        <v>2.8730175954501345</v>
      </c>
      <c r="F28" s="40">
        <v>5.8570059299191381E-6</v>
      </c>
      <c r="G28" s="40">
        <v>6.8331735849056608E-5</v>
      </c>
      <c r="I28" s="39">
        <v>2.8730175954501345</v>
      </c>
      <c r="J28" s="40">
        <v>1.1714011859838276E-4</v>
      </c>
      <c r="K28" s="40">
        <v>2.3428023719676552E-5</v>
      </c>
      <c r="M28" s="39">
        <v>2.8730175954501345</v>
      </c>
      <c r="N28" s="40">
        <v>1.1714011859838276E-4</v>
      </c>
      <c r="O28" s="40">
        <v>2.3428023719676552E-5</v>
      </c>
    </row>
    <row r="29" spans="2:15" x14ac:dyDescent="0.3">
      <c r="B29" s="23"/>
      <c r="C29" s="19" t="s">
        <v>109</v>
      </c>
      <c r="E29" s="39">
        <v>2.8730175954501345</v>
      </c>
      <c r="F29" s="40">
        <v>5.8570059299191381E-6</v>
      </c>
      <c r="G29" s="40">
        <v>6.8331735849056608E-5</v>
      </c>
      <c r="I29" s="39">
        <v>2.8730175954501345</v>
      </c>
      <c r="J29" s="40">
        <v>1.1714011859838276E-4</v>
      </c>
      <c r="K29" s="40">
        <v>2.3428023719676552E-5</v>
      </c>
      <c r="M29" s="39">
        <v>2.8730175954501345</v>
      </c>
      <c r="N29" s="40">
        <v>1.1714011859838276E-4</v>
      </c>
      <c r="O29" s="40">
        <v>2.3428023719676552E-5</v>
      </c>
    </row>
    <row r="30" spans="2:15" x14ac:dyDescent="0.3">
      <c r="B30" s="23"/>
      <c r="C30" s="19" t="s">
        <v>110</v>
      </c>
      <c r="E30" s="39">
        <v>2.2062610984615385</v>
      </c>
      <c r="F30" s="40">
        <v>5.7487984615384624E-6</v>
      </c>
      <c r="G30" s="40">
        <v>6.7069315384615387E-5</v>
      </c>
      <c r="I30" s="39">
        <v>2.2062610984615385</v>
      </c>
      <c r="J30" s="40">
        <v>3.8325323076923087E-5</v>
      </c>
      <c r="K30" s="40">
        <v>3.8325323076923085E-6</v>
      </c>
      <c r="M30" s="39">
        <v>2.2062610984615385</v>
      </c>
      <c r="N30" s="40">
        <v>3.8325323076923087E-5</v>
      </c>
      <c r="O30" s="40">
        <v>3.8325323076923085E-6</v>
      </c>
    </row>
    <row r="31" spans="2:15" x14ac:dyDescent="0.3">
      <c r="B31" s="20"/>
      <c r="C31" s="19" t="s">
        <v>111</v>
      </c>
      <c r="E31" s="39">
        <v>2.4878678075952378</v>
      </c>
      <c r="F31" s="40">
        <v>1.5769449285714285E-5</v>
      </c>
      <c r="G31" s="40">
        <v>4.076979571428571E-5</v>
      </c>
      <c r="I31" s="39">
        <v>2.4878678075952378</v>
      </c>
      <c r="J31" s="40">
        <v>3.846207142857143E-5</v>
      </c>
      <c r="K31" s="40">
        <v>3.8462071428571435E-6</v>
      </c>
      <c r="M31" s="39">
        <v>2.4878678075952378</v>
      </c>
      <c r="N31" s="40">
        <v>3.846207142857143E-5</v>
      </c>
      <c r="O31" s="40">
        <v>3.8462071428571435E-6</v>
      </c>
    </row>
    <row r="32" spans="2:15" x14ac:dyDescent="0.3">
      <c r="B32" s="23"/>
      <c r="C32" s="19" t="s">
        <v>112</v>
      </c>
      <c r="E32" s="39">
        <v>2.5663220098666666</v>
      </c>
      <c r="F32" s="40">
        <v>1.5848095272727273E-5</v>
      </c>
      <c r="G32" s="40">
        <v>4.0973124363636375E-5</v>
      </c>
      <c r="I32" s="39">
        <v>2.5663220098666666</v>
      </c>
      <c r="J32" s="40">
        <v>3.865389090909091E-5</v>
      </c>
      <c r="K32" s="40">
        <v>3.865389090909092E-6</v>
      </c>
      <c r="M32" s="39">
        <v>2.5663220098666666</v>
      </c>
      <c r="N32" s="40">
        <v>3.865389090909091E-5</v>
      </c>
      <c r="O32" s="40">
        <v>3.865389090909092E-6</v>
      </c>
    </row>
    <row r="33" spans="2:15" x14ac:dyDescent="0.3">
      <c r="B33" s="20"/>
      <c r="C33" s="19" t="s">
        <v>113</v>
      </c>
      <c r="E33" s="39">
        <v>2.7898561268256881</v>
      </c>
      <c r="F33" s="40">
        <v>5.8384733944954117E-6</v>
      </c>
      <c r="G33" s="40">
        <v>6.811552293577981E-5</v>
      </c>
      <c r="I33" s="39">
        <v>2.7898561268256881</v>
      </c>
      <c r="J33" s="40">
        <v>1.1676946788990826E-4</v>
      </c>
      <c r="K33" s="40">
        <v>2.3353893577981647E-5</v>
      </c>
      <c r="M33" s="39">
        <v>2.7898561268256881</v>
      </c>
      <c r="N33" s="40">
        <v>1.1676946788990826E-4</v>
      </c>
      <c r="O33" s="40">
        <v>2.3353893577981647E-5</v>
      </c>
    </row>
    <row r="34" spans="2:15" x14ac:dyDescent="0.3">
      <c r="B34" s="23"/>
      <c r="C34" s="19" t="s">
        <v>114</v>
      </c>
      <c r="E34" s="39">
        <v>2.7898561268256881</v>
      </c>
      <c r="F34" s="40">
        <v>5.8384733944954117E-6</v>
      </c>
      <c r="G34" s="40">
        <v>6.811552293577981E-5</v>
      </c>
      <c r="I34" s="39">
        <v>2.7898561268256881</v>
      </c>
      <c r="J34" s="40">
        <v>1.1676946788990826E-4</v>
      </c>
      <c r="K34" s="40">
        <v>2.3353893577981647E-5</v>
      </c>
      <c r="M34" s="39">
        <v>2.7898561268256881</v>
      </c>
      <c r="N34" s="40">
        <v>1.1676946788990826E-4</v>
      </c>
      <c r="O34" s="40">
        <v>2.3353893577981647E-5</v>
      </c>
    </row>
    <row r="35" spans="2:15" x14ac:dyDescent="0.3">
      <c r="B35" s="23"/>
      <c r="C35" s="19" t="s">
        <v>115</v>
      </c>
      <c r="E35" s="39">
        <v>2.8417742116273974</v>
      </c>
      <c r="F35" s="40">
        <v>5.8328432876712333E-6</v>
      </c>
      <c r="G35" s="40">
        <v>6.8049838356164382E-5</v>
      </c>
      <c r="I35" s="39">
        <v>2.8417742116273974</v>
      </c>
      <c r="J35" s="40">
        <v>1.1665686575342465E-4</v>
      </c>
      <c r="K35" s="40">
        <v>2.3331373150684933E-5</v>
      </c>
      <c r="M35" s="39">
        <v>2.8417742116273974</v>
      </c>
      <c r="N35" s="40">
        <v>1.1665686575342465E-4</v>
      </c>
      <c r="O35" s="40">
        <v>2.3331373150684933E-5</v>
      </c>
    </row>
    <row r="36" spans="2:15" x14ac:dyDescent="0.3">
      <c r="B36" s="23"/>
      <c r="C36" s="19" t="s">
        <v>116</v>
      </c>
      <c r="E36" s="39">
        <v>2.8417742116273974</v>
      </c>
      <c r="F36" s="40">
        <v>5.8328432876712333E-6</v>
      </c>
      <c r="G36" s="40">
        <v>6.8049838356164382E-5</v>
      </c>
      <c r="I36" s="39">
        <v>2.8417742116273974</v>
      </c>
      <c r="J36" s="40">
        <v>1.1665686575342465E-4</v>
      </c>
      <c r="K36" s="40">
        <v>2.3331373150684933E-5</v>
      </c>
      <c r="M36" s="39">
        <v>2.8417742116273974</v>
      </c>
      <c r="N36" s="40">
        <v>1.1665686575342465E-4</v>
      </c>
      <c r="O36" s="40">
        <v>2.3331373150684933E-5</v>
      </c>
    </row>
    <row r="37" spans="2:15" x14ac:dyDescent="0.3">
      <c r="B37" s="23"/>
      <c r="C37" s="19" t="s">
        <v>117</v>
      </c>
      <c r="E37" s="39">
        <v>2.8567353225286105</v>
      </c>
      <c r="F37" s="40">
        <v>5.8523934604904631E-6</v>
      </c>
      <c r="G37" s="40">
        <v>6.827792370572207E-5</v>
      </c>
      <c r="I37" s="39">
        <v>2.8567353225286105</v>
      </c>
      <c r="J37" s="40">
        <v>1.1704786920980926E-4</v>
      </c>
      <c r="K37" s="40">
        <v>2.3409573841961852E-5</v>
      </c>
      <c r="M37" s="39">
        <v>2.8567353225286105</v>
      </c>
      <c r="N37" s="40">
        <v>1.1704786920980926E-4</v>
      </c>
      <c r="O37" s="40">
        <v>2.3409573841961852E-5</v>
      </c>
    </row>
    <row r="38" spans="2:15" x14ac:dyDescent="0.3">
      <c r="B38" s="23"/>
      <c r="C38" s="19" t="s">
        <v>118</v>
      </c>
      <c r="E38" s="39">
        <v>2.8750021617777786</v>
      </c>
      <c r="F38" s="40">
        <v>5.848228571428573E-6</v>
      </c>
      <c r="G38" s="40">
        <v>6.8229333333333361E-5</v>
      </c>
      <c r="I38" s="39">
        <v>2.8750021617777786</v>
      </c>
      <c r="J38" s="40">
        <v>1.1696457142857147E-4</v>
      </c>
      <c r="K38" s="40">
        <v>2.3392914285714292E-5</v>
      </c>
      <c r="M38" s="39">
        <v>2.8750021617777786</v>
      </c>
      <c r="N38" s="40">
        <v>1.1696457142857147E-4</v>
      </c>
      <c r="O38" s="40">
        <v>2.3392914285714292E-5</v>
      </c>
    </row>
    <row r="39" spans="2:15" x14ac:dyDescent="0.3">
      <c r="B39" s="23"/>
      <c r="C39" s="19" t="s">
        <v>119</v>
      </c>
      <c r="E39" s="39">
        <v>2.9597680112000004</v>
      </c>
      <c r="F39" s="40">
        <v>5.8615199999999994E-6</v>
      </c>
      <c r="G39" s="40">
        <v>6.8384400000000002E-5</v>
      </c>
      <c r="I39" s="39">
        <v>2.9597680112000004</v>
      </c>
      <c r="J39" s="40">
        <v>1.172304E-4</v>
      </c>
      <c r="K39" s="40">
        <v>2.3446079999999998E-5</v>
      </c>
      <c r="M39" s="39">
        <v>2.9597680112000004</v>
      </c>
      <c r="N39" s="40">
        <v>1.172304E-4</v>
      </c>
      <c r="O39" s="40">
        <v>2.3446079999999998E-5</v>
      </c>
    </row>
    <row r="40" spans="2:15" x14ac:dyDescent="0.3">
      <c r="B40" s="23"/>
      <c r="C40" s="19" t="s">
        <v>120</v>
      </c>
      <c r="E40" s="39">
        <v>3.0801450240000001</v>
      </c>
      <c r="F40" s="40">
        <v>5.8925333333333325E-6</v>
      </c>
      <c r="G40" s="40">
        <v>6.8746222222222227E-5</v>
      </c>
      <c r="I40" s="39">
        <v>3.0801450240000001</v>
      </c>
      <c r="J40" s="40">
        <v>1.1785066666666667E-4</v>
      </c>
      <c r="K40" s="40">
        <v>2.357013333333333E-5</v>
      </c>
      <c r="M40" s="39">
        <v>3.0801450240000001</v>
      </c>
      <c r="N40" s="40">
        <v>1.1785066666666667E-4</v>
      </c>
      <c r="O40" s="40">
        <v>2.357013333333333E-5</v>
      </c>
    </row>
    <row r="41" spans="2:15" x14ac:dyDescent="0.3">
      <c r="B41" s="23"/>
      <c r="C41" s="19" t="s">
        <v>121</v>
      </c>
      <c r="E41" s="39">
        <v>3.1646266827050362</v>
      </c>
      <c r="F41" s="40">
        <v>5.9036892086330942E-6</v>
      </c>
      <c r="G41" s="40">
        <v>6.8876374100719433E-5</v>
      </c>
      <c r="I41" s="39">
        <v>3.1646266827050362</v>
      </c>
      <c r="J41" s="40">
        <v>1.1807378417266188E-4</v>
      </c>
      <c r="K41" s="40">
        <v>2.3614756834532377E-5</v>
      </c>
      <c r="M41" s="39">
        <v>3.1646266827050362</v>
      </c>
      <c r="N41" s="40">
        <v>1.1807378417266188E-4</v>
      </c>
      <c r="O41" s="40">
        <v>2.3614756834532377E-5</v>
      </c>
    </row>
    <row r="42" spans="2:15" x14ac:dyDescent="0.3">
      <c r="B42" s="23"/>
      <c r="C42" s="19" t="s">
        <v>122</v>
      </c>
      <c r="E42" s="39">
        <v>2.7223866798390093</v>
      </c>
      <c r="F42" s="40">
        <v>5.8135597523219812E-6</v>
      </c>
      <c r="G42" s="40">
        <v>6.7824863777089792E-5</v>
      </c>
      <c r="I42" s="39">
        <v>2.7223866798390093</v>
      </c>
      <c r="J42" s="40">
        <v>1.1627119504643964E-4</v>
      </c>
      <c r="K42" s="40">
        <v>2.3254239009287925E-5</v>
      </c>
      <c r="M42" s="39">
        <v>2.7223866798390093</v>
      </c>
      <c r="N42" s="40">
        <v>1.1627119504643964E-4</v>
      </c>
      <c r="O42" s="40">
        <v>2.3254239009287925E-5</v>
      </c>
    </row>
    <row r="43" spans="2:15" x14ac:dyDescent="0.3">
      <c r="C43" s="19" t="s">
        <v>123</v>
      </c>
      <c r="E43" s="39">
        <v>2.7188788166341471</v>
      </c>
      <c r="F43" s="40">
        <v>5.8015262195121955E-6</v>
      </c>
      <c r="G43" s="40">
        <v>6.7684472560975619E-5</v>
      </c>
      <c r="I43" s="39">
        <v>2.7188788166341471</v>
      </c>
      <c r="J43" s="40">
        <v>1.1603052439024393E-4</v>
      </c>
      <c r="K43" s="40">
        <v>2.3206104878048782E-5</v>
      </c>
      <c r="M43" s="39">
        <v>2.7188788166341471</v>
      </c>
      <c r="N43" s="40">
        <v>1.1603052439024393E-4</v>
      </c>
      <c r="O43" s="40">
        <v>2.3206104878048782E-5</v>
      </c>
    </row>
    <row r="44" spans="2:15" x14ac:dyDescent="0.3">
      <c r="C44" s="19" t="s">
        <v>124</v>
      </c>
      <c r="E44" s="39">
        <v>1.4300335864649998</v>
      </c>
      <c r="F44" s="40">
        <v>5.8562864999999999E-6</v>
      </c>
      <c r="G44" s="40">
        <v>6.832334249999999E-5</v>
      </c>
      <c r="I44" s="39">
        <v>1.4300335864649998</v>
      </c>
      <c r="J44" s="40">
        <v>1.1712572999999997E-4</v>
      </c>
      <c r="K44" s="40">
        <v>2.3425146E-5</v>
      </c>
      <c r="M44" s="39">
        <v>1.4300335864649998</v>
      </c>
      <c r="N44" s="40">
        <v>1.1712572999999997E-4</v>
      </c>
      <c r="O44" s="40">
        <v>2.3425146E-5</v>
      </c>
    </row>
    <row r="45" spans="2:15" x14ac:dyDescent="0.3">
      <c r="C45" s="19" t="s">
        <v>125</v>
      </c>
      <c r="E45" s="39">
        <v>3.1315958743188412</v>
      </c>
      <c r="F45" s="40">
        <v>5.9464695652173912E-6</v>
      </c>
      <c r="G45" s="40">
        <v>6.937547826086958E-5</v>
      </c>
      <c r="I45" s="39">
        <v>3.1315958743188412</v>
      </c>
      <c r="J45" s="40">
        <v>1.1892939130434785E-4</v>
      </c>
      <c r="K45" s="40">
        <v>2.3785878260869565E-5</v>
      </c>
      <c r="M45" s="39">
        <v>3.1315958743188412</v>
      </c>
      <c r="N45" s="40">
        <v>1.1892939130434785E-4</v>
      </c>
      <c r="O45" s="40">
        <v>2.3785878260869565E-5</v>
      </c>
    </row>
    <row r="46" spans="2:15" x14ac:dyDescent="0.3">
      <c r="C46" s="19" t="s">
        <v>126</v>
      </c>
      <c r="E46" s="39">
        <v>2.7193711689139155</v>
      </c>
      <c r="F46" s="40">
        <v>5.5623501182330086E-6</v>
      </c>
      <c r="G46" s="40">
        <v>6.489408471271844E-5</v>
      </c>
      <c r="I46" s="39">
        <v>2.7193711689139155</v>
      </c>
      <c r="J46" s="40">
        <v>1.1124700236466017E-4</v>
      </c>
      <c r="K46" s="40">
        <v>2.2249400472932034E-5</v>
      </c>
      <c r="M46" s="39">
        <v>2.7193711689139155</v>
      </c>
      <c r="N46" s="40">
        <v>1.1124700236466017E-4</v>
      </c>
      <c r="O46" s="40">
        <v>2.2249400472932034E-5</v>
      </c>
    </row>
    <row r="47" spans="2:15" x14ac:dyDescent="0.3">
      <c r="C47" s="19" t="s">
        <v>127</v>
      </c>
      <c r="E47" s="39">
        <v>3.9130842416914287</v>
      </c>
      <c r="F47" s="40">
        <v>6.1366525714285716E-6</v>
      </c>
      <c r="G47" s="40">
        <v>7.1594280000000012E-5</v>
      </c>
      <c r="I47" s="39">
        <v>3.9130842416914287</v>
      </c>
      <c r="J47" s="40">
        <v>1.2273305142857145E-4</v>
      </c>
      <c r="K47" s="40">
        <v>2.4546610285714286E-5</v>
      </c>
      <c r="M47" s="39">
        <v>3.9130842416914287</v>
      </c>
      <c r="N47" s="40">
        <v>1.2273305142857145E-4</v>
      </c>
      <c r="O47" s="40">
        <v>2.4546610285714286E-5</v>
      </c>
    </row>
    <row r="48" spans="2:15" x14ac:dyDescent="0.3">
      <c r="C48" s="19" t="s">
        <v>128</v>
      </c>
      <c r="E48" s="39">
        <v>2.8730175954501345</v>
      </c>
      <c r="F48" s="40">
        <v>5.8570059299191381E-6</v>
      </c>
      <c r="G48" s="40">
        <v>6.8331735849056608E-5</v>
      </c>
      <c r="I48" s="39">
        <v>2.8730175954501345</v>
      </c>
      <c r="J48" s="40">
        <v>1.1714011859838276E-4</v>
      </c>
      <c r="K48" s="40">
        <v>2.3428023719676552E-5</v>
      </c>
      <c r="M48" s="39">
        <v>2.8730175954501345</v>
      </c>
      <c r="N48" s="40">
        <v>1.1714011859838276E-4</v>
      </c>
      <c r="O48" s="40">
        <v>2.3428023719676552E-5</v>
      </c>
    </row>
    <row r="49" spans="2:15" x14ac:dyDescent="0.3">
      <c r="B49" s="26" t="s">
        <v>76</v>
      </c>
      <c r="C49" s="26"/>
      <c r="E49" s="42"/>
      <c r="F49" s="43"/>
      <c r="G49" s="43"/>
      <c r="I49" s="42"/>
      <c r="J49" s="43"/>
      <c r="K49" s="43"/>
      <c r="M49" s="42"/>
      <c r="N49" s="43"/>
      <c r="O49" s="43"/>
    </row>
    <row r="50" spans="2:15" x14ac:dyDescent="0.3">
      <c r="C50" s="19" t="s">
        <v>129</v>
      </c>
      <c r="E50" s="39">
        <v>5.9871240000000006</v>
      </c>
      <c r="F50" s="40">
        <v>1.2560399999999999E-3</v>
      </c>
      <c r="G50" s="40">
        <v>1.67472E-4</v>
      </c>
      <c r="I50" s="39">
        <v>5.9871240000000006</v>
      </c>
      <c r="J50" s="40">
        <v>1.2560399999999999E-3</v>
      </c>
      <c r="K50" s="40">
        <v>1.67472E-4</v>
      </c>
      <c r="M50" s="39">
        <v>5.9871240000000006</v>
      </c>
      <c r="N50" s="40">
        <v>1.2560399999999999E-3</v>
      </c>
      <c r="O50" s="40">
        <v>1.67472E-4</v>
      </c>
    </row>
    <row r="51" spans="2:15" x14ac:dyDescent="0.3">
      <c r="C51" s="19" t="s">
        <v>130</v>
      </c>
      <c r="E51" s="39">
        <v>3.8379000000000008</v>
      </c>
      <c r="F51" s="40">
        <v>1.2560399999999999E-3</v>
      </c>
      <c r="G51" s="40">
        <v>1.67472E-4</v>
      </c>
      <c r="I51" s="39">
        <v>3.8379000000000008</v>
      </c>
      <c r="J51" s="40">
        <v>1.2560399999999999E-3</v>
      </c>
      <c r="K51" s="40">
        <v>1.67472E-4</v>
      </c>
      <c r="M51" s="39">
        <v>3.8379000000000008</v>
      </c>
      <c r="N51" s="40">
        <v>1.2560399999999999E-3</v>
      </c>
      <c r="O51" s="40">
        <v>1.67472E-4</v>
      </c>
    </row>
    <row r="52" spans="2:15" x14ac:dyDescent="0.3">
      <c r="B52" s="26" t="s">
        <v>74</v>
      </c>
      <c r="C52" s="26"/>
      <c r="E52" s="42"/>
      <c r="F52" s="43"/>
      <c r="G52" s="43"/>
      <c r="I52" s="42"/>
      <c r="J52" s="43"/>
      <c r="K52" s="43"/>
      <c r="M52" s="42"/>
      <c r="N52" s="43"/>
      <c r="O52" s="43"/>
    </row>
    <row r="53" spans="2:15" x14ac:dyDescent="0.3">
      <c r="C53" s="19" t="s">
        <v>131</v>
      </c>
      <c r="E53" s="39">
        <v>0</v>
      </c>
      <c r="F53" s="40">
        <v>1.2560399999999999E-3</v>
      </c>
      <c r="G53" s="40">
        <v>1.67472E-4</v>
      </c>
      <c r="I53" s="39">
        <v>0</v>
      </c>
      <c r="J53" s="40">
        <v>1.2560399999999999E-3</v>
      </c>
      <c r="K53" s="40">
        <v>1.67472E-4</v>
      </c>
      <c r="M53" s="39">
        <v>0</v>
      </c>
      <c r="N53" s="40">
        <v>1.2560399999999999E-3</v>
      </c>
      <c r="O53" s="40">
        <v>1.67472E-4</v>
      </c>
    </row>
    <row r="54" spans="2:15" x14ac:dyDescent="0.3">
      <c r="C54" s="19" t="s">
        <v>132</v>
      </c>
      <c r="E54" s="39">
        <v>0</v>
      </c>
      <c r="F54" s="40">
        <v>1.2560399999999999E-3</v>
      </c>
      <c r="G54" s="40">
        <v>1.67472E-4</v>
      </c>
      <c r="I54" s="39">
        <v>0</v>
      </c>
      <c r="J54" s="40">
        <v>1.2560399999999999E-3</v>
      </c>
      <c r="K54" s="40">
        <v>1.67472E-4</v>
      </c>
      <c r="M54" s="39">
        <v>0</v>
      </c>
      <c r="N54" s="40">
        <v>1.2560399999999999E-3</v>
      </c>
      <c r="O54" s="40">
        <v>1.67472E-4</v>
      </c>
    </row>
    <row r="55" spans="2:15" x14ac:dyDescent="0.3">
      <c r="C55" s="19" t="s">
        <v>133</v>
      </c>
      <c r="E55" s="39">
        <v>0</v>
      </c>
      <c r="F55" s="40">
        <v>1.716588E-5</v>
      </c>
      <c r="G55" s="40">
        <v>4.4380080000000004E-5</v>
      </c>
      <c r="I55" s="39">
        <v>0</v>
      </c>
      <c r="J55" s="40">
        <v>4.1868E-5</v>
      </c>
      <c r="K55" s="40">
        <v>4.1868000000000011E-6</v>
      </c>
      <c r="M55" s="39">
        <v>0</v>
      </c>
      <c r="N55" s="40">
        <v>4.1868E-5</v>
      </c>
      <c r="O55" s="40">
        <v>4.1868000000000011E-6</v>
      </c>
    </row>
    <row r="56" spans="2:15" x14ac:dyDescent="0.3">
      <c r="C56" s="19" t="s">
        <v>134</v>
      </c>
      <c r="E56" s="39">
        <v>0</v>
      </c>
      <c r="F56" s="40">
        <v>1.716588E-5</v>
      </c>
      <c r="G56" s="40">
        <v>4.4380080000000004E-5</v>
      </c>
      <c r="I56" s="39">
        <v>0</v>
      </c>
      <c r="J56" s="40">
        <v>4.1868E-5</v>
      </c>
      <c r="K56" s="40">
        <v>4.1868000000000011E-6</v>
      </c>
      <c r="M56" s="39">
        <v>0</v>
      </c>
      <c r="N56" s="40">
        <v>4.1868E-5</v>
      </c>
      <c r="O56" s="40">
        <v>4.1868000000000011E-6</v>
      </c>
    </row>
    <row r="57" spans="2:15" x14ac:dyDescent="0.3">
      <c r="C57" s="19" t="s">
        <v>135</v>
      </c>
      <c r="E57" s="39">
        <v>0</v>
      </c>
      <c r="F57" s="40">
        <v>5.8570059299191381E-6</v>
      </c>
      <c r="G57" s="40">
        <v>6.8331735849056608E-5</v>
      </c>
      <c r="I57" s="39">
        <v>0</v>
      </c>
      <c r="J57" s="40">
        <v>1.1714011859838276E-4</v>
      </c>
      <c r="K57" s="40">
        <v>2.3428023719676552E-5</v>
      </c>
      <c r="M57" s="39">
        <v>0</v>
      </c>
      <c r="N57" s="40">
        <v>1.1714011859838276E-4</v>
      </c>
      <c r="O57" s="40">
        <v>2.3428023719676552E-5</v>
      </c>
    </row>
    <row r="58" spans="2:15" x14ac:dyDescent="0.3">
      <c r="C58" s="19" t="s">
        <v>136</v>
      </c>
      <c r="E58" s="39">
        <v>0</v>
      </c>
      <c r="F58" s="40">
        <v>5.848228571428573E-6</v>
      </c>
      <c r="G58" s="40">
        <v>6.8229333333333361E-5</v>
      </c>
      <c r="I58" s="39">
        <v>0</v>
      </c>
      <c r="J58" s="40">
        <v>1.1696457142857147E-4</v>
      </c>
      <c r="K58" s="40">
        <v>2.3392914285714292E-5</v>
      </c>
      <c r="M58" s="39">
        <v>0</v>
      </c>
      <c r="N58" s="40">
        <v>1.1696457142857147E-4</v>
      </c>
      <c r="O58" s="40">
        <v>2.3392914285714292E-5</v>
      </c>
    </row>
    <row r="59" spans="2:15" x14ac:dyDescent="0.3">
      <c r="C59" s="19" t="s">
        <v>137</v>
      </c>
      <c r="E59" s="39">
        <v>0</v>
      </c>
      <c r="F59" s="40">
        <v>5.8570059299191381E-6</v>
      </c>
      <c r="G59" s="40">
        <v>6.8331735849056608E-5</v>
      </c>
      <c r="I59" s="39">
        <v>0</v>
      </c>
      <c r="J59" s="40">
        <v>1.1714011859838276E-4</v>
      </c>
      <c r="K59" s="40">
        <v>2.3428023719676552E-5</v>
      </c>
      <c r="M59" s="39">
        <v>0</v>
      </c>
      <c r="N59" s="40">
        <v>1.1714011859838276E-4</v>
      </c>
      <c r="O59" s="40">
        <v>2.3428023719676552E-5</v>
      </c>
    </row>
    <row r="60" spans="2:15" x14ac:dyDescent="0.3">
      <c r="C60" s="19" t="s">
        <v>138</v>
      </c>
      <c r="E60" s="39">
        <v>0</v>
      </c>
      <c r="F60" s="40">
        <v>8.3736000000000001E-3</v>
      </c>
      <c r="G60" s="40">
        <v>1.67472E-4</v>
      </c>
      <c r="I60" s="39">
        <v>0</v>
      </c>
      <c r="J60" s="40">
        <v>8.3736000000000001E-3</v>
      </c>
      <c r="K60" s="40">
        <v>1.67472E-4</v>
      </c>
      <c r="M60" s="39">
        <v>0</v>
      </c>
      <c r="N60" s="40">
        <v>8.3736000000000001E-3</v>
      </c>
      <c r="O60" s="40">
        <v>1.67472E-4</v>
      </c>
    </row>
    <row r="61" spans="2:15" x14ac:dyDescent="0.3">
      <c r="B61" s="26" t="s">
        <v>139</v>
      </c>
      <c r="C61" s="26"/>
      <c r="E61" s="42"/>
      <c r="F61" s="43"/>
      <c r="G61" s="43"/>
      <c r="I61" s="42"/>
      <c r="J61" s="43"/>
      <c r="K61" s="43"/>
      <c r="M61" s="42"/>
      <c r="N61" s="43"/>
      <c r="O61" s="43"/>
    </row>
    <row r="62" spans="2:15" x14ac:dyDescent="0.3">
      <c r="B62" s="44"/>
      <c r="C62" s="44" t="s">
        <v>140</v>
      </c>
      <c r="E62" s="45">
        <v>2.8730175954501345</v>
      </c>
      <c r="F62" s="46">
        <v>5.8570059299191381E-6</v>
      </c>
      <c r="G62" s="46">
        <v>6.8331735849056608E-5</v>
      </c>
      <c r="I62" s="45">
        <v>2.8730175954501345</v>
      </c>
      <c r="J62" s="46">
        <v>1.1714011859838276E-4</v>
      </c>
      <c r="K62" s="46">
        <v>2.3428023719676552E-5</v>
      </c>
      <c r="M62" s="45">
        <v>2.8730175954501345</v>
      </c>
      <c r="N62" s="46">
        <v>1.1714011859838276E-4</v>
      </c>
      <c r="O62" s="46">
        <v>2.3428023719676552E-5</v>
      </c>
    </row>
    <row r="63" spans="2:15" x14ac:dyDescent="0.3">
      <c r="B63" s="37"/>
      <c r="C63" s="37" t="s">
        <v>141</v>
      </c>
      <c r="E63" s="47">
        <v>3.1518231449323317</v>
      </c>
      <c r="F63" s="48">
        <v>5.9339233082706765E-6</v>
      </c>
      <c r="G63" s="48">
        <v>6.9229105263157902E-5</v>
      </c>
      <c r="I63" s="47">
        <v>3.1518231449323317</v>
      </c>
      <c r="J63" s="48">
        <v>1.1867846616541354E-4</v>
      </c>
      <c r="K63" s="48">
        <v>2.3735693233082706E-5</v>
      </c>
      <c r="M63" s="47">
        <v>3.1518231449323317</v>
      </c>
      <c r="N63" s="48">
        <v>1.1867846616541354E-4</v>
      </c>
      <c r="O63" s="48">
        <v>2.3735693233082706E-5</v>
      </c>
    </row>
    <row r="64" spans="2:15" x14ac:dyDescent="0.3">
      <c r="B64" s="38"/>
      <c r="C64" s="38"/>
      <c r="E64" s="49"/>
      <c r="F64" s="50"/>
      <c r="G64" s="50"/>
      <c r="I64" s="49"/>
      <c r="J64" s="50"/>
      <c r="K64" s="50"/>
      <c r="M64" s="49"/>
      <c r="N64" s="50"/>
      <c r="O64" s="50"/>
    </row>
  </sheetData>
  <mergeCells count="3">
    <mergeCell ref="E4:G5"/>
    <mergeCell ref="I4:K5"/>
    <mergeCell ref="M4:O5"/>
  </mergeCells>
  <phoneticPr fontId="2" type="noConversion"/>
  <pageMargins left="0.25" right="0.25" top="0.75" bottom="0.75" header="0.3" footer="0.3"/>
  <pageSetup paperSize="8" scale="94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6E73-8487-416F-A6C3-F0FF19F63234}">
  <sheetPr>
    <tabColor theme="6"/>
    <pageSetUpPr fitToPage="1"/>
  </sheetPr>
  <dimension ref="B2:BO70"/>
  <sheetViews>
    <sheetView zoomScale="70" zoomScaleNormal="70" workbookViewId="0">
      <selection activeCell="K74" sqref="K74"/>
    </sheetView>
  </sheetViews>
  <sheetFormatPr defaultColWidth="9" defaultRowHeight="12" x14ac:dyDescent="0.3"/>
  <cols>
    <col min="1" max="1" width="9" style="19"/>
    <col min="2" max="2" width="15.125" style="19" customWidth="1"/>
    <col min="3" max="3" width="16.375" style="19" customWidth="1"/>
    <col min="4" max="4" width="2.875" style="19" customWidth="1"/>
    <col min="5" max="7" width="9" style="19"/>
    <col min="8" max="8" width="2.875" style="19" customWidth="1"/>
    <col min="9" max="11" width="9" style="19"/>
    <col min="12" max="12" width="2.875" style="19" customWidth="1"/>
    <col min="13" max="15" width="9" style="19"/>
    <col min="16" max="16" width="2.875" style="19" customWidth="1"/>
    <col min="17" max="19" width="9" style="19" customWidth="1"/>
    <col min="20" max="20" width="2.875" style="19" customWidth="1"/>
    <col min="21" max="23" width="9" style="19" customWidth="1"/>
    <col min="24" max="24" width="2.875" style="19" customWidth="1"/>
    <col min="25" max="27" width="9" style="19" customWidth="1"/>
    <col min="28" max="28" width="2.875" style="19" customWidth="1"/>
    <col min="29" max="31" width="9" style="19" customWidth="1"/>
    <col min="32" max="32" width="2.875" style="19" customWidth="1"/>
    <col min="33" max="35" width="9" style="19" customWidth="1"/>
    <col min="36" max="36" width="2.875" style="19" customWidth="1"/>
    <col min="37" max="39" width="9" style="19" customWidth="1"/>
    <col min="40" max="40" width="2.875" style="19" customWidth="1"/>
    <col min="41" max="43" width="9" style="19" customWidth="1"/>
    <col min="44" max="44" width="2.875" style="19" customWidth="1"/>
    <col min="45" max="47" width="9" style="19" customWidth="1"/>
    <col min="48" max="48" width="2.875" style="19" customWidth="1"/>
    <col min="49" max="51" width="9" style="19" customWidth="1"/>
    <col min="52" max="52" width="2.875" style="19" customWidth="1"/>
    <col min="53" max="55" width="9" style="19" customWidth="1"/>
    <col min="56" max="56" width="2.875" style="19" customWidth="1"/>
    <col min="57" max="59" width="9" style="19" customWidth="1"/>
    <col min="60" max="60" width="2.875" style="19" customWidth="1"/>
    <col min="61" max="63" width="9" style="19" customWidth="1"/>
    <col min="64" max="64" width="2.875" style="19" customWidth="1"/>
    <col min="65" max="16384" width="9" style="19"/>
  </cols>
  <sheetData>
    <row r="2" spans="2:67" ht="13.5" x14ac:dyDescent="0.3">
      <c r="B2" s="7" t="s">
        <v>0</v>
      </c>
    </row>
    <row r="4" spans="2:67" x14ac:dyDescent="0.3">
      <c r="B4" s="51" t="s">
        <v>142</v>
      </c>
      <c r="E4" s="106" t="s">
        <v>143</v>
      </c>
      <c r="F4" s="106"/>
      <c r="G4" s="106"/>
      <c r="H4" s="37"/>
      <c r="I4" s="106" t="s">
        <v>144</v>
      </c>
      <c r="J4" s="106"/>
      <c r="K4" s="106"/>
      <c r="M4" s="106" t="s">
        <v>145</v>
      </c>
      <c r="N4" s="106"/>
      <c r="O4" s="106"/>
      <c r="Q4" s="106" t="s">
        <v>146</v>
      </c>
      <c r="R4" s="106"/>
      <c r="S4" s="106"/>
      <c r="U4" s="106" t="s">
        <v>147</v>
      </c>
      <c r="V4" s="106"/>
      <c r="W4" s="106"/>
      <c r="Y4" s="106" t="s">
        <v>148</v>
      </c>
      <c r="Z4" s="106"/>
      <c r="AA4" s="106"/>
      <c r="AC4" s="106" t="s">
        <v>149</v>
      </c>
      <c r="AD4" s="106"/>
      <c r="AE4" s="106"/>
      <c r="AG4" s="106" t="s">
        <v>150</v>
      </c>
      <c r="AH4" s="106"/>
      <c r="AI4" s="106"/>
      <c r="AK4" s="106" t="s">
        <v>151</v>
      </c>
      <c r="AL4" s="106"/>
      <c r="AM4" s="106"/>
      <c r="AO4" s="106" t="s">
        <v>152</v>
      </c>
      <c r="AP4" s="106"/>
      <c r="AQ4" s="106"/>
      <c r="AS4" s="106" t="s">
        <v>153</v>
      </c>
      <c r="AT4" s="106"/>
      <c r="AU4" s="106"/>
      <c r="AW4" s="106" t="s">
        <v>154</v>
      </c>
      <c r="AX4" s="106"/>
      <c r="AY4" s="106"/>
      <c r="BA4" s="106" t="s">
        <v>155</v>
      </c>
      <c r="BB4" s="106"/>
      <c r="BC4" s="106"/>
      <c r="BE4" s="106" t="s">
        <v>156</v>
      </c>
      <c r="BF4" s="106"/>
      <c r="BG4" s="106"/>
      <c r="BI4" s="106" t="s">
        <v>157</v>
      </c>
      <c r="BJ4" s="106"/>
      <c r="BK4" s="106"/>
      <c r="BM4" s="107" t="s">
        <v>158</v>
      </c>
      <c r="BN4" s="107"/>
      <c r="BO4" s="107"/>
    </row>
    <row r="5" spans="2:67" x14ac:dyDescent="0.3">
      <c r="E5" s="106"/>
      <c r="F5" s="106"/>
      <c r="G5" s="106"/>
      <c r="H5" s="37"/>
      <c r="I5" s="106"/>
      <c r="J5" s="106"/>
      <c r="K5" s="106"/>
      <c r="M5" s="106"/>
      <c r="N5" s="106"/>
      <c r="O5" s="106"/>
      <c r="Q5" s="106"/>
      <c r="R5" s="106"/>
      <c r="S5" s="106"/>
      <c r="U5" s="106"/>
      <c r="V5" s="106"/>
      <c r="W5" s="106"/>
      <c r="Y5" s="106"/>
      <c r="Z5" s="106"/>
      <c r="AA5" s="106"/>
      <c r="AC5" s="106"/>
      <c r="AD5" s="106"/>
      <c r="AE5" s="106"/>
      <c r="AG5" s="106"/>
      <c r="AH5" s="106"/>
      <c r="AI5" s="106"/>
      <c r="AK5" s="106"/>
      <c r="AL5" s="106"/>
      <c r="AM5" s="106"/>
      <c r="AO5" s="106"/>
      <c r="AP5" s="106"/>
      <c r="AQ5" s="106"/>
      <c r="AS5" s="106"/>
      <c r="AT5" s="106"/>
      <c r="AU5" s="106"/>
      <c r="AW5" s="106"/>
      <c r="AX5" s="106"/>
      <c r="AY5" s="106"/>
      <c r="BA5" s="106"/>
      <c r="BB5" s="106"/>
      <c r="BC5" s="106"/>
      <c r="BE5" s="106"/>
      <c r="BF5" s="106"/>
      <c r="BG5" s="106"/>
      <c r="BI5" s="106"/>
      <c r="BJ5" s="106"/>
      <c r="BK5" s="106"/>
      <c r="BM5" s="107"/>
      <c r="BN5" s="107"/>
      <c r="BO5" s="107"/>
    </row>
    <row r="6" spans="2:67" x14ac:dyDescent="0.3">
      <c r="B6" s="21"/>
    </row>
    <row r="7" spans="2:67" x14ac:dyDescent="0.3">
      <c r="B7" s="18" t="s">
        <v>3</v>
      </c>
      <c r="C7" s="18" t="s">
        <v>85</v>
      </c>
      <c r="E7" s="18" t="s">
        <v>86</v>
      </c>
      <c r="F7" s="18" t="s">
        <v>87</v>
      </c>
      <c r="G7" s="18" t="s">
        <v>88</v>
      </c>
      <c r="I7" s="18" t="s">
        <v>86</v>
      </c>
      <c r="J7" s="18" t="s">
        <v>87</v>
      </c>
      <c r="K7" s="18" t="s">
        <v>88</v>
      </c>
      <c r="M7" s="18" t="s">
        <v>86</v>
      </c>
      <c r="N7" s="18" t="s">
        <v>87</v>
      </c>
      <c r="O7" s="18" t="s">
        <v>88</v>
      </c>
      <c r="Q7" s="18" t="s">
        <v>86</v>
      </c>
      <c r="R7" s="18" t="s">
        <v>87</v>
      </c>
      <c r="S7" s="18" t="s">
        <v>88</v>
      </c>
      <c r="U7" s="18" t="s">
        <v>86</v>
      </c>
      <c r="V7" s="18" t="s">
        <v>87</v>
      </c>
      <c r="W7" s="18" t="s">
        <v>88</v>
      </c>
      <c r="Y7" s="18" t="s">
        <v>86</v>
      </c>
      <c r="Z7" s="18" t="s">
        <v>87</v>
      </c>
      <c r="AA7" s="18" t="s">
        <v>88</v>
      </c>
      <c r="AC7" s="18" t="s">
        <v>86</v>
      </c>
      <c r="AD7" s="18" t="s">
        <v>87</v>
      </c>
      <c r="AE7" s="18" t="s">
        <v>88</v>
      </c>
      <c r="AG7" s="18" t="s">
        <v>86</v>
      </c>
      <c r="AH7" s="18" t="s">
        <v>87</v>
      </c>
      <c r="AI7" s="18" t="s">
        <v>88</v>
      </c>
      <c r="AK7" s="18" t="s">
        <v>86</v>
      </c>
      <c r="AL7" s="18" t="s">
        <v>87</v>
      </c>
      <c r="AM7" s="18" t="s">
        <v>88</v>
      </c>
      <c r="AO7" s="18" t="s">
        <v>86</v>
      </c>
      <c r="AP7" s="18" t="s">
        <v>87</v>
      </c>
      <c r="AQ7" s="18" t="s">
        <v>88</v>
      </c>
      <c r="AS7" s="18" t="s">
        <v>86</v>
      </c>
      <c r="AT7" s="18" t="s">
        <v>87</v>
      </c>
      <c r="AU7" s="18" t="s">
        <v>88</v>
      </c>
      <c r="AW7" s="18" t="s">
        <v>86</v>
      </c>
      <c r="AX7" s="18" t="s">
        <v>87</v>
      </c>
      <c r="AY7" s="18" t="s">
        <v>88</v>
      </c>
      <c r="BA7" s="18" t="s">
        <v>86</v>
      </c>
      <c r="BB7" s="18" t="s">
        <v>87</v>
      </c>
      <c r="BC7" s="18" t="s">
        <v>88</v>
      </c>
      <c r="BE7" s="18" t="s">
        <v>86</v>
      </c>
      <c r="BF7" s="18" t="s">
        <v>87</v>
      </c>
      <c r="BG7" s="18" t="s">
        <v>88</v>
      </c>
      <c r="BI7" s="18" t="s">
        <v>86</v>
      </c>
      <c r="BJ7" s="18" t="s">
        <v>87</v>
      </c>
      <c r="BK7" s="18" t="s">
        <v>88</v>
      </c>
      <c r="BM7" s="18" t="s">
        <v>86</v>
      </c>
      <c r="BN7" s="18" t="s">
        <v>87</v>
      </c>
      <c r="BO7" s="18" t="s">
        <v>88</v>
      </c>
    </row>
    <row r="8" spans="2:67" x14ac:dyDescent="0.3">
      <c r="B8" s="25" t="s">
        <v>89</v>
      </c>
      <c r="C8" s="38"/>
      <c r="E8" s="38"/>
      <c r="F8" s="38"/>
      <c r="G8" s="38"/>
      <c r="I8" s="38"/>
      <c r="J8" s="38"/>
      <c r="K8" s="38"/>
      <c r="M8" s="38"/>
      <c r="N8" s="38"/>
      <c r="O8" s="38"/>
      <c r="Q8" s="38"/>
      <c r="R8" s="38"/>
      <c r="S8" s="38"/>
      <c r="U8" s="38"/>
      <c r="V8" s="38"/>
      <c r="W8" s="38"/>
      <c r="Y8" s="38"/>
      <c r="Z8" s="38"/>
      <c r="AA8" s="38"/>
      <c r="AC8" s="38"/>
      <c r="AD8" s="38"/>
      <c r="AE8" s="38"/>
      <c r="AG8" s="38"/>
      <c r="AH8" s="38"/>
      <c r="AI8" s="38"/>
      <c r="AK8" s="38"/>
      <c r="AL8" s="38"/>
      <c r="AM8" s="38"/>
      <c r="AO8" s="38"/>
      <c r="AP8" s="38"/>
      <c r="AQ8" s="38"/>
      <c r="AS8" s="38"/>
      <c r="AT8" s="38"/>
      <c r="AU8" s="38"/>
      <c r="AW8" s="38"/>
      <c r="AX8" s="38"/>
      <c r="AY8" s="38"/>
      <c r="BA8" s="38"/>
      <c r="BB8" s="38"/>
      <c r="BC8" s="38"/>
      <c r="BE8" s="38"/>
      <c r="BF8" s="38"/>
      <c r="BG8" s="38"/>
      <c r="BI8" s="38"/>
      <c r="BJ8" s="38"/>
      <c r="BK8" s="38"/>
      <c r="BM8" s="38"/>
      <c r="BN8" s="38"/>
      <c r="BO8" s="38"/>
    </row>
    <row r="9" spans="2:67" x14ac:dyDescent="0.3">
      <c r="B9" s="20"/>
      <c r="C9" s="19" t="s">
        <v>90</v>
      </c>
      <c r="E9" s="39">
        <v>4.5402667133333328</v>
      </c>
      <c r="F9" s="40">
        <v>4.1022181818181816E-5</v>
      </c>
      <c r="G9" s="40">
        <v>6.1533272727272727E-5</v>
      </c>
      <c r="I9" s="39">
        <v>0</v>
      </c>
      <c r="J9" s="40">
        <v>0</v>
      </c>
      <c r="K9" s="40">
        <v>0</v>
      </c>
      <c r="M9" s="39">
        <v>4.5402667133333328</v>
      </c>
      <c r="N9" s="40">
        <v>4.1022181818181809E-4</v>
      </c>
      <c r="O9" s="40">
        <v>6.1533272727272727E-5</v>
      </c>
      <c r="Q9" s="39">
        <v>4.5402667133333328</v>
      </c>
      <c r="R9" s="40">
        <v>4.1022181818181809E-4</v>
      </c>
      <c r="S9" s="40">
        <v>6.1533272727272727E-5</v>
      </c>
      <c r="U9" s="39">
        <v>4.5402667133333328</v>
      </c>
      <c r="V9" s="40">
        <v>4.1022181818181809E-4</v>
      </c>
      <c r="W9" s="40">
        <v>6.1533272727272727E-5</v>
      </c>
      <c r="Y9" s="39">
        <v>4.5402667133333328</v>
      </c>
      <c r="Z9" s="40">
        <v>4.1022181818181809E-4</v>
      </c>
      <c r="AA9" s="40">
        <v>6.1533272727272727E-5</v>
      </c>
      <c r="AC9" s="39">
        <v>4.5402667133333328</v>
      </c>
      <c r="AD9" s="40">
        <v>4.1022181818181809E-4</v>
      </c>
      <c r="AE9" s="40">
        <v>6.1533272727272727E-5</v>
      </c>
      <c r="AG9" s="39">
        <v>4.5402667133333328</v>
      </c>
      <c r="AH9" s="40">
        <v>4.1022181818181809E-4</v>
      </c>
      <c r="AI9" s="40">
        <v>6.1533272727272727E-5</v>
      </c>
      <c r="AK9" s="39">
        <v>4.5402667133333328</v>
      </c>
      <c r="AL9" s="40">
        <v>4.1022181818181809E-4</v>
      </c>
      <c r="AM9" s="40">
        <v>6.1533272727272727E-5</v>
      </c>
      <c r="AO9" s="39">
        <v>4.5402667133333328</v>
      </c>
      <c r="AP9" s="40">
        <v>4.1022181818181809E-4</v>
      </c>
      <c r="AQ9" s="40">
        <v>6.1533272727272727E-5</v>
      </c>
      <c r="AS9" s="39">
        <v>4.5402667133333328</v>
      </c>
      <c r="AT9" s="40">
        <v>4.1022181818181809E-4</v>
      </c>
      <c r="AU9" s="40">
        <v>6.1533272727272727E-5</v>
      </c>
      <c r="AW9" s="39">
        <v>4.5402667133333328</v>
      </c>
      <c r="AX9" s="40">
        <v>4.1022181818181809E-4</v>
      </c>
      <c r="AY9" s="40">
        <v>6.1533272727272727E-5</v>
      </c>
      <c r="BA9" s="39">
        <v>4.5402667133333328</v>
      </c>
      <c r="BB9" s="40">
        <v>4.1022181818181809E-4</v>
      </c>
      <c r="BC9" s="40">
        <v>6.1533272727272727E-5</v>
      </c>
      <c r="BE9" s="39">
        <v>4.5402667133333328</v>
      </c>
      <c r="BF9" s="40">
        <v>4.1022181818181809E-4</v>
      </c>
      <c r="BG9" s="40">
        <v>6.1533272727272727E-5</v>
      </c>
      <c r="BI9" s="39">
        <v>4.5402667133333328</v>
      </c>
      <c r="BJ9" s="40">
        <v>4.1022181818181809E-4</v>
      </c>
      <c r="BK9" s="40">
        <v>6.1533272727272727E-5</v>
      </c>
      <c r="BM9" s="39">
        <v>4.5402667133333328</v>
      </c>
      <c r="BN9" s="40">
        <v>1.0255545454545454E-5</v>
      </c>
      <c r="BO9" s="40">
        <v>6.8096821818181805E-5</v>
      </c>
    </row>
    <row r="10" spans="2:67" x14ac:dyDescent="0.3">
      <c r="B10" s="23"/>
      <c r="C10" s="19" t="s">
        <v>91</v>
      </c>
      <c r="E10" s="39">
        <v>4.0680436562264157</v>
      </c>
      <c r="F10" s="40">
        <v>4.0485566037735851E-5</v>
      </c>
      <c r="G10" s="40">
        <v>6.0728349056603776E-5</v>
      </c>
      <c r="I10" s="39">
        <v>0</v>
      </c>
      <c r="J10" s="40">
        <v>0</v>
      </c>
      <c r="K10" s="40">
        <v>0</v>
      </c>
      <c r="M10" s="39">
        <v>4.0680436562264157</v>
      </c>
      <c r="N10" s="40">
        <v>4.0485566037735856E-4</v>
      </c>
      <c r="O10" s="40">
        <v>6.0728349056603776E-5</v>
      </c>
      <c r="Q10" s="39">
        <v>4.0680436562264157</v>
      </c>
      <c r="R10" s="40">
        <v>4.0485566037735856E-4</v>
      </c>
      <c r="S10" s="40">
        <v>6.0728349056603776E-5</v>
      </c>
      <c r="U10" s="39">
        <v>4.0680436562264157</v>
      </c>
      <c r="V10" s="40">
        <v>4.0485566037735856E-4</v>
      </c>
      <c r="W10" s="40">
        <v>6.0728349056603776E-5</v>
      </c>
      <c r="Y10" s="39">
        <v>4.0680436562264157</v>
      </c>
      <c r="Z10" s="40">
        <v>4.0485566037735856E-4</v>
      </c>
      <c r="AA10" s="40">
        <v>6.0728349056603776E-5</v>
      </c>
      <c r="AC10" s="39">
        <v>4.0680436562264157</v>
      </c>
      <c r="AD10" s="40">
        <v>4.0485566037735856E-4</v>
      </c>
      <c r="AE10" s="40">
        <v>6.0728349056603776E-5</v>
      </c>
      <c r="AG10" s="39">
        <v>4.0680436562264157</v>
      </c>
      <c r="AH10" s="40">
        <v>4.0485566037735856E-4</v>
      </c>
      <c r="AI10" s="40">
        <v>6.0728349056603776E-5</v>
      </c>
      <c r="AK10" s="39">
        <v>4.0680436562264157</v>
      </c>
      <c r="AL10" s="40">
        <v>4.0485566037735856E-4</v>
      </c>
      <c r="AM10" s="40">
        <v>6.0728349056603776E-5</v>
      </c>
      <c r="AO10" s="39">
        <v>4.0680436562264157</v>
      </c>
      <c r="AP10" s="40">
        <v>4.0485566037735856E-4</v>
      </c>
      <c r="AQ10" s="40">
        <v>6.0728349056603776E-5</v>
      </c>
      <c r="AS10" s="39">
        <v>4.0680436562264157</v>
      </c>
      <c r="AT10" s="40">
        <v>4.0485566037735856E-4</v>
      </c>
      <c r="AU10" s="40">
        <v>6.0728349056603776E-5</v>
      </c>
      <c r="AW10" s="39">
        <v>4.0680436562264157</v>
      </c>
      <c r="AX10" s="40">
        <v>4.0485566037735856E-4</v>
      </c>
      <c r="AY10" s="40">
        <v>6.0728349056603776E-5</v>
      </c>
      <c r="BA10" s="39">
        <v>4.0680436562264157</v>
      </c>
      <c r="BB10" s="40">
        <v>4.0485566037735856E-4</v>
      </c>
      <c r="BC10" s="40">
        <v>6.0728349056603776E-5</v>
      </c>
      <c r="BE10" s="39">
        <v>4.0680436562264157</v>
      </c>
      <c r="BF10" s="40">
        <v>4.0485566037735856E-4</v>
      </c>
      <c r="BG10" s="40">
        <v>6.0728349056603776E-5</v>
      </c>
      <c r="BI10" s="39">
        <v>4.0680436562264157</v>
      </c>
      <c r="BJ10" s="40">
        <v>4.0485566037735856E-4</v>
      </c>
      <c r="BK10" s="40">
        <v>6.0728349056603776E-5</v>
      </c>
      <c r="BM10" s="39">
        <v>4.0680436562264157</v>
      </c>
      <c r="BN10" s="40">
        <v>1.0121391509433963E-5</v>
      </c>
      <c r="BO10" s="40">
        <v>6.7206039622641519E-5</v>
      </c>
    </row>
    <row r="11" spans="2:67" x14ac:dyDescent="0.3">
      <c r="B11" s="23"/>
      <c r="C11" s="19" t="s">
        <v>92</v>
      </c>
      <c r="E11" s="39">
        <v>3.8219385419178091</v>
      </c>
      <c r="F11" s="40">
        <v>4.014739726027398E-5</v>
      </c>
      <c r="G11" s="40">
        <v>6.0221095890410959E-5</v>
      </c>
      <c r="I11" s="39">
        <v>4.0520194520547941</v>
      </c>
      <c r="J11" s="40">
        <v>0</v>
      </c>
      <c r="K11" s="40">
        <v>0</v>
      </c>
      <c r="M11" s="39">
        <v>3.8219385419178091</v>
      </c>
      <c r="N11" s="40">
        <v>4.0147397260273978E-4</v>
      </c>
      <c r="O11" s="40">
        <v>6.0221095890410959E-5</v>
      </c>
      <c r="Q11" s="39">
        <v>3.8219385419178091</v>
      </c>
      <c r="R11" s="40">
        <v>4.0147397260273978E-4</v>
      </c>
      <c r="S11" s="40">
        <v>6.0221095890410959E-5</v>
      </c>
      <c r="U11" s="39">
        <v>3.8219385419178091</v>
      </c>
      <c r="V11" s="40">
        <v>4.0147397260273978E-4</v>
      </c>
      <c r="W11" s="40">
        <v>6.0221095890410959E-5</v>
      </c>
      <c r="Y11" s="39">
        <v>3.8219385419178091</v>
      </c>
      <c r="Z11" s="40">
        <v>4.0147397260273978E-4</v>
      </c>
      <c r="AA11" s="40">
        <v>6.0221095890410959E-5</v>
      </c>
      <c r="AC11" s="39">
        <v>3.8219385419178091</v>
      </c>
      <c r="AD11" s="40">
        <v>4.0147397260273978E-4</v>
      </c>
      <c r="AE11" s="40">
        <v>6.0221095890410959E-5</v>
      </c>
      <c r="AG11" s="39">
        <v>3.8219385419178091</v>
      </c>
      <c r="AH11" s="40">
        <v>4.0147397260273978E-4</v>
      </c>
      <c r="AI11" s="40">
        <v>6.0221095890410959E-5</v>
      </c>
      <c r="AK11" s="39">
        <v>3.8219385419178091</v>
      </c>
      <c r="AL11" s="40">
        <v>4.0147397260273978E-4</v>
      </c>
      <c r="AM11" s="40">
        <v>6.0221095890410959E-5</v>
      </c>
      <c r="AO11" s="39">
        <v>3.8219385419178091</v>
      </c>
      <c r="AP11" s="40">
        <v>4.0147397260273978E-4</v>
      </c>
      <c r="AQ11" s="40">
        <v>6.0221095890410959E-5</v>
      </c>
      <c r="AS11" s="39">
        <v>3.8219385419178091</v>
      </c>
      <c r="AT11" s="40">
        <v>4.0147397260273978E-4</v>
      </c>
      <c r="AU11" s="40">
        <v>6.0221095890410959E-5</v>
      </c>
      <c r="AW11" s="39">
        <v>3.8219385419178091</v>
      </c>
      <c r="AX11" s="40">
        <v>4.0147397260273978E-4</v>
      </c>
      <c r="AY11" s="40">
        <v>6.0221095890410959E-5</v>
      </c>
      <c r="BA11" s="39">
        <v>3.8219385419178091</v>
      </c>
      <c r="BB11" s="40">
        <v>4.0147397260273978E-4</v>
      </c>
      <c r="BC11" s="40">
        <v>6.0221095890410959E-5</v>
      </c>
      <c r="BE11" s="39">
        <v>3.8219385419178091</v>
      </c>
      <c r="BF11" s="40">
        <v>4.0147397260273978E-4</v>
      </c>
      <c r="BG11" s="40">
        <v>6.0221095890410959E-5</v>
      </c>
      <c r="BI11" s="39">
        <v>3.8219385419178091</v>
      </c>
      <c r="BJ11" s="40">
        <v>4.0147397260273978E-4</v>
      </c>
      <c r="BK11" s="40">
        <v>6.0221095890410959E-5</v>
      </c>
      <c r="BM11" s="39">
        <v>3.8219385419178091</v>
      </c>
      <c r="BN11" s="40">
        <v>1.0036849315068495E-5</v>
      </c>
      <c r="BO11" s="40">
        <v>6.6644679452054808E-5</v>
      </c>
    </row>
    <row r="12" spans="2:67" x14ac:dyDescent="0.3">
      <c r="B12" s="20"/>
      <c r="C12" s="19" t="s">
        <v>93</v>
      </c>
      <c r="E12" s="39">
        <v>3.8071887527903221</v>
      </c>
      <c r="F12" s="40">
        <v>4.0010951612903228E-5</v>
      </c>
      <c r="G12" s="40">
        <v>6.0016427419354835E-5</v>
      </c>
      <c r="I12" s="39">
        <v>0</v>
      </c>
      <c r="J12" s="40">
        <v>0</v>
      </c>
      <c r="K12" s="40">
        <v>0</v>
      </c>
      <c r="M12" s="39">
        <v>3.8071887527903221</v>
      </c>
      <c r="N12" s="40">
        <v>4.001095161290322E-4</v>
      </c>
      <c r="O12" s="40">
        <v>6.0016427419354835E-5</v>
      </c>
      <c r="Q12" s="39">
        <v>3.8071887527903221</v>
      </c>
      <c r="R12" s="40">
        <v>4.001095161290322E-4</v>
      </c>
      <c r="S12" s="40">
        <v>6.0016427419354835E-5</v>
      </c>
      <c r="U12" s="39">
        <v>3.8071887527903221</v>
      </c>
      <c r="V12" s="40">
        <v>4.001095161290322E-4</v>
      </c>
      <c r="W12" s="40">
        <v>6.0016427419354835E-5</v>
      </c>
      <c r="Y12" s="39">
        <v>3.8071887527903221</v>
      </c>
      <c r="Z12" s="40">
        <v>4.001095161290322E-4</v>
      </c>
      <c r="AA12" s="40">
        <v>6.0016427419354835E-5</v>
      </c>
      <c r="AC12" s="39">
        <v>3.8071887527903221</v>
      </c>
      <c r="AD12" s="40">
        <v>4.001095161290322E-4</v>
      </c>
      <c r="AE12" s="40">
        <v>6.0016427419354835E-5</v>
      </c>
      <c r="AG12" s="39">
        <v>3.8071887527903221</v>
      </c>
      <c r="AH12" s="40">
        <v>4.001095161290322E-4</v>
      </c>
      <c r="AI12" s="40">
        <v>6.0016427419354835E-5</v>
      </c>
      <c r="AK12" s="39">
        <v>3.8071887527903221</v>
      </c>
      <c r="AL12" s="40">
        <v>4.001095161290322E-4</v>
      </c>
      <c r="AM12" s="40">
        <v>6.0016427419354835E-5</v>
      </c>
      <c r="AO12" s="39">
        <v>3.8071887527903221</v>
      </c>
      <c r="AP12" s="40">
        <v>4.001095161290322E-4</v>
      </c>
      <c r="AQ12" s="40">
        <v>6.0016427419354835E-5</v>
      </c>
      <c r="AS12" s="39">
        <v>3.8071887527903221</v>
      </c>
      <c r="AT12" s="40">
        <v>4.001095161290322E-4</v>
      </c>
      <c r="AU12" s="40">
        <v>6.0016427419354835E-5</v>
      </c>
      <c r="AW12" s="39">
        <v>3.8071887527903221</v>
      </c>
      <c r="AX12" s="40">
        <v>4.001095161290322E-4</v>
      </c>
      <c r="AY12" s="40">
        <v>6.0016427419354835E-5</v>
      </c>
      <c r="BA12" s="39">
        <v>3.8071887527903221</v>
      </c>
      <c r="BB12" s="40">
        <v>4.001095161290322E-4</v>
      </c>
      <c r="BC12" s="40">
        <v>6.0016427419354835E-5</v>
      </c>
      <c r="BE12" s="39">
        <v>3.8071887527903221</v>
      </c>
      <c r="BF12" s="40">
        <v>4.001095161290322E-4</v>
      </c>
      <c r="BG12" s="40">
        <v>6.0016427419354835E-5</v>
      </c>
      <c r="BI12" s="39">
        <v>3.8071887527903221</v>
      </c>
      <c r="BJ12" s="40">
        <v>4.001095161290322E-4</v>
      </c>
      <c r="BK12" s="40">
        <v>6.0016427419354835E-5</v>
      </c>
      <c r="BM12" s="39">
        <v>3.8071887527903221</v>
      </c>
      <c r="BN12" s="40">
        <v>1.0002737903225807E-5</v>
      </c>
      <c r="BO12" s="40">
        <v>6.6418179677419346E-5</v>
      </c>
    </row>
    <row r="13" spans="2:67" x14ac:dyDescent="0.3">
      <c r="B13" s="23"/>
      <c r="C13" s="19" t="s">
        <v>94</v>
      </c>
      <c r="E13" s="39">
        <v>3.7784534397757015</v>
      </c>
      <c r="F13" s="40">
        <v>3.8933327102803748E-5</v>
      </c>
      <c r="G13" s="40">
        <v>5.8399990654205615E-5</v>
      </c>
      <c r="I13" s="39">
        <v>0</v>
      </c>
      <c r="J13" s="40">
        <v>0</v>
      </c>
      <c r="K13" s="40">
        <v>0</v>
      </c>
      <c r="M13" s="39">
        <v>3.7784534397757015</v>
      </c>
      <c r="N13" s="40">
        <v>3.8933327102803742E-4</v>
      </c>
      <c r="O13" s="40">
        <v>5.8399990654205615E-5</v>
      </c>
      <c r="Q13" s="39">
        <v>3.7784534397757015</v>
      </c>
      <c r="R13" s="40">
        <v>3.8933327102803742E-4</v>
      </c>
      <c r="S13" s="40">
        <v>5.8399990654205615E-5</v>
      </c>
      <c r="U13" s="39">
        <v>3.7784534397757015</v>
      </c>
      <c r="V13" s="40">
        <v>3.8933327102803742E-4</v>
      </c>
      <c r="W13" s="40">
        <v>5.8399990654205615E-5</v>
      </c>
      <c r="Y13" s="39">
        <v>3.7784534397757015</v>
      </c>
      <c r="Z13" s="40">
        <v>3.8933327102803742E-4</v>
      </c>
      <c r="AA13" s="40">
        <v>5.8399990654205615E-5</v>
      </c>
      <c r="AC13" s="39">
        <v>3.7784534397757015</v>
      </c>
      <c r="AD13" s="40">
        <v>3.8933327102803742E-4</v>
      </c>
      <c r="AE13" s="40">
        <v>5.8399990654205615E-5</v>
      </c>
      <c r="AG13" s="39">
        <v>3.7784534397757015</v>
      </c>
      <c r="AH13" s="40">
        <v>3.8933327102803742E-4</v>
      </c>
      <c r="AI13" s="40">
        <v>5.8399990654205615E-5</v>
      </c>
      <c r="AK13" s="39">
        <v>3.7784534397757015</v>
      </c>
      <c r="AL13" s="40">
        <v>3.8933327102803742E-4</v>
      </c>
      <c r="AM13" s="40">
        <v>5.8399990654205615E-5</v>
      </c>
      <c r="AO13" s="39">
        <v>3.7784534397757015</v>
      </c>
      <c r="AP13" s="40">
        <v>3.8933327102803742E-4</v>
      </c>
      <c r="AQ13" s="40">
        <v>5.8399990654205615E-5</v>
      </c>
      <c r="AS13" s="39">
        <v>3.7784534397757015</v>
      </c>
      <c r="AT13" s="40">
        <v>3.8933327102803742E-4</v>
      </c>
      <c r="AU13" s="40">
        <v>5.8399990654205615E-5</v>
      </c>
      <c r="AW13" s="39">
        <v>3.7784534397757015</v>
      </c>
      <c r="AX13" s="40">
        <v>3.8933327102803742E-4</v>
      </c>
      <c r="AY13" s="40">
        <v>5.8399990654205615E-5</v>
      </c>
      <c r="BA13" s="39">
        <v>3.7784534397757015</v>
      </c>
      <c r="BB13" s="40">
        <v>3.8933327102803742E-4</v>
      </c>
      <c r="BC13" s="40">
        <v>5.8399990654205615E-5</v>
      </c>
      <c r="BE13" s="39">
        <v>3.7784534397757015</v>
      </c>
      <c r="BF13" s="40">
        <v>3.8933327102803742E-4</v>
      </c>
      <c r="BG13" s="40">
        <v>5.8399990654205615E-5</v>
      </c>
      <c r="BI13" s="39">
        <v>3.7784534397757015</v>
      </c>
      <c r="BJ13" s="40">
        <v>3.8933327102803742E-4</v>
      </c>
      <c r="BK13" s="40">
        <v>5.8399990654205615E-5</v>
      </c>
      <c r="BM13" s="39">
        <v>3.7784534397757015</v>
      </c>
      <c r="BN13" s="40">
        <v>9.7333317757009369E-6</v>
      </c>
      <c r="BO13" s="40">
        <v>6.4629322990654209E-5</v>
      </c>
    </row>
    <row r="14" spans="2:67" x14ac:dyDescent="0.3">
      <c r="B14" s="20"/>
      <c r="C14" s="19" t="s">
        <v>95</v>
      </c>
      <c r="E14" s="39">
        <v>3.9400527028037384</v>
      </c>
      <c r="F14" s="40">
        <v>3.8933327102803748E-5</v>
      </c>
      <c r="G14" s="40">
        <v>5.8399990654205615E-5</v>
      </c>
      <c r="I14" s="39">
        <v>0</v>
      </c>
      <c r="J14" s="40">
        <v>0</v>
      </c>
      <c r="K14" s="40">
        <v>0</v>
      </c>
      <c r="M14" s="39">
        <v>3.9400527028037384</v>
      </c>
      <c r="N14" s="40">
        <v>3.8933327102803742E-4</v>
      </c>
      <c r="O14" s="40">
        <v>5.8399990654205615E-5</v>
      </c>
      <c r="Q14" s="39">
        <v>3.9400527028037384</v>
      </c>
      <c r="R14" s="40">
        <v>3.8933327102803742E-4</v>
      </c>
      <c r="S14" s="40">
        <v>5.8399990654205615E-5</v>
      </c>
      <c r="U14" s="39">
        <v>3.9400527028037384</v>
      </c>
      <c r="V14" s="40">
        <v>3.8933327102803742E-4</v>
      </c>
      <c r="W14" s="40">
        <v>5.8399990654205615E-5</v>
      </c>
      <c r="Y14" s="39">
        <v>3.9400527028037384</v>
      </c>
      <c r="Z14" s="40">
        <v>3.8933327102803742E-4</v>
      </c>
      <c r="AA14" s="40">
        <v>5.8399990654205615E-5</v>
      </c>
      <c r="AC14" s="39">
        <v>3.9400527028037384</v>
      </c>
      <c r="AD14" s="40">
        <v>3.8933327102803742E-4</v>
      </c>
      <c r="AE14" s="40">
        <v>5.8399990654205615E-5</v>
      </c>
      <c r="AG14" s="39">
        <v>3.9400527028037384</v>
      </c>
      <c r="AH14" s="40">
        <v>3.8933327102803742E-4</v>
      </c>
      <c r="AI14" s="40">
        <v>5.8399990654205615E-5</v>
      </c>
      <c r="AK14" s="39">
        <v>3.9400527028037384</v>
      </c>
      <c r="AL14" s="40">
        <v>3.8933327102803742E-4</v>
      </c>
      <c r="AM14" s="40">
        <v>5.8399990654205615E-5</v>
      </c>
      <c r="AO14" s="39">
        <v>3.9400527028037384</v>
      </c>
      <c r="AP14" s="40">
        <v>3.8933327102803742E-4</v>
      </c>
      <c r="AQ14" s="40">
        <v>5.8399990654205615E-5</v>
      </c>
      <c r="AS14" s="39">
        <v>3.9400527028037384</v>
      </c>
      <c r="AT14" s="40">
        <v>3.8933327102803742E-4</v>
      </c>
      <c r="AU14" s="40">
        <v>5.8399990654205615E-5</v>
      </c>
      <c r="AW14" s="39">
        <v>3.9400527028037384</v>
      </c>
      <c r="AX14" s="40">
        <v>3.8933327102803742E-4</v>
      </c>
      <c r="AY14" s="40">
        <v>5.8399990654205615E-5</v>
      </c>
      <c r="BA14" s="39">
        <v>3.9400527028037384</v>
      </c>
      <c r="BB14" s="40">
        <v>3.8933327102803742E-4</v>
      </c>
      <c r="BC14" s="40">
        <v>5.8399990654205615E-5</v>
      </c>
      <c r="BE14" s="39">
        <v>3.9400527028037384</v>
      </c>
      <c r="BF14" s="40">
        <v>3.8933327102803742E-4</v>
      </c>
      <c r="BG14" s="40">
        <v>5.8399990654205615E-5</v>
      </c>
      <c r="BI14" s="39">
        <v>3.9400527028037384</v>
      </c>
      <c r="BJ14" s="40">
        <v>3.8933327102803742E-4</v>
      </c>
      <c r="BK14" s="40">
        <v>5.8399990654205615E-5</v>
      </c>
      <c r="BM14" s="39">
        <v>3.9400527028037384</v>
      </c>
      <c r="BN14" s="40">
        <v>9.7333317757009369E-6</v>
      </c>
      <c r="BO14" s="40">
        <v>6.4629322990654209E-5</v>
      </c>
    </row>
    <row r="15" spans="2:67" x14ac:dyDescent="0.3">
      <c r="B15" s="23"/>
      <c r="C15" s="19" t="s">
        <v>96</v>
      </c>
      <c r="E15" s="39">
        <v>4.2147817799999991</v>
      </c>
      <c r="F15" s="40">
        <v>3.9774599999999997E-5</v>
      </c>
      <c r="G15" s="40">
        <v>5.9661899999999999E-5</v>
      </c>
      <c r="I15" s="39">
        <v>0</v>
      </c>
      <c r="J15" s="40">
        <v>0</v>
      </c>
      <c r="K15" s="40">
        <v>0</v>
      </c>
      <c r="M15" s="39">
        <v>4.2147817799999991</v>
      </c>
      <c r="N15" s="40">
        <v>3.9774600000000004E-4</v>
      </c>
      <c r="O15" s="40">
        <v>5.9661899999999999E-5</v>
      </c>
      <c r="Q15" s="39">
        <v>4.2147817799999991</v>
      </c>
      <c r="R15" s="40">
        <v>3.9774600000000004E-4</v>
      </c>
      <c r="S15" s="40">
        <v>5.9661899999999999E-5</v>
      </c>
      <c r="U15" s="39">
        <v>4.2147817799999991</v>
      </c>
      <c r="V15" s="40">
        <v>3.9774600000000004E-4</v>
      </c>
      <c r="W15" s="40">
        <v>5.9661899999999999E-5</v>
      </c>
      <c r="Y15" s="39">
        <v>4.2147817799999991</v>
      </c>
      <c r="Z15" s="40">
        <v>3.9774600000000004E-4</v>
      </c>
      <c r="AA15" s="40">
        <v>5.9661899999999999E-5</v>
      </c>
      <c r="AC15" s="39">
        <v>4.2147817799999991</v>
      </c>
      <c r="AD15" s="40">
        <v>3.9774600000000004E-4</v>
      </c>
      <c r="AE15" s="40">
        <v>5.9661899999999999E-5</v>
      </c>
      <c r="AG15" s="39">
        <v>4.2147817799999991</v>
      </c>
      <c r="AH15" s="40">
        <v>3.9774600000000004E-4</v>
      </c>
      <c r="AI15" s="40">
        <v>5.9661899999999999E-5</v>
      </c>
      <c r="AK15" s="39">
        <v>4.2147817799999991</v>
      </c>
      <c r="AL15" s="40">
        <v>3.9774600000000004E-4</v>
      </c>
      <c r="AM15" s="40">
        <v>5.9661899999999999E-5</v>
      </c>
      <c r="AO15" s="39">
        <v>4.2147817799999991</v>
      </c>
      <c r="AP15" s="40">
        <v>3.9774600000000004E-4</v>
      </c>
      <c r="AQ15" s="40">
        <v>5.9661899999999999E-5</v>
      </c>
      <c r="AS15" s="39">
        <v>4.2147817799999991</v>
      </c>
      <c r="AT15" s="40">
        <v>3.9774600000000004E-4</v>
      </c>
      <c r="AU15" s="40">
        <v>5.9661899999999999E-5</v>
      </c>
      <c r="AW15" s="39">
        <v>4.2147817799999991</v>
      </c>
      <c r="AX15" s="40">
        <v>3.9774600000000004E-4</v>
      </c>
      <c r="AY15" s="40">
        <v>5.9661899999999999E-5</v>
      </c>
      <c r="BA15" s="39">
        <v>4.2147817799999991</v>
      </c>
      <c r="BB15" s="40">
        <v>3.9774600000000004E-4</v>
      </c>
      <c r="BC15" s="40">
        <v>5.9661899999999999E-5</v>
      </c>
      <c r="BE15" s="39">
        <v>4.2147817799999991</v>
      </c>
      <c r="BF15" s="40">
        <v>3.9774600000000004E-4</v>
      </c>
      <c r="BG15" s="40">
        <v>5.9661899999999999E-5</v>
      </c>
      <c r="BI15" s="39">
        <v>4.2147817799999991</v>
      </c>
      <c r="BJ15" s="40">
        <v>3.9774600000000004E-4</v>
      </c>
      <c r="BK15" s="40">
        <v>5.9661899999999999E-5</v>
      </c>
      <c r="BM15" s="39">
        <v>4.4366123999999996</v>
      </c>
      <c r="BN15" s="40">
        <v>1.0467E-5</v>
      </c>
      <c r="BO15" s="40">
        <v>6.9500879999999989E-5</v>
      </c>
    </row>
    <row r="16" spans="2:67" x14ac:dyDescent="0.3">
      <c r="B16" s="23"/>
      <c r="C16" s="19" t="s">
        <v>97</v>
      </c>
      <c r="E16" s="39">
        <v>4.0010301333333329</v>
      </c>
      <c r="F16" s="40">
        <v>4.1022181818181816E-5</v>
      </c>
      <c r="G16" s="40">
        <v>6.1533272727272727E-5</v>
      </c>
      <c r="I16" s="39">
        <v>0</v>
      </c>
      <c r="J16" s="40">
        <v>0</v>
      </c>
      <c r="K16" s="40">
        <v>0</v>
      </c>
      <c r="M16" s="39">
        <v>4.0010301333333329</v>
      </c>
      <c r="N16" s="40">
        <v>4.1022181818181809E-4</v>
      </c>
      <c r="O16" s="40">
        <v>6.1533272727272727E-5</v>
      </c>
      <c r="Q16" s="39">
        <v>4.0010301333333329</v>
      </c>
      <c r="R16" s="40">
        <v>4.1022181818181809E-4</v>
      </c>
      <c r="S16" s="40">
        <v>6.1533272727272727E-5</v>
      </c>
      <c r="U16" s="39">
        <v>4.0010301333333329</v>
      </c>
      <c r="V16" s="40">
        <v>4.1022181818181809E-4</v>
      </c>
      <c r="W16" s="40">
        <v>6.1533272727272727E-5</v>
      </c>
      <c r="Y16" s="39">
        <v>4.0010301333333329</v>
      </c>
      <c r="Z16" s="40">
        <v>4.1022181818181809E-4</v>
      </c>
      <c r="AA16" s="40">
        <v>6.1533272727272727E-5</v>
      </c>
      <c r="AC16" s="39">
        <v>4.0010301333333329</v>
      </c>
      <c r="AD16" s="40">
        <v>4.1022181818181809E-4</v>
      </c>
      <c r="AE16" s="40">
        <v>6.1533272727272727E-5</v>
      </c>
      <c r="AG16" s="39">
        <v>4.0010301333333329</v>
      </c>
      <c r="AH16" s="40">
        <v>4.1022181818181809E-4</v>
      </c>
      <c r="AI16" s="40">
        <v>6.1533272727272727E-5</v>
      </c>
      <c r="AK16" s="39">
        <v>4.0010301333333329</v>
      </c>
      <c r="AL16" s="40">
        <v>4.1022181818181809E-4</v>
      </c>
      <c r="AM16" s="40">
        <v>6.1533272727272727E-5</v>
      </c>
      <c r="AO16" s="39">
        <v>4.0010301333333329</v>
      </c>
      <c r="AP16" s="40">
        <v>4.1022181818181809E-4</v>
      </c>
      <c r="AQ16" s="40">
        <v>6.1533272727272727E-5</v>
      </c>
      <c r="AS16" s="39">
        <v>4.0010301333333329</v>
      </c>
      <c r="AT16" s="40">
        <v>4.1022181818181809E-4</v>
      </c>
      <c r="AU16" s="40">
        <v>6.1533272727272727E-5</v>
      </c>
      <c r="AW16" s="39">
        <v>4.0010301333333329</v>
      </c>
      <c r="AX16" s="40">
        <v>4.1022181818181809E-4</v>
      </c>
      <c r="AY16" s="40">
        <v>6.1533272727272727E-5</v>
      </c>
      <c r="BA16" s="39">
        <v>4.0010301333333329</v>
      </c>
      <c r="BB16" s="40">
        <v>4.1022181818181809E-4</v>
      </c>
      <c r="BC16" s="40">
        <v>6.1533272727272727E-5</v>
      </c>
      <c r="BE16" s="39">
        <v>4.0010301333333329</v>
      </c>
      <c r="BF16" s="40">
        <v>4.1022181818181809E-4</v>
      </c>
      <c r="BG16" s="40">
        <v>6.1533272727272727E-5</v>
      </c>
      <c r="BI16" s="39">
        <v>4.0010301333333329</v>
      </c>
      <c r="BJ16" s="40">
        <v>4.1022181818181809E-4</v>
      </c>
      <c r="BK16" s="40">
        <v>6.1533272727272727E-5</v>
      </c>
      <c r="BM16" s="39">
        <v>4.0010301333333329</v>
      </c>
      <c r="BN16" s="40">
        <v>1.0255545454545454E-5</v>
      </c>
      <c r="BO16" s="40">
        <v>6.8096821818181805E-5</v>
      </c>
    </row>
    <row r="17" spans="2:67" x14ac:dyDescent="0.3">
      <c r="B17" s="23"/>
      <c r="C17" s="19" t="s">
        <v>98</v>
      </c>
      <c r="E17" s="39">
        <v>4.4672097268965514</v>
      </c>
      <c r="F17" s="40">
        <v>4.1723627586206893E-5</v>
      </c>
      <c r="G17" s="40">
        <v>6.258544137931035E-5</v>
      </c>
      <c r="I17" s="39">
        <v>4.5796373379310351</v>
      </c>
      <c r="J17" s="40">
        <v>-1.4437241379310345E-7</v>
      </c>
      <c r="K17" s="40">
        <v>0</v>
      </c>
      <c r="M17" s="39">
        <v>4.4672097268965514</v>
      </c>
      <c r="N17" s="40">
        <v>4.1723627586206895E-4</v>
      </c>
      <c r="O17" s="40">
        <v>6.258544137931035E-5</v>
      </c>
      <c r="Q17" s="39">
        <v>4.4672097268965514</v>
      </c>
      <c r="R17" s="40">
        <v>4.1723627586206895E-4</v>
      </c>
      <c r="S17" s="40">
        <v>6.258544137931035E-5</v>
      </c>
      <c r="U17" s="39">
        <v>4.4672097268965514</v>
      </c>
      <c r="V17" s="40">
        <v>4.1723627586206895E-4</v>
      </c>
      <c r="W17" s="40">
        <v>6.258544137931035E-5</v>
      </c>
      <c r="Y17" s="39">
        <v>4.4672097268965514</v>
      </c>
      <c r="Z17" s="40">
        <v>4.1723627586206895E-4</v>
      </c>
      <c r="AA17" s="40">
        <v>6.258544137931035E-5</v>
      </c>
      <c r="AC17" s="39">
        <v>4.4672097268965514</v>
      </c>
      <c r="AD17" s="40">
        <v>4.1723627586206895E-4</v>
      </c>
      <c r="AE17" s="40">
        <v>6.258544137931035E-5</v>
      </c>
      <c r="AG17" s="39">
        <v>4.4672097268965514</v>
      </c>
      <c r="AH17" s="40">
        <v>4.1723627586206895E-4</v>
      </c>
      <c r="AI17" s="40">
        <v>6.258544137931035E-5</v>
      </c>
      <c r="AK17" s="39">
        <v>4.4672097268965514</v>
      </c>
      <c r="AL17" s="40">
        <v>4.1723627586206895E-4</v>
      </c>
      <c r="AM17" s="40">
        <v>6.258544137931035E-5</v>
      </c>
      <c r="AO17" s="39">
        <v>4.4672097268965514</v>
      </c>
      <c r="AP17" s="40">
        <v>4.1723627586206895E-4</v>
      </c>
      <c r="AQ17" s="40">
        <v>6.258544137931035E-5</v>
      </c>
      <c r="AS17" s="39">
        <v>4.4672097268965514</v>
      </c>
      <c r="AT17" s="40">
        <v>4.1723627586206895E-4</v>
      </c>
      <c r="AU17" s="40">
        <v>6.258544137931035E-5</v>
      </c>
      <c r="AW17" s="39">
        <v>4.4672097268965514</v>
      </c>
      <c r="AX17" s="40">
        <v>4.1723627586206895E-4</v>
      </c>
      <c r="AY17" s="40">
        <v>6.258544137931035E-5</v>
      </c>
      <c r="BA17" s="39">
        <v>4.4672097268965514</v>
      </c>
      <c r="BB17" s="40">
        <v>4.1723627586206895E-4</v>
      </c>
      <c r="BC17" s="40">
        <v>6.258544137931035E-5</v>
      </c>
      <c r="BE17" s="39">
        <v>4.4672097268965514</v>
      </c>
      <c r="BF17" s="40">
        <v>4.1723627586206895E-4</v>
      </c>
      <c r="BG17" s="40">
        <v>6.258544137931035E-5</v>
      </c>
      <c r="BI17" s="39">
        <v>4.4672097268965514</v>
      </c>
      <c r="BJ17" s="40">
        <v>4.1723627586206895E-4</v>
      </c>
      <c r="BK17" s="40">
        <v>6.258544137931035E-5</v>
      </c>
      <c r="BM17" s="39">
        <v>4.4672097268965514</v>
      </c>
      <c r="BN17" s="40">
        <v>1.0430906896551723E-5</v>
      </c>
      <c r="BO17" s="40">
        <v>6.9261221793103441E-5</v>
      </c>
    </row>
    <row r="18" spans="2:67" x14ac:dyDescent="0.3">
      <c r="B18" s="23"/>
      <c r="C18" s="19" t="s">
        <v>99</v>
      </c>
      <c r="E18" s="39">
        <v>3.2084844000000001</v>
      </c>
      <c r="F18" s="40">
        <v>3.9774599999999997E-5</v>
      </c>
      <c r="G18" s="40">
        <v>5.9661899999999999E-5</v>
      </c>
      <c r="I18" s="39">
        <v>2.3638591217267488</v>
      </c>
      <c r="J18" s="40">
        <v>0</v>
      </c>
      <c r="K18" s="40">
        <v>0</v>
      </c>
      <c r="M18" s="39">
        <v>3.2084844000000001</v>
      </c>
      <c r="N18" s="40">
        <v>3.9774600000000004E-4</v>
      </c>
      <c r="O18" s="40">
        <v>5.9661899999999999E-5</v>
      </c>
      <c r="Q18" s="39">
        <v>3.2084844000000001</v>
      </c>
      <c r="R18" s="40">
        <v>3.9774600000000004E-4</v>
      </c>
      <c r="S18" s="40">
        <v>5.9661899999999999E-5</v>
      </c>
      <c r="U18" s="39">
        <v>3.2084844000000001</v>
      </c>
      <c r="V18" s="40">
        <v>3.9774600000000004E-4</v>
      </c>
      <c r="W18" s="40">
        <v>5.9661899999999999E-5</v>
      </c>
      <c r="Y18" s="39">
        <v>3.2084844000000001</v>
      </c>
      <c r="Z18" s="40">
        <v>3.9774600000000004E-4</v>
      </c>
      <c r="AA18" s="40">
        <v>5.9661899999999999E-5</v>
      </c>
      <c r="AC18" s="39">
        <v>3.2084844000000001</v>
      </c>
      <c r="AD18" s="40">
        <v>3.9774600000000004E-4</v>
      </c>
      <c r="AE18" s="40">
        <v>5.9661899999999999E-5</v>
      </c>
      <c r="AG18" s="39">
        <v>3.2084844000000001</v>
      </c>
      <c r="AH18" s="40">
        <v>3.9774600000000004E-4</v>
      </c>
      <c r="AI18" s="40">
        <v>5.9661899999999999E-5</v>
      </c>
      <c r="AK18" s="39">
        <v>3.2084844000000001</v>
      </c>
      <c r="AL18" s="40">
        <v>3.9774600000000004E-4</v>
      </c>
      <c r="AM18" s="40">
        <v>5.9661899999999999E-5</v>
      </c>
      <c r="AO18" s="39">
        <v>3.2084844000000001</v>
      </c>
      <c r="AP18" s="40">
        <v>3.9774600000000004E-4</v>
      </c>
      <c r="AQ18" s="40">
        <v>5.9661899999999999E-5</v>
      </c>
      <c r="AS18" s="39">
        <v>3.2084844000000001</v>
      </c>
      <c r="AT18" s="40">
        <v>3.9774600000000004E-4</v>
      </c>
      <c r="AU18" s="40">
        <v>5.9661899999999999E-5</v>
      </c>
      <c r="AW18" s="39">
        <v>3.2084844000000001</v>
      </c>
      <c r="AX18" s="40">
        <v>3.9774600000000004E-4</v>
      </c>
      <c r="AY18" s="40">
        <v>5.9661899999999999E-5</v>
      </c>
      <c r="BA18" s="39">
        <v>3.2084844000000001</v>
      </c>
      <c r="BB18" s="40">
        <v>3.9774600000000004E-4</v>
      </c>
      <c r="BC18" s="40">
        <v>5.9661899999999999E-5</v>
      </c>
      <c r="BE18" s="39">
        <v>3.2084844000000001</v>
      </c>
      <c r="BF18" s="40">
        <v>3.9774600000000004E-4</v>
      </c>
      <c r="BG18" s="40">
        <v>5.9661899999999999E-5</v>
      </c>
      <c r="BI18" s="39">
        <v>3.2084844000000001</v>
      </c>
      <c r="BJ18" s="40">
        <v>3.9774600000000004E-4</v>
      </c>
      <c r="BK18" s="40">
        <v>5.9661899999999999E-5</v>
      </c>
      <c r="BM18" s="39">
        <v>3.226666666666667</v>
      </c>
      <c r="BN18" s="40">
        <v>1.0000000000000001E-5</v>
      </c>
      <c r="BO18" s="40">
        <v>6.6399999999999988E-5</v>
      </c>
    </row>
    <row r="19" spans="2:67" x14ac:dyDescent="0.3">
      <c r="B19" s="23"/>
      <c r="C19" s="19" t="s">
        <v>100</v>
      </c>
      <c r="E19" s="39">
        <v>1.6504460553121107</v>
      </c>
      <c r="F19" s="40">
        <v>3.7200136483368393E-5</v>
      </c>
      <c r="G19" s="40">
        <v>3.7200136483368391E-6</v>
      </c>
      <c r="I19" s="39">
        <v>1.4692612045175342</v>
      </c>
      <c r="J19" s="40">
        <v>0</v>
      </c>
      <c r="K19" s="40">
        <v>0</v>
      </c>
      <c r="M19" s="39">
        <v>1.6504460553121107</v>
      </c>
      <c r="N19" s="40">
        <v>3.7200136483368393E-5</v>
      </c>
      <c r="O19" s="40">
        <v>3.7200136483368391E-6</v>
      </c>
      <c r="Q19" s="39">
        <v>1.6504460553121107</v>
      </c>
      <c r="R19" s="40">
        <v>3.7200136483368393E-5</v>
      </c>
      <c r="S19" s="40">
        <v>3.7200136483368391E-6</v>
      </c>
      <c r="U19" s="39">
        <v>1.6504460553121107</v>
      </c>
      <c r="V19" s="40">
        <v>3.7200136483368393E-5</v>
      </c>
      <c r="W19" s="40">
        <v>3.7200136483368391E-6</v>
      </c>
      <c r="Y19" s="39">
        <v>1.6504460553121107</v>
      </c>
      <c r="Z19" s="40">
        <v>3.7200136483368393E-5</v>
      </c>
      <c r="AA19" s="40">
        <v>3.7200136483368391E-6</v>
      </c>
      <c r="AC19" s="39">
        <v>1.6504460553121107</v>
      </c>
      <c r="AD19" s="40">
        <v>3.7200136483368393E-5</v>
      </c>
      <c r="AE19" s="40">
        <v>3.7200136483368391E-6</v>
      </c>
      <c r="AG19" s="39">
        <v>1.6504460553121107</v>
      </c>
      <c r="AH19" s="40">
        <v>3.7200136483368393E-5</v>
      </c>
      <c r="AI19" s="40">
        <v>3.7200136483368391E-6</v>
      </c>
      <c r="AK19" s="39">
        <v>1.6504460553121107</v>
      </c>
      <c r="AL19" s="40">
        <v>3.7200136483368393E-5</v>
      </c>
      <c r="AM19" s="40">
        <v>3.7200136483368391E-6</v>
      </c>
      <c r="AO19" s="39">
        <v>1.6504460553121107</v>
      </c>
      <c r="AP19" s="40">
        <v>3.7200136483368393E-5</v>
      </c>
      <c r="AQ19" s="40">
        <v>3.7200136483368391E-6</v>
      </c>
      <c r="AS19" s="39">
        <v>1.6504460553121107</v>
      </c>
      <c r="AT19" s="40">
        <v>3.7200136483368393E-5</v>
      </c>
      <c r="AU19" s="40">
        <v>3.7200136483368391E-6</v>
      </c>
      <c r="AW19" s="39">
        <v>1.6504460553121107</v>
      </c>
      <c r="AX19" s="40">
        <v>3.7200136483368393E-5</v>
      </c>
      <c r="AY19" s="40">
        <v>3.7200136483368391E-6</v>
      </c>
      <c r="BA19" s="39">
        <v>1.6504460553121107</v>
      </c>
      <c r="BB19" s="40">
        <v>3.7200136483368393E-5</v>
      </c>
      <c r="BC19" s="40">
        <v>3.7200136483368391E-6</v>
      </c>
      <c r="BE19" s="39">
        <v>1.6504460553121107</v>
      </c>
      <c r="BF19" s="40">
        <v>3.7200136483368393E-5</v>
      </c>
      <c r="BG19" s="40">
        <v>3.7200136483368391E-6</v>
      </c>
      <c r="BI19" s="39">
        <v>1.6504460553121107</v>
      </c>
      <c r="BJ19" s="40">
        <v>3.7200136483368393E-5</v>
      </c>
      <c r="BK19" s="40">
        <v>3.7200136483368391E-6</v>
      </c>
      <c r="BM19" s="39">
        <v>1.6504460553121107</v>
      </c>
      <c r="BN19" s="40">
        <v>1.5449291999999999E-5</v>
      </c>
      <c r="BO19" s="40">
        <v>3.9942072000000002E-5</v>
      </c>
    </row>
    <row r="20" spans="2:67" x14ac:dyDescent="0.3">
      <c r="B20" s="23"/>
      <c r="C20" s="19" t="s">
        <v>101</v>
      </c>
      <c r="E20" s="39">
        <v>10.674640933552293</v>
      </c>
      <c r="F20" s="40">
        <v>4.1119572163144436E-5</v>
      </c>
      <c r="G20" s="40">
        <v>4.1119572163144436E-6</v>
      </c>
      <c r="I20" s="39">
        <v>11.435236485370003</v>
      </c>
      <c r="J20" s="40">
        <v>0</v>
      </c>
      <c r="K20" s="40">
        <v>0</v>
      </c>
      <c r="M20" s="39">
        <v>10.674640933552293</v>
      </c>
      <c r="N20" s="40">
        <v>4.1119572163144436E-5</v>
      </c>
      <c r="O20" s="40">
        <v>4.1119572163144436E-6</v>
      </c>
      <c r="Q20" s="39">
        <v>10.674640933552293</v>
      </c>
      <c r="R20" s="40">
        <v>4.1119572163144436E-5</v>
      </c>
      <c r="S20" s="40">
        <v>4.1119572163144436E-6</v>
      </c>
      <c r="U20" s="39">
        <v>10.674640933552293</v>
      </c>
      <c r="V20" s="40">
        <v>4.1119572163144436E-5</v>
      </c>
      <c r="W20" s="40">
        <v>4.1119572163144436E-6</v>
      </c>
      <c r="Y20" s="39">
        <v>10.674640933552293</v>
      </c>
      <c r="Z20" s="40">
        <v>4.1119572163144436E-5</v>
      </c>
      <c r="AA20" s="40">
        <v>4.1119572163144436E-6</v>
      </c>
      <c r="AC20" s="39">
        <v>10.674640933552293</v>
      </c>
      <c r="AD20" s="40">
        <v>4.1119572163144436E-5</v>
      </c>
      <c r="AE20" s="40">
        <v>4.1119572163144436E-6</v>
      </c>
      <c r="AG20" s="39">
        <v>10.674640933552293</v>
      </c>
      <c r="AH20" s="40">
        <v>4.1119572163144436E-5</v>
      </c>
      <c r="AI20" s="40">
        <v>4.1119572163144436E-6</v>
      </c>
      <c r="AK20" s="39">
        <v>10.674640933552293</v>
      </c>
      <c r="AL20" s="40">
        <v>4.1119572163144436E-5</v>
      </c>
      <c r="AM20" s="40">
        <v>4.1119572163144436E-6</v>
      </c>
      <c r="AO20" s="39">
        <v>10.674640933552293</v>
      </c>
      <c r="AP20" s="40">
        <v>4.1119572163144436E-5</v>
      </c>
      <c r="AQ20" s="40">
        <v>4.1119572163144436E-6</v>
      </c>
      <c r="AS20" s="39">
        <v>10.674640933552293</v>
      </c>
      <c r="AT20" s="40">
        <v>4.1119572163144436E-5</v>
      </c>
      <c r="AU20" s="40">
        <v>4.1119572163144436E-6</v>
      </c>
      <c r="AW20" s="39">
        <v>10.674640933552293</v>
      </c>
      <c r="AX20" s="40">
        <v>4.1119572163144436E-5</v>
      </c>
      <c r="AY20" s="40">
        <v>4.1119572163144436E-6</v>
      </c>
      <c r="BA20" s="39">
        <v>10.674640933552293</v>
      </c>
      <c r="BB20" s="40">
        <v>4.1119572163144436E-5</v>
      </c>
      <c r="BC20" s="40">
        <v>4.1119572163144436E-6</v>
      </c>
      <c r="BE20" s="39">
        <v>10.674640933552293</v>
      </c>
      <c r="BF20" s="40">
        <v>4.1119572163144436E-5</v>
      </c>
      <c r="BG20" s="40">
        <v>4.1119572163144436E-6</v>
      </c>
      <c r="BI20" s="39">
        <v>10.674640933552293</v>
      </c>
      <c r="BJ20" s="40">
        <v>4.1119572163144436E-5</v>
      </c>
      <c r="BK20" s="40">
        <v>4.1119572163144436E-6</v>
      </c>
      <c r="BM20" s="39">
        <v>10.674640933552293</v>
      </c>
      <c r="BN20" s="40">
        <v>1.716588E-5</v>
      </c>
      <c r="BO20" s="40">
        <v>4.4380080000000004E-5</v>
      </c>
    </row>
    <row r="21" spans="2:67" x14ac:dyDescent="0.3">
      <c r="B21" s="23"/>
      <c r="C21" s="19" t="s">
        <v>102</v>
      </c>
      <c r="E21" s="39">
        <v>7.1699803112703453</v>
      </c>
      <c r="F21" s="40">
        <v>3.9424378544375066E-5</v>
      </c>
      <c r="G21" s="40">
        <v>3.942437854437507E-6</v>
      </c>
      <c r="I21" s="39">
        <v>5.6003837453475578</v>
      </c>
      <c r="J21" s="40">
        <v>0</v>
      </c>
      <c r="K21" s="40">
        <v>0</v>
      </c>
      <c r="M21" s="39">
        <v>7.1699803112703453</v>
      </c>
      <c r="N21" s="40">
        <v>3.9424378544375066E-5</v>
      </c>
      <c r="O21" s="40">
        <v>3.942437854437507E-6</v>
      </c>
      <c r="Q21" s="39">
        <v>7.1699803112703453</v>
      </c>
      <c r="R21" s="40">
        <v>3.9424378544375066E-5</v>
      </c>
      <c r="S21" s="40">
        <v>3.942437854437507E-6</v>
      </c>
      <c r="U21" s="39">
        <v>7.1699803112703453</v>
      </c>
      <c r="V21" s="40">
        <v>3.9424378544375066E-5</v>
      </c>
      <c r="W21" s="40">
        <v>3.942437854437507E-6</v>
      </c>
      <c r="Y21" s="39">
        <v>7.1699803112703453</v>
      </c>
      <c r="Z21" s="40">
        <v>3.9424378544375066E-5</v>
      </c>
      <c r="AA21" s="40">
        <v>3.942437854437507E-6</v>
      </c>
      <c r="AC21" s="39">
        <v>7.1699803112703453</v>
      </c>
      <c r="AD21" s="40">
        <v>3.9424378544375066E-5</v>
      </c>
      <c r="AE21" s="40">
        <v>3.942437854437507E-6</v>
      </c>
      <c r="AG21" s="39">
        <v>7.1699803112703453</v>
      </c>
      <c r="AH21" s="40">
        <v>3.9424378544375066E-5</v>
      </c>
      <c r="AI21" s="40">
        <v>3.942437854437507E-6</v>
      </c>
      <c r="AK21" s="39">
        <v>7.1699803112703453</v>
      </c>
      <c r="AL21" s="40">
        <v>3.9424378544375066E-5</v>
      </c>
      <c r="AM21" s="40">
        <v>3.942437854437507E-6</v>
      </c>
      <c r="AO21" s="39">
        <v>7.1699803112703453</v>
      </c>
      <c r="AP21" s="40">
        <v>3.9424378544375066E-5</v>
      </c>
      <c r="AQ21" s="40">
        <v>3.942437854437507E-6</v>
      </c>
      <c r="AS21" s="39">
        <v>7.1699803112703453</v>
      </c>
      <c r="AT21" s="40">
        <v>3.9424378544375066E-5</v>
      </c>
      <c r="AU21" s="40">
        <v>3.942437854437507E-6</v>
      </c>
      <c r="AW21" s="39">
        <v>7.1699803112703453</v>
      </c>
      <c r="AX21" s="40">
        <v>3.9424378544375066E-5</v>
      </c>
      <c r="AY21" s="40">
        <v>3.942437854437507E-6</v>
      </c>
      <c r="BA21" s="39">
        <v>7.1699803112703453</v>
      </c>
      <c r="BB21" s="40">
        <v>3.9424378544375066E-5</v>
      </c>
      <c r="BC21" s="40">
        <v>3.942437854437507E-6</v>
      </c>
      <c r="BE21" s="39">
        <v>7.1699803112703453</v>
      </c>
      <c r="BF21" s="40">
        <v>3.9424378544375066E-5</v>
      </c>
      <c r="BG21" s="40">
        <v>3.942437854437507E-6</v>
      </c>
      <c r="BI21" s="39">
        <v>7.1699803112703453</v>
      </c>
      <c r="BJ21" s="40">
        <v>3.9424378544375066E-5</v>
      </c>
      <c r="BK21" s="40">
        <v>3.942437854437507E-6</v>
      </c>
      <c r="BM21" s="39">
        <v>7.1699803112703453</v>
      </c>
      <c r="BN21" s="40">
        <v>1.716588E-5</v>
      </c>
      <c r="BO21" s="40">
        <v>4.4380080000000004E-5</v>
      </c>
    </row>
    <row r="22" spans="2:67" x14ac:dyDescent="0.3">
      <c r="B22" s="41" t="s">
        <v>73</v>
      </c>
      <c r="C22" s="26"/>
      <c r="E22" s="42"/>
      <c r="F22" s="43"/>
      <c r="G22" s="43"/>
      <c r="I22" s="42"/>
      <c r="J22" s="43"/>
      <c r="K22" s="43"/>
      <c r="M22" s="42"/>
      <c r="N22" s="43"/>
      <c r="O22" s="43"/>
      <c r="Q22" s="42"/>
      <c r="R22" s="43"/>
      <c r="S22" s="43"/>
      <c r="U22" s="42"/>
      <c r="V22" s="43"/>
      <c r="W22" s="43"/>
      <c r="Y22" s="42"/>
      <c r="Z22" s="43"/>
      <c r="AA22" s="43"/>
      <c r="AC22" s="42"/>
      <c r="AD22" s="43"/>
      <c r="AE22" s="43"/>
      <c r="AG22" s="42"/>
      <c r="AH22" s="43"/>
      <c r="AI22" s="43"/>
      <c r="AK22" s="42"/>
      <c r="AL22" s="43"/>
      <c r="AM22" s="43"/>
      <c r="AO22" s="42"/>
      <c r="AP22" s="43"/>
      <c r="AQ22" s="43"/>
      <c r="AS22" s="42"/>
      <c r="AT22" s="43"/>
      <c r="AU22" s="43"/>
      <c r="AW22" s="42"/>
      <c r="AX22" s="43"/>
      <c r="AY22" s="43"/>
      <c r="BA22" s="42"/>
      <c r="BB22" s="43"/>
      <c r="BC22" s="43"/>
      <c r="BE22" s="42"/>
      <c r="BF22" s="43"/>
      <c r="BG22" s="43"/>
      <c r="BI22" s="42"/>
      <c r="BJ22" s="43"/>
      <c r="BK22" s="43"/>
      <c r="BM22" s="42"/>
      <c r="BN22" s="43"/>
      <c r="BO22" s="43"/>
    </row>
    <row r="23" spans="2:67" x14ac:dyDescent="0.3">
      <c r="B23" s="23"/>
      <c r="C23" s="19" t="s">
        <v>103</v>
      </c>
      <c r="E23" s="39">
        <v>2.1228787459744058</v>
      </c>
      <c r="F23" s="40">
        <v>3.781131992687386E-5</v>
      </c>
      <c r="G23" s="40">
        <v>3.781131992687386E-6</v>
      </c>
      <c r="I23" s="39">
        <v>0</v>
      </c>
      <c r="J23" s="40">
        <v>0</v>
      </c>
      <c r="K23" s="40">
        <v>0</v>
      </c>
      <c r="M23" s="39">
        <v>2.1228787459744058</v>
      </c>
      <c r="N23" s="40">
        <v>3.781131992687386E-5</v>
      </c>
      <c r="O23" s="40">
        <v>3.781131992687386E-6</v>
      </c>
      <c r="Q23" s="39">
        <v>2.1228787459744058</v>
      </c>
      <c r="R23" s="40">
        <v>3.781131992687386E-5</v>
      </c>
      <c r="S23" s="40">
        <v>3.781131992687386E-6</v>
      </c>
      <c r="U23" s="39">
        <v>2.1228787459744058</v>
      </c>
      <c r="V23" s="40">
        <v>3.781131992687386E-5</v>
      </c>
      <c r="W23" s="40">
        <v>3.781131992687386E-6</v>
      </c>
      <c r="Y23" s="39">
        <v>2.1228787459744058</v>
      </c>
      <c r="Z23" s="40">
        <v>3.781131992687386E-5</v>
      </c>
      <c r="AA23" s="40">
        <v>3.781131992687386E-6</v>
      </c>
      <c r="AC23" s="39">
        <v>2.1228787459744058</v>
      </c>
      <c r="AD23" s="40">
        <v>3.781131992687386E-5</v>
      </c>
      <c r="AE23" s="40">
        <v>3.781131992687386E-6</v>
      </c>
      <c r="AG23" s="39">
        <v>2.1228787459744058</v>
      </c>
      <c r="AH23" s="40">
        <v>3.781131992687386E-5</v>
      </c>
      <c r="AI23" s="40">
        <v>3.781131992687386E-6</v>
      </c>
      <c r="AK23" s="39">
        <v>2.1228787459744058</v>
      </c>
      <c r="AL23" s="40">
        <v>3.781131992687386E-5</v>
      </c>
      <c r="AM23" s="40">
        <v>3.781131992687386E-6</v>
      </c>
      <c r="AO23" s="39">
        <v>2.1228787459744058</v>
      </c>
      <c r="AP23" s="40">
        <v>3.781131992687386E-5</v>
      </c>
      <c r="AQ23" s="40">
        <v>3.781131992687386E-6</v>
      </c>
      <c r="AS23" s="39">
        <v>2.1228787459744058</v>
      </c>
      <c r="AT23" s="40">
        <v>3.781131992687386E-5</v>
      </c>
      <c r="AU23" s="40">
        <v>3.781131992687386E-6</v>
      </c>
      <c r="AW23" s="39">
        <v>2.1228787459744058</v>
      </c>
      <c r="AX23" s="40">
        <v>3.781131992687386E-5</v>
      </c>
      <c r="AY23" s="40">
        <v>3.781131992687386E-6</v>
      </c>
      <c r="BA23" s="39">
        <v>2.1228787459744058</v>
      </c>
      <c r="BB23" s="40">
        <v>3.781131992687386E-5</v>
      </c>
      <c r="BC23" s="40">
        <v>3.781131992687386E-6</v>
      </c>
      <c r="BE23" s="39">
        <v>2.1228787459744058</v>
      </c>
      <c r="BF23" s="40">
        <v>3.781131992687386E-5</v>
      </c>
      <c r="BG23" s="40">
        <v>3.781131992687386E-6</v>
      </c>
      <c r="BI23" s="39">
        <v>2.1228787459744058</v>
      </c>
      <c r="BJ23" s="40">
        <v>3.781131992687386E-5</v>
      </c>
      <c r="BK23" s="40">
        <v>3.781131992687386E-6</v>
      </c>
      <c r="BM23" s="39">
        <v>2.1228787459744058</v>
      </c>
      <c r="BN23" s="40">
        <v>1.5502641170018281E-5</v>
      </c>
      <c r="BO23" s="40">
        <v>4.007999912248629E-5</v>
      </c>
    </row>
    <row r="24" spans="2:67" x14ac:dyDescent="0.3">
      <c r="B24" s="23"/>
      <c r="C24" s="19" t="s">
        <v>104</v>
      </c>
      <c r="E24" s="39">
        <v>2.1160303501809743</v>
      </c>
      <c r="F24" s="40">
        <v>3.7788055684454753E-5</v>
      </c>
      <c r="G24" s="40">
        <v>3.7788055684454758E-6</v>
      </c>
      <c r="I24" s="39">
        <v>0</v>
      </c>
      <c r="J24" s="40">
        <v>0</v>
      </c>
      <c r="K24" s="40">
        <v>0</v>
      </c>
      <c r="M24" s="39">
        <v>2.1160303501809743</v>
      </c>
      <c r="N24" s="40">
        <v>3.7788055684454753E-5</v>
      </c>
      <c r="O24" s="40">
        <v>3.7788055684454758E-6</v>
      </c>
      <c r="Q24" s="39">
        <v>2.1160303501809743</v>
      </c>
      <c r="R24" s="40">
        <v>3.7788055684454753E-5</v>
      </c>
      <c r="S24" s="40">
        <v>3.7788055684454758E-6</v>
      </c>
      <c r="U24" s="39">
        <v>2.1160303501809743</v>
      </c>
      <c r="V24" s="40">
        <v>3.7788055684454753E-5</v>
      </c>
      <c r="W24" s="40">
        <v>3.7788055684454758E-6</v>
      </c>
      <c r="Y24" s="39">
        <v>2.1160303501809743</v>
      </c>
      <c r="Z24" s="40">
        <v>3.7788055684454753E-5</v>
      </c>
      <c r="AA24" s="40">
        <v>3.7788055684454758E-6</v>
      </c>
      <c r="AC24" s="39">
        <v>2.1160303501809743</v>
      </c>
      <c r="AD24" s="40">
        <v>3.7788055684454753E-5</v>
      </c>
      <c r="AE24" s="40">
        <v>3.7788055684454758E-6</v>
      </c>
      <c r="AG24" s="39">
        <v>2.1160303501809743</v>
      </c>
      <c r="AH24" s="40">
        <v>3.7788055684454753E-5</v>
      </c>
      <c r="AI24" s="40">
        <v>3.7788055684454758E-6</v>
      </c>
      <c r="AK24" s="39">
        <v>2.1160303501809743</v>
      </c>
      <c r="AL24" s="40">
        <v>3.7788055684454753E-5</v>
      </c>
      <c r="AM24" s="40">
        <v>3.7788055684454758E-6</v>
      </c>
      <c r="AO24" s="39">
        <v>2.1160303501809743</v>
      </c>
      <c r="AP24" s="40">
        <v>3.7788055684454753E-5</v>
      </c>
      <c r="AQ24" s="40">
        <v>3.7788055684454758E-6</v>
      </c>
      <c r="AS24" s="39">
        <v>2.1160303501809743</v>
      </c>
      <c r="AT24" s="40">
        <v>3.7788055684454753E-5</v>
      </c>
      <c r="AU24" s="40">
        <v>3.7788055684454758E-6</v>
      </c>
      <c r="AW24" s="39">
        <v>2.1160303501809743</v>
      </c>
      <c r="AX24" s="40">
        <v>3.7788055684454753E-5</v>
      </c>
      <c r="AY24" s="40">
        <v>3.7788055684454758E-6</v>
      </c>
      <c r="BA24" s="39">
        <v>2.1160303501809743</v>
      </c>
      <c r="BB24" s="40">
        <v>3.7788055684454753E-5</v>
      </c>
      <c r="BC24" s="40">
        <v>3.7788055684454758E-6</v>
      </c>
      <c r="BE24" s="39">
        <v>2.1160303501809743</v>
      </c>
      <c r="BF24" s="40">
        <v>3.7788055684454753E-5</v>
      </c>
      <c r="BG24" s="40">
        <v>3.7788055684454758E-6</v>
      </c>
      <c r="BI24" s="39">
        <v>2.1160303501809743</v>
      </c>
      <c r="BJ24" s="40">
        <v>3.7788055684454753E-5</v>
      </c>
      <c r="BK24" s="40">
        <v>3.7788055684454758E-6</v>
      </c>
      <c r="BM24" s="39">
        <v>2.1160303501809743</v>
      </c>
      <c r="BN24" s="40">
        <v>1.5493102830626449E-5</v>
      </c>
      <c r="BO24" s="40">
        <v>4.0055339025522047E-5</v>
      </c>
    </row>
    <row r="25" spans="2:67" x14ac:dyDescent="0.3">
      <c r="B25" s="41" t="s">
        <v>105</v>
      </c>
      <c r="C25" s="26"/>
      <c r="E25" s="42"/>
      <c r="F25" s="43"/>
      <c r="G25" s="43"/>
      <c r="I25" s="42"/>
      <c r="J25" s="43"/>
      <c r="K25" s="43"/>
      <c r="M25" s="42"/>
      <c r="N25" s="43"/>
      <c r="O25" s="43"/>
      <c r="Q25" s="42"/>
      <c r="R25" s="43"/>
      <c r="S25" s="43"/>
      <c r="U25" s="42"/>
      <c r="V25" s="43"/>
      <c r="W25" s="43"/>
      <c r="Y25" s="42"/>
      <c r="Z25" s="43"/>
      <c r="AA25" s="43"/>
      <c r="AC25" s="42"/>
      <c r="AD25" s="43"/>
      <c r="AE25" s="43"/>
      <c r="AG25" s="42"/>
      <c r="AH25" s="43"/>
      <c r="AI25" s="43"/>
      <c r="AK25" s="42"/>
      <c r="AL25" s="43"/>
      <c r="AM25" s="43"/>
      <c r="AO25" s="42"/>
      <c r="AP25" s="43"/>
      <c r="AQ25" s="43"/>
      <c r="AS25" s="42"/>
      <c r="AT25" s="43"/>
      <c r="AU25" s="43"/>
      <c r="AW25" s="42"/>
      <c r="AX25" s="43"/>
      <c r="AY25" s="43"/>
      <c r="BA25" s="42"/>
      <c r="BB25" s="43"/>
      <c r="BC25" s="43"/>
      <c r="BE25" s="42"/>
      <c r="BF25" s="43"/>
      <c r="BG25" s="43"/>
      <c r="BI25" s="42"/>
      <c r="BJ25" s="43"/>
      <c r="BK25" s="43"/>
      <c r="BM25" s="42"/>
      <c r="BN25" s="43"/>
      <c r="BO25" s="43"/>
    </row>
    <row r="26" spans="2:67" x14ac:dyDescent="0.3">
      <c r="B26" s="23"/>
      <c r="C26" s="19" t="s">
        <v>106</v>
      </c>
      <c r="E26" s="39">
        <v>2.879277866666667</v>
      </c>
      <c r="F26" s="40">
        <v>1.1778864000000001E-4</v>
      </c>
      <c r="G26" s="40">
        <v>2.3557728E-5</v>
      </c>
      <c r="I26" s="39">
        <v>0</v>
      </c>
      <c r="J26" s="40">
        <v>0</v>
      </c>
      <c r="K26" s="40">
        <v>0</v>
      </c>
      <c r="M26" s="39">
        <v>2.879277866666667</v>
      </c>
      <c r="N26" s="40">
        <v>1.1778864000000001E-4</v>
      </c>
      <c r="O26" s="40">
        <v>2.3557728E-5</v>
      </c>
      <c r="Q26" s="39">
        <v>2.879277866666667</v>
      </c>
      <c r="R26" s="40">
        <v>1.1778864000000001E-4</v>
      </c>
      <c r="S26" s="40">
        <v>2.3557728E-5</v>
      </c>
      <c r="U26" s="39">
        <v>2.879277866666667</v>
      </c>
      <c r="V26" s="40">
        <v>1.1778864000000001E-4</v>
      </c>
      <c r="W26" s="40">
        <v>2.3557728E-5</v>
      </c>
      <c r="Y26" s="39">
        <v>2.879277866666667</v>
      </c>
      <c r="Z26" s="40">
        <v>1.1778864000000001E-4</v>
      </c>
      <c r="AA26" s="40">
        <v>2.3557728E-5</v>
      </c>
      <c r="AC26" s="39">
        <v>2.879277866666667</v>
      </c>
      <c r="AD26" s="40">
        <v>1.1778864000000001E-4</v>
      </c>
      <c r="AE26" s="40">
        <v>2.3557728E-5</v>
      </c>
      <c r="AG26" s="39">
        <v>2.879277866666667</v>
      </c>
      <c r="AH26" s="40">
        <v>1.1778864000000001E-4</v>
      </c>
      <c r="AI26" s="40">
        <v>2.3557728E-5</v>
      </c>
      <c r="AK26" s="39">
        <v>2.879277866666667</v>
      </c>
      <c r="AL26" s="40">
        <v>1.1778864000000001E-4</v>
      </c>
      <c r="AM26" s="40">
        <v>2.3557728E-5</v>
      </c>
      <c r="AO26" s="39">
        <v>2.879277866666667</v>
      </c>
      <c r="AP26" s="40">
        <v>1.1778864000000001E-4</v>
      </c>
      <c r="AQ26" s="40">
        <v>2.3557728E-5</v>
      </c>
      <c r="AS26" s="39">
        <v>2.879277866666667</v>
      </c>
      <c r="AT26" s="40">
        <v>1.1778864000000001E-4</v>
      </c>
      <c r="AU26" s="40">
        <v>2.3557728E-5</v>
      </c>
      <c r="AW26" s="39">
        <v>2.879277866666667</v>
      </c>
      <c r="AX26" s="40">
        <v>1.1778864000000001E-4</v>
      </c>
      <c r="AY26" s="40">
        <v>2.3557728E-5</v>
      </c>
      <c r="BA26" s="39">
        <v>2.879277866666667</v>
      </c>
      <c r="BB26" s="40">
        <v>1.1778864000000001E-4</v>
      </c>
      <c r="BC26" s="40">
        <v>2.3557728E-5</v>
      </c>
      <c r="BE26" s="39">
        <v>2.879277866666667</v>
      </c>
      <c r="BF26" s="40">
        <v>1.1778864000000001E-4</v>
      </c>
      <c r="BG26" s="40">
        <v>2.3557728E-5</v>
      </c>
      <c r="BI26" s="39">
        <v>2.879277866666667</v>
      </c>
      <c r="BJ26" s="40">
        <v>1.1778864000000001E-4</v>
      </c>
      <c r="BK26" s="40">
        <v>2.3557728E-5</v>
      </c>
      <c r="BM26" s="39">
        <v>2.879277866666667</v>
      </c>
      <c r="BN26" s="40">
        <v>5.8894319999999999E-6</v>
      </c>
      <c r="BO26" s="40">
        <v>6.8710040000000001E-5</v>
      </c>
    </row>
    <row r="27" spans="2:67" x14ac:dyDescent="0.3">
      <c r="B27" s="23"/>
      <c r="C27" s="19" t="s">
        <v>107</v>
      </c>
      <c r="E27" s="39">
        <v>2.8730175954501345</v>
      </c>
      <c r="F27" s="40">
        <v>1.1714011859838276E-4</v>
      </c>
      <c r="G27" s="40">
        <v>2.3428023719676552E-5</v>
      </c>
      <c r="I27" s="39">
        <v>0</v>
      </c>
      <c r="J27" s="40">
        <v>0</v>
      </c>
      <c r="K27" s="40">
        <v>0</v>
      </c>
      <c r="M27" s="39">
        <v>2.8730175954501345</v>
      </c>
      <c r="N27" s="40">
        <v>1.1714011859838276E-4</v>
      </c>
      <c r="O27" s="40">
        <v>2.3428023719676552E-5</v>
      </c>
      <c r="Q27" s="39">
        <v>2.8730175954501345</v>
      </c>
      <c r="R27" s="40">
        <v>1.1714011859838276E-4</v>
      </c>
      <c r="S27" s="40">
        <v>2.3428023719676552E-5</v>
      </c>
      <c r="U27" s="39">
        <v>2.8730175954501345</v>
      </c>
      <c r="V27" s="40">
        <v>1.1714011859838276E-4</v>
      </c>
      <c r="W27" s="40">
        <v>2.3428023719676552E-5</v>
      </c>
      <c r="Y27" s="39">
        <v>2.8730175954501345</v>
      </c>
      <c r="Z27" s="40">
        <v>1.1714011859838276E-4</v>
      </c>
      <c r="AA27" s="40">
        <v>2.3428023719676552E-5</v>
      </c>
      <c r="AC27" s="39">
        <v>2.8730175954501345</v>
      </c>
      <c r="AD27" s="40">
        <v>1.1714011859838276E-4</v>
      </c>
      <c r="AE27" s="40">
        <v>2.3428023719676552E-5</v>
      </c>
      <c r="AG27" s="39">
        <v>2.8730175954501345</v>
      </c>
      <c r="AH27" s="40">
        <v>1.1714011859838276E-4</v>
      </c>
      <c r="AI27" s="40">
        <v>2.3428023719676552E-5</v>
      </c>
      <c r="AK27" s="39">
        <v>2.8730175954501345</v>
      </c>
      <c r="AL27" s="40">
        <v>1.1714011859838276E-4</v>
      </c>
      <c r="AM27" s="40">
        <v>2.3428023719676552E-5</v>
      </c>
      <c r="AO27" s="39">
        <v>2.8730175954501345</v>
      </c>
      <c r="AP27" s="40">
        <v>1.1714011859838276E-4</v>
      </c>
      <c r="AQ27" s="40">
        <v>2.3428023719676552E-5</v>
      </c>
      <c r="AS27" s="39">
        <v>2.8730175954501345</v>
      </c>
      <c r="AT27" s="40">
        <v>1.1714011859838276E-4</v>
      </c>
      <c r="AU27" s="40">
        <v>2.3428023719676552E-5</v>
      </c>
      <c r="AW27" s="39">
        <v>2.8730175954501345</v>
      </c>
      <c r="AX27" s="40">
        <v>1.1714011859838276E-4</v>
      </c>
      <c r="AY27" s="40">
        <v>2.3428023719676552E-5</v>
      </c>
      <c r="BA27" s="39">
        <v>2.8730175954501345</v>
      </c>
      <c r="BB27" s="40">
        <v>1.1714011859838276E-4</v>
      </c>
      <c r="BC27" s="40">
        <v>2.3428023719676552E-5</v>
      </c>
      <c r="BE27" s="39">
        <v>2.8730175954501345</v>
      </c>
      <c r="BF27" s="40">
        <v>1.1714011859838276E-4</v>
      </c>
      <c r="BG27" s="40">
        <v>2.3428023719676552E-5</v>
      </c>
      <c r="BI27" s="39">
        <v>2.8730175954501345</v>
      </c>
      <c r="BJ27" s="40">
        <v>1.1714011859838276E-4</v>
      </c>
      <c r="BK27" s="40">
        <v>2.3428023719676552E-5</v>
      </c>
      <c r="BM27" s="39">
        <v>2.8730175954501345</v>
      </c>
      <c r="BN27" s="40">
        <v>5.8570059299191381E-6</v>
      </c>
      <c r="BO27" s="40">
        <v>6.8331735849056608E-5</v>
      </c>
    </row>
    <row r="28" spans="2:67" x14ac:dyDescent="0.3">
      <c r="B28" s="20"/>
      <c r="C28" s="19" t="s">
        <v>108</v>
      </c>
      <c r="E28" s="39">
        <v>2.8730175954501345</v>
      </c>
      <c r="F28" s="40">
        <v>1.1714011859838276E-4</v>
      </c>
      <c r="G28" s="40">
        <v>2.3428023719676552E-5</v>
      </c>
      <c r="I28" s="39">
        <v>0</v>
      </c>
      <c r="J28" s="40">
        <v>0</v>
      </c>
      <c r="K28" s="40">
        <v>0</v>
      </c>
      <c r="M28" s="39">
        <v>2.8730175954501345</v>
      </c>
      <c r="N28" s="40">
        <v>1.1714011859838276E-4</v>
      </c>
      <c r="O28" s="40">
        <v>2.3428023719676552E-5</v>
      </c>
      <c r="Q28" s="39">
        <v>2.8730175954501345</v>
      </c>
      <c r="R28" s="40">
        <v>1.1714011859838276E-4</v>
      </c>
      <c r="S28" s="40">
        <v>2.3428023719676552E-5</v>
      </c>
      <c r="U28" s="39">
        <v>2.8730175954501345</v>
      </c>
      <c r="V28" s="40">
        <v>1.1714011859838276E-4</v>
      </c>
      <c r="W28" s="40">
        <v>2.3428023719676552E-5</v>
      </c>
      <c r="Y28" s="39">
        <v>2.8730175954501345</v>
      </c>
      <c r="Z28" s="40">
        <v>1.1714011859838276E-4</v>
      </c>
      <c r="AA28" s="40">
        <v>2.3428023719676552E-5</v>
      </c>
      <c r="AC28" s="39">
        <v>2.8730175954501345</v>
      </c>
      <c r="AD28" s="40">
        <v>1.1714011859838276E-4</v>
      </c>
      <c r="AE28" s="40">
        <v>2.3428023719676552E-5</v>
      </c>
      <c r="AG28" s="39">
        <v>2.8730175954501345</v>
      </c>
      <c r="AH28" s="40">
        <v>1.1714011859838276E-4</v>
      </c>
      <c r="AI28" s="40">
        <v>2.3428023719676552E-5</v>
      </c>
      <c r="AK28" s="39">
        <v>2.8730175954501345</v>
      </c>
      <c r="AL28" s="40">
        <v>1.1714011859838276E-4</v>
      </c>
      <c r="AM28" s="40">
        <v>2.3428023719676552E-5</v>
      </c>
      <c r="AO28" s="39">
        <v>2.8730175954501345</v>
      </c>
      <c r="AP28" s="40">
        <v>1.1714011859838276E-4</v>
      </c>
      <c r="AQ28" s="40">
        <v>2.3428023719676552E-5</v>
      </c>
      <c r="AS28" s="39">
        <v>2.8730175954501345</v>
      </c>
      <c r="AT28" s="40">
        <v>1.1714011859838276E-4</v>
      </c>
      <c r="AU28" s="40">
        <v>2.3428023719676552E-5</v>
      </c>
      <c r="AW28" s="39">
        <v>2.8730175954501345</v>
      </c>
      <c r="AX28" s="40">
        <v>1.1714011859838276E-4</v>
      </c>
      <c r="AY28" s="40">
        <v>2.3428023719676552E-5</v>
      </c>
      <c r="BA28" s="39">
        <v>2.8730175954501345</v>
      </c>
      <c r="BB28" s="40">
        <v>1.1714011859838276E-4</v>
      </c>
      <c r="BC28" s="40">
        <v>2.3428023719676552E-5</v>
      </c>
      <c r="BE28" s="39">
        <v>2.8730175954501345</v>
      </c>
      <c r="BF28" s="40">
        <v>1.1714011859838276E-4</v>
      </c>
      <c r="BG28" s="40">
        <v>2.3428023719676552E-5</v>
      </c>
      <c r="BI28" s="39">
        <v>2.8730175954501345</v>
      </c>
      <c r="BJ28" s="40">
        <v>1.1714011859838276E-4</v>
      </c>
      <c r="BK28" s="40">
        <v>2.3428023719676552E-5</v>
      </c>
      <c r="BM28" s="39">
        <v>2.8730175954501345</v>
      </c>
      <c r="BN28" s="40">
        <v>5.8570059299191381E-6</v>
      </c>
      <c r="BO28" s="40">
        <v>6.8331735849056608E-5</v>
      </c>
    </row>
    <row r="29" spans="2:67" x14ac:dyDescent="0.3">
      <c r="B29" s="23"/>
      <c r="C29" s="19" t="s">
        <v>109</v>
      </c>
      <c r="E29" s="39">
        <v>2.8730175954501345</v>
      </c>
      <c r="F29" s="40">
        <v>1.1714011859838276E-4</v>
      </c>
      <c r="G29" s="40">
        <v>2.3428023719676552E-5</v>
      </c>
      <c r="I29" s="39">
        <v>0</v>
      </c>
      <c r="J29" s="40">
        <v>0</v>
      </c>
      <c r="K29" s="40">
        <v>0</v>
      </c>
      <c r="M29" s="39">
        <v>2.8730175954501345</v>
      </c>
      <c r="N29" s="40">
        <v>1.1714011859838276E-4</v>
      </c>
      <c r="O29" s="40">
        <v>2.3428023719676552E-5</v>
      </c>
      <c r="Q29" s="39">
        <v>2.8730175954501345</v>
      </c>
      <c r="R29" s="40">
        <v>1.1714011859838276E-4</v>
      </c>
      <c r="S29" s="40">
        <v>2.3428023719676552E-5</v>
      </c>
      <c r="U29" s="39">
        <v>2.8730175954501345</v>
      </c>
      <c r="V29" s="40">
        <v>1.1714011859838276E-4</v>
      </c>
      <c r="W29" s="40">
        <v>2.3428023719676552E-5</v>
      </c>
      <c r="Y29" s="39">
        <v>2.8730175954501345</v>
      </c>
      <c r="Z29" s="40">
        <v>1.1714011859838276E-4</v>
      </c>
      <c r="AA29" s="40">
        <v>2.3428023719676552E-5</v>
      </c>
      <c r="AC29" s="39">
        <v>2.8730175954501345</v>
      </c>
      <c r="AD29" s="40">
        <v>1.1714011859838276E-4</v>
      </c>
      <c r="AE29" s="40">
        <v>2.3428023719676552E-5</v>
      </c>
      <c r="AG29" s="39">
        <v>2.8730175954501345</v>
      </c>
      <c r="AH29" s="40">
        <v>1.1714011859838276E-4</v>
      </c>
      <c r="AI29" s="40">
        <v>2.3428023719676552E-5</v>
      </c>
      <c r="AK29" s="39">
        <v>2.8730175954501345</v>
      </c>
      <c r="AL29" s="40">
        <v>1.1714011859838276E-4</v>
      </c>
      <c r="AM29" s="40">
        <v>2.3428023719676552E-5</v>
      </c>
      <c r="AO29" s="39">
        <v>2.8730175954501345</v>
      </c>
      <c r="AP29" s="40">
        <v>1.1714011859838276E-4</v>
      </c>
      <c r="AQ29" s="40">
        <v>2.3428023719676552E-5</v>
      </c>
      <c r="AS29" s="39">
        <v>2.8730175954501345</v>
      </c>
      <c r="AT29" s="40">
        <v>1.1714011859838276E-4</v>
      </c>
      <c r="AU29" s="40">
        <v>2.3428023719676552E-5</v>
      </c>
      <c r="AW29" s="39">
        <v>2.8730175954501345</v>
      </c>
      <c r="AX29" s="40">
        <v>1.1714011859838276E-4</v>
      </c>
      <c r="AY29" s="40">
        <v>2.3428023719676552E-5</v>
      </c>
      <c r="BA29" s="39">
        <v>2.8730175954501345</v>
      </c>
      <c r="BB29" s="40">
        <v>1.1714011859838276E-4</v>
      </c>
      <c r="BC29" s="40">
        <v>2.3428023719676552E-5</v>
      </c>
      <c r="BE29" s="39">
        <v>2.8730175954501345</v>
      </c>
      <c r="BF29" s="40">
        <v>1.1714011859838276E-4</v>
      </c>
      <c r="BG29" s="40">
        <v>2.3428023719676552E-5</v>
      </c>
      <c r="BI29" s="39">
        <v>2.8730175954501345</v>
      </c>
      <c r="BJ29" s="40">
        <v>1.1714011859838276E-4</v>
      </c>
      <c r="BK29" s="40">
        <v>2.3428023719676552E-5</v>
      </c>
      <c r="BM29" s="39">
        <v>2.8730175954501345</v>
      </c>
      <c r="BN29" s="40">
        <v>5.8570059299191381E-6</v>
      </c>
      <c r="BO29" s="40">
        <v>6.8331735849056608E-5</v>
      </c>
    </row>
    <row r="30" spans="2:67" x14ac:dyDescent="0.3">
      <c r="B30" s="23"/>
      <c r="C30" s="19" t="s">
        <v>110</v>
      </c>
      <c r="E30" s="39">
        <v>2.2062610984615385</v>
      </c>
      <c r="F30" s="40">
        <v>3.8325323076923087E-5</v>
      </c>
      <c r="G30" s="40">
        <v>3.8325323076923085E-6</v>
      </c>
      <c r="I30" s="39">
        <v>0</v>
      </c>
      <c r="J30" s="40">
        <v>0</v>
      </c>
      <c r="K30" s="40">
        <v>0</v>
      </c>
      <c r="M30" s="39">
        <v>2.2062610984615385</v>
      </c>
      <c r="N30" s="40">
        <v>3.8325323076923087E-5</v>
      </c>
      <c r="O30" s="40">
        <v>3.8325323076923085E-6</v>
      </c>
      <c r="Q30" s="39">
        <v>2.2062610984615385</v>
      </c>
      <c r="R30" s="40">
        <v>3.8325323076923087E-5</v>
      </c>
      <c r="S30" s="40">
        <v>3.8325323076923085E-6</v>
      </c>
      <c r="U30" s="39">
        <v>2.2062610984615385</v>
      </c>
      <c r="V30" s="40">
        <v>3.8325323076923087E-5</v>
      </c>
      <c r="W30" s="40">
        <v>3.8325323076923085E-6</v>
      </c>
      <c r="Y30" s="39">
        <v>2.2062610984615385</v>
      </c>
      <c r="Z30" s="40">
        <v>3.8325323076923087E-5</v>
      </c>
      <c r="AA30" s="40">
        <v>3.8325323076923085E-6</v>
      </c>
      <c r="AC30" s="39">
        <v>2.2062610984615385</v>
      </c>
      <c r="AD30" s="40">
        <v>3.8325323076923087E-5</v>
      </c>
      <c r="AE30" s="40">
        <v>3.8325323076923085E-6</v>
      </c>
      <c r="AG30" s="39">
        <v>2.2062610984615385</v>
      </c>
      <c r="AH30" s="40">
        <v>3.8325323076923087E-5</v>
      </c>
      <c r="AI30" s="40">
        <v>3.8325323076923085E-6</v>
      </c>
      <c r="AK30" s="39">
        <v>2.2062610984615385</v>
      </c>
      <c r="AL30" s="40">
        <v>3.8325323076923087E-5</v>
      </c>
      <c r="AM30" s="40">
        <v>3.8325323076923085E-6</v>
      </c>
      <c r="AO30" s="39">
        <v>2.2062610984615385</v>
      </c>
      <c r="AP30" s="40">
        <v>3.8325323076923087E-5</v>
      </c>
      <c r="AQ30" s="40">
        <v>3.8325323076923085E-6</v>
      </c>
      <c r="AS30" s="39">
        <v>2.2062610984615385</v>
      </c>
      <c r="AT30" s="40">
        <v>3.8325323076923087E-5</v>
      </c>
      <c r="AU30" s="40">
        <v>3.8325323076923085E-6</v>
      </c>
      <c r="AW30" s="39">
        <v>2.2062610984615385</v>
      </c>
      <c r="AX30" s="40">
        <v>3.8325323076923087E-5</v>
      </c>
      <c r="AY30" s="40">
        <v>3.8325323076923085E-6</v>
      </c>
      <c r="BA30" s="39">
        <v>2.2062610984615385</v>
      </c>
      <c r="BB30" s="40">
        <v>3.8325323076923087E-5</v>
      </c>
      <c r="BC30" s="40">
        <v>3.8325323076923085E-6</v>
      </c>
      <c r="BE30" s="39">
        <v>2.2062610984615385</v>
      </c>
      <c r="BF30" s="40">
        <v>3.8325323076923087E-5</v>
      </c>
      <c r="BG30" s="40">
        <v>3.8325323076923085E-6</v>
      </c>
      <c r="BI30" s="39">
        <v>2.2062610984615385</v>
      </c>
      <c r="BJ30" s="40">
        <v>3.8325323076923087E-5</v>
      </c>
      <c r="BK30" s="40">
        <v>3.8325323076923085E-6</v>
      </c>
      <c r="BM30" s="39">
        <v>2.2062610984615385</v>
      </c>
      <c r="BN30" s="40">
        <v>5.7487984615384624E-6</v>
      </c>
      <c r="BO30" s="40">
        <v>6.7069315384615387E-5</v>
      </c>
    </row>
    <row r="31" spans="2:67" x14ac:dyDescent="0.3">
      <c r="B31" s="20"/>
      <c r="C31" s="19" t="s">
        <v>111</v>
      </c>
      <c r="E31" s="39">
        <v>2.4878678075952378</v>
      </c>
      <c r="F31" s="40">
        <v>3.846207142857143E-5</v>
      </c>
      <c r="G31" s="40">
        <v>3.8462071428571435E-6</v>
      </c>
      <c r="I31" s="39">
        <v>0</v>
      </c>
      <c r="J31" s="40">
        <v>0</v>
      </c>
      <c r="K31" s="40">
        <v>0</v>
      </c>
      <c r="M31" s="39">
        <v>2.4878678075952378</v>
      </c>
      <c r="N31" s="40">
        <v>3.9042154550565884E-5</v>
      </c>
      <c r="O31" s="40">
        <v>3.8462071428571435E-6</v>
      </c>
      <c r="Q31" s="39">
        <v>2.4878678075952378</v>
      </c>
      <c r="R31" s="40">
        <v>4.1580592921623683E-5</v>
      </c>
      <c r="S31" s="40">
        <v>3.8462071428571435E-6</v>
      </c>
      <c r="U31" s="39">
        <v>2.4878678075952378</v>
      </c>
      <c r="V31" s="40">
        <v>3.9879667755046504E-5</v>
      </c>
      <c r="W31" s="40">
        <v>3.8462071428571435E-6</v>
      </c>
      <c r="Y31" s="39">
        <v>2.4878678075952378</v>
      </c>
      <c r="Z31" s="40">
        <v>5.758741528060653E-5</v>
      </c>
      <c r="AA31" s="40">
        <v>3.8462071428571435E-6</v>
      </c>
      <c r="AC31" s="39">
        <v>2.4878678075952378</v>
      </c>
      <c r="AD31" s="40">
        <v>3.154277440754702E-4</v>
      </c>
      <c r="AE31" s="40">
        <v>4.2308278571428571E-6</v>
      </c>
      <c r="AG31" s="39">
        <v>2.4878678075952378</v>
      </c>
      <c r="AH31" s="40">
        <v>4.0359547614085904E-5</v>
      </c>
      <c r="AI31" s="40">
        <v>3.8462071428571435E-6</v>
      </c>
      <c r="AK31" s="39">
        <v>2.4878678075952378</v>
      </c>
      <c r="AL31" s="40">
        <v>4.1923657857142858E-4</v>
      </c>
      <c r="AM31" s="40">
        <v>4.6154485714285716E-6</v>
      </c>
      <c r="AO31" s="39">
        <v>2.4878678075952378</v>
      </c>
      <c r="AP31" s="40">
        <v>7.6924142857142861E-5</v>
      </c>
      <c r="AQ31" s="40">
        <v>3.8462071428571435E-6</v>
      </c>
      <c r="AS31" s="39">
        <v>2.4878678075952378</v>
      </c>
      <c r="AT31" s="40">
        <v>2.1041411085082423E-4</v>
      </c>
      <c r="AU31" s="40">
        <v>4.2308278571428571E-6</v>
      </c>
      <c r="AW31" s="39">
        <v>2.4878678075952378</v>
      </c>
      <c r="AX31" s="40">
        <v>4.9789732244252967E-4</v>
      </c>
      <c r="AY31" s="40">
        <v>4.6154485714285716E-6</v>
      </c>
      <c r="BA31" s="39">
        <v>2.4878678075952378</v>
      </c>
      <c r="BB31" s="40">
        <v>3.846207142857143E-5</v>
      </c>
      <c r="BC31" s="40">
        <v>3.8462071428571435E-6</v>
      </c>
      <c r="BE31" s="39">
        <v>2.4878678075952378</v>
      </c>
      <c r="BF31" s="40">
        <v>1.2544068808675743E-4</v>
      </c>
      <c r="BG31" s="40">
        <v>3.8462071428571435E-6</v>
      </c>
      <c r="BI31" s="39">
        <v>2.4878678075952378</v>
      </c>
      <c r="BJ31" s="40">
        <v>4.3399036962148098E-4</v>
      </c>
      <c r="BK31" s="40">
        <v>4.6154485714285716E-6</v>
      </c>
      <c r="BM31" s="39">
        <v>2.4878678075952378</v>
      </c>
      <c r="BN31" s="40">
        <v>1.5769449285714285E-5</v>
      </c>
      <c r="BO31" s="40">
        <v>4.076979571428571E-5</v>
      </c>
    </row>
    <row r="32" spans="2:67" x14ac:dyDescent="0.3">
      <c r="B32" s="23"/>
      <c r="C32" s="19" t="s">
        <v>112</v>
      </c>
      <c r="E32" s="39">
        <v>2.5663220098666666</v>
      </c>
      <c r="F32" s="40">
        <v>3.865389090909091E-5</v>
      </c>
      <c r="G32" s="40">
        <v>3.865389090909092E-6</v>
      </c>
      <c r="I32" s="39">
        <v>0</v>
      </c>
      <c r="J32" s="40">
        <v>0</v>
      </c>
      <c r="K32" s="40">
        <v>0</v>
      </c>
      <c r="M32" s="39">
        <v>2.5663220098666666</v>
      </c>
      <c r="N32" s="40">
        <v>2.0759358039604899E-3</v>
      </c>
      <c r="O32" s="40">
        <v>7.2051955057474508E-6</v>
      </c>
      <c r="Q32" s="39">
        <v>2.5663220098666666</v>
      </c>
      <c r="R32" s="40">
        <v>4.1520371668083214E-4</v>
      </c>
      <c r="S32" s="40">
        <v>4.4826838872562088E-6</v>
      </c>
      <c r="U32" s="39">
        <v>2.5663220098666666</v>
      </c>
      <c r="V32" s="40">
        <v>4.1912520870338148E-5</v>
      </c>
      <c r="W32" s="40">
        <v>3.8707311072390051E-6</v>
      </c>
      <c r="Y32" s="39">
        <v>2.5663220098666666</v>
      </c>
      <c r="Z32" s="40">
        <v>2.1162191096122502E-3</v>
      </c>
      <c r="AA32" s="40">
        <v>7.271233711733943E-6</v>
      </c>
      <c r="AC32" s="39">
        <v>2.5663220098666666</v>
      </c>
      <c r="AD32" s="40">
        <v>8.0575971099854614E-4</v>
      </c>
      <c r="AE32" s="40">
        <v>5.1229396156459032E-6</v>
      </c>
      <c r="AG32" s="39">
        <v>2.5663220098666666</v>
      </c>
      <c r="AH32" s="40">
        <v>1.8071627552157838E-4</v>
      </c>
      <c r="AI32" s="40">
        <v>4.0982782460115301E-6</v>
      </c>
      <c r="AK32" s="39">
        <v>2.5663220098666666</v>
      </c>
      <c r="AL32" s="40">
        <v>5.9522060057654372E-4</v>
      </c>
      <c r="AM32" s="40">
        <v>5.4115447272727293E-6</v>
      </c>
      <c r="AO32" s="39">
        <v>2.5663220098666666</v>
      </c>
      <c r="AP32" s="40">
        <v>5.9522060057654372E-4</v>
      </c>
      <c r="AQ32" s="40">
        <v>4.2519280000000007E-6</v>
      </c>
      <c r="AS32" s="39">
        <v>2.5663220098666666</v>
      </c>
      <c r="AT32" s="40">
        <v>3.865389090909091E-5</v>
      </c>
      <c r="AU32" s="40">
        <v>3.865389090909092E-6</v>
      </c>
      <c r="AW32" s="39">
        <v>2.5663220098666666</v>
      </c>
      <c r="AX32" s="40">
        <v>2.3499227892907022E-3</v>
      </c>
      <c r="AY32" s="40">
        <v>7.6543544980920613E-6</v>
      </c>
      <c r="BA32" s="39">
        <v>2.5663220098666666</v>
      </c>
      <c r="BB32" s="40">
        <v>1.9984061600000005E-3</v>
      </c>
      <c r="BC32" s="40">
        <v>6.957700363636364E-6</v>
      </c>
      <c r="BE32" s="39">
        <v>2.5663220098666666</v>
      </c>
      <c r="BF32" s="40">
        <v>2.2854087690885529E-3</v>
      </c>
      <c r="BG32" s="40">
        <v>7.548593809236079E-6</v>
      </c>
      <c r="BI32" s="39">
        <v>2.5663220098666666</v>
      </c>
      <c r="BJ32" s="40">
        <v>2.0947973114529366E-3</v>
      </c>
      <c r="BK32" s="40">
        <v>7.2361160098334288E-6</v>
      </c>
      <c r="BM32" s="39">
        <v>2.5663220098666666</v>
      </c>
      <c r="BN32" s="40">
        <v>1.5848095272727273E-5</v>
      </c>
      <c r="BO32" s="40">
        <v>4.0973124363636375E-5</v>
      </c>
    </row>
    <row r="33" spans="2:67" x14ac:dyDescent="0.3">
      <c r="B33" s="20"/>
      <c r="C33" s="19" t="s">
        <v>113</v>
      </c>
      <c r="E33" s="39">
        <v>2.7898561268256881</v>
      </c>
      <c r="F33" s="40">
        <v>1.1676946788990826E-4</v>
      </c>
      <c r="G33" s="40">
        <v>2.3353893577981647E-5</v>
      </c>
      <c r="I33" s="39">
        <v>0</v>
      </c>
      <c r="J33" s="40">
        <v>0</v>
      </c>
      <c r="K33" s="40">
        <v>0</v>
      </c>
      <c r="M33" s="39">
        <v>2.7898561268256881</v>
      </c>
      <c r="N33" s="40">
        <v>9.7285039025621009E-4</v>
      </c>
      <c r="O33" s="40">
        <v>3.1130838564664688E-4</v>
      </c>
      <c r="Q33" s="39">
        <v>2.7898561268256881</v>
      </c>
      <c r="R33" s="40">
        <v>9.2426095819250883E-4</v>
      </c>
      <c r="S33" s="40">
        <v>2.9496466758885636E-4</v>
      </c>
      <c r="U33" s="39">
        <v>2.7898561268256881</v>
      </c>
      <c r="V33" s="40">
        <v>9.6081358951065365E-4</v>
      </c>
      <c r="W33" s="40">
        <v>3.072596435776869E-4</v>
      </c>
      <c r="Y33" s="39">
        <v>2.7898561268256881</v>
      </c>
      <c r="Z33" s="40">
        <v>9.6546248124451521E-4</v>
      </c>
      <c r="AA33" s="40">
        <v>3.088233617063495E-4</v>
      </c>
      <c r="AC33" s="39">
        <v>2.7898561268256881</v>
      </c>
      <c r="AD33" s="40">
        <v>9.4258116118761572E-4</v>
      </c>
      <c r="AE33" s="40">
        <v>3.0112691768721049E-4</v>
      </c>
      <c r="AG33" s="39">
        <v>2.7898561268256881</v>
      </c>
      <c r="AH33" s="40">
        <v>9.3381112152444892E-4</v>
      </c>
      <c r="AI33" s="40">
        <v>2.9817699525505446E-4</v>
      </c>
      <c r="AK33" s="39">
        <v>2.7898561268256881</v>
      </c>
      <c r="AL33" s="40">
        <v>9.146941651376146E-4</v>
      </c>
      <c r="AM33" s="40">
        <v>2.9192366972477063E-4</v>
      </c>
      <c r="AO33" s="39">
        <v>2.7898561268256881</v>
      </c>
      <c r="AP33" s="40">
        <v>9.2637111192660551E-4</v>
      </c>
      <c r="AQ33" s="40">
        <v>2.9581598532110086E-4</v>
      </c>
      <c r="AS33" s="39">
        <v>2.7898561268256881</v>
      </c>
      <c r="AT33" s="40">
        <v>8.1642328426102025E-4</v>
      </c>
      <c r="AU33" s="40">
        <v>2.5869199544826475E-4</v>
      </c>
      <c r="AW33" s="39">
        <v>2.7898561268256881</v>
      </c>
      <c r="AX33" s="40">
        <v>9.208517856520124E-4</v>
      </c>
      <c r="AY33" s="40">
        <v>2.938179459161439E-4</v>
      </c>
      <c r="BA33" s="39">
        <v>2.7898561268256881</v>
      </c>
      <c r="BB33" s="40">
        <v>9.6774557393235205E-4</v>
      </c>
      <c r="BC33" s="40">
        <v>3.0959131106498547E-4</v>
      </c>
      <c r="BE33" s="39">
        <v>2.7898561268256881</v>
      </c>
      <c r="BF33" s="40">
        <v>9.5252502930352658E-4</v>
      </c>
      <c r="BG33" s="40">
        <v>3.0447167332619868E-4</v>
      </c>
      <c r="BI33" s="39">
        <v>2.7898561268256881</v>
      </c>
      <c r="BJ33" s="40">
        <v>8.7302699248381871E-4</v>
      </c>
      <c r="BK33" s="40">
        <v>2.7773142457775151E-4</v>
      </c>
      <c r="BM33" s="39">
        <v>2.7898561268256881</v>
      </c>
      <c r="BN33" s="40">
        <v>5.8384733944954117E-6</v>
      </c>
      <c r="BO33" s="40">
        <v>6.811552293577981E-5</v>
      </c>
    </row>
    <row r="34" spans="2:67" x14ac:dyDescent="0.3">
      <c r="B34" s="23"/>
      <c r="C34" s="19" t="s">
        <v>114</v>
      </c>
      <c r="E34" s="39">
        <v>2.7898561268256881</v>
      </c>
      <c r="F34" s="40">
        <v>1.1676946788990826E-4</v>
      </c>
      <c r="G34" s="40">
        <v>2.3353893577981647E-5</v>
      </c>
      <c r="I34" s="39">
        <v>0</v>
      </c>
      <c r="J34" s="40">
        <v>0</v>
      </c>
      <c r="K34" s="40">
        <v>0</v>
      </c>
      <c r="M34" s="39">
        <v>2.7898561268256881</v>
      </c>
      <c r="N34" s="40">
        <v>1.1676946788990826E-4</v>
      </c>
      <c r="O34" s="40">
        <v>2.3353893577981647E-5</v>
      </c>
      <c r="Q34" s="39">
        <v>2.7898561268256881</v>
      </c>
      <c r="R34" s="40">
        <v>1.1676946788990826E-4</v>
      </c>
      <c r="S34" s="40">
        <v>2.3353893577981647E-5</v>
      </c>
      <c r="U34" s="39">
        <v>2.7898561268256881</v>
      </c>
      <c r="V34" s="40">
        <v>1.1676946788990826E-4</v>
      </c>
      <c r="W34" s="40">
        <v>2.3353893577981647E-5</v>
      </c>
      <c r="Y34" s="39">
        <v>2.7898561268256881</v>
      </c>
      <c r="Z34" s="40">
        <v>1.1676946788990826E-4</v>
      </c>
      <c r="AA34" s="40">
        <v>2.3353893577981647E-5</v>
      </c>
      <c r="AC34" s="39">
        <v>2.7898561268256881</v>
      </c>
      <c r="AD34" s="40">
        <v>1.1676946788990826E-4</v>
      </c>
      <c r="AE34" s="40">
        <v>2.3353893577981647E-5</v>
      </c>
      <c r="AG34" s="39">
        <v>2.7898561268256881</v>
      </c>
      <c r="AH34" s="40">
        <v>1.1676946788990826E-4</v>
      </c>
      <c r="AI34" s="40">
        <v>2.3353893577981647E-5</v>
      </c>
      <c r="AK34" s="39">
        <v>2.7898561268256881</v>
      </c>
      <c r="AL34" s="40">
        <v>1.1676946788990826E-4</v>
      </c>
      <c r="AM34" s="40">
        <v>2.3353893577981647E-5</v>
      </c>
      <c r="AO34" s="39">
        <v>2.7898561268256881</v>
      </c>
      <c r="AP34" s="40">
        <v>1.1676946788990826E-4</v>
      </c>
      <c r="AQ34" s="40">
        <v>2.3353893577981647E-5</v>
      </c>
      <c r="AS34" s="39">
        <v>2.7898561268256881</v>
      </c>
      <c r="AT34" s="40">
        <v>1.1676946788990826E-4</v>
      </c>
      <c r="AU34" s="40">
        <v>2.3353893577981647E-5</v>
      </c>
      <c r="AW34" s="39">
        <v>2.7898561268256881</v>
      </c>
      <c r="AX34" s="40">
        <v>1.1676946788990826E-4</v>
      </c>
      <c r="AY34" s="40">
        <v>2.3353893577981647E-5</v>
      </c>
      <c r="BA34" s="39">
        <v>2.7898561268256881</v>
      </c>
      <c r="BB34" s="40">
        <v>1.1676946788990826E-4</v>
      </c>
      <c r="BC34" s="40">
        <v>2.3353893577981647E-5</v>
      </c>
      <c r="BE34" s="39">
        <v>2.7898561268256881</v>
      </c>
      <c r="BF34" s="40">
        <v>1.1676946788990826E-4</v>
      </c>
      <c r="BG34" s="40">
        <v>2.3353893577981647E-5</v>
      </c>
      <c r="BI34" s="39">
        <v>2.7898561268256881</v>
      </c>
      <c r="BJ34" s="40">
        <v>1.1676946788990826E-4</v>
      </c>
      <c r="BK34" s="40">
        <v>2.3353893577981647E-5</v>
      </c>
      <c r="BM34" s="39">
        <v>2.7898561268256881</v>
      </c>
      <c r="BN34" s="40">
        <v>5.8384733944954117E-6</v>
      </c>
      <c r="BO34" s="40">
        <v>6.811552293577981E-5</v>
      </c>
    </row>
    <row r="35" spans="2:67" x14ac:dyDescent="0.3">
      <c r="B35" s="23"/>
      <c r="C35" s="19" t="s">
        <v>115</v>
      </c>
      <c r="E35" s="39">
        <v>2.8417742116273974</v>
      </c>
      <c r="F35" s="40">
        <v>1.1665686575342465E-4</v>
      </c>
      <c r="G35" s="40">
        <v>2.3331373150684933E-5</v>
      </c>
      <c r="I35" s="39">
        <v>0</v>
      </c>
      <c r="J35" s="40">
        <v>0</v>
      </c>
      <c r="K35" s="40">
        <v>0</v>
      </c>
      <c r="M35" s="39">
        <v>2.8417742116273974</v>
      </c>
      <c r="N35" s="40">
        <v>1.1665686575342465E-4</v>
      </c>
      <c r="O35" s="40">
        <v>2.3331373150684933E-5</v>
      </c>
      <c r="Q35" s="39">
        <v>2.8417742116273974</v>
      </c>
      <c r="R35" s="40">
        <v>1.1665686575342465E-4</v>
      </c>
      <c r="S35" s="40">
        <v>2.3331373150684933E-5</v>
      </c>
      <c r="U35" s="39">
        <v>2.8417742116273974</v>
      </c>
      <c r="V35" s="40">
        <v>1.1665686575342465E-4</v>
      </c>
      <c r="W35" s="40">
        <v>2.3331373150684933E-5</v>
      </c>
      <c r="Y35" s="39">
        <v>2.8417742116273974</v>
      </c>
      <c r="Z35" s="40">
        <v>1.1665686575342465E-4</v>
      </c>
      <c r="AA35" s="40">
        <v>2.3331373150684933E-5</v>
      </c>
      <c r="AC35" s="39">
        <v>2.8417742116273974</v>
      </c>
      <c r="AD35" s="40">
        <v>1.1665686575342465E-4</v>
      </c>
      <c r="AE35" s="40">
        <v>2.3331373150684933E-5</v>
      </c>
      <c r="AG35" s="39">
        <v>2.8417742116273974</v>
      </c>
      <c r="AH35" s="40">
        <v>1.1665686575342465E-4</v>
      </c>
      <c r="AI35" s="40">
        <v>2.3331373150684933E-5</v>
      </c>
      <c r="AK35" s="39">
        <v>2.8417742116273974</v>
      </c>
      <c r="AL35" s="40">
        <v>1.1665686575342465E-4</v>
      </c>
      <c r="AM35" s="40">
        <v>2.3331373150684933E-5</v>
      </c>
      <c r="AO35" s="39">
        <v>2.8417742116273974</v>
      </c>
      <c r="AP35" s="40">
        <v>1.1665686575342465E-4</v>
      </c>
      <c r="AQ35" s="40">
        <v>2.3331373150684933E-5</v>
      </c>
      <c r="AS35" s="39">
        <v>2.8417742116273974</v>
      </c>
      <c r="AT35" s="40">
        <v>1.1665686575342465E-4</v>
      </c>
      <c r="AU35" s="40">
        <v>2.3331373150684933E-5</v>
      </c>
      <c r="AW35" s="39">
        <v>2.8417742116273974</v>
      </c>
      <c r="AX35" s="40">
        <v>1.1665686575342465E-4</v>
      </c>
      <c r="AY35" s="40">
        <v>2.3331373150684933E-5</v>
      </c>
      <c r="BA35" s="39">
        <v>2.8417742116273974</v>
      </c>
      <c r="BB35" s="40">
        <v>1.1665686575342465E-4</v>
      </c>
      <c r="BC35" s="40">
        <v>2.3331373150684933E-5</v>
      </c>
      <c r="BE35" s="39">
        <v>2.8417742116273974</v>
      </c>
      <c r="BF35" s="40">
        <v>1.1665686575342465E-4</v>
      </c>
      <c r="BG35" s="40">
        <v>2.3331373150684933E-5</v>
      </c>
      <c r="BI35" s="39">
        <v>2.8417742116273974</v>
      </c>
      <c r="BJ35" s="40">
        <v>1.1665686575342465E-4</v>
      </c>
      <c r="BK35" s="40">
        <v>2.3331373150684933E-5</v>
      </c>
      <c r="BM35" s="39">
        <v>2.8417742116273974</v>
      </c>
      <c r="BN35" s="40">
        <v>5.8328432876712333E-6</v>
      </c>
      <c r="BO35" s="40">
        <v>6.8049838356164382E-5</v>
      </c>
    </row>
    <row r="36" spans="2:67" x14ac:dyDescent="0.3">
      <c r="B36" s="23"/>
      <c r="C36" s="19" t="s">
        <v>116</v>
      </c>
      <c r="E36" s="39">
        <v>2.8417742116273974</v>
      </c>
      <c r="F36" s="40">
        <v>1.1665686575342465E-4</v>
      </c>
      <c r="G36" s="40">
        <v>2.3331373150684933E-5</v>
      </c>
      <c r="I36" s="39">
        <v>0</v>
      </c>
      <c r="J36" s="40">
        <v>0</v>
      </c>
      <c r="K36" s="40">
        <v>0</v>
      </c>
      <c r="M36" s="39">
        <v>2.8417742116273974</v>
      </c>
      <c r="N36" s="40">
        <v>1.1665686575342465E-4</v>
      </c>
      <c r="O36" s="40">
        <v>2.3331373150684933E-5</v>
      </c>
      <c r="Q36" s="39">
        <v>2.8417742116273974</v>
      </c>
      <c r="R36" s="40">
        <v>1.1665686575342465E-4</v>
      </c>
      <c r="S36" s="40">
        <v>2.3331373150684933E-5</v>
      </c>
      <c r="U36" s="39">
        <v>2.8417742116273974</v>
      </c>
      <c r="V36" s="40">
        <v>1.1665686575342465E-4</v>
      </c>
      <c r="W36" s="40">
        <v>2.3331373150684933E-5</v>
      </c>
      <c r="Y36" s="39">
        <v>2.8417742116273974</v>
      </c>
      <c r="Z36" s="40">
        <v>1.1665686575342465E-4</v>
      </c>
      <c r="AA36" s="40">
        <v>2.3331373150684933E-5</v>
      </c>
      <c r="AC36" s="39">
        <v>2.8417742116273974</v>
      </c>
      <c r="AD36" s="40">
        <v>1.1665686575342465E-4</v>
      </c>
      <c r="AE36" s="40">
        <v>2.3331373150684933E-5</v>
      </c>
      <c r="AG36" s="39">
        <v>2.8417742116273974</v>
      </c>
      <c r="AH36" s="40">
        <v>1.1665686575342465E-4</v>
      </c>
      <c r="AI36" s="40">
        <v>2.3331373150684933E-5</v>
      </c>
      <c r="AK36" s="39">
        <v>2.8417742116273974</v>
      </c>
      <c r="AL36" s="40">
        <v>1.1665686575342465E-4</v>
      </c>
      <c r="AM36" s="40">
        <v>2.3331373150684933E-5</v>
      </c>
      <c r="AO36" s="39">
        <v>2.8417742116273974</v>
      </c>
      <c r="AP36" s="40">
        <v>1.1665686575342465E-4</v>
      </c>
      <c r="AQ36" s="40">
        <v>2.3331373150684933E-5</v>
      </c>
      <c r="AS36" s="39">
        <v>2.8417742116273974</v>
      </c>
      <c r="AT36" s="40">
        <v>1.1665686575342465E-4</v>
      </c>
      <c r="AU36" s="40">
        <v>2.3331373150684933E-5</v>
      </c>
      <c r="AW36" s="39">
        <v>2.8417742116273974</v>
      </c>
      <c r="AX36" s="40">
        <v>1.1665686575342465E-4</v>
      </c>
      <c r="AY36" s="40">
        <v>2.3331373150684933E-5</v>
      </c>
      <c r="BA36" s="39">
        <v>2.8417742116273974</v>
      </c>
      <c r="BB36" s="40">
        <v>1.1665686575342465E-4</v>
      </c>
      <c r="BC36" s="40">
        <v>2.3331373150684933E-5</v>
      </c>
      <c r="BE36" s="39">
        <v>2.8417742116273974</v>
      </c>
      <c r="BF36" s="40">
        <v>1.1665686575342465E-4</v>
      </c>
      <c r="BG36" s="40">
        <v>2.3331373150684933E-5</v>
      </c>
      <c r="BI36" s="39">
        <v>2.8417742116273974</v>
      </c>
      <c r="BJ36" s="40">
        <v>1.1665686575342465E-4</v>
      </c>
      <c r="BK36" s="40">
        <v>2.3331373150684933E-5</v>
      </c>
      <c r="BM36" s="39">
        <v>2.8417742116273974</v>
      </c>
      <c r="BN36" s="40">
        <v>5.8328432876712333E-6</v>
      </c>
      <c r="BO36" s="40">
        <v>6.8049838356164382E-5</v>
      </c>
    </row>
    <row r="37" spans="2:67" x14ac:dyDescent="0.3">
      <c r="B37" s="23"/>
      <c r="C37" s="19" t="s">
        <v>117</v>
      </c>
      <c r="E37" s="39">
        <v>2.8567353225286105</v>
      </c>
      <c r="F37" s="40">
        <v>1.1704786920980926E-4</v>
      </c>
      <c r="G37" s="40">
        <v>2.3409573841961852E-5</v>
      </c>
      <c r="I37" s="39">
        <v>0</v>
      </c>
      <c r="J37" s="40">
        <v>0</v>
      </c>
      <c r="K37" s="40">
        <v>0</v>
      </c>
      <c r="M37" s="39">
        <v>2.8567353225286105</v>
      </c>
      <c r="N37" s="40">
        <v>1.1704786920980926E-4</v>
      </c>
      <c r="O37" s="40">
        <v>2.3409573841961852E-5</v>
      </c>
      <c r="Q37" s="39">
        <v>2.8567353225286105</v>
      </c>
      <c r="R37" s="40">
        <v>1.1704786920980926E-4</v>
      </c>
      <c r="S37" s="40">
        <v>2.3409573841961852E-5</v>
      </c>
      <c r="U37" s="39">
        <v>2.8567353225286105</v>
      </c>
      <c r="V37" s="40">
        <v>1.1704786920980926E-4</v>
      </c>
      <c r="W37" s="40">
        <v>2.3409573841961852E-5</v>
      </c>
      <c r="Y37" s="39">
        <v>2.8567353225286105</v>
      </c>
      <c r="Z37" s="40">
        <v>1.1704786920980926E-4</v>
      </c>
      <c r="AA37" s="40">
        <v>2.3409573841961852E-5</v>
      </c>
      <c r="AC37" s="39">
        <v>2.8567353225286105</v>
      </c>
      <c r="AD37" s="40">
        <v>1.1704786920980926E-4</v>
      </c>
      <c r="AE37" s="40">
        <v>2.3409573841961852E-5</v>
      </c>
      <c r="AG37" s="39">
        <v>2.8567353225286105</v>
      </c>
      <c r="AH37" s="40">
        <v>1.1704786920980926E-4</v>
      </c>
      <c r="AI37" s="40">
        <v>2.3409573841961852E-5</v>
      </c>
      <c r="AK37" s="39">
        <v>2.8567353225286105</v>
      </c>
      <c r="AL37" s="40">
        <v>1.1704786920980926E-4</v>
      </c>
      <c r="AM37" s="40">
        <v>2.3409573841961852E-5</v>
      </c>
      <c r="AO37" s="39">
        <v>2.8567353225286105</v>
      </c>
      <c r="AP37" s="40">
        <v>1.1704786920980926E-4</v>
      </c>
      <c r="AQ37" s="40">
        <v>2.3409573841961852E-5</v>
      </c>
      <c r="AS37" s="39">
        <v>2.8567353225286105</v>
      </c>
      <c r="AT37" s="40">
        <v>1.1704786920980926E-4</v>
      </c>
      <c r="AU37" s="40">
        <v>2.3409573841961852E-5</v>
      </c>
      <c r="AW37" s="39">
        <v>2.8567353225286105</v>
      </c>
      <c r="AX37" s="40">
        <v>1.1704786920980926E-4</v>
      </c>
      <c r="AY37" s="40">
        <v>2.3409573841961852E-5</v>
      </c>
      <c r="BA37" s="39">
        <v>2.8567353225286105</v>
      </c>
      <c r="BB37" s="40">
        <v>1.1704786920980926E-4</v>
      </c>
      <c r="BC37" s="40">
        <v>2.3409573841961852E-5</v>
      </c>
      <c r="BE37" s="39">
        <v>2.8567353225286105</v>
      </c>
      <c r="BF37" s="40">
        <v>1.1704786920980926E-4</v>
      </c>
      <c r="BG37" s="40">
        <v>2.3409573841961852E-5</v>
      </c>
      <c r="BI37" s="39">
        <v>2.8567353225286105</v>
      </c>
      <c r="BJ37" s="40">
        <v>1.1704786920980926E-4</v>
      </c>
      <c r="BK37" s="40">
        <v>2.3409573841961852E-5</v>
      </c>
      <c r="BM37" s="39">
        <v>2.8567353225286105</v>
      </c>
      <c r="BN37" s="40">
        <v>5.8523934604904631E-6</v>
      </c>
      <c r="BO37" s="40">
        <v>6.827792370572207E-5</v>
      </c>
    </row>
    <row r="38" spans="2:67" x14ac:dyDescent="0.3">
      <c r="B38" s="23"/>
      <c r="C38" s="19" t="s">
        <v>118</v>
      </c>
      <c r="E38" s="39">
        <v>2.8750021617777786</v>
      </c>
      <c r="F38" s="40">
        <v>1.1696457142857147E-4</v>
      </c>
      <c r="G38" s="40">
        <v>2.3392914285714292E-5</v>
      </c>
      <c r="I38" s="39">
        <v>0</v>
      </c>
      <c r="J38" s="40">
        <v>0</v>
      </c>
      <c r="K38" s="40">
        <v>0</v>
      </c>
      <c r="M38" s="39">
        <v>2.8750021617777786</v>
      </c>
      <c r="N38" s="40">
        <v>1.4925122466911842E-4</v>
      </c>
      <c r="O38" s="40">
        <v>1.4177730950105312E-4</v>
      </c>
      <c r="Q38" s="39">
        <v>2.8750021617777786</v>
      </c>
      <c r="R38" s="40">
        <v>1.5049252431221965E-4</v>
      </c>
      <c r="S38" s="40">
        <v>1.4632874152575764E-4</v>
      </c>
      <c r="U38" s="39">
        <v>2.8750021617777786</v>
      </c>
      <c r="V38" s="40">
        <v>1.5084199641350385E-4</v>
      </c>
      <c r="W38" s="40">
        <v>1.4761013923046635E-4</v>
      </c>
      <c r="Y38" s="39">
        <v>2.8750021617777786</v>
      </c>
      <c r="Z38" s="40">
        <v>1.500224488877264E-4</v>
      </c>
      <c r="AA38" s="40">
        <v>1.446051316359492E-4</v>
      </c>
      <c r="AC38" s="39">
        <v>2.8750021617777786</v>
      </c>
      <c r="AD38" s="40">
        <v>1.4777617572447204E-4</v>
      </c>
      <c r="AE38" s="40">
        <v>1.3636879670401645E-4</v>
      </c>
      <c r="AG38" s="39">
        <v>2.8750021617777786</v>
      </c>
      <c r="AH38" s="40">
        <v>1.4527392794688723E-4</v>
      </c>
      <c r="AI38" s="40">
        <v>1.2719388818620546E-4</v>
      </c>
      <c r="AK38" s="39">
        <v>2.8750021617777786</v>
      </c>
      <c r="AL38" s="40">
        <v>1.5205394285714289E-4</v>
      </c>
      <c r="AM38" s="40">
        <v>1.5205394285714289E-4</v>
      </c>
      <c r="AO38" s="39">
        <v>2.8750021617777786</v>
      </c>
      <c r="AP38" s="40">
        <v>1.3645866666666672E-4</v>
      </c>
      <c r="AQ38" s="40">
        <v>9.3571657142857168E-5</v>
      </c>
      <c r="AS38" s="39">
        <v>2.8750021617777786</v>
      </c>
      <c r="AT38" s="40">
        <v>1.5145923473554928E-4</v>
      </c>
      <c r="AU38" s="40">
        <v>1.4987334641129965E-4</v>
      </c>
      <c r="AW38" s="39">
        <v>2.8750021617777786</v>
      </c>
      <c r="AX38" s="40">
        <v>1.5084240942736743E-4</v>
      </c>
      <c r="AY38" s="40">
        <v>1.476116536146329E-4</v>
      </c>
      <c r="BA38" s="39">
        <v>2.8750021617777786</v>
      </c>
      <c r="BB38" s="40">
        <v>1.5192706440671225E-4</v>
      </c>
      <c r="BC38" s="40">
        <v>1.5158872187223053E-4</v>
      </c>
      <c r="BE38" s="39">
        <v>2.8750021617777786</v>
      </c>
      <c r="BF38" s="40">
        <v>1.5130451660571938E-4</v>
      </c>
      <c r="BG38" s="40">
        <v>1.4930604660192345E-4</v>
      </c>
      <c r="BI38" s="39">
        <v>2.8750021617777786</v>
      </c>
      <c r="BJ38" s="40">
        <v>1.5167727848796686E-4</v>
      </c>
      <c r="BK38" s="40">
        <v>1.506728401701642E-4</v>
      </c>
      <c r="BM38" s="39">
        <v>2.8750021617777786</v>
      </c>
      <c r="BN38" s="40">
        <v>5.848228571428573E-6</v>
      </c>
      <c r="BO38" s="40">
        <v>6.8229333333333361E-5</v>
      </c>
    </row>
    <row r="39" spans="2:67" x14ac:dyDescent="0.3">
      <c r="B39" s="23"/>
      <c r="C39" s="19" t="s">
        <v>119</v>
      </c>
      <c r="E39" s="39">
        <v>2.9597680112000004</v>
      </c>
      <c r="F39" s="40">
        <v>1.172304E-4</v>
      </c>
      <c r="G39" s="40">
        <v>2.3446079999999998E-5</v>
      </c>
      <c r="I39" s="39">
        <v>0</v>
      </c>
      <c r="J39" s="40">
        <v>0</v>
      </c>
      <c r="K39" s="40">
        <v>0</v>
      </c>
      <c r="M39" s="39">
        <v>2.9597680112000004</v>
      </c>
      <c r="N39" s="40">
        <v>1.172304E-4</v>
      </c>
      <c r="O39" s="40">
        <v>2.3446079999999998E-5</v>
      </c>
      <c r="Q39" s="39">
        <v>2.9597680112000004</v>
      </c>
      <c r="R39" s="40">
        <v>1.172304E-4</v>
      </c>
      <c r="S39" s="40">
        <v>2.3446079999999998E-5</v>
      </c>
      <c r="U39" s="39">
        <v>2.9597680112000004</v>
      </c>
      <c r="V39" s="40">
        <v>1.172304E-4</v>
      </c>
      <c r="W39" s="40">
        <v>2.3446079999999998E-5</v>
      </c>
      <c r="Y39" s="39">
        <v>2.9597680112000004</v>
      </c>
      <c r="Z39" s="40">
        <v>1.172304E-4</v>
      </c>
      <c r="AA39" s="40">
        <v>2.3446079999999998E-5</v>
      </c>
      <c r="AC39" s="39">
        <v>2.9597680112000004</v>
      </c>
      <c r="AD39" s="40">
        <v>1.172304E-4</v>
      </c>
      <c r="AE39" s="40">
        <v>2.3446079999999998E-5</v>
      </c>
      <c r="AG39" s="39">
        <v>2.9597680112000004</v>
      </c>
      <c r="AH39" s="40">
        <v>1.172304E-4</v>
      </c>
      <c r="AI39" s="40">
        <v>2.3446079999999998E-5</v>
      </c>
      <c r="AK39" s="39">
        <v>2.9597680112000004</v>
      </c>
      <c r="AL39" s="40">
        <v>1.172304E-4</v>
      </c>
      <c r="AM39" s="40">
        <v>2.3446079999999998E-5</v>
      </c>
      <c r="AO39" s="39">
        <v>2.9597680112000004</v>
      </c>
      <c r="AP39" s="40">
        <v>1.172304E-4</v>
      </c>
      <c r="AQ39" s="40">
        <v>2.3446079999999998E-5</v>
      </c>
      <c r="AS39" s="39">
        <v>2.9597680112000004</v>
      </c>
      <c r="AT39" s="40">
        <v>1.172304E-4</v>
      </c>
      <c r="AU39" s="40">
        <v>2.3446079999999998E-5</v>
      </c>
      <c r="AW39" s="39">
        <v>2.9597680112000004</v>
      </c>
      <c r="AX39" s="40">
        <v>1.172304E-4</v>
      </c>
      <c r="AY39" s="40">
        <v>2.3446079999999998E-5</v>
      </c>
      <c r="BA39" s="39">
        <v>2.9597680112000004</v>
      </c>
      <c r="BB39" s="40">
        <v>1.172304E-4</v>
      </c>
      <c r="BC39" s="40">
        <v>2.3446079999999998E-5</v>
      </c>
      <c r="BE39" s="39">
        <v>2.9597680112000004</v>
      </c>
      <c r="BF39" s="40">
        <v>1.172304E-4</v>
      </c>
      <c r="BG39" s="40">
        <v>2.3446079999999998E-5</v>
      </c>
      <c r="BI39" s="39">
        <v>2.9597680112000004</v>
      </c>
      <c r="BJ39" s="40">
        <v>1.172304E-4</v>
      </c>
      <c r="BK39" s="40">
        <v>2.3446079999999998E-5</v>
      </c>
      <c r="BM39" s="39">
        <v>2.9597680112000004</v>
      </c>
      <c r="BN39" s="40">
        <v>5.8615199999999994E-6</v>
      </c>
      <c r="BO39" s="40">
        <v>6.8384400000000002E-5</v>
      </c>
    </row>
    <row r="40" spans="2:67" x14ac:dyDescent="0.3">
      <c r="B40" s="23"/>
      <c r="C40" s="19" t="s">
        <v>120</v>
      </c>
      <c r="E40" s="39">
        <v>3.0801450240000001</v>
      </c>
      <c r="F40" s="40">
        <v>1.1785066666666667E-4</v>
      </c>
      <c r="G40" s="40">
        <v>2.357013333333333E-5</v>
      </c>
      <c r="I40" s="39">
        <v>0</v>
      </c>
      <c r="J40" s="40">
        <v>0</v>
      </c>
      <c r="K40" s="40">
        <v>0</v>
      </c>
      <c r="M40" s="39">
        <v>3.0801450240000001</v>
      </c>
      <c r="N40" s="40">
        <v>1.1785066666666667E-4</v>
      </c>
      <c r="O40" s="40">
        <v>2.357013333333333E-5</v>
      </c>
      <c r="Q40" s="39">
        <v>3.0801450240000001</v>
      </c>
      <c r="R40" s="40">
        <v>1.1785066666666667E-4</v>
      </c>
      <c r="S40" s="40">
        <v>2.357013333333333E-5</v>
      </c>
      <c r="U40" s="39">
        <v>3.0801450240000001</v>
      </c>
      <c r="V40" s="40">
        <v>1.1785066666666667E-4</v>
      </c>
      <c r="W40" s="40">
        <v>2.357013333333333E-5</v>
      </c>
      <c r="Y40" s="39">
        <v>3.0801450240000001</v>
      </c>
      <c r="Z40" s="40">
        <v>1.1785066666666667E-4</v>
      </c>
      <c r="AA40" s="40">
        <v>2.357013333333333E-5</v>
      </c>
      <c r="AC40" s="39">
        <v>3.0801450240000001</v>
      </c>
      <c r="AD40" s="40">
        <v>1.1785066666666667E-4</v>
      </c>
      <c r="AE40" s="40">
        <v>2.357013333333333E-5</v>
      </c>
      <c r="AG40" s="39">
        <v>3.0801450240000001</v>
      </c>
      <c r="AH40" s="40">
        <v>1.1785066666666667E-4</v>
      </c>
      <c r="AI40" s="40">
        <v>2.357013333333333E-5</v>
      </c>
      <c r="AK40" s="39">
        <v>3.0801450240000001</v>
      </c>
      <c r="AL40" s="40">
        <v>1.1785066666666667E-4</v>
      </c>
      <c r="AM40" s="40">
        <v>2.357013333333333E-5</v>
      </c>
      <c r="AO40" s="39">
        <v>3.0801450240000001</v>
      </c>
      <c r="AP40" s="40">
        <v>1.1785066666666667E-4</v>
      </c>
      <c r="AQ40" s="40">
        <v>2.357013333333333E-5</v>
      </c>
      <c r="AS40" s="39">
        <v>3.0801450240000001</v>
      </c>
      <c r="AT40" s="40">
        <v>1.1785066666666667E-4</v>
      </c>
      <c r="AU40" s="40">
        <v>2.357013333333333E-5</v>
      </c>
      <c r="AW40" s="39">
        <v>3.0801450240000001</v>
      </c>
      <c r="AX40" s="40">
        <v>1.1785066666666667E-4</v>
      </c>
      <c r="AY40" s="40">
        <v>2.357013333333333E-5</v>
      </c>
      <c r="BA40" s="39">
        <v>3.0801450240000001</v>
      </c>
      <c r="BB40" s="40">
        <v>1.1785066666666667E-4</v>
      </c>
      <c r="BC40" s="40">
        <v>2.357013333333333E-5</v>
      </c>
      <c r="BE40" s="39">
        <v>3.0801450240000001</v>
      </c>
      <c r="BF40" s="40">
        <v>1.1785066666666667E-4</v>
      </c>
      <c r="BG40" s="40">
        <v>2.357013333333333E-5</v>
      </c>
      <c r="BI40" s="39">
        <v>3.0801450240000001</v>
      </c>
      <c r="BJ40" s="40">
        <v>1.1785066666666667E-4</v>
      </c>
      <c r="BK40" s="40">
        <v>2.357013333333333E-5</v>
      </c>
      <c r="BM40" s="39">
        <v>3.0801450240000001</v>
      </c>
      <c r="BN40" s="40">
        <v>5.8925333333333325E-6</v>
      </c>
      <c r="BO40" s="40">
        <v>6.8746222222222227E-5</v>
      </c>
    </row>
    <row r="41" spans="2:67" x14ac:dyDescent="0.3">
      <c r="B41" s="23"/>
      <c r="C41" s="19" t="s">
        <v>121</v>
      </c>
      <c r="E41" s="39">
        <v>3.1646266827050362</v>
      </c>
      <c r="F41" s="40">
        <v>1.1807378417266188E-4</v>
      </c>
      <c r="G41" s="40">
        <v>2.3614756834532377E-5</v>
      </c>
      <c r="I41" s="39">
        <v>0</v>
      </c>
      <c r="J41" s="40">
        <v>0</v>
      </c>
      <c r="K41" s="40">
        <v>0</v>
      </c>
      <c r="M41" s="39">
        <v>3.1646266827050362</v>
      </c>
      <c r="N41" s="40">
        <v>1.1807378417266188E-4</v>
      </c>
      <c r="O41" s="40">
        <v>2.3614756834532377E-5</v>
      </c>
      <c r="Q41" s="39">
        <v>3.1646266827050362</v>
      </c>
      <c r="R41" s="40">
        <v>1.1807378417266188E-4</v>
      </c>
      <c r="S41" s="40">
        <v>2.3614756834532377E-5</v>
      </c>
      <c r="U41" s="39">
        <v>3.1646266827050362</v>
      </c>
      <c r="V41" s="40">
        <v>1.1807378417266188E-4</v>
      </c>
      <c r="W41" s="40">
        <v>2.3614756834532377E-5</v>
      </c>
      <c r="Y41" s="39">
        <v>3.1646266827050362</v>
      </c>
      <c r="Z41" s="40">
        <v>1.1807378417266188E-4</v>
      </c>
      <c r="AA41" s="40">
        <v>2.3614756834532377E-5</v>
      </c>
      <c r="AC41" s="39">
        <v>3.1646266827050362</v>
      </c>
      <c r="AD41" s="40">
        <v>1.1807378417266188E-4</v>
      </c>
      <c r="AE41" s="40">
        <v>2.3614756834532377E-5</v>
      </c>
      <c r="AG41" s="39">
        <v>3.1646266827050362</v>
      </c>
      <c r="AH41" s="40">
        <v>1.1807378417266188E-4</v>
      </c>
      <c r="AI41" s="40">
        <v>2.3614756834532377E-5</v>
      </c>
      <c r="AK41" s="39">
        <v>3.1646266827050362</v>
      </c>
      <c r="AL41" s="40">
        <v>1.1807378417266188E-4</v>
      </c>
      <c r="AM41" s="40">
        <v>2.3614756834532377E-5</v>
      </c>
      <c r="AO41" s="39">
        <v>3.1646266827050362</v>
      </c>
      <c r="AP41" s="40">
        <v>1.1807378417266188E-4</v>
      </c>
      <c r="AQ41" s="40">
        <v>2.3614756834532377E-5</v>
      </c>
      <c r="AS41" s="39">
        <v>3.1646266827050362</v>
      </c>
      <c r="AT41" s="40">
        <v>1.1807378417266188E-4</v>
      </c>
      <c r="AU41" s="40">
        <v>2.3614756834532377E-5</v>
      </c>
      <c r="AW41" s="39">
        <v>3.1646266827050362</v>
      </c>
      <c r="AX41" s="40">
        <v>1.1807378417266188E-4</v>
      </c>
      <c r="AY41" s="40">
        <v>2.3614756834532377E-5</v>
      </c>
      <c r="BA41" s="39">
        <v>3.1646266827050362</v>
      </c>
      <c r="BB41" s="40">
        <v>1.1807378417266188E-4</v>
      </c>
      <c r="BC41" s="40">
        <v>2.3614756834532377E-5</v>
      </c>
      <c r="BE41" s="39">
        <v>3.1646266827050362</v>
      </c>
      <c r="BF41" s="40">
        <v>1.1807378417266188E-4</v>
      </c>
      <c r="BG41" s="40">
        <v>2.3614756834532377E-5</v>
      </c>
      <c r="BI41" s="39">
        <v>3.1646266827050362</v>
      </c>
      <c r="BJ41" s="40">
        <v>1.1807378417266188E-4</v>
      </c>
      <c r="BK41" s="40">
        <v>2.3614756834532377E-5</v>
      </c>
      <c r="BM41" s="39">
        <v>3.1646266827050362</v>
      </c>
      <c r="BN41" s="40">
        <v>5.9036892086330942E-6</v>
      </c>
      <c r="BO41" s="40">
        <v>6.8876374100719433E-5</v>
      </c>
    </row>
    <row r="42" spans="2:67" x14ac:dyDescent="0.3">
      <c r="B42" s="23"/>
      <c r="C42" s="19" t="s">
        <v>122</v>
      </c>
      <c r="E42" s="39">
        <v>2.7223866798390093</v>
      </c>
      <c r="F42" s="40">
        <v>1.1627119504643964E-4</v>
      </c>
      <c r="G42" s="40">
        <v>2.3254239009287925E-5</v>
      </c>
      <c r="I42" s="39">
        <v>0</v>
      </c>
      <c r="J42" s="40">
        <v>0</v>
      </c>
      <c r="K42" s="40">
        <v>0</v>
      </c>
      <c r="M42" s="39">
        <v>2.7223866798390093</v>
      </c>
      <c r="N42" s="40">
        <v>1.1627119504643964E-4</v>
      </c>
      <c r="O42" s="40">
        <v>2.3254239009287925E-5</v>
      </c>
      <c r="Q42" s="39">
        <v>2.7223866798390093</v>
      </c>
      <c r="R42" s="40">
        <v>1.1627119504643964E-4</v>
      </c>
      <c r="S42" s="40">
        <v>2.3254239009287925E-5</v>
      </c>
      <c r="U42" s="39">
        <v>2.7223866798390093</v>
      </c>
      <c r="V42" s="40">
        <v>1.1627119504643964E-4</v>
      </c>
      <c r="W42" s="40">
        <v>2.3254239009287925E-5</v>
      </c>
      <c r="Y42" s="39">
        <v>2.7223866798390093</v>
      </c>
      <c r="Z42" s="40">
        <v>1.1627119504643964E-4</v>
      </c>
      <c r="AA42" s="40">
        <v>2.3254239009287925E-5</v>
      </c>
      <c r="AC42" s="39">
        <v>2.7223866798390093</v>
      </c>
      <c r="AD42" s="40">
        <v>1.1627119504643964E-4</v>
      </c>
      <c r="AE42" s="40">
        <v>2.3254239009287925E-5</v>
      </c>
      <c r="AG42" s="39">
        <v>2.7223866798390093</v>
      </c>
      <c r="AH42" s="40">
        <v>1.1627119504643964E-4</v>
      </c>
      <c r="AI42" s="40">
        <v>2.3254239009287925E-5</v>
      </c>
      <c r="AK42" s="39">
        <v>2.7223866798390093</v>
      </c>
      <c r="AL42" s="40">
        <v>1.1627119504643964E-4</v>
      </c>
      <c r="AM42" s="40">
        <v>2.3254239009287925E-5</v>
      </c>
      <c r="AO42" s="39">
        <v>2.7223866798390093</v>
      </c>
      <c r="AP42" s="40">
        <v>1.1627119504643964E-4</v>
      </c>
      <c r="AQ42" s="40">
        <v>2.3254239009287925E-5</v>
      </c>
      <c r="AS42" s="39">
        <v>2.7223866798390093</v>
      </c>
      <c r="AT42" s="40">
        <v>1.1627119504643964E-4</v>
      </c>
      <c r="AU42" s="40">
        <v>2.3254239009287925E-5</v>
      </c>
      <c r="AW42" s="39">
        <v>2.7223866798390093</v>
      </c>
      <c r="AX42" s="40">
        <v>1.1627119504643964E-4</v>
      </c>
      <c r="AY42" s="40">
        <v>2.3254239009287925E-5</v>
      </c>
      <c r="BA42" s="39">
        <v>2.7223866798390093</v>
      </c>
      <c r="BB42" s="40">
        <v>1.1627119504643964E-4</v>
      </c>
      <c r="BC42" s="40">
        <v>2.3254239009287925E-5</v>
      </c>
      <c r="BE42" s="39">
        <v>2.7223866798390093</v>
      </c>
      <c r="BF42" s="40">
        <v>1.1627119504643964E-4</v>
      </c>
      <c r="BG42" s="40">
        <v>2.3254239009287925E-5</v>
      </c>
      <c r="BI42" s="39">
        <v>2.7223866798390093</v>
      </c>
      <c r="BJ42" s="40">
        <v>1.1627119504643964E-4</v>
      </c>
      <c r="BK42" s="40">
        <v>2.3254239009287925E-5</v>
      </c>
      <c r="BM42" s="39">
        <v>2.7223866798390093</v>
      </c>
      <c r="BN42" s="40">
        <v>5.8135597523219812E-6</v>
      </c>
      <c r="BO42" s="40">
        <v>6.7824863777089792E-5</v>
      </c>
    </row>
    <row r="43" spans="2:67" x14ac:dyDescent="0.3">
      <c r="C43" s="19" t="s">
        <v>123</v>
      </c>
      <c r="E43" s="39">
        <v>2.7188788166341471</v>
      </c>
      <c r="F43" s="40">
        <v>1.1603052439024393E-4</v>
      </c>
      <c r="G43" s="40">
        <v>2.3206104878048782E-5</v>
      </c>
      <c r="I43" s="39">
        <v>0</v>
      </c>
      <c r="J43" s="40">
        <v>0</v>
      </c>
      <c r="K43" s="40">
        <v>0</v>
      </c>
      <c r="M43" s="39">
        <v>2.7188788166341471</v>
      </c>
      <c r="N43" s="40">
        <v>1.1603052439024393E-4</v>
      </c>
      <c r="O43" s="40">
        <v>2.3206104878048782E-5</v>
      </c>
      <c r="Q43" s="39">
        <v>2.7188788166341471</v>
      </c>
      <c r="R43" s="40">
        <v>1.1603052439024393E-4</v>
      </c>
      <c r="S43" s="40">
        <v>2.3206104878048782E-5</v>
      </c>
      <c r="U43" s="39">
        <v>2.7188788166341471</v>
      </c>
      <c r="V43" s="40">
        <v>1.1603052439024393E-4</v>
      </c>
      <c r="W43" s="40">
        <v>2.3206104878048782E-5</v>
      </c>
      <c r="Y43" s="39">
        <v>2.7188788166341471</v>
      </c>
      <c r="Z43" s="40">
        <v>1.1603052439024393E-4</v>
      </c>
      <c r="AA43" s="40">
        <v>2.3206104878048782E-5</v>
      </c>
      <c r="AC43" s="39">
        <v>2.7188788166341471</v>
      </c>
      <c r="AD43" s="40">
        <v>1.1603052439024393E-4</v>
      </c>
      <c r="AE43" s="40">
        <v>2.3206104878048782E-5</v>
      </c>
      <c r="AG43" s="39">
        <v>2.7188788166341471</v>
      </c>
      <c r="AH43" s="40">
        <v>1.1603052439024393E-4</v>
      </c>
      <c r="AI43" s="40">
        <v>2.3206104878048782E-5</v>
      </c>
      <c r="AK43" s="39">
        <v>2.7188788166341471</v>
      </c>
      <c r="AL43" s="40">
        <v>1.1603052439024393E-4</v>
      </c>
      <c r="AM43" s="40">
        <v>2.3206104878048782E-5</v>
      </c>
      <c r="AO43" s="39">
        <v>2.7188788166341471</v>
      </c>
      <c r="AP43" s="40">
        <v>1.1603052439024393E-4</v>
      </c>
      <c r="AQ43" s="40">
        <v>2.3206104878048782E-5</v>
      </c>
      <c r="AS43" s="39">
        <v>2.7188788166341471</v>
      </c>
      <c r="AT43" s="40">
        <v>1.1603052439024393E-4</v>
      </c>
      <c r="AU43" s="40">
        <v>2.3206104878048782E-5</v>
      </c>
      <c r="AW43" s="39">
        <v>2.7188788166341471</v>
      </c>
      <c r="AX43" s="40">
        <v>1.1603052439024393E-4</v>
      </c>
      <c r="AY43" s="40">
        <v>2.3206104878048782E-5</v>
      </c>
      <c r="BA43" s="39">
        <v>2.7188788166341471</v>
      </c>
      <c r="BB43" s="40">
        <v>1.1603052439024393E-4</v>
      </c>
      <c r="BC43" s="40">
        <v>2.3206104878048782E-5</v>
      </c>
      <c r="BE43" s="39">
        <v>2.7188788166341471</v>
      </c>
      <c r="BF43" s="40">
        <v>1.1603052439024393E-4</v>
      </c>
      <c r="BG43" s="40">
        <v>2.3206104878048782E-5</v>
      </c>
      <c r="BI43" s="39">
        <v>2.7188788166341471</v>
      </c>
      <c r="BJ43" s="40">
        <v>1.1603052439024393E-4</v>
      </c>
      <c r="BK43" s="40">
        <v>2.3206104878048782E-5</v>
      </c>
      <c r="BM43" s="39">
        <v>2.7188788166341471</v>
      </c>
      <c r="BN43" s="40">
        <v>5.8015262195121955E-6</v>
      </c>
      <c r="BO43" s="40">
        <v>6.7684472560975619E-5</v>
      </c>
    </row>
    <row r="44" spans="2:67" x14ac:dyDescent="0.3">
      <c r="C44" s="19" t="s">
        <v>124</v>
      </c>
      <c r="E44" s="39">
        <v>1.4300335864649998</v>
      </c>
      <c r="F44" s="40">
        <v>1.1712572999999997E-4</v>
      </c>
      <c r="G44" s="40">
        <v>2.3425146E-5</v>
      </c>
      <c r="I44" s="39">
        <v>0</v>
      </c>
      <c r="J44" s="40">
        <v>0</v>
      </c>
      <c r="K44" s="40">
        <v>0</v>
      </c>
      <c r="M44" s="39">
        <v>1.4300335864649998</v>
      </c>
      <c r="N44" s="40">
        <v>1.1712572999999997E-4</v>
      </c>
      <c r="O44" s="40">
        <v>2.3425146E-5</v>
      </c>
      <c r="Q44" s="39">
        <v>1.4300335864649998</v>
      </c>
      <c r="R44" s="40">
        <v>1.1712572999999997E-4</v>
      </c>
      <c r="S44" s="40">
        <v>2.3425146E-5</v>
      </c>
      <c r="U44" s="39">
        <v>1.4300335864649998</v>
      </c>
      <c r="V44" s="40">
        <v>1.1712572999999997E-4</v>
      </c>
      <c r="W44" s="40">
        <v>2.3425146E-5</v>
      </c>
      <c r="Y44" s="39">
        <v>1.4300335864649998</v>
      </c>
      <c r="Z44" s="40">
        <v>1.1712572999999997E-4</v>
      </c>
      <c r="AA44" s="40">
        <v>2.3425146E-5</v>
      </c>
      <c r="AC44" s="39">
        <v>1.4300335864649998</v>
      </c>
      <c r="AD44" s="40">
        <v>1.1712572999999997E-4</v>
      </c>
      <c r="AE44" s="40">
        <v>2.3425146E-5</v>
      </c>
      <c r="AG44" s="39">
        <v>1.4300335864649998</v>
      </c>
      <c r="AH44" s="40">
        <v>1.1712572999999997E-4</v>
      </c>
      <c r="AI44" s="40">
        <v>2.3425146E-5</v>
      </c>
      <c r="AK44" s="39">
        <v>1.4300335864649998</v>
      </c>
      <c r="AL44" s="40">
        <v>1.1712572999999997E-4</v>
      </c>
      <c r="AM44" s="40">
        <v>2.3425146E-5</v>
      </c>
      <c r="AO44" s="39">
        <v>1.4300335864649998</v>
      </c>
      <c r="AP44" s="40">
        <v>1.1712572999999997E-4</v>
      </c>
      <c r="AQ44" s="40">
        <v>2.3425146E-5</v>
      </c>
      <c r="AS44" s="39">
        <v>1.4300335864649998</v>
      </c>
      <c r="AT44" s="40">
        <v>1.1712572999999997E-4</v>
      </c>
      <c r="AU44" s="40">
        <v>2.3425146E-5</v>
      </c>
      <c r="AW44" s="39">
        <v>1.4300335864649998</v>
      </c>
      <c r="AX44" s="40">
        <v>1.1712572999999997E-4</v>
      </c>
      <c r="AY44" s="40">
        <v>2.3425146E-5</v>
      </c>
      <c r="BA44" s="39">
        <v>1.4300335864649998</v>
      </c>
      <c r="BB44" s="40">
        <v>1.1712572999999997E-4</v>
      </c>
      <c r="BC44" s="40">
        <v>2.3425146E-5</v>
      </c>
      <c r="BE44" s="39">
        <v>1.4300335864649998</v>
      </c>
      <c r="BF44" s="40">
        <v>1.1712572999999997E-4</v>
      </c>
      <c r="BG44" s="40">
        <v>2.3425146E-5</v>
      </c>
      <c r="BI44" s="39">
        <v>1.4300335864649998</v>
      </c>
      <c r="BJ44" s="40">
        <v>1.1712572999999997E-4</v>
      </c>
      <c r="BK44" s="40">
        <v>2.3425146E-5</v>
      </c>
      <c r="BM44" s="39">
        <v>1.4300335864649998</v>
      </c>
      <c r="BN44" s="40">
        <v>5.8562864999999999E-6</v>
      </c>
      <c r="BO44" s="40">
        <v>6.832334249999999E-5</v>
      </c>
    </row>
    <row r="45" spans="2:67" x14ac:dyDescent="0.3">
      <c r="C45" s="19" t="s">
        <v>125</v>
      </c>
      <c r="E45" s="39">
        <v>3.1315958743188412</v>
      </c>
      <c r="F45" s="40">
        <v>1.1892939130434785E-4</v>
      </c>
      <c r="G45" s="40">
        <v>2.3785878260869565E-5</v>
      </c>
      <c r="I45" s="39">
        <v>0</v>
      </c>
      <c r="J45" s="40">
        <v>0</v>
      </c>
      <c r="K45" s="40">
        <v>0</v>
      </c>
      <c r="M45" s="39">
        <v>3.1315958743188412</v>
      </c>
      <c r="N45" s="40">
        <v>1.1892939130434785E-4</v>
      </c>
      <c r="O45" s="40">
        <v>2.3785878260869565E-5</v>
      </c>
      <c r="Q45" s="39">
        <v>3.1315958743188412</v>
      </c>
      <c r="R45" s="40">
        <v>1.1892939130434785E-4</v>
      </c>
      <c r="S45" s="40">
        <v>2.3785878260869565E-5</v>
      </c>
      <c r="U45" s="39">
        <v>3.1315958743188412</v>
      </c>
      <c r="V45" s="40">
        <v>1.1892939130434785E-4</v>
      </c>
      <c r="W45" s="40">
        <v>2.3785878260869565E-5</v>
      </c>
      <c r="Y45" s="39">
        <v>3.1315958743188412</v>
      </c>
      <c r="Z45" s="40">
        <v>1.1892939130434785E-4</v>
      </c>
      <c r="AA45" s="40">
        <v>2.3785878260869565E-5</v>
      </c>
      <c r="AC45" s="39">
        <v>3.1315958743188412</v>
      </c>
      <c r="AD45" s="40">
        <v>1.1892939130434785E-4</v>
      </c>
      <c r="AE45" s="40">
        <v>2.3785878260869565E-5</v>
      </c>
      <c r="AG45" s="39">
        <v>3.1315958743188412</v>
      </c>
      <c r="AH45" s="40">
        <v>1.1892939130434785E-4</v>
      </c>
      <c r="AI45" s="40">
        <v>2.3785878260869565E-5</v>
      </c>
      <c r="AK45" s="39">
        <v>3.1315958743188412</v>
      </c>
      <c r="AL45" s="40">
        <v>1.1892939130434785E-4</v>
      </c>
      <c r="AM45" s="40">
        <v>2.3785878260869565E-5</v>
      </c>
      <c r="AO45" s="39">
        <v>3.1315958743188412</v>
      </c>
      <c r="AP45" s="40">
        <v>1.1892939130434785E-4</v>
      </c>
      <c r="AQ45" s="40">
        <v>2.3785878260869565E-5</v>
      </c>
      <c r="AS45" s="39">
        <v>3.1315958743188412</v>
      </c>
      <c r="AT45" s="40">
        <v>1.1892939130434785E-4</v>
      </c>
      <c r="AU45" s="40">
        <v>2.3785878260869565E-5</v>
      </c>
      <c r="AW45" s="39">
        <v>3.1315958743188412</v>
      </c>
      <c r="AX45" s="40">
        <v>1.1892939130434785E-4</v>
      </c>
      <c r="AY45" s="40">
        <v>2.3785878260869565E-5</v>
      </c>
      <c r="BA45" s="39">
        <v>3.1315958743188412</v>
      </c>
      <c r="BB45" s="40">
        <v>1.1892939130434785E-4</v>
      </c>
      <c r="BC45" s="40">
        <v>2.3785878260869565E-5</v>
      </c>
      <c r="BE45" s="39">
        <v>3.1315958743188412</v>
      </c>
      <c r="BF45" s="40">
        <v>1.1892939130434785E-4</v>
      </c>
      <c r="BG45" s="40">
        <v>2.3785878260869565E-5</v>
      </c>
      <c r="BI45" s="39">
        <v>3.1315958743188412</v>
      </c>
      <c r="BJ45" s="40">
        <v>1.1892939130434785E-4</v>
      </c>
      <c r="BK45" s="40">
        <v>2.3785878260869565E-5</v>
      </c>
      <c r="BM45" s="39">
        <v>3.1315958743188412</v>
      </c>
      <c r="BN45" s="40">
        <v>5.9464695652173912E-6</v>
      </c>
      <c r="BO45" s="40">
        <v>6.937547826086958E-5</v>
      </c>
    </row>
    <row r="46" spans="2:67" x14ac:dyDescent="0.3">
      <c r="C46" s="19" t="s">
        <v>126</v>
      </c>
      <c r="E46" s="39">
        <v>2.7193711689139155</v>
      </c>
      <c r="F46" s="40">
        <v>1.1124700236466017E-4</v>
      </c>
      <c r="G46" s="40">
        <v>2.2249400472932034E-5</v>
      </c>
      <c r="I46" s="39">
        <v>0</v>
      </c>
      <c r="J46" s="40">
        <v>0</v>
      </c>
      <c r="K46" s="40">
        <v>0</v>
      </c>
      <c r="M46" s="39">
        <v>2.7193711689139155</v>
      </c>
      <c r="N46" s="40">
        <v>1.1124700236466017E-4</v>
      </c>
      <c r="O46" s="40">
        <v>2.2249400472932034E-5</v>
      </c>
      <c r="Q46" s="39">
        <v>2.7193711689139155</v>
      </c>
      <c r="R46" s="40">
        <v>1.1124700236466017E-4</v>
      </c>
      <c r="S46" s="40">
        <v>2.2249400472932034E-5</v>
      </c>
      <c r="U46" s="39">
        <v>2.7193711689139155</v>
      </c>
      <c r="V46" s="40">
        <v>1.1124700236466017E-4</v>
      </c>
      <c r="W46" s="40">
        <v>2.2249400472932034E-5</v>
      </c>
      <c r="Y46" s="39">
        <v>2.7193711689139155</v>
      </c>
      <c r="Z46" s="40">
        <v>1.1124700236466017E-4</v>
      </c>
      <c r="AA46" s="40">
        <v>2.2249400472932034E-5</v>
      </c>
      <c r="AC46" s="39">
        <v>2.7193711689139155</v>
      </c>
      <c r="AD46" s="40">
        <v>1.1124700236466017E-4</v>
      </c>
      <c r="AE46" s="40">
        <v>2.2249400472932034E-5</v>
      </c>
      <c r="AG46" s="39">
        <v>2.7193711689139155</v>
      </c>
      <c r="AH46" s="40">
        <v>1.1124700236466017E-4</v>
      </c>
      <c r="AI46" s="40">
        <v>2.2249400472932034E-5</v>
      </c>
      <c r="AK46" s="39">
        <v>2.7193711689139155</v>
      </c>
      <c r="AL46" s="40">
        <v>1.1124700236466017E-4</v>
      </c>
      <c r="AM46" s="40">
        <v>2.2249400472932034E-5</v>
      </c>
      <c r="AO46" s="39">
        <v>2.7193711689139155</v>
      </c>
      <c r="AP46" s="40">
        <v>1.1124700236466017E-4</v>
      </c>
      <c r="AQ46" s="40">
        <v>2.2249400472932034E-5</v>
      </c>
      <c r="AS46" s="39">
        <v>2.7193711689139155</v>
      </c>
      <c r="AT46" s="40">
        <v>1.1124700236466017E-4</v>
      </c>
      <c r="AU46" s="40">
        <v>2.2249400472932034E-5</v>
      </c>
      <c r="AW46" s="39">
        <v>2.7193711689139155</v>
      </c>
      <c r="AX46" s="40">
        <v>1.1124700236466017E-4</v>
      </c>
      <c r="AY46" s="40">
        <v>2.2249400472932034E-5</v>
      </c>
      <c r="BA46" s="39">
        <v>2.7193711689139155</v>
      </c>
      <c r="BB46" s="40">
        <v>1.1124700236466017E-4</v>
      </c>
      <c r="BC46" s="40">
        <v>2.2249400472932034E-5</v>
      </c>
      <c r="BE46" s="39">
        <v>2.7193711689139155</v>
      </c>
      <c r="BF46" s="40">
        <v>1.1124700236466017E-4</v>
      </c>
      <c r="BG46" s="40">
        <v>2.2249400472932034E-5</v>
      </c>
      <c r="BI46" s="39">
        <v>2.7193711689139155</v>
      </c>
      <c r="BJ46" s="40">
        <v>1.1124700236466017E-4</v>
      </c>
      <c r="BK46" s="40">
        <v>2.2249400472932034E-5</v>
      </c>
      <c r="BM46" s="39">
        <v>2.7193711689139155</v>
      </c>
      <c r="BN46" s="40">
        <v>5.5623501182330086E-6</v>
      </c>
      <c r="BO46" s="40">
        <v>6.489408471271844E-5</v>
      </c>
    </row>
    <row r="47" spans="2:67" x14ac:dyDescent="0.3">
      <c r="C47" s="19" t="s">
        <v>127</v>
      </c>
      <c r="E47" s="39">
        <v>3.9130842416914287</v>
      </c>
      <c r="F47" s="40">
        <v>1.2273305142857145E-4</v>
      </c>
      <c r="G47" s="40">
        <v>2.4546610285714286E-5</v>
      </c>
      <c r="I47" s="39">
        <v>0</v>
      </c>
      <c r="J47" s="40">
        <v>0</v>
      </c>
      <c r="K47" s="40">
        <v>0</v>
      </c>
      <c r="M47" s="39">
        <v>3.9130842416914287</v>
      </c>
      <c r="N47" s="40">
        <v>1.2273305142857145E-4</v>
      </c>
      <c r="O47" s="40">
        <v>2.4546610285714286E-5</v>
      </c>
      <c r="Q47" s="39">
        <v>3.9130842416914287</v>
      </c>
      <c r="R47" s="40">
        <v>1.2273305142857145E-4</v>
      </c>
      <c r="S47" s="40">
        <v>2.4546610285714286E-5</v>
      </c>
      <c r="U47" s="39">
        <v>3.9130842416914287</v>
      </c>
      <c r="V47" s="40">
        <v>1.2273305142857145E-4</v>
      </c>
      <c r="W47" s="40">
        <v>2.4546610285714286E-5</v>
      </c>
      <c r="Y47" s="39">
        <v>3.9130842416914287</v>
      </c>
      <c r="Z47" s="40">
        <v>1.2273305142857145E-4</v>
      </c>
      <c r="AA47" s="40">
        <v>2.4546610285714286E-5</v>
      </c>
      <c r="AC47" s="39">
        <v>3.9130842416914287</v>
      </c>
      <c r="AD47" s="40">
        <v>1.2273305142857145E-4</v>
      </c>
      <c r="AE47" s="40">
        <v>2.4546610285714286E-5</v>
      </c>
      <c r="AG47" s="39">
        <v>3.9130842416914287</v>
      </c>
      <c r="AH47" s="40">
        <v>1.2273305142857145E-4</v>
      </c>
      <c r="AI47" s="40">
        <v>2.4546610285714286E-5</v>
      </c>
      <c r="AK47" s="39">
        <v>3.9130842416914287</v>
      </c>
      <c r="AL47" s="40">
        <v>1.2273305142857145E-4</v>
      </c>
      <c r="AM47" s="40">
        <v>2.4546610285714286E-5</v>
      </c>
      <c r="AO47" s="39">
        <v>3.9130842416914287</v>
      </c>
      <c r="AP47" s="40">
        <v>1.2273305142857145E-4</v>
      </c>
      <c r="AQ47" s="40">
        <v>2.4546610285714286E-5</v>
      </c>
      <c r="AS47" s="39">
        <v>3.9130842416914287</v>
      </c>
      <c r="AT47" s="40">
        <v>1.2273305142857145E-4</v>
      </c>
      <c r="AU47" s="40">
        <v>2.4546610285714286E-5</v>
      </c>
      <c r="AW47" s="39">
        <v>3.9130842416914287</v>
      </c>
      <c r="AX47" s="40">
        <v>1.2273305142857145E-4</v>
      </c>
      <c r="AY47" s="40">
        <v>2.4546610285714286E-5</v>
      </c>
      <c r="BA47" s="39">
        <v>3.9130842416914287</v>
      </c>
      <c r="BB47" s="40">
        <v>1.2273305142857145E-4</v>
      </c>
      <c r="BC47" s="40">
        <v>2.4546610285714286E-5</v>
      </c>
      <c r="BE47" s="39">
        <v>3.9130842416914287</v>
      </c>
      <c r="BF47" s="40">
        <v>1.2273305142857145E-4</v>
      </c>
      <c r="BG47" s="40">
        <v>2.4546610285714286E-5</v>
      </c>
      <c r="BI47" s="39">
        <v>3.9130842416914287</v>
      </c>
      <c r="BJ47" s="40">
        <v>1.2273305142857145E-4</v>
      </c>
      <c r="BK47" s="40">
        <v>2.4546610285714286E-5</v>
      </c>
      <c r="BM47" s="39">
        <v>3.9130842416914287</v>
      </c>
      <c r="BN47" s="40">
        <v>6.1366525714285716E-6</v>
      </c>
      <c r="BO47" s="40">
        <v>7.1594280000000012E-5</v>
      </c>
    </row>
    <row r="48" spans="2:67" x14ac:dyDescent="0.3">
      <c r="C48" s="19" t="s">
        <v>128</v>
      </c>
      <c r="E48" s="39">
        <v>2.8730175954501345</v>
      </c>
      <c r="F48" s="40">
        <v>1.1714011859838276E-4</v>
      </c>
      <c r="G48" s="40">
        <v>2.3428023719676552E-5</v>
      </c>
      <c r="I48" s="39">
        <v>0</v>
      </c>
      <c r="J48" s="40">
        <v>0</v>
      </c>
      <c r="K48" s="40">
        <v>0</v>
      </c>
      <c r="M48" s="39">
        <v>2.8730175954501345</v>
      </c>
      <c r="N48" s="40">
        <v>1.1714011859838276E-4</v>
      </c>
      <c r="O48" s="40">
        <v>2.3428023719676552E-5</v>
      </c>
      <c r="Q48" s="39">
        <v>2.8730175954501345</v>
      </c>
      <c r="R48" s="40">
        <v>1.1714011859838276E-4</v>
      </c>
      <c r="S48" s="40">
        <v>2.3428023719676552E-5</v>
      </c>
      <c r="U48" s="39">
        <v>2.8730175954501345</v>
      </c>
      <c r="V48" s="40">
        <v>1.1714011859838276E-4</v>
      </c>
      <c r="W48" s="40">
        <v>2.3428023719676552E-5</v>
      </c>
      <c r="Y48" s="39">
        <v>2.8730175954501345</v>
      </c>
      <c r="Z48" s="40">
        <v>1.1714011859838276E-4</v>
      </c>
      <c r="AA48" s="40">
        <v>2.3428023719676552E-5</v>
      </c>
      <c r="AC48" s="39">
        <v>2.8730175954501345</v>
      </c>
      <c r="AD48" s="40">
        <v>1.1714011859838276E-4</v>
      </c>
      <c r="AE48" s="40">
        <v>2.3428023719676552E-5</v>
      </c>
      <c r="AG48" s="39">
        <v>2.8730175954501345</v>
      </c>
      <c r="AH48" s="40">
        <v>1.1714011859838276E-4</v>
      </c>
      <c r="AI48" s="40">
        <v>2.3428023719676552E-5</v>
      </c>
      <c r="AK48" s="39">
        <v>2.8730175954501345</v>
      </c>
      <c r="AL48" s="40">
        <v>1.1714011859838276E-4</v>
      </c>
      <c r="AM48" s="40">
        <v>2.3428023719676552E-5</v>
      </c>
      <c r="AO48" s="39">
        <v>2.8730175954501345</v>
      </c>
      <c r="AP48" s="40">
        <v>1.1714011859838276E-4</v>
      </c>
      <c r="AQ48" s="40">
        <v>2.3428023719676552E-5</v>
      </c>
      <c r="AS48" s="39">
        <v>2.8730175954501345</v>
      </c>
      <c r="AT48" s="40">
        <v>1.1714011859838276E-4</v>
      </c>
      <c r="AU48" s="40">
        <v>2.3428023719676552E-5</v>
      </c>
      <c r="AW48" s="39">
        <v>2.8730175954501345</v>
      </c>
      <c r="AX48" s="40">
        <v>1.1714011859838276E-4</v>
      </c>
      <c r="AY48" s="40">
        <v>2.3428023719676552E-5</v>
      </c>
      <c r="BA48" s="39">
        <v>2.8730175954501345</v>
      </c>
      <c r="BB48" s="40">
        <v>1.1714011859838276E-4</v>
      </c>
      <c r="BC48" s="40">
        <v>2.3428023719676552E-5</v>
      </c>
      <c r="BE48" s="39">
        <v>2.8730175954501345</v>
      </c>
      <c r="BF48" s="40">
        <v>1.1714011859838276E-4</v>
      </c>
      <c r="BG48" s="40">
        <v>2.3428023719676552E-5</v>
      </c>
      <c r="BI48" s="39">
        <v>2.8730175954501345</v>
      </c>
      <c r="BJ48" s="40">
        <v>1.1714011859838276E-4</v>
      </c>
      <c r="BK48" s="40">
        <v>2.3428023719676552E-5</v>
      </c>
      <c r="BM48" s="39">
        <v>2.9269394311744676</v>
      </c>
      <c r="BN48" s="40">
        <v>5.9669323404255311E-6</v>
      </c>
      <c r="BO48" s="40">
        <v>6.9614210638297875E-5</v>
      </c>
    </row>
    <row r="49" spans="2:67" x14ac:dyDescent="0.3">
      <c r="B49" s="26" t="s">
        <v>76</v>
      </c>
      <c r="C49" s="26"/>
      <c r="E49" s="42"/>
      <c r="F49" s="43"/>
      <c r="G49" s="43"/>
      <c r="I49" s="42"/>
      <c r="J49" s="43"/>
      <c r="K49" s="43"/>
      <c r="M49" s="42"/>
      <c r="N49" s="43"/>
      <c r="O49" s="43"/>
      <c r="Q49" s="42"/>
      <c r="R49" s="43"/>
      <c r="S49" s="43"/>
      <c r="U49" s="42"/>
      <c r="V49" s="43"/>
      <c r="W49" s="43"/>
      <c r="Y49" s="42"/>
      <c r="Z49" s="43"/>
      <c r="AA49" s="43"/>
      <c r="AC49" s="42"/>
      <c r="AD49" s="43"/>
      <c r="AE49" s="43"/>
      <c r="AG49" s="42"/>
      <c r="AH49" s="43"/>
      <c r="AI49" s="43"/>
      <c r="AK49" s="42"/>
      <c r="AL49" s="43"/>
      <c r="AM49" s="43"/>
      <c r="AO49" s="42"/>
      <c r="AP49" s="43"/>
      <c r="AQ49" s="43"/>
      <c r="AS49" s="42"/>
      <c r="AT49" s="43"/>
      <c r="AU49" s="43"/>
      <c r="AW49" s="42"/>
      <c r="AX49" s="43"/>
      <c r="AY49" s="43"/>
      <c r="BA49" s="42"/>
      <c r="BB49" s="43"/>
      <c r="BC49" s="43"/>
      <c r="BE49" s="42"/>
      <c r="BF49" s="43"/>
      <c r="BG49" s="43"/>
      <c r="BI49" s="42"/>
      <c r="BJ49" s="43"/>
      <c r="BK49" s="43"/>
      <c r="BM49" s="42"/>
      <c r="BN49" s="43"/>
      <c r="BO49" s="43"/>
    </row>
    <row r="50" spans="2:67" x14ac:dyDescent="0.3">
      <c r="C50" s="19" t="s">
        <v>129</v>
      </c>
      <c r="E50" s="39">
        <v>5.9871240000000006</v>
      </c>
      <c r="F50" s="40">
        <v>1.2560399999999999E-3</v>
      </c>
      <c r="G50" s="40">
        <v>1.67472E-4</v>
      </c>
      <c r="I50" s="39">
        <v>0</v>
      </c>
      <c r="J50" s="40">
        <v>0</v>
      </c>
      <c r="K50" s="40">
        <v>0</v>
      </c>
      <c r="M50" s="39">
        <v>5.9871240000000006</v>
      </c>
      <c r="N50" s="40">
        <v>1.2560399999999999E-3</v>
      </c>
      <c r="O50" s="40">
        <v>1.67472E-4</v>
      </c>
      <c r="Q50" s="39">
        <v>5.9871240000000006</v>
      </c>
      <c r="R50" s="40">
        <v>1.2560399999999999E-3</v>
      </c>
      <c r="S50" s="40">
        <v>1.67472E-4</v>
      </c>
      <c r="U50" s="39">
        <v>5.9871240000000006</v>
      </c>
      <c r="V50" s="40">
        <v>1.2560399999999999E-3</v>
      </c>
      <c r="W50" s="40">
        <v>1.67472E-4</v>
      </c>
      <c r="Y50" s="39">
        <v>5.9871240000000006</v>
      </c>
      <c r="Z50" s="40">
        <v>1.2560399999999999E-3</v>
      </c>
      <c r="AA50" s="40">
        <v>1.67472E-4</v>
      </c>
      <c r="AC50" s="39">
        <v>5.9871240000000006</v>
      </c>
      <c r="AD50" s="40">
        <v>1.2560399999999999E-3</v>
      </c>
      <c r="AE50" s="40">
        <v>1.67472E-4</v>
      </c>
      <c r="AG50" s="39">
        <v>5.9871240000000006</v>
      </c>
      <c r="AH50" s="40">
        <v>1.2560399999999999E-3</v>
      </c>
      <c r="AI50" s="40">
        <v>1.67472E-4</v>
      </c>
      <c r="AK50" s="39">
        <v>5.9871240000000006</v>
      </c>
      <c r="AL50" s="40">
        <v>1.2560399999999999E-3</v>
      </c>
      <c r="AM50" s="40">
        <v>1.67472E-4</v>
      </c>
      <c r="AO50" s="39">
        <v>5.9871240000000006</v>
      </c>
      <c r="AP50" s="40">
        <v>1.2560399999999999E-3</v>
      </c>
      <c r="AQ50" s="40">
        <v>1.67472E-4</v>
      </c>
      <c r="AS50" s="39">
        <v>5.9871240000000006</v>
      </c>
      <c r="AT50" s="40">
        <v>1.2560399999999999E-3</v>
      </c>
      <c r="AU50" s="40">
        <v>1.67472E-4</v>
      </c>
      <c r="AW50" s="39">
        <v>5.9871240000000006</v>
      </c>
      <c r="AX50" s="40">
        <v>1.2560399999999999E-3</v>
      </c>
      <c r="AY50" s="40">
        <v>1.67472E-4</v>
      </c>
      <c r="BA50" s="39">
        <v>5.9871240000000006</v>
      </c>
      <c r="BB50" s="40">
        <v>1.2560399999999999E-3</v>
      </c>
      <c r="BC50" s="40">
        <v>1.67472E-4</v>
      </c>
      <c r="BE50" s="39">
        <v>5.9871240000000006</v>
      </c>
      <c r="BF50" s="40">
        <v>1.2560399999999999E-3</v>
      </c>
      <c r="BG50" s="40">
        <v>1.67472E-4</v>
      </c>
      <c r="BI50" s="39">
        <v>5.9871240000000006</v>
      </c>
      <c r="BJ50" s="40">
        <v>1.2560399999999999E-3</v>
      </c>
      <c r="BK50" s="40">
        <v>1.67472E-4</v>
      </c>
      <c r="BM50" s="39">
        <v>5.9871240000000006</v>
      </c>
      <c r="BN50" s="40">
        <v>1.2560399999999999E-3</v>
      </c>
      <c r="BO50" s="40">
        <v>1.67472E-4</v>
      </c>
    </row>
    <row r="51" spans="2:67" x14ac:dyDescent="0.3">
      <c r="C51" s="19" t="s">
        <v>130</v>
      </c>
      <c r="E51" s="39">
        <v>3.8379000000000008</v>
      </c>
      <c r="F51" s="40">
        <v>1.2560399999999999E-3</v>
      </c>
      <c r="G51" s="40">
        <v>1.67472E-4</v>
      </c>
      <c r="I51" s="39">
        <v>0</v>
      </c>
      <c r="J51" s="40">
        <v>0</v>
      </c>
      <c r="K51" s="40">
        <v>0</v>
      </c>
      <c r="M51" s="39">
        <v>3.8379000000000008</v>
      </c>
      <c r="N51" s="40">
        <v>1.2560399999999999E-3</v>
      </c>
      <c r="O51" s="40">
        <v>1.67472E-4</v>
      </c>
      <c r="Q51" s="39">
        <v>3.8379000000000008</v>
      </c>
      <c r="R51" s="40">
        <v>1.2560399999999999E-3</v>
      </c>
      <c r="S51" s="40">
        <v>1.67472E-4</v>
      </c>
      <c r="U51" s="39">
        <v>3.8379000000000008</v>
      </c>
      <c r="V51" s="40">
        <v>1.2560399999999999E-3</v>
      </c>
      <c r="W51" s="40">
        <v>1.67472E-4</v>
      </c>
      <c r="Y51" s="39">
        <v>3.8379000000000008</v>
      </c>
      <c r="Z51" s="40">
        <v>1.2560399999999999E-3</v>
      </c>
      <c r="AA51" s="40">
        <v>1.67472E-4</v>
      </c>
      <c r="AC51" s="39">
        <v>3.8379000000000008</v>
      </c>
      <c r="AD51" s="40">
        <v>1.2560399999999999E-3</v>
      </c>
      <c r="AE51" s="40">
        <v>1.67472E-4</v>
      </c>
      <c r="AG51" s="39">
        <v>3.8379000000000008</v>
      </c>
      <c r="AH51" s="40">
        <v>1.2560399999999999E-3</v>
      </c>
      <c r="AI51" s="40">
        <v>1.67472E-4</v>
      </c>
      <c r="AK51" s="39">
        <v>3.8379000000000008</v>
      </c>
      <c r="AL51" s="40">
        <v>1.2560399999999999E-3</v>
      </c>
      <c r="AM51" s="40">
        <v>1.67472E-4</v>
      </c>
      <c r="AO51" s="39">
        <v>3.8379000000000008</v>
      </c>
      <c r="AP51" s="40">
        <v>1.2560399999999999E-3</v>
      </c>
      <c r="AQ51" s="40">
        <v>1.67472E-4</v>
      </c>
      <c r="AS51" s="39">
        <v>3.8379000000000008</v>
      </c>
      <c r="AT51" s="40">
        <v>1.2560399999999999E-3</v>
      </c>
      <c r="AU51" s="40">
        <v>1.67472E-4</v>
      </c>
      <c r="AW51" s="39">
        <v>3.8379000000000008</v>
      </c>
      <c r="AX51" s="40">
        <v>1.2560399999999999E-3</v>
      </c>
      <c r="AY51" s="40">
        <v>1.67472E-4</v>
      </c>
      <c r="BA51" s="39">
        <v>3.8379000000000008</v>
      </c>
      <c r="BB51" s="40">
        <v>1.2560399999999999E-3</v>
      </c>
      <c r="BC51" s="40">
        <v>1.67472E-4</v>
      </c>
      <c r="BE51" s="39">
        <v>3.8379000000000008</v>
      </c>
      <c r="BF51" s="40">
        <v>1.2560399999999999E-3</v>
      </c>
      <c r="BG51" s="40">
        <v>1.67472E-4</v>
      </c>
      <c r="BI51" s="39">
        <v>3.8379000000000008</v>
      </c>
      <c r="BJ51" s="40">
        <v>1.2560399999999999E-3</v>
      </c>
      <c r="BK51" s="40">
        <v>1.67472E-4</v>
      </c>
      <c r="BM51" s="39">
        <v>3.8379000000000008</v>
      </c>
      <c r="BN51" s="40">
        <v>1.2560399999999999E-3</v>
      </c>
      <c r="BO51" s="40">
        <v>1.67472E-4</v>
      </c>
    </row>
    <row r="52" spans="2:67" x14ac:dyDescent="0.3">
      <c r="B52" s="26" t="s">
        <v>74</v>
      </c>
      <c r="C52" s="26"/>
      <c r="E52" s="42"/>
      <c r="F52" s="43"/>
      <c r="G52" s="43"/>
      <c r="I52" s="42"/>
      <c r="J52" s="43"/>
      <c r="K52" s="43"/>
      <c r="M52" s="42"/>
      <c r="N52" s="43"/>
      <c r="O52" s="43"/>
      <c r="Q52" s="42"/>
      <c r="R52" s="43"/>
      <c r="S52" s="43"/>
      <c r="U52" s="42"/>
      <c r="V52" s="43"/>
      <c r="W52" s="43"/>
      <c r="Y52" s="42"/>
      <c r="Z52" s="43"/>
      <c r="AA52" s="43"/>
      <c r="AC52" s="42"/>
      <c r="AD52" s="43"/>
      <c r="AE52" s="43"/>
      <c r="AG52" s="42"/>
      <c r="AH52" s="43"/>
      <c r="AI52" s="43"/>
      <c r="AK52" s="42"/>
      <c r="AL52" s="43"/>
      <c r="AM52" s="43"/>
      <c r="AO52" s="42"/>
      <c r="AP52" s="43"/>
      <c r="AQ52" s="43"/>
      <c r="AS52" s="42"/>
      <c r="AT52" s="43"/>
      <c r="AU52" s="43"/>
      <c r="AW52" s="42"/>
      <c r="AX52" s="43"/>
      <c r="AY52" s="43"/>
      <c r="BA52" s="42"/>
      <c r="BB52" s="43"/>
      <c r="BC52" s="43"/>
      <c r="BE52" s="42"/>
      <c r="BF52" s="43"/>
      <c r="BG52" s="43"/>
      <c r="BI52" s="42"/>
      <c r="BJ52" s="43"/>
      <c r="BK52" s="43"/>
      <c r="BM52" s="42"/>
      <c r="BN52" s="43"/>
      <c r="BO52" s="43"/>
    </row>
    <row r="53" spans="2:67" x14ac:dyDescent="0.3">
      <c r="C53" s="19" t="s">
        <v>131</v>
      </c>
      <c r="E53" s="39">
        <v>0</v>
      </c>
      <c r="F53" s="40">
        <v>1.2560399999999999E-3</v>
      </c>
      <c r="G53" s="40">
        <v>1.67472E-4</v>
      </c>
      <c r="I53" s="39">
        <v>0</v>
      </c>
      <c r="J53" s="40">
        <v>0</v>
      </c>
      <c r="K53" s="40">
        <v>0</v>
      </c>
      <c r="M53" s="39">
        <v>0</v>
      </c>
      <c r="N53" s="40">
        <v>1.2560399999999999E-3</v>
      </c>
      <c r="O53" s="40">
        <v>1.67472E-4</v>
      </c>
      <c r="Q53" s="39">
        <v>0</v>
      </c>
      <c r="R53" s="40">
        <v>1.2560399999999999E-3</v>
      </c>
      <c r="S53" s="40">
        <v>1.67472E-4</v>
      </c>
      <c r="U53" s="39">
        <v>0</v>
      </c>
      <c r="V53" s="40">
        <v>1.2560399999999999E-3</v>
      </c>
      <c r="W53" s="40">
        <v>1.67472E-4</v>
      </c>
      <c r="Y53" s="39">
        <v>0</v>
      </c>
      <c r="Z53" s="40">
        <v>1.2560399999999999E-3</v>
      </c>
      <c r="AA53" s="40">
        <v>1.67472E-4</v>
      </c>
      <c r="AC53" s="39">
        <v>0</v>
      </c>
      <c r="AD53" s="40">
        <v>1.2560399999999999E-3</v>
      </c>
      <c r="AE53" s="40">
        <v>1.67472E-4</v>
      </c>
      <c r="AG53" s="39">
        <v>0</v>
      </c>
      <c r="AH53" s="40">
        <v>1.2560399999999999E-3</v>
      </c>
      <c r="AI53" s="40">
        <v>1.67472E-4</v>
      </c>
      <c r="AK53" s="39">
        <v>0</v>
      </c>
      <c r="AL53" s="40">
        <v>1.2560399999999999E-3</v>
      </c>
      <c r="AM53" s="40">
        <v>1.67472E-4</v>
      </c>
      <c r="AO53" s="39">
        <v>0</v>
      </c>
      <c r="AP53" s="40">
        <v>1.2560399999999999E-3</v>
      </c>
      <c r="AQ53" s="40">
        <v>1.67472E-4</v>
      </c>
      <c r="AS53" s="39">
        <v>0</v>
      </c>
      <c r="AT53" s="40">
        <v>1.2560399999999999E-3</v>
      </c>
      <c r="AU53" s="40">
        <v>1.67472E-4</v>
      </c>
      <c r="AW53" s="39">
        <v>0</v>
      </c>
      <c r="AX53" s="40">
        <v>1.2560399999999999E-3</v>
      </c>
      <c r="AY53" s="40">
        <v>1.67472E-4</v>
      </c>
      <c r="BA53" s="39">
        <v>0</v>
      </c>
      <c r="BB53" s="40">
        <v>1.2560399999999999E-3</v>
      </c>
      <c r="BC53" s="40">
        <v>1.67472E-4</v>
      </c>
      <c r="BE53" s="39">
        <v>0</v>
      </c>
      <c r="BF53" s="40">
        <v>1.2560399999999999E-3</v>
      </c>
      <c r="BG53" s="40">
        <v>1.67472E-4</v>
      </c>
      <c r="BI53" s="39">
        <v>0</v>
      </c>
      <c r="BJ53" s="40">
        <v>1.2560399999999999E-3</v>
      </c>
      <c r="BK53" s="40">
        <v>1.67472E-4</v>
      </c>
      <c r="BM53" s="39">
        <v>0</v>
      </c>
      <c r="BN53" s="40">
        <v>1.2560399999999999E-3</v>
      </c>
      <c r="BO53" s="40">
        <v>1.67472E-4</v>
      </c>
    </row>
    <row r="54" spans="2:67" x14ac:dyDescent="0.3">
      <c r="C54" s="19" t="s">
        <v>132</v>
      </c>
      <c r="E54" s="39">
        <v>0</v>
      </c>
      <c r="F54" s="40">
        <v>1.2560399999999999E-3</v>
      </c>
      <c r="G54" s="40">
        <v>1.67472E-4</v>
      </c>
      <c r="I54" s="39">
        <v>0</v>
      </c>
      <c r="J54" s="40">
        <v>0</v>
      </c>
      <c r="K54" s="40">
        <v>0</v>
      </c>
      <c r="M54" s="39">
        <v>0</v>
      </c>
      <c r="N54" s="40">
        <v>1.2560399999999999E-3</v>
      </c>
      <c r="O54" s="40">
        <v>1.67472E-4</v>
      </c>
      <c r="Q54" s="39">
        <v>0</v>
      </c>
      <c r="R54" s="40">
        <v>1.2560399999999999E-3</v>
      </c>
      <c r="S54" s="40">
        <v>1.67472E-4</v>
      </c>
      <c r="U54" s="39">
        <v>0</v>
      </c>
      <c r="V54" s="40">
        <v>1.2560399999999999E-3</v>
      </c>
      <c r="W54" s="40">
        <v>1.67472E-4</v>
      </c>
      <c r="Y54" s="39">
        <v>0</v>
      </c>
      <c r="Z54" s="40">
        <v>1.2560399999999999E-3</v>
      </c>
      <c r="AA54" s="40">
        <v>1.67472E-4</v>
      </c>
      <c r="AC54" s="39">
        <v>0</v>
      </c>
      <c r="AD54" s="40">
        <v>1.2560399999999999E-3</v>
      </c>
      <c r="AE54" s="40">
        <v>1.67472E-4</v>
      </c>
      <c r="AG54" s="39">
        <v>0</v>
      </c>
      <c r="AH54" s="40">
        <v>1.2560399999999999E-3</v>
      </c>
      <c r="AI54" s="40">
        <v>1.67472E-4</v>
      </c>
      <c r="AK54" s="39">
        <v>0</v>
      </c>
      <c r="AL54" s="40">
        <v>1.2560399999999999E-3</v>
      </c>
      <c r="AM54" s="40">
        <v>1.67472E-4</v>
      </c>
      <c r="AO54" s="39">
        <v>0</v>
      </c>
      <c r="AP54" s="40">
        <v>1.2560399999999999E-3</v>
      </c>
      <c r="AQ54" s="40">
        <v>1.67472E-4</v>
      </c>
      <c r="AS54" s="39">
        <v>0</v>
      </c>
      <c r="AT54" s="40">
        <v>1.2560399999999999E-3</v>
      </c>
      <c r="AU54" s="40">
        <v>1.67472E-4</v>
      </c>
      <c r="AW54" s="39">
        <v>0</v>
      </c>
      <c r="AX54" s="40">
        <v>1.2560399999999999E-3</v>
      </c>
      <c r="AY54" s="40">
        <v>1.67472E-4</v>
      </c>
      <c r="BA54" s="39">
        <v>0</v>
      </c>
      <c r="BB54" s="40">
        <v>1.2560399999999999E-3</v>
      </c>
      <c r="BC54" s="40">
        <v>1.67472E-4</v>
      </c>
      <c r="BE54" s="39">
        <v>0</v>
      </c>
      <c r="BF54" s="40">
        <v>1.2560399999999999E-3</v>
      </c>
      <c r="BG54" s="40">
        <v>1.67472E-4</v>
      </c>
      <c r="BI54" s="39">
        <v>0</v>
      </c>
      <c r="BJ54" s="40">
        <v>1.2560399999999999E-3</v>
      </c>
      <c r="BK54" s="40">
        <v>1.67472E-4</v>
      </c>
      <c r="BM54" s="39">
        <v>0</v>
      </c>
      <c r="BN54" s="40">
        <v>1.2560399999999999E-3</v>
      </c>
      <c r="BO54" s="40">
        <v>1.67472E-4</v>
      </c>
    </row>
    <row r="55" spans="2:67" x14ac:dyDescent="0.3">
      <c r="C55" s="19" t="s">
        <v>133</v>
      </c>
      <c r="E55" s="39">
        <v>0</v>
      </c>
      <c r="F55" s="40">
        <v>4.1868E-5</v>
      </c>
      <c r="G55" s="40">
        <v>4.1868000000000011E-6</v>
      </c>
      <c r="I55" s="39">
        <v>0</v>
      </c>
      <c r="J55" s="40">
        <v>0</v>
      </c>
      <c r="K55" s="40">
        <v>0</v>
      </c>
      <c r="M55" s="39">
        <v>0</v>
      </c>
      <c r="N55" s="40">
        <v>4.1868E-5</v>
      </c>
      <c r="O55" s="40">
        <v>4.1868000000000011E-6</v>
      </c>
      <c r="Q55" s="39">
        <v>0</v>
      </c>
      <c r="R55" s="40">
        <v>4.1868E-5</v>
      </c>
      <c r="S55" s="40">
        <v>4.1868000000000011E-6</v>
      </c>
      <c r="U55" s="39">
        <v>0</v>
      </c>
      <c r="V55" s="40">
        <v>4.1868E-5</v>
      </c>
      <c r="W55" s="40">
        <v>4.1868000000000011E-6</v>
      </c>
      <c r="Y55" s="39">
        <v>0</v>
      </c>
      <c r="Z55" s="40">
        <v>4.1868E-5</v>
      </c>
      <c r="AA55" s="40">
        <v>4.1868000000000011E-6</v>
      </c>
      <c r="AC55" s="39">
        <v>0</v>
      </c>
      <c r="AD55" s="40">
        <v>4.1868E-5</v>
      </c>
      <c r="AE55" s="40">
        <v>4.1868000000000011E-6</v>
      </c>
      <c r="AG55" s="39">
        <v>0</v>
      </c>
      <c r="AH55" s="40">
        <v>4.1868E-5</v>
      </c>
      <c r="AI55" s="40">
        <v>4.1868000000000011E-6</v>
      </c>
      <c r="AK55" s="39">
        <v>0</v>
      </c>
      <c r="AL55" s="40">
        <v>4.1868E-5</v>
      </c>
      <c r="AM55" s="40">
        <v>4.1868000000000011E-6</v>
      </c>
      <c r="AO55" s="39">
        <v>0</v>
      </c>
      <c r="AP55" s="40">
        <v>4.1868E-5</v>
      </c>
      <c r="AQ55" s="40">
        <v>4.1868000000000011E-6</v>
      </c>
      <c r="AS55" s="39">
        <v>0</v>
      </c>
      <c r="AT55" s="40">
        <v>4.1868E-5</v>
      </c>
      <c r="AU55" s="40">
        <v>4.1868000000000011E-6</v>
      </c>
      <c r="AW55" s="39">
        <v>0</v>
      </c>
      <c r="AX55" s="40">
        <v>4.1868E-5</v>
      </c>
      <c r="AY55" s="40">
        <v>4.1868000000000011E-6</v>
      </c>
      <c r="BA55" s="39">
        <v>0</v>
      </c>
      <c r="BB55" s="40">
        <v>4.1868E-5</v>
      </c>
      <c r="BC55" s="40">
        <v>4.1868000000000011E-6</v>
      </c>
      <c r="BE55" s="39">
        <v>0</v>
      </c>
      <c r="BF55" s="40">
        <v>4.1868E-5</v>
      </c>
      <c r="BG55" s="40">
        <v>4.1868000000000011E-6</v>
      </c>
      <c r="BI55" s="39">
        <v>0</v>
      </c>
      <c r="BJ55" s="40">
        <v>4.1868E-5</v>
      </c>
      <c r="BK55" s="40">
        <v>4.1868000000000011E-6</v>
      </c>
      <c r="BM55" s="39">
        <v>0</v>
      </c>
      <c r="BN55" s="40">
        <v>1.716588E-5</v>
      </c>
      <c r="BO55" s="40">
        <v>4.4380080000000004E-5</v>
      </c>
    </row>
    <row r="56" spans="2:67" x14ac:dyDescent="0.3">
      <c r="C56" s="19" t="s">
        <v>134</v>
      </c>
      <c r="E56" s="39">
        <v>0</v>
      </c>
      <c r="F56" s="40">
        <v>4.1868E-5</v>
      </c>
      <c r="G56" s="40">
        <v>4.1868000000000011E-6</v>
      </c>
      <c r="I56" s="39">
        <v>0</v>
      </c>
      <c r="J56" s="40">
        <v>0</v>
      </c>
      <c r="K56" s="40">
        <v>0</v>
      </c>
      <c r="M56" s="39">
        <v>0</v>
      </c>
      <c r="N56" s="40">
        <v>4.1868E-5</v>
      </c>
      <c r="O56" s="40">
        <v>4.1868000000000011E-6</v>
      </c>
      <c r="Q56" s="39">
        <v>0</v>
      </c>
      <c r="R56" s="40">
        <v>4.1868E-5</v>
      </c>
      <c r="S56" s="40">
        <v>4.1868000000000011E-6</v>
      </c>
      <c r="U56" s="39">
        <v>0</v>
      </c>
      <c r="V56" s="40">
        <v>4.1868E-5</v>
      </c>
      <c r="W56" s="40">
        <v>4.1868000000000011E-6</v>
      </c>
      <c r="Y56" s="39">
        <v>0</v>
      </c>
      <c r="Z56" s="40">
        <v>4.1868E-5</v>
      </c>
      <c r="AA56" s="40">
        <v>4.1868000000000011E-6</v>
      </c>
      <c r="AC56" s="39">
        <v>0</v>
      </c>
      <c r="AD56" s="40">
        <v>4.1868E-5</v>
      </c>
      <c r="AE56" s="40">
        <v>4.1868000000000011E-6</v>
      </c>
      <c r="AG56" s="39">
        <v>0</v>
      </c>
      <c r="AH56" s="40">
        <v>4.1868E-5</v>
      </c>
      <c r="AI56" s="40">
        <v>4.1868000000000011E-6</v>
      </c>
      <c r="AK56" s="39">
        <v>0</v>
      </c>
      <c r="AL56" s="40">
        <v>4.1868E-5</v>
      </c>
      <c r="AM56" s="40">
        <v>4.1868000000000011E-6</v>
      </c>
      <c r="AO56" s="39">
        <v>0</v>
      </c>
      <c r="AP56" s="40">
        <v>4.1868E-5</v>
      </c>
      <c r="AQ56" s="40">
        <v>4.1868000000000011E-6</v>
      </c>
      <c r="AS56" s="39">
        <v>0</v>
      </c>
      <c r="AT56" s="40">
        <v>4.1868E-5</v>
      </c>
      <c r="AU56" s="40">
        <v>4.1868000000000011E-6</v>
      </c>
      <c r="AW56" s="39">
        <v>0</v>
      </c>
      <c r="AX56" s="40">
        <v>4.1868E-5</v>
      </c>
      <c r="AY56" s="40">
        <v>4.1868000000000011E-6</v>
      </c>
      <c r="BA56" s="39">
        <v>0</v>
      </c>
      <c r="BB56" s="40">
        <v>4.1868E-5</v>
      </c>
      <c r="BC56" s="40">
        <v>4.1868000000000011E-6</v>
      </c>
      <c r="BE56" s="39">
        <v>0</v>
      </c>
      <c r="BF56" s="40">
        <v>4.1868E-5</v>
      </c>
      <c r="BG56" s="40">
        <v>4.1868000000000011E-6</v>
      </c>
      <c r="BI56" s="39">
        <v>0</v>
      </c>
      <c r="BJ56" s="40">
        <v>4.1868E-5</v>
      </c>
      <c r="BK56" s="40">
        <v>4.1868000000000011E-6</v>
      </c>
      <c r="BM56" s="39">
        <v>0</v>
      </c>
      <c r="BN56" s="40">
        <v>1.716588E-5</v>
      </c>
      <c r="BO56" s="40">
        <v>4.4380080000000004E-5</v>
      </c>
    </row>
    <row r="57" spans="2:67" x14ac:dyDescent="0.3">
      <c r="C57" s="19" t="s">
        <v>135</v>
      </c>
      <c r="E57" s="39">
        <v>0</v>
      </c>
      <c r="F57" s="40">
        <v>1.1714011859838276E-4</v>
      </c>
      <c r="G57" s="40">
        <v>2.3428023719676552E-5</v>
      </c>
      <c r="I57" s="39">
        <v>0</v>
      </c>
      <c r="J57" s="40">
        <v>0</v>
      </c>
      <c r="K57" s="40">
        <v>0</v>
      </c>
      <c r="M57" s="39">
        <v>0</v>
      </c>
      <c r="N57" s="40">
        <v>1.1714011859838276E-4</v>
      </c>
      <c r="O57" s="40">
        <v>2.3428023719676552E-5</v>
      </c>
      <c r="Q57" s="39">
        <v>0</v>
      </c>
      <c r="R57" s="40">
        <v>1.1714011859838276E-4</v>
      </c>
      <c r="S57" s="40">
        <v>2.3428023719676552E-5</v>
      </c>
      <c r="U57" s="39">
        <v>0</v>
      </c>
      <c r="V57" s="40">
        <v>1.1714011859838276E-4</v>
      </c>
      <c r="W57" s="40">
        <v>2.3428023719676552E-5</v>
      </c>
      <c r="Y57" s="39">
        <v>0</v>
      </c>
      <c r="Z57" s="40">
        <v>1.1714011859838276E-4</v>
      </c>
      <c r="AA57" s="40">
        <v>2.3428023719676552E-5</v>
      </c>
      <c r="AC57" s="39">
        <v>0</v>
      </c>
      <c r="AD57" s="40">
        <v>1.1714011859838276E-4</v>
      </c>
      <c r="AE57" s="40">
        <v>2.3428023719676552E-5</v>
      </c>
      <c r="AG57" s="39">
        <v>0</v>
      </c>
      <c r="AH57" s="40">
        <v>1.1714011859838276E-4</v>
      </c>
      <c r="AI57" s="40">
        <v>2.3428023719676552E-5</v>
      </c>
      <c r="AK57" s="39">
        <v>0</v>
      </c>
      <c r="AL57" s="40">
        <v>1.1714011859838276E-4</v>
      </c>
      <c r="AM57" s="40">
        <v>2.3428023719676552E-5</v>
      </c>
      <c r="AO57" s="39">
        <v>0</v>
      </c>
      <c r="AP57" s="40">
        <v>1.1714011859838276E-4</v>
      </c>
      <c r="AQ57" s="40">
        <v>2.3428023719676552E-5</v>
      </c>
      <c r="AS57" s="39">
        <v>0</v>
      </c>
      <c r="AT57" s="40">
        <v>1.1714011859838276E-4</v>
      </c>
      <c r="AU57" s="40">
        <v>2.3428023719676552E-5</v>
      </c>
      <c r="AW57" s="39">
        <v>0</v>
      </c>
      <c r="AX57" s="40">
        <v>1.1714011859838276E-4</v>
      </c>
      <c r="AY57" s="40">
        <v>2.3428023719676552E-5</v>
      </c>
      <c r="BA57" s="39">
        <v>0</v>
      </c>
      <c r="BB57" s="40">
        <v>1.1714011859838276E-4</v>
      </c>
      <c r="BC57" s="40">
        <v>2.3428023719676552E-5</v>
      </c>
      <c r="BE57" s="39">
        <v>0</v>
      </c>
      <c r="BF57" s="40">
        <v>1.1714011859838276E-4</v>
      </c>
      <c r="BG57" s="40">
        <v>2.3428023719676552E-5</v>
      </c>
      <c r="BI57" s="39">
        <v>0</v>
      </c>
      <c r="BJ57" s="40">
        <v>1.1714011859838276E-4</v>
      </c>
      <c r="BK57" s="40">
        <v>2.3428023719676552E-5</v>
      </c>
      <c r="BM57" s="39">
        <v>0</v>
      </c>
      <c r="BN57" s="40">
        <v>5.8570059299191381E-6</v>
      </c>
      <c r="BO57" s="40">
        <v>6.8331735849056608E-5</v>
      </c>
    </row>
    <row r="58" spans="2:67" x14ac:dyDescent="0.3">
      <c r="C58" s="19" t="s">
        <v>136</v>
      </c>
      <c r="E58" s="39">
        <v>0</v>
      </c>
      <c r="F58" s="40">
        <v>1.1696457142857147E-4</v>
      </c>
      <c r="G58" s="40">
        <v>2.3392914285714292E-5</v>
      </c>
      <c r="I58" s="39">
        <v>0</v>
      </c>
      <c r="J58" s="40">
        <v>0</v>
      </c>
      <c r="K58" s="40">
        <v>0</v>
      </c>
      <c r="M58" s="39">
        <v>0</v>
      </c>
      <c r="N58" s="40">
        <v>1.1696457142857147E-4</v>
      </c>
      <c r="O58" s="40">
        <v>2.3392914285714292E-5</v>
      </c>
      <c r="Q58" s="39">
        <v>0</v>
      </c>
      <c r="R58" s="40">
        <v>1.1696457142857147E-4</v>
      </c>
      <c r="S58" s="40">
        <v>2.3392914285714292E-5</v>
      </c>
      <c r="U58" s="39">
        <v>0</v>
      </c>
      <c r="V58" s="40">
        <v>1.1696457142857147E-4</v>
      </c>
      <c r="W58" s="40">
        <v>2.3392914285714292E-5</v>
      </c>
      <c r="Y58" s="39">
        <v>0</v>
      </c>
      <c r="Z58" s="40">
        <v>1.1696457142857147E-4</v>
      </c>
      <c r="AA58" s="40">
        <v>2.3392914285714292E-5</v>
      </c>
      <c r="AC58" s="39">
        <v>0</v>
      </c>
      <c r="AD58" s="40">
        <v>1.1696457142857147E-4</v>
      </c>
      <c r="AE58" s="40">
        <v>2.3392914285714292E-5</v>
      </c>
      <c r="AG58" s="39">
        <v>0</v>
      </c>
      <c r="AH58" s="40">
        <v>1.1696457142857147E-4</v>
      </c>
      <c r="AI58" s="40">
        <v>2.3392914285714292E-5</v>
      </c>
      <c r="AK58" s="39">
        <v>0</v>
      </c>
      <c r="AL58" s="40">
        <v>1.1696457142857147E-4</v>
      </c>
      <c r="AM58" s="40">
        <v>2.3392914285714292E-5</v>
      </c>
      <c r="AO58" s="39">
        <v>0</v>
      </c>
      <c r="AP58" s="40">
        <v>1.1696457142857147E-4</v>
      </c>
      <c r="AQ58" s="40">
        <v>2.3392914285714292E-5</v>
      </c>
      <c r="AS58" s="39">
        <v>0</v>
      </c>
      <c r="AT58" s="40">
        <v>1.1696457142857147E-4</v>
      </c>
      <c r="AU58" s="40">
        <v>2.3392914285714292E-5</v>
      </c>
      <c r="AW58" s="39">
        <v>0</v>
      </c>
      <c r="AX58" s="40">
        <v>1.1696457142857147E-4</v>
      </c>
      <c r="AY58" s="40">
        <v>2.3392914285714292E-5</v>
      </c>
      <c r="BA58" s="39">
        <v>0</v>
      </c>
      <c r="BB58" s="40">
        <v>1.1696457142857147E-4</v>
      </c>
      <c r="BC58" s="40">
        <v>2.3392914285714292E-5</v>
      </c>
      <c r="BE58" s="39">
        <v>0</v>
      </c>
      <c r="BF58" s="40">
        <v>1.1696457142857147E-4</v>
      </c>
      <c r="BG58" s="40">
        <v>2.3392914285714292E-5</v>
      </c>
      <c r="BI58" s="39">
        <v>0</v>
      </c>
      <c r="BJ58" s="40">
        <v>1.1696457142857147E-4</v>
      </c>
      <c r="BK58" s="40">
        <v>2.3392914285714292E-5</v>
      </c>
      <c r="BM58" s="39">
        <v>0</v>
      </c>
      <c r="BN58" s="40">
        <v>5.848228571428573E-6</v>
      </c>
      <c r="BO58" s="40">
        <v>6.8229333333333361E-5</v>
      </c>
    </row>
    <row r="59" spans="2:67" x14ac:dyDescent="0.3">
      <c r="C59" s="19" t="s">
        <v>137</v>
      </c>
      <c r="E59" s="39">
        <v>0</v>
      </c>
      <c r="F59" s="40">
        <v>1.1714011859838276E-4</v>
      </c>
      <c r="G59" s="40">
        <v>2.3428023719676552E-5</v>
      </c>
      <c r="I59" s="39">
        <v>0</v>
      </c>
      <c r="J59" s="40">
        <v>0</v>
      </c>
      <c r="K59" s="40">
        <v>0</v>
      </c>
      <c r="M59" s="39">
        <v>0</v>
      </c>
      <c r="N59" s="40">
        <v>1.1714011859838276E-4</v>
      </c>
      <c r="O59" s="40">
        <v>2.3428023719676552E-5</v>
      </c>
      <c r="Q59" s="39">
        <v>0</v>
      </c>
      <c r="R59" s="40">
        <v>1.1714011859838276E-4</v>
      </c>
      <c r="S59" s="40">
        <v>2.3428023719676552E-5</v>
      </c>
      <c r="U59" s="39">
        <v>0</v>
      </c>
      <c r="V59" s="40">
        <v>1.1714011859838276E-4</v>
      </c>
      <c r="W59" s="40">
        <v>2.3428023719676552E-5</v>
      </c>
      <c r="Y59" s="39">
        <v>0</v>
      </c>
      <c r="Z59" s="40">
        <v>1.1714011859838276E-4</v>
      </c>
      <c r="AA59" s="40">
        <v>2.3428023719676552E-5</v>
      </c>
      <c r="AC59" s="39">
        <v>0</v>
      </c>
      <c r="AD59" s="40">
        <v>1.1714011859838276E-4</v>
      </c>
      <c r="AE59" s="40">
        <v>2.3428023719676552E-5</v>
      </c>
      <c r="AG59" s="39">
        <v>0</v>
      </c>
      <c r="AH59" s="40">
        <v>1.1714011859838276E-4</v>
      </c>
      <c r="AI59" s="40">
        <v>2.3428023719676552E-5</v>
      </c>
      <c r="AK59" s="39">
        <v>0</v>
      </c>
      <c r="AL59" s="40">
        <v>1.1714011859838276E-4</v>
      </c>
      <c r="AM59" s="40">
        <v>2.3428023719676552E-5</v>
      </c>
      <c r="AO59" s="39">
        <v>0</v>
      </c>
      <c r="AP59" s="40">
        <v>1.1714011859838276E-4</v>
      </c>
      <c r="AQ59" s="40">
        <v>2.3428023719676552E-5</v>
      </c>
      <c r="AS59" s="39">
        <v>0</v>
      </c>
      <c r="AT59" s="40">
        <v>1.1714011859838276E-4</v>
      </c>
      <c r="AU59" s="40">
        <v>2.3428023719676552E-5</v>
      </c>
      <c r="AW59" s="39">
        <v>0</v>
      </c>
      <c r="AX59" s="40">
        <v>1.1714011859838276E-4</v>
      </c>
      <c r="AY59" s="40">
        <v>2.3428023719676552E-5</v>
      </c>
      <c r="BA59" s="39">
        <v>0</v>
      </c>
      <c r="BB59" s="40">
        <v>1.1714011859838276E-4</v>
      </c>
      <c r="BC59" s="40">
        <v>2.3428023719676552E-5</v>
      </c>
      <c r="BE59" s="39">
        <v>0</v>
      </c>
      <c r="BF59" s="40">
        <v>1.1714011859838276E-4</v>
      </c>
      <c r="BG59" s="40">
        <v>2.3428023719676552E-5</v>
      </c>
      <c r="BI59" s="39">
        <v>0</v>
      </c>
      <c r="BJ59" s="40">
        <v>1.1714011859838276E-4</v>
      </c>
      <c r="BK59" s="40">
        <v>2.3428023719676552E-5</v>
      </c>
      <c r="BM59" s="39">
        <v>0</v>
      </c>
      <c r="BN59" s="40">
        <v>5.8570059299191381E-6</v>
      </c>
      <c r="BO59" s="40">
        <v>6.8331735849056608E-5</v>
      </c>
    </row>
    <row r="60" spans="2:67" x14ac:dyDescent="0.3">
      <c r="C60" s="19" t="s">
        <v>138</v>
      </c>
      <c r="E60" s="39">
        <v>0</v>
      </c>
      <c r="F60" s="40">
        <v>8.3736000000000001E-3</v>
      </c>
      <c r="G60" s="40">
        <v>1.67472E-4</v>
      </c>
      <c r="I60" s="39">
        <v>0</v>
      </c>
      <c r="J60" s="40">
        <v>0</v>
      </c>
      <c r="K60" s="40">
        <v>0</v>
      </c>
      <c r="M60" s="39">
        <v>0</v>
      </c>
      <c r="N60" s="40">
        <v>1.2560399999999999E-3</v>
      </c>
      <c r="O60" s="40">
        <v>1.67472E-4</v>
      </c>
      <c r="Q60" s="39">
        <v>0</v>
      </c>
      <c r="R60" s="40">
        <v>1.2560399999999999E-3</v>
      </c>
      <c r="S60" s="40">
        <v>1.67472E-4</v>
      </c>
      <c r="U60" s="39">
        <v>0</v>
      </c>
      <c r="V60" s="40">
        <v>1.2560399999999999E-3</v>
      </c>
      <c r="W60" s="40">
        <v>1.67472E-4</v>
      </c>
      <c r="Y60" s="39">
        <v>0</v>
      </c>
      <c r="Z60" s="40">
        <v>1.2560399999999999E-3</v>
      </c>
      <c r="AA60" s="40">
        <v>1.67472E-4</v>
      </c>
      <c r="AC60" s="39">
        <v>0</v>
      </c>
      <c r="AD60" s="40">
        <v>1.2560399999999999E-3</v>
      </c>
      <c r="AE60" s="40">
        <v>1.67472E-4</v>
      </c>
      <c r="AG60" s="39">
        <v>0</v>
      </c>
      <c r="AH60" s="40">
        <v>1.2560399999999999E-3</v>
      </c>
      <c r="AI60" s="40">
        <v>1.67472E-4</v>
      </c>
      <c r="AK60" s="39">
        <v>0</v>
      </c>
      <c r="AL60" s="40">
        <v>1.2560399999999999E-3</v>
      </c>
      <c r="AM60" s="40">
        <v>1.67472E-4</v>
      </c>
      <c r="AO60" s="39">
        <v>0</v>
      </c>
      <c r="AP60" s="40">
        <v>1.2560399999999999E-3</v>
      </c>
      <c r="AQ60" s="40">
        <v>1.67472E-4</v>
      </c>
      <c r="AS60" s="39">
        <v>0</v>
      </c>
      <c r="AT60" s="40">
        <v>1.2560399999999999E-3</v>
      </c>
      <c r="AU60" s="40">
        <v>1.67472E-4</v>
      </c>
      <c r="AW60" s="39">
        <v>0</v>
      </c>
      <c r="AX60" s="40">
        <v>1.2560399999999999E-3</v>
      </c>
      <c r="AY60" s="40">
        <v>1.67472E-4</v>
      </c>
      <c r="BA60" s="39">
        <v>0</v>
      </c>
      <c r="BB60" s="40">
        <v>1.2560399999999999E-3</v>
      </c>
      <c r="BC60" s="40">
        <v>1.67472E-4</v>
      </c>
      <c r="BE60" s="39">
        <v>0</v>
      </c>
      <c r="BF60" s="40">
        <v>1.2560399999999999E-3</v>
      </c>
      <c r="BG60" s="40">
        <v>1.67472E-4</v>
      </c>
      <c r="BI60" s="39">
        <v>0</v>
      </c>
      <c r="BJ60" s="40">
        <v>1.2560399999999999E-3</v>
      </c>
      <c r="BK60" s="40">
        <v>1.67472E-4</v>
      </c>
      <c r="BM60" s="39">
        <v>0</v>
      </c>
      <c r="BN60" s="40">
        <v>8.3736000000000001E-3</v>
      </c>
      <c r="BO60" s="40">
        <v>1.67472E-4</v>
      </c>
    </row>
    <row r="61" spans="2:67" x14ac:dyDescent="0.3">
      <c r="B61" s="26" t="s">
        <v>139</v>
      </c>
      <c r="C61" s="26"/>
      <c r="E61" s="42"/>
      <c r="F61" s="43"/>
      <c r="G61" s="43"/>
      <c r="I61" s="42"/>
      <c r="J61" s="43"/>
      <c r="K61" s="43"/>
      <c r="M61" s="42"/>
      <c r="N61" s="43"/>
      <c r="O61" s="43"/>
      <c r="Q61" s="42"/>
      <c r="R61" s="43"/>
      <c r="S61" s="43"/>
      <c r="U61" s="42"/>
      <c r="V61" s="43"/>
      <c r="W61" s="43"/>
      <c r="Y61" s="42"/>
      <c r="Z61" s="43"/>
      <c r="AA61" s="43"/>
      <c r="AC61" s="42"/>
      <c r="AD61" s="43"/>
      <c r="AE61" s="43"/>
      <c r="AG61" s="42"/>
      <c r="AH61" s="43"/>
      <c r="AI61" s="43"/>
      <c r="AK61" s="42"/>
      <c r="AL61" s="43"/>
      <c r="AM61" s="43"/>
      <c r="AO61" s="42"/>
      <c r="AP61" s="43"/>
      <c r="AQ61" s="43"/>
      <c r="AS61" s="42"/>
      <c r="AT61" s="43"/>
      <c r="AU61" s="43"/>
      <c r="AW61" s="42"/>
      <c r="AX61" s="43"/>
      <c r="AY61" s="43"/>
      <c r="BA61" s="42"/>
      <c r="BB61" s="43"/>
      <c r="BC61" s="43"/>
      <c r="BE61" s="42"/>
      <c r="BF61" s="43"/>
      <c r="BG61" s="43"/>
      <c r="BI61" s="42"/>
      <c r="BJ61" s="43"/>
      <c r="BK61" s="43"/>
      <c r="BM61" s="42"/>
      <c r="BN61" s="43"/>
      <c r="BO61" s="43"/>
    </row>
    <row r="62" spans="2:67" x14ac:dyDescent="0.3">
      <c r="B62" s="44"/>
      <c r="C62" s="44" t="s">
        <v>140</v>
      </c>
      <c r="E62" s="45">
        <v>2.8730175954501345</v>
      </c>
      <c r="F62" s="46">
        <v>1.1714011859838276E-4</v>
      </c>
      <c r="G62" s="46">
        <v>2.3428023719676552E-5</v>
      </c>
      <c r="I62" s="45">
        <v>0</v>
      </c>
      <c r="J62" s="46">
        <v>0</v>
      </c>
      <c r="K62" s="46">
        <v>0</v>
      </c>
      <c r="M62" s="45">
        <v>2.8730175954501345</v>
      </c>
      <c r="N62" s="46">
        <v>1.1714011859838276E-4</v>
      </c>
      <c r="O62" s="46">
        <v>2.3428023719676552E-5</v>
      </c>
      <c r="Q62" s="45">
        <v>2.8730175954501345</v>
      </c>
      <c r="R62" s="46">
        <v>1.1714011859838276E-4</v>
      </c>
      <c r="S62" s="46">
        <v>2.3428023719676552E-5</v>
      </c>
      <c r="U62" s="45">
        <v>2.8730175954501345</v>
      </c>
      <c r="V62" s="46">
        <v>1.1714011859838276E-4</v>
      </c>
      <c r="W62" s="46">
        <v>2.3428023719676552E-5</v>
      </c>
      <c r="Y62" s="45">
        <v>2.8730175954501345</v>
      </c>
      <c r="Z62" s="46">
        <v>1.1714011859838276E-4</v>
      </c>
      <c r="AA62" s="46">
        <v>2.3428023719676552E-5</v>
      </c>
      <c r="AC62" s="45">
        <v>2.8730175954501345</v>
      </c>
      <c r="AD62" s="46">
        <v>1.1714011859838276E-4</v>
      </c>
      <c r="AE62" s="46">
        <v>2.3428023719676552E-5</v>
      </c>
      <c r="AG62" s="45">
        <v>2.8730175954501345</v>
      </c>
      <c r="AH62" s="46">
        <v>1.1714011859838276E-4</v>
      </c>
      <c r="AI62" s="46">
        <v>2.3428023719676552E-5</v>
      </c>
      <c r="AK62" s="45">
        <v>2.8730175954501345</v>
      </c>
      <c r="AL62" s="46">
        <v>1.1714011859838276E-4</v>
      </c>
      <c r="AM62" s="46">
        <v>2.3428023719676552E-5</v>
      </c>
      <c r="AO62" s="45">
        <v>2.8730175954501345</v>
      </c>
      <c r="AP62" s="46">
        <v>1.1714011859838276E-4</v>
      </c>
      <c r="AQ62" s="46">
        <v>2.3428023719676552E-5</v>
      </c>
      <c r="AS62" s="45">
        <v>2.8730175954501345</v>
      </c>
      <c r="AT62" s="46">
        <v>1.1714011859838276E-4</v>
      </c>
      <c r="AU62" s="46">
        <v>2.3428023719676552E-5</v>
      </c>
      <c r="AW62" s="45">
        <v>2.8730175954501345</v>
      </c>
      <c r="AX62" s="46">
        <v>1.1714011859838276E-4</v>
      </c>
      <c r="AY62" s="46">
        <v>2.3428023719676552E-5</v>
      </c>
      <c r="BA62" s="45">
        <v>2.8730175954501345</v>
      </c>
      <c r="BB62" s="46">
        <v>1.1714011859838276E-4</v>
      </c>
      <c r="BC62" s="46">
        <v>2.3428023719676552E-5</v>
      </c>
      <c r="BE62" s="45">
        <v>2.8730175954501345</v>
      </c>
      <c r="BF62" s="46">
        <v>1.1714011859838276E-4</v>
      </c>
      <c r="BG62" s="46">
        <v>2.3428023719676552E-5</v>
      </c>
      <c r="BI62" s="45">
        <v>2.8730175954501345</v>
      </c>
      <c r="BJ62" s="46">
        <v>1.1714011859838276E-4</v>
      </c>
      <c r="BK62" s="46">
        <v>2.3428023719676552E-5</v>
      </c>
      <c r="BM62" s="45">
        <v>2.8730175954501345</v>
      </c>
      <c r="BN62" s="46">
        <v>5.8570059299191381E-6</v>
      </c>
      <c r="BO62" s="46">
        <v>6.8331735849056608E-5</v>
      </c>
    </row>
    <row r="63" spans="2:67" x14ac:dyDescent="0.3">
      <c r="B63" s="37"/>
      <c r="C63" s="37" t="s">
        <v>141</v>
      </c>
      <c r="E63" s="47">
        <v>3.1518231449323317</v>
      </c>
      <c r="F63" s="48">
        <v>1.1867846616541354E-4</v>
      </c>
      <c r="G63" s="48">
        <v>2.3735693233082706E-5</v>
      </c>
      <c r="I63" s="47">
        <v>0</v>
      </c>
      <c r="J63" s="48">
        <v>0</v>
      </c>
      <c r="K63" s="48">
        <v>0</v>
      </c>
      <c r="M63" s="47">
        <v>3.1518231449323317</v>
      </c>
      <c r="N63" s="48">
        <v>1.1867846616541354E-4</v>
      </c>
      <c r="O63" s="48">
        <v>2.3735693233082706E-5</v>
      </c>
      <c r="Q63" s="47">
        <v>3.1518231449323317</v>
      </c>
      <c r="R63" s="48">
        <v>1.1867846616541354E-4</v>
      </c>
      <c r="S63" s="48">
        <v>2.3735693233082706E-5</v>
      </c>
      <c r="U63" s="47">
        <v>3.1518231449323317</v>
      </c>
      <c r="V63" s="48">
        <v>1.1867846616541354E-4</v>
      </c>
      <c r="W63" s="48">
        <v>2.3735693233082706E-5</v>
      </c>
      <c r="Y63" s="47">
        <v>3.1518231449323317</v>
      </c>
      <c r="Z63" s="48">
        <v>1.1867846616541354E-4</v>
      </c>
      <c r="AA63" s="48">
        <v>2.3735693233082706E-5</v>
      </c>
      <c r="AC63" s="47">
        <v>3.1518231449323317</v>
      </c>
      <c r="AD63" s="48">
        <v>1.1867846616541354E-4</v>
      </c>
      <c r="AE63" s="48">
        <v>2.3735693233082706E-5</v>
      </c>
      <c r="AG63" s="47">
        <v>3.1518231449323317</v>
      </c>
      <c r="AH63" s="48">
        <v>1.1867846616541354E-4</v>
      </c>
      <c r="AI63" s="48">
        <v>2.3735693233082706E-5</v>
      </c>
      <c r="AK63" s="47">
        <v>3.1518231449323317</v>
      </c>
      <c r="AL63" s="48">
        <v>1.1867846616541354E-4</v>
      </c>
      <c r="AM63" s="48">
        <v>2.3735693233082706E-5</v>
      </c>
      <c r="AO63" s="47">
        <v>3.1518231449323317</v>
      </c>
      <c r="AP63" s="48">
        <v>1.1867846616541354E-4</v>
      </c>
      <c r="AQ63" s="48">
        <v>2.3735693233082706E-5</v>
      </c>
      <c r="AS63" s="47">
        <v>3.1518231449323317</v>
      </c>
      <c r="AT63" s="48">
        <v>1.1867846616541354E-4</v>
      </c>
      <c r="AU63" s="48">
        <v>2.3735693233082706E-5</v>
      </c>
      <c r="AW63" s="47">
        <v>3.1518231449323317</v>
      </c>
      <c r="AX63" s="48">
        <v>1.1867846616541354E-4</v>
      </c>
      <c r="AY63" s="48">
        <v>2.3735693233082706E-5</v>
      </c>
      <c r="BA63" s="47">
        <v>3.1518231449323317</v>
      </c>
      <c r="BB63" s="48">
        <v>1.1867846616541354E-4</v>
      </c>
      <c r="BC63" s="48">
        <v>2.3735693233082706E-5</v>
      </c>
      <c r="BE63" s="47">
        <v>3.1518231449323317</v>
      </c>
      <c r="BF63" s="48">
        <v>1.1867846616541354E-4</v>
      </c>
      <c r="BG63" s="48">
        <v>2.3735693233082706E-5</v>
      </c>
      <c r="BI63" s="47">
        <v>3.1518231449323317</v>
      </c>
      <c r="BJ63" s="48">
        <v>1.1867846616541354E-4</v>
      </c>
      <c r="BK63" s="48">
        <v>2.3735693233082706E-5</v>
      </c>
      <c r="BM63" s="47">
        <v>3.1518231449323317</v>
      </c>
      <c r="BN63" s="48">
        <v>5.9339233082706765E-6</v>
      </c>
      <c r="BO63" s="48">
        <v>6.9229105263157902E-5</v>
      </c>
    </row>
    <row r="64" spans="2:67" x14ac:dyDescent="0.3">
      <c r="B64" s="38"/>
      <c r="C64" s="38"/>
      <c r="E64" s="49"/>
      <c r="F64" s="50"/>
      <c r="G64" s="50"/>
      <c r="I64" s="49"/>
      <c r="J64" s="50"/>
      <c r="K64" s="50"/>
      <c r="M64" s="49"/>
      <c r="N64" s="50"/>
      <c r="O64" s="50"/>
      <c r="Q64" s="49"/>
      <c r="R64" s="50"/>
      <c r="S64" s="50"/>
      <c r="U64" s="49"/>
      <c r="V64" s="50"/>
      <c r="W64" s="50"/>
      <c r="Y64" s="49"/>
      <c r="Z64" s="50"/>
      <c r="AA64" s="50"/>
      <c r="AC64" s="49"/>
      <c r="AD64" s="50"/>
      <c r="AE64" s="50"/>
      <c r="AG64" s="49"/>
      <c r="AH64" s="50"/>
      <c r="AI64" s="50"/>
      <c r="AK64" s="49"/>
      <c r="AL64" s="50"/>
      <c r="AM64" s="50"/>
      <c r="AO64" s="49"/>
      <c r="AP64" s="50"/>
      <c r="AQ64" s="50"/>
      <c r="AS64" s="49"/>
      <c r="AT64" s="50"/>
      <c r="AU64" s="50"/>
      <c r="AW64" s="49"/>
      <c r="AX64" s="50"/>
      <c r="AY64" s="50"/>
      <c r="BA64" s="49"/>
      <c r="BB64" s="50"/>
      <c r="BC64" s="50"/>
      <c r="BE64" s="49"/>
      <c r="BF64" s="50"/>
      <c r="BG64" s="50"/>
      <c r="BI64" s="49"/>
      <c r="BJ64" s="50"/>
      <c r="BK64" s="50"/>
      <c r="BM64" s="49"/>
      <c r="BN64" s="50"/>
      <c r="BO64" s="50"/>
    </row>
    <row r="69" spans="2:5" x14ac:dyDescent="0.3">
      <c r="B69" s="80" t="s">
        <v>215</v>
      </c>
      <c r="C69" s="38"/>
      <c r="E69" s="18" t="s">
        <v>86</v>
      </c>
    </row>
    <row r="70" spans="2:5" x14ac:dyDescent="0.3">
      <c r="B70" s="70" t="s">
        <v>216</v>
      </c>
      <c r="C70" s="70"/>
      <c r="D70" s="70"/>
      <c r="E70" s="81">
        <v>0.62072107673449051</v>
      </c>
    </row>
  </sheetData>
  <mergeCells count="16">
    <mergeCell ref="Y4:AA5"/>
    <mergeCell ref="E4:G5"/>
    <mergeCell ref="I4:K5"/>
    <mergeCell ref="M4:O5"/>
    <mergeCell ref="Q4:S5"/>
    <mergeCell ref="U4:W5"/>
    <mergeCell ref="BA4:BC5"/>
    <mergeCell ref="BE4:BG5"/>
    <mergeCell ref="BI4:BK5"/>
    <mergeCell ref="BM4:BO5"/>
    <mergeCell ref="AC4:AE5"/>
    <mergeCell ref="AG4:AI5"/>
    <mergeCell ref="AK4:AM5"/>
    <mergeCell ref="AO4:AQ5"/>
    <mergeCell ref="AS4:AU5"/>
    <mergeCell ref="AW4:AY5"/>
  </mergeCells>
  <phoneticPr fontId="2" type="noConversion"/>
  <pageMargins left="0.25" right="0.25" top="0.75" bottom="0.75" header="0.3" footer="0.3"/>
  <pageSetup paperSize="8" scale="36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77F4-EDCB-4769-99C9-B7D9A26A3497}">
  <sheetPr>
    <tabColor theme="6"/>
    <pageSetUpPr fitToPage="1"/>
  </sheetPr>
  <dimension ref="B2:W65"/>
  <sheetViews>
    <sheetView topLeftCell="A4" zoomScale="70" zoomScaleNormal="70" workbookViewId="0">
      <selection activeCell="AB66" sqref="AB66"/>
    </sheetView>
  </sheetViews>
  <sheetFormatPr defaultColWidth="9" defaultRowHeight="12" x14ac:dyDescent="0.3"/>
  <cols>
    <col min="1" max="1" width="9" style="19"/>
    <col min="2" max="2" width="15.125" style="19" customWidth="1"/>
    <col min="3" max="3" width="16.375" style="19" customWidth="1"/>
    <col min="4" max="4" width="2.875" style="19" customWidth="1"/>
    <col min="5" max="7" width="9" style="19"/>
    <col min="8" max="8" width="2.875" style="19" customWidth="1"/>
    <col min="9" max="11" width="9" style="19"/>
    <col min="12" max="12" width="2.875" style="19" customWidth="1"/>
    <col min="13" max="15" width="9" style="19"/>
    <col min="16" max="16" width="2.875" style="19" customWidth="1"/>
    <col min="17" max="19" width="9" style="19"/>
    <col min="20" max="20" width="2.875" style="19" customWidth="1"/>
    <col min="21" max="16384" width="9" style="19"/>
  </cols>
  <sheetData>
    <row r="2" spans="2:23" ht="13.5" x14ac:dyDescent="0.3">
      <c r="B2" s="7" t="s">
        <v>0</v>
      </c>
    </row>
    <row r="4" spans="2:23" x14ac:dyDescent="0.3">
      <c r="E4" s="108" t="s">
        <v>164</v>
      </c>
      <c r="F4" s="108"/>
      <c r="G4" s="108"/>
      <c r="H4" s="37"/>
      <c r="I4" s="108" t="s">
        <v>165</v>
      </c>
      <c r="J4" s="108"/>
      <c r="K4" s="108"/>
      <c r="M4" s="108" t="s">
        <v>166</v>
      </c>
      <c r="N4" s="108"/>
      <c r="O4" s="108"/>
      <c r="Q4" s="108" t="s">
        <v>167</v>
      </c>
      <c r="R4" s="108"/>
      <c r="S4" s="108"/>
      <c r="T4" s="37"/>
      <c r="U4" s="108" t="s">
        <v>168</v>
      </c>
      <c r="V4" s="108"/>
      <c r="W4" s="108"/>
    </row>
    <row r="5" spans="2:23" x14ac:dyDescent="0.3">
      <c r="E5" s="108"/>
      <c r="F5" s="108"/>
      <c r="G5" s="108"/>
      <c r="H5" s="37"/>
      <c r="I5" s="108"/>
      <c r="J5" s="108"/>
      <c r="K5" s="108"/>
      <c r="M5" s="108"/>
      <c r="N5" s="108"/>
      <c r="O5" s="108"/>
      <c r="Q5" s="108"/>
      <c r="R5" s="108"/>
      <c r="S5" s="108"/>
      <c r="T5" s="37"/>
      <c r="U5" s="108"/>
      <c r="V5" s="108"/>
      <c r="W5" s="108"/>
    </row>
    <row r="6" spans="2:23" x14ac:dyDescent="0.3">
      <c r="B6" s="21"/>
    </row>
    <row r="7" spans="2:23" x14ac:dyDescent="0.3">
      <c r="B7" s="18" t="s">
        <v>3</v>
      </c>
      <c r="C7" s="18" t="s">
        <v>85</v>
      </c>
      <c r="E7" s="18" t="s">
        <v>86</v>
      </c>
      <c r="F7" s="18" t="s">
        <v>87</v>
      </c>
      <c r="G7" s="18" t="s">
        <v>88</v>
      </c>
      <c r="I7" s="18" t="s">
        <v>86</v>
      </c>
      <c r="J7" s="18" t="s">
        <v>87</v>
      </c>
      <c r="K7" s="18" t="s">
        <v>88</v>
      </c>
      <c r="M7" s="18" t="s">
        <v>86</v>
      </c>
      <c r="N7" s="18" t="s">
        <v>87</v>
      </c>
      <c r="O7" s="18" t="s">
        <v>88</v>
      </c>
      <c r="Q7" s="18" t="s">
        <v>86</v>
      </c>
      <c r="R7" s="18" t="s">
        <v>87</v>
      </c>
      <c r="S7" s="18" t="s">
        <v>88</v>
      </c>
      <c r="U7" s="18" t="s">
        <v>86</v>
      </c>
      <c r="V7" s="18" t="s">
        <v>87</v>
      </c>
      <c r="W7" s="18" t="s">
        <v>88</v>
      </c>
    </row>
    <row r="8" spans="2:23" x14ac:dyDescent="0.3">
      <c r="B8" s="25" t="s">
        <v>89</v>
      </c>
      <c r="C8" s="38"/>
      <c r="E8" s="38"/>
      <c r="F8" s="38"/>
      <c r="G8" s="38"/>
      <c r="I8" s="38"/>
      <c r="J8" s="38"/>
      <c r="K8" s="38"/>
      <c r="M8" s="38"/>
      <c r="N8" s="38"/>
      <c r="O8" s="38"/>
      <c r="Q8" s="38"/>
      <c r="R8" s="38"/>
      <c r="S8" s="38"/>
      <c r="U8" s="38"/>
      <c r="V8" s="38"/>
      <c r="W8" s="38"/>
    </row>
    <row r="9" spans="2:23" x14ac:dyDescent="0.3">
      <c r="B9" s="20"/>
      <c r="C9" s="19" t="s">
        <v>90</v>
      </c>
      <c r="E9" s="39"/>
      <c r="F9" s="40"/>
      <c r="G9" s="40"/>
      <c r="I9" s="39"/>
      <c r="J9" s="40"/>
      <c r="K9" s="40"/>
      <c r="M9" s="39"/>
      <c r="N9" s="40"/>
      <c r="O9" s="40"/>
      <c r="Q9" s="39"/>
      <c r="R9" s="40"/>
      <c r="S9" s="40"/>
      <c r="U9" s="39"/>
      <c r="V9" s="40"/>
      <c r="W9" s="40"/>
    </row>
    <row r="10" spans="2:23" x14ac:dyDescent="0.3">
      <c r="B10" s="23"/>
      <c r="C10" s="19" t="s">
        <v>91</v>
      </c>
      <c r="E10" s="39"/>
      <c r="F10" s="40"/>
      <c r="G10" s="40"/>
      <c r="I10" s="39"/>
      <c r="J10" s="40"/>
      <c r="K10" s="40"/>
      <c r="M10" s="39"/>
      <c r="N10" s="40"/>
      <c r="O10" s="40"/>
      <c r="Q10" s="39"/>
      <c r="R10" s="40"/>
      <c r="S10" s="40"/>
      <c r="U10" s="39"/>
      <c r="V10" s="40"/>
      <c r="W10" s="40"/>
    </row>
    <row r="11" spans="2:23" x14ac:dyDescent="0.3">
      <c r="B11" s="23"/>
      <c r="C11" s="19" t="s">
        <v>92</v>
      </c>
      <c r="E11" s="39"/>
      <c r="F11" s="40"/>
      <c r="G11" s="40"/>
      <c r="I11" s="39"/>
      <c r="J11" s="40"/>
      <c r="K11" s="40"/>
      <c r="M11" s="39"/>
      <c r="N11" s="40"/>
      <c r="O11" s="40"/>
      <c r="Q11" s="39"/>
      <c r="R11" s="40"/>
      <c r="S11" s="40"/>
      <c r="U11" s="39"/>
      <c r="V11" s="40"/>
      <c r="W11" s="40"/>
    </row>
    <row r="12" spans="2:23" x14ac:dyDescent="0.3">
      <c r="B12" s="20"/>
      <c r="C12" s="19" t="s">
        <v>93</v>
      </c>
      <c r="E12" s="39"/>
      <c r="F12" s="40"/>
      <c r="G12" s="40"/>
      <c r="I12" s="39"/>
      <c r="J12" s="40"/>
      <c r="K12" s="40"/>
      <c r="M12" s="39"/>
      <c r="N12" s="40"/>
      <c r="O12" s="40"/>
      <c r="Q12" s="39"/>
      <c r="R12" s="40"/>
      <c r="S12" s="40"/>
      <c r="U12" s="39"/>
      <c r="V12" s="40"/>
      <c r="W12" s="40"/>
    </row>
    <row r="13" spans="2:23" x14ac:dyDescent="0.3">
      <c r="B13" s="23"/>
      <c r="C13" s="19" t="s">
        <v>94</v>
      </c>
      <c r="E13" s="39"/>
      <c r="F13" s="40"/>
      <c r="G13" s="40"/>
      <c r="I13" s="39"/>
      <c r="J13" s="40"/>
      <c r="K13" s="40"/>
      <c r="M13" s="39"/>
      <c r="N13" s="40"/>
      <c r="O13" s="40"/>
      <c r="Q13" s="39"/>
      <c r="R13" s="40"/>
      <c r="S13" s="40"/>
      <c r="U13" s="39"/>
      <c r="V13" s="40"/>
      <c r="W13" s="40"/>
    </row>
    <row r="14" spans="2:23" x14ac:dyDescent="0.3">
      <c r="B14" s="20"/>
      <c r="C14" s="19" t="s">
        <v>95</v>
      </c>
      <c r="E14" s="39"/>
      <c r="F14" s="40"/>
      <c r="G14" s="40"/>
      <c r="I14" s="39"/>
      <c r="J14" s="40"/>
      <c r="K14" s="40"/>
      <c r="M14" s="39"/>
      <c r="N14" s="40"/>
      <c r="O14" s="40"/>
      <c r="Q14" s="39"/>
      <c r="R14" s="40"/>
      <c r="S14" s="40"/>
      <c r="U14" s="39"/>
      <c r="V14" s="40"/>
      <c r="W14" s="40"/>
    </row>
    <row r="15" spans="2:23" x14ac:dyDescent="0.3">
      <c r="B15" s="23"/>
      <c r="C15" s="19" t="s">
        <v>96</v>
      </c>
      <c r="E15" s="39"/>
      <c r="F15" s="40"/>
      <c r="G15" s="40"/>
      <c r="I15" s="39"/>
      <c r="J15" s="40"/>
      <c r="K15" s="40"/>
      <c r="M15" s="39"/>
      <c r="N15" s="40"/>
      <c r="O15" s="40"/>
      <c r="Q15" s="39"/>
      <c r="R15" s="40"/>
      <c r="S15" s="40"/>
      <c r="U15" s="39"/>
      <c r="V15" s="40"/>
      <c r="W15" s="40"/>
    </row>
    <row r="16" spans="2:23" x14ac:dyDescent="0.3">
      <c r="B16" s="23"/>
      <c r="C16" s="19" t="s">
        <v>97</v>
      </c>
      <c r="E16" s="39"/>
      <c r="F16" s="40"/>
      <c r="G16" s="40"/>
      <c r="I16" s="39"/>
      <c r="J16" s="40"/>
      <c r="K16" s="40"/>
      <c r="M16" s="39"/>
      <c r="N16" s="40"/>
      <c r="O16" s="40"/>
      <c r="Q16" s="39"/>
      <c r="R16" s="40"/>
      <c r="S16" s="40"/>
      <c r="U16" s="39"/>
      <c r="V16" s="40"/>
      <c r="W16" s="40"/>
    </row>
    <row r="17" spans="2:23" x14ac:dyDescent="0.3">
      <c r="B17" s="23"/>
      <c r="C17" s="19" t="s">
        <v>98</v>
      </c>
      <c r="E17" s="39"/>
      <c r="F17" s="40"/>
      <c r="G17" s="40"/>
      <c r="I17" s="39"/>
      <c r="J17" s="40"/>
      <c r="K17" s="40"/>
      <c r="M17" s="39"/>
      <c r="N17" s="40"/>
      <c r="O17" s="40"/>
      <c r="Q17" s="39"/>
      <c r="R17" s="40"/>
      <c r="S17" s="40"/>
      <c r="U17" s="39"/>
      <c r="V17" s="40"/>
      <c r="W17" s="40"/>
    </row>
    <row r="18" spans="2:23" x14ac:dyDescent="0.3">
      <c r="B18" s="23"/>
      <c r="C18" s="19" t="s">
        <v>99</v>
      </c>
      <c r="E18" s="39"/>
      <c r="F18" s="40"/>
      <c r="G18" s="40"/>
      <c r="I18" s="39"/>
      <c r="J18" s="40"/>
      <c r="K18" s="40"/>
      <c r="M18" s="39"/>
      <c r="N18" s="40"/>
      <c r="O18" s="40"/>
      <c r="Q18" s="39"/>
      <c r="R18" s="40"/>
      <c r="S18" s="40"/>
      <c r="U18" s="39"/>
      <c r="V18" s="40"/>
      <c r="W18" s="40"/>
    </row>
    <row r="19" spans="2:23" x14ac:dyDescent="0.3">
      <c r="B19" s="23"/>
      <c r="C19" s="19" t="s">
        <v>100</v>
      </c>
      <c r="E19" s="39"/>
      <c r="F19" s="40"/>
      <c r="G19" s="40"/>
      <c r="I19" s="39"/>
      <c r="J19" s="40"/>
      <c r="K19" s="40"/>
      <c r="M19" s="39"/>
      <c r="N19" s="40"/>
      <c r="O19" s="40"/>
      <c r="Q19" s="39"/>
      <c r="R19" s="40"/>
      <c r="S19" s="40"/>
      <c r="U19" s="39"/>
      <c r="V19" s="40"/>
      <c r="W19" s="40"/>
    </row>
    <row r="20" spans="2:23" x14ac:dyDescent="0.3">
      <c r="B20" s="23"/>
      <c r="C20" s="19" t="s">
        <v>101</v>
      </c>
      <c r="E20" s="39"/>
      <c r="F20" s="40"/>
      <c r="G20" s="40"/>
      <c r="I20" s="39"/>
      <c r="J20" s="40"/>
      <c r="K20" s="40"/>
      <c r="M20" s="39"/>
      <c r="N20" s="40"/>
      <c r="O20" s="40"/>
      <c r="Q20" s="39"/>
      <c r="R20" s="40"/>
      <c r="S20" s="40"/>
      <c r="U20" s="39"/>
      <c r="V20" s="40"/>
      <c r="W20" s="40"/>
    </row>
    <row r="21" spans="2:23" x14ac:dyDescent="0.3">
      <c r="B21" s="23"/>
      <c r="C21" s="19" t="s">
        <v>102</v>
      </c>
      <c r="E21" s="39"/>
      <c r="F21" s="40"/>
      <c r="G21" s="40"/>
      <c r="I21" s="39"/>
      <c r="J21" s="40"/>
      <c r="K21" s="40"/>
      <c r="M21" s="39"/>
      <c r="N21" s="40"/>
      <c r="O21" s="40"/>
      <c r="Q21" s="39"/>
      <c r="R21" s="40"/>
      <c r="S21" s="40"/>
      <c r="U21" s="39"/>
      <c r="V21" s="40"/>
      <c r="W21" s="40"/>
    </row>
    <row r="22" spans="2:23" x14ac:dyDescent="0.3">
      <c r="B22" s="41" t="s">
        <v>73</v>
      </c>
      <c r="C22" s="26"/>
      <c r="E22" s="42"/>
      <c r="F22" s="43"/>
      <c r="G22" s="43"/>
      <c r="I22" s="42"/>
      <c r="J22" s="43"/>
      <c r="K22" s="43"/>
      <c r="M22" s="42"/>
      <c r="N22" s="43"/>
      <c r="O22" s="43"/>
      <c r="Q22" s="42"/>
      <c r="R22" s="43"/>
      <c r="S22" s="43"/>
      <c r="U22" s="42"/>
      <c r="V22" s="43"/>
      <c r="W22" s="43"/>
    </row>
    <row r="23" spans="2:23" x14ac:dyDescent="0.3">
      <c r="B23" s="23"/>
      <c r="C23" s="19" t="s">
        <v>103</v>
      </c>
      <c r="E23" s="39">
        <v>0</v>
      </c>
      <c r="F23" s="40">
        <v>0</v>
      </c>
      <c r="G23" s="40">
        <v>0</v>
      </c>
      <c r="I23" s="39">
        <v>0</v>
      </c>
      <c r="J23" s="40">
        <v>0</v>
      </c>
      <c r="K23" s="40">
        <v>0</v>
      </c>
      <c r="M23" s="39"/>
      <c r="N23" s="40"/>
      <c r="O23" s="40"/>
      <c r="Q23" s="39">
        <v>2.1228787459744058</v>
      </c>
      <c r="R23" s="40">
        <v>3.4786414332723952E-3</v>
      </c>
      <c r="S23" s="40">
        <v>1.1343395978062157E-4</v>
      </c>
      <c r="U23" s="39">
        <v>0</v>
      </c>
      <c r="V23" s="40">
        <v>0</v>
      </c>
      <c r="W23" s="40">
        <v>0</v>
      </c>
    </row>
    <row r="24" spans="2:23" x14ac:dyDescent="0.3">
      <c r="B24" s="23"/>
      <c r="C24" s="19" t="s">
        <v>104</v>
      </c>
      <c r="E24" s="39">
        <v>0</v>
      </c>
      <c r="F24" s="40">
        <v>0</v>
      </c>
      <c r="G24" s="40">
        <v>0</v>
      </c>
      <c r="I24" s="39">
        <v>2.1160303501809743</v>
      </c>
      <c r="J24" s="40">
        <v>3.4661316735201857E-3</v>
      </c>
      <c r="K24" s="40">
        <v>1.1239635177139672E-4</v>
      </c>
      <c r="M24" s="39"/>
      <c r="N24" s="40"/>
      <c r="O24" s="40"/>
      <c r="Q24" s="39">
        <v>2.1160303501809743</v>
      </c>
      <c r="R24" s="40">
        <v>3.4765011229698373E-3</v>
      </c>
      <c r="S24" s="40">
        <v>1.1336416705336427E-4</v>
      </c>
      <c r="U24" s="39">
        <v>0</v>
      </c>
      <c r="V24" s="40">
        <v>0</v>
      </c>
      <c r="W24" s="40">
        <v>0</v>
      </c>
    </row>
    <row r="25" spans="2:23" x14ac:dyDescent="0.3">
      <c r="B25" s="41" t="s">
        <v>105</v>
      </c>
      <c r="C25" s="26"/>
      <c r="E25" s="42"/>
      <c r="F25" s="43"/>
      <c r="G25" s="43"/>
      <c r="I25" s="42"/>
      <c r="J25" s="43"/>
      <c r="K25" s="43"/>
      <c r="M25" s="42"/>
      <c r="N25" s="43"/>
      <c r="O25" s="43"/>
      <c r="Q25" s="42"/>
      <c r="R25" s="43"/>
      <c r="S25" s="43"/>
      <c r="U25" s="42"/>
      <c r="V25" s="43"/>
      <c r="W25" s="43"/>
    </row>
    <row r="26" spans="2:23" x14ac:dyDescent="0.3">
      <c r="B26" s="23"/>
      <c r="C26" s="19" t="s">
        <v>106</v>
      </c>
      <c r="E26" s="39">
        <v>0</v>
      </c>
      <c r="F26" s="40">
        <v>0</v>
      </c>
      <c r="G26" s="40">
        <v>0</v>
      </c>
      <c r="I26" s="39">
        <v>2.879277866666667</v>
      </c>
      <c r="J26" s="40">
        <v>9.8157200000000022E-4</v>
      </c>
      <c r="K26" s="40">
        <v>3.1410304000000004E-4</v>
      </c>
      <c r="M26" s="39">
        <v>2.879277866666667</v>
      </c>
      <c r="N26" s="40">
        <v>1.6294095200000003E-4</v>
      </c>
      <c r="O26" s="40">
        <v>1.1229183680000001E-3</v>
      </c>
      <c r="Q26" s="39">
        <v>2.879277866666667</v>
      </c>
      <c r="R26" s="40">
        <v>2.7484016E-4</v>
      </c>
      <c r="S26" s="40">
        <v>7.852576000000001E-5</v>
      </c>
      <c r="U26" s="39">
        <v>2.879277866666667</v>
      </c>
      <c r="V26" s="40">
        <v>9.8157200000000022E-4</v>
      </c>
      <c r="W26" s="40">
        <v>3.1410304000000004E-4</v>
      </c>
    </row>
    <row r="27" spans="2:23" x14ac:dyDescent="0.3">
      <c r="B27" s="23"/>
      <c r="C27" s="19" t="s">
        <v>107</v>
      </c>
      <c r="E27" s="39">
        <v>0</v>
      </c>
      <c r="F27" s="40">
        <v>0</v>
      </c>
      <c r="G27" s="40">
        <v>0</v>
      </c>
      <c r="I27" s="39">
        <v>2.8730175954501345</v>
      </c>
      <c r="J27" s="40">
        <v>9.7616765498652303E-4</v>
      </c>
      <c r="K27" s="40">
        <v>3.1237364959568737E-4</v>
      </c>
      <c r="M27" s="39">
        <v>2.8730175954501345</v>
      </c>
      <c r="N27" s="40">
        <v>1.6204383072776285E-4</v>
      </c>
      <c r="O27" s="40">
        <v>1.1167357973045824E-3</v>
      </c>
      <c r="Q27" s="39">
        <v>2.8730175954501345</v>
      </c>
      <c r="R27" s="40">
        <v>2.7332694339622643E-4</v>
      </c>
      <c r="S27" s="40">
        <v>7.8093412398921842E-5</v>
      </c>
      <c r="U27" s="39">
        <v>2.8730175954501345</v>
      </c>
      <c r="V27" s="40">
        <v>9.7616765498652303E-4</v>
      </c>
      <c r="W27" s="40">
        <v>3.1237364959568737E-4</v>
      </c>
    </row>
    <row r="28" spans="2:23" x14ac:dyDescent="0.3">
      <c r="B28" s="20"/>
      <c r="C28" s="19" t="s">
        <v>108</v>
      </c>
      <c r="E28" s="39">
        <v>0</v>
      </c>
      <c r="F28" s="40">
        <v>0</v>
      </c>
      <c r="G28" s="40">
        <v>0</v>
      </c>
      <c r="I28" s="39">
        <v>2.8730175954501345</v>
      </c>
      <c r="J28" s="40">
        <v>9.7616765498652303E-4</v>
      </c>
      <c r="K28" s="40">
        <v>3.1237364959568737E-4</v>
      </c>
      <c r="M28" s="39">
        <v>2.8730175954501345</v>
      </c>
      <c r="N28" s="40">
        <v>1.6204383072776285E-4</v>
      </c>
      <c r="O28" s="40">
        <v>1.1167357973045824E-3</v>
      </c>
      <c r="Q28" s="39">
        <v>2.8730175954501345</v>
      </c>
      <c r="R28" s="40">
        <v>2.7332694339622643E-4</v>
      </c>
      <c r="S28" s="40">
        <v>7.8093412398921842E-5</v>
      </c>
      <c r="U28" s="39">
        <v>2.8730175954501345</v>
      </c>
      <c r="V28" s="40">
        <v>9.7616765498652303E-4</v>
      </c>
      <c r="W28" s="40">
        <v>3.1237364959568737E-4</v>
      </c>
    </row>
    <row r="29" spans="2:23" x14ac:dyDescent="0.3">
      <c r="B29" s="23"/>
      <c r="C29" s="19" t="s">
        <v>109</v>
      </c>
      <c r="E29" s="39">
        <v>0</v>
      </c>
      <c r="F29" s="40">
        <v>0</v>
      </c>
      <c r="G29" s="40">
        <v>0</v>
      </c>
      <c r="I29" s="39">
        <v>2.8730175954501345</v>
      </c>
      <c r="J29" s="40">
        <v>9.7616765498652303E-4</v>
      </c>
      <c r="K29" s="40">
        <v>3.1237364959568737E-4</v>
      </c>
      <c r="M29" s="39">
        <v>2.8730175954501345</v>
      </c>
      <c r="N29" s="40">
        <v>1.6204383072776285E-4</v>
      </c>
      <c r="O29" s="40">
        <v>1.1167357973045824E-3</v>
      </c>
      <c r="Q29" s="39">
        <v>2.8730175954501345</v>
      </c>
      <c r="R29" s="40">
        <v>2.7332694339622643E-4</v>
      </c>
      <c r="S29" s="40">
        <v>7.8093412398921842E-5</v>
      </c>
      <c r="U29" s="39">
        <v>2.8730175954501345</v>
      </c>
      <c r="V29" s="40">
        <v>9.7616765498652303E-4</v>
      </c>
      <c r="W29" s="40">
        <v>3.1237364959568737E-4</v>
      </c>
    </row>
    <row r="30" spans="2:23" x14ac:dyDescent="0.3">
      <c r="B30" s="23"/>
      <c r="C30" s="19" t="s">
        <v>110</v>
      </c>
      <c r="E30" s="39">
        <v>0</v>
      </c>
      <c r="F30" s="40">
        <v>0</v>
      </c>
      <c r="G30" s="40">
        <v>0</v>
      </c>
      <c r="I30" s="39">
        <v>2.2062610984615385</v>
      </c>
      <c r="J30" s="40">
        <v>9.5813307692307708E-4</v>
      </c>
      <c r="K30" s="40">
        <v>3.066025846153847E-4</v>
      </c>
      <c r="M30" s="39">
        <v>2.2062610984615385</v>
      </c>
      <c r="N30" s="40">
        <v>1.5905009076923083E-4</v>
      </c>
      <c r="O30" s="40">
        <v>1.0961042400000002E-3</v>
      </c>
      <c r="Q30" s="39">
        <v>2.2062610984615385</v>
      </c>
      <c r="R30" s="40">
        <v>2.6827726153846155E-4</v>
      </c>
      <c r="S30" s="40">
        <v>7.6650646153846174E-5</v>
      </c>
      <c r="U30" s="39">
        <v>2.2062610984615385</v>
      </c>
      <c r="V30" s="40">
        <v>9.5813307692307708E-4</v>
      </c>
      <c r="W30" s="40">
        <v>3.066025846153847E-4</v>
      </c>
    </row>
    <row r="31" spans="2:23" x14ac:dyDescent="0.3">
      <c r="B31" s="20"/>
      <c r="C31" s="19" t="s">
        <v>111</v>
      </c>
      <c r="E31" s="39">
        <v>0</v>
      </c>
      <c r="F31" s="40">
        <v>0</v>
      </c>
      <c r="G31" s="40">
        <v>0</v>
      </c>
      <c r="I31" s="39">
        <v>2.4878678075952378</v>
      </c>
      <c r="J31" s="40">
        <v>2.3846484285714288E-3</v>
      </c>
      <c r="K31" s="40">
        <v>7.6924142857142871E-6</v>
      </c>
      <c r="M31" s="39">
        <v>2.4878678075952378</v>
      </c>
      <c r="N31" s="40">
        <v>1.5961759642857143E-4</v>
      </c>
      <c r="O31" s="40">
        <v>1.100015242857143E-3</v>
      </c>
      <c r="Q31" s="39">
        <v>2.4878678075952378</v>
      </c>
      <c r="R31" s="40">
        <v>2.3846484285714288E-3</v>
      </c>
      <c r="S31" s="40">
        <v>7.6924142857142871E-6</v>
      </c>
      <c r="U31" s="39">
        <v>2.4878678075952378</v>
      </c>
      <c r="V31" s="40">
        <v>2.3846484285714288E-3</v>
      </c>
      <c r="W31" s="40">
        <v>7.6924142857142871E-6</v>
      </c>
    </row>
    <row r="32" spans="2:23" x14ac:dyDescent="0.3">
      <c r="B32" s="23"/>
      <c r="C32" s="19" t="s">
        <v>112</v>
      </c>
      <c r="E32" s="39">
        <v>0</v>
      </c>
      <c r="F32" s="40">
        <v>0</v>
      </c>
      <c r="G32" s="40">
        <v>0</v>
      </c>
      <c r="I32" s="39">
        <v>2.5663220098666666</v>
      </c>
      <c r="J32" s="40">
        <v>2.3965412363636364E-3</v>
      </c>
      <c r="K32" s="40">
        <v>7.730778181818184E-6</v>
      </c>
      <c r="M32" s="39">
        <v>2.5663220098666666</v>
      </c>
      <c r="N32" s="40">
        <v>1.6041364727272732E-4</v>
      </c>
      <c r="O32" s="40">
        <v>1.1055012800000002E-3</v>
      </c>
      <c r="Q32" s="39">
        <v>2.5663220098666666</v>
      </c>
      <c r="R32" s="40">
        <v>2.3965412363636364E-3</v>
      </c>
      <c r="S32" s="40">
        <v>7.730778181818184E-6</v>
      </c>
      <c r="U32" s="39">
        <v>2.5663220098666666</v>
      </c>
      <c r="V32" s="40">
        <v>2.3965412363636364E-3</v>
      </c>
      <c r="W32" s="40">
        <v>7.730778181818184E-6</v>
      </c>
    </row>
    <row r="33" spans="2:23" x14ac:dyDescent="0.3">
      <c r="B33" s="20"/>
      <c r="C33" s="19" t="s">
        <v>113</v>
      </c>
      <c r="E33" s="39">
        <v>0</v>
      </c>
      <c r="F33" s="40">
        <v>0</v>
      </c>
      <c r="G33" s="40">
        <v>0</v>
      </c>
      <c r="I33" s="39">
        <v>2.7898561268256881</v>
      </c>
      <c r="J33" s="40">
        <v>9.7307889908256875E-4</v>
      </c>
      <c r="K33" s="40">
        <v>3.1138524770642196E-4</v>
      </c>
      <c r="M33" s="39">
        <v>2.7898561268256881</v>
      </c>
      <c r="N33" s="40">
        <v>1.6153109724770641E-4</v>
      </c>
      <c r="O33" s="40">
        <v>1.1132022605504588E-3</v>
      </c>
      <c r="Q33" s="39">
        <v>2.7898561268256881</v>
      </c>
      <c r="R33" s="40">
        <v>2.7246209174311924E-4</v>
      </c>
      <c r="S33" s="40">
        <v>7.7846311926605489E-5</v>
      </c>
      <c r="U33" s="39">
        <v>2.7898561268256881</v>
      </c>
      <c r="V33" s="40">
        <v>9.7307889908256875E-4</v>
      </c>
      <c r="W33" s="40">
        <v>3.1138524770642196E-4</v>
      </c>
    </row>
    <row r="34" spans="2:23" x14ac:dyDescent="0.3">
      <c r="B34" s="23"/>
      <c r="C34" s="19" t="s">
        <v>114</v>
      </c>
      <c r="E34" s="39">
        <v>2.7898561268256881</v>
      </c>
      <c r="F34" s="40">
        <v>1.9461577981651372E-5</v>
      </c>
      <c r="G34" s="40">
        <v>7.7846311926605503E-5</v>
      </c>
      <c r="I34" s="39">
        <v>2.7898561268256881</v>
      </c>
      <c r="J34" s="40">
        <v>1.9461577981651372E-5</v>
      </c>
      <c r="K34" s="40">
        <v>9.7307889908256878E-3</v>
      </c>
      <c r="M34" s="39">
        <v>2.7898561268256881</v>
      </c>
      <c r="N34" s="40">
        <v>1.6153109724770641E-4</v>
      </c>
      <c r="O34" s="40">
        <v>1.1132022605504588E-3</v>
      </c>
      <c r="Q34" s="39">
        <v>2.7898561268256881</v>
      </c>
      <c r="R34" s="40">
        <v>2.7246209174311924E-4</v>
      </c>
      <c r="S34" s="40">
        <v>7.7846311926605489E-5</v>
      </c>
      <c r="U34" s="39">
        <v>2.7898561268256881</v>
      </c>
      <c r="V34" s="40">
        <v>1.9461577981651372E-5</v>
      </c>
      <c r="W34" s="40">
        <v>9.7307889908256878E-3</v>
      </c>
    </row>
    <row r="35" spans="2:23" x14ac:dyDescent="0.3">
      <c r="B35" s="23"/>
      <c r="C35" s="19" t="s">
        <v>115</v>
      </c>
      <c r="E35" s="39">
        <v>2.8417742116273974</v>
      </c>
      <c r="F35" s="40">
        <v>1.9442810958904113E-5</v>
      </c>
      <c r="G35" s="40">
        <v>7.777124383561645E-5</v>
      </c>
      <c r="I35" s="39">
        <v>2.8417742116273974</v>
      </c>
      <c r="J35" s="40">
        <v>1.9442810958904113E-5</v>
      </c>
      <c r="K35" s="40">
        <v>9.7214054794520551E-3</v>
      </c>
      <c r="M35" s="39">
        <v>2.8417742116273974</v>
      </c>
      <c r="N35" s="40">
        <v>1.6137533095890414E-4</v>
      </c>
      <c r="O35" s="40">
        <v>1.1121287868493153E-3</v>
      </c>
      <c r="Q35" s="39">
        <v>2.8417742116273974</v>
      </c>
      <c r="R35" s="40">
        <v>2.7219935342465753E-4</v>
      </c>
      <c r="S35" s="40">
        <v>7.777124383561645E-5</v>
      </c>
      <c r="U35" s="39">
        <v>2.8417742116273974</v>
      </c>
      <c r="V35" s="40">
        <v>1.9442810958904113E-5</v>
      </c>
      <c r="W35" s="40">
        <v>9.7214054794520551E-3</v>
      </c>
    </row>
    <row r="36" spans="2:23" x14ac:dyDescent="0.3">
      <c r="B36" s="23"/>
      <c r="C36" s="19" t="s">
        <v>116</v>
      </c>
      <c r="E36" s="39">
        <v>2.654137752535275</v>
      </c>
      <c r="F36" s="40">
        <v>2.7067079289901813E-5</v>
      </c>
      <c r="G36" s="40">
        <v>8.8016955777126706E-5</v>
      </c>
      <c r="I36" s="39">
        <v>2.8417742116273974</v>
      </c>
      <c r="J36" s="40">
        <v>1.9442810958904113E-5</v>
      </c>
      <c r="K36" s="40">
        <v>9.7214054794520551E-3</v>
      </c>
      <c r="M36" s="39">
        <v>2.8417742116273974</v>
      </c>
      <c r="N36" s="40">
        <v>1.6137533095890414E-4</v>
      </c>
      <c r="O36" s="40">
        <v>1.1121287868493153E-3</v>
      </c>
      <c r="Q36" s="39">
        <v>2.8417742116273974</v>
      </c>
      <c r="R36" s="40">
        <v>2.7219935342465753E-4</v>
      </c>
      <c r="S36" s="40">
        <v>7.777124383561645E-5</v>
      </c>
      <c r="U36" s="39">
        <v>2.8417742116273974</v>
      </c>
      <c r="V36" s="40">
        <v>1.9442810958904113E-5</v>
      </c>
      <c r="W36" s="40">
        <v>9.7214054794520551E-3</v>
      </c>
    </row>
    <row r="37" spans="2:23" x14ac:dyDescent="0.3">
      <c r="B37" s="23"/>
      <c r="C37" s="19" t="s">
        <v>117</v>
      </c>
      <c r="E37" s="39">
        <v>0</v>
      </c>
      <c r="F37" s="40">
        <v>0</v>
      </c>
      <c r="G37" s="40">
        <v>0</v>
      </c>
      <c r="I37" s="39">
        <v>2.8567353225286105</v>
      </c>
      <c r="J37" s="40">
        <v>9.7539891008174395E-4</v>
      </c>
      <c r="K37" s="40">
        <v>3.1212765122615806E-4</v>
      </c>
      <c r="M37" s="39">
        <v>2.8567353225286105</v>
      </c>
      <c r="N37" s="40">
        <v>1.6191621907356949E-4</v>
      </c>
      <c r="O37" s="40">
        <v>1.1158563531335152E-3</v>
      </c>
      <c r="Q37" s="39">
        <v>2.8567353225286105</v>
      </c>
      <c r="R37" s="40">
        <v>2.7311169482288828E-4</v>
      </c>
      <c r="S37" s="40">
        <v>7.8031912806539514E-5</v>
      </c>
      <c r="U37" s="39">
        <v>2.8567353225286105</v>
      </c>
      <c r="V37" s="40">
        <v>9.7539891008174395E-4</v>
      </c>
      <c r="W37" s="40">
        <v>3.1212765122615806E-4</v>
      </c>
    </row>
    <row r="38" spans="2:23" x14ac:dyDescent="0.3">
      <c r="B38" s="23"/>
      <c r="C38" s="19" t="s">
        <v>118</v>
      </c>
      <c r="E38" s="39">
        <v>0</v>
      </c>
      <c r="F38" s="40">
        <v>0</v>
      </c>
      <c r="G38" s="40">
        <v>0</v>
      </c>
      <c r="I38" s="39">
        <v>2.8750021617777786</v>
      </c>
      <c r="J38" s="40">
        <v>1.5205394285714289E-4</v>
      </c>
      <c r="K38" s="40">
        <v>1.5205394285714289E-4</v>
      </c>
      <c r="M38" s="39">
        <v>2.8750021617777786</v>
      </c>
      <c r="N38" s="40">
        <v>1.6180099047619052E-4</v>
      </c>
      <c r="O38" s="40">
        <v>1.1150622476190479E-3</v>
      </c>
      <c r="Q38" s="39">
        <v>2.8750021617777786</v>
      </c>
      <c r="R38" s="40">
        <v>2.7291733333333345E-4</v>
      </c>
      <c r="S38" s="40">
        <v>7.7976380952380969E-5</v>
      </c>
      <c r="U38" s="39">
        <v>2.8750021617777786</v>
      </c>
      <c r="V38" s="40">
        <v>1.5205394285714289E-4</v>
      </c>
      <c r="W38" s="40">
        <v>1.5205394285714289E-4</v>
      </c>
    </row>
    <row r="39" spans="2:23" x14ac:dyDescent="0.3">
      <c r="B39" s="23"/>
      <c r="C39" s="19" t="s">
        <v>119</v>
      </c>
      <c r="E39" s="39">
        <v>0</v>
      </c>
      <c r="F39" s="40">
        <v>0</v>
      </c>
      <c r="G39" s="40">
        <v>0</v>
      </c>
      <c r="I39" s="39">
        <v>2.9597680112000004</v>
      </c>
      <c r="J39" s="40">
        <v>9.7692000000000005E-4</v>
      </c>
      <c r="K39" s="40">
        <v>3.1261440000000004E-4</v>
      </c>
      <c r="M39" s="39">
        <v>2.9597680112000004</v>
      </c>
      <c r="N39" s="40">
        <v>1.6216872000000002E-4</v>
      </c>
      <c r="O39" s="40">
        <v>1.1175964800000002E-3</v>
      </c>
      <c r="Q39" s="39">
        <v>2.9597680112000004</v>
      </c>
      <c r="R39" s="40">
        <v>2.7353760000000001E-4</v>
      </c>
      <c r="S39" s="40">
        <v>7.815360000000001E-5</v>
      </c>
      <c r="U39" s="39">
        <v>2.9597680112000004</v>
      </c>
      <c r="V39" s="40">
        <v>9.7692000000000005E-4</v>
      </c>
      <c r="W39" s="40">
        <v>3.1261440000000004E-4</v>
      </c>
    </row>
    <row r="40" spans="2:23" x14ac:dyDescent="0.3">
      <c r="B40" s="23"/>
      <c r="C40" s="19" t="s">
        <v>120</v>
      </c>
      <c r="E40" s="39">
        <v>0</v>
      </c>
      <c r="F40" s="40">
        <v>0</v>
      </c>
      <c r="G40" s="40">
        <v>0</v>
      </c>
      <c r="I40" s="39">
        <v>3.0801450240000001</v>
      </c>
      <c r="J40" s="40">
        <v>9.8208888888888881E-4</v>
      </c>
      <c r="K40" s="40">
        <v>3.1426844444444444E-4</v>
      </c>
      <c r="M40" s="39">
        <v>3.0801450240000001</v>
      </c>
      <c r="N40" s="40">
        <v>1.6302675555555557E-4</v>
      </c>
      <c r="O40" s="40">
        <v>1.1235096888888888E-3</v>
      </c>
      <c r="Q40" s="39">
        <v>3.0801450240000001</v>
      </c>
      <c r="R40" s="40">
        <v>2.7498488888888891E-4</v>
      </c>
      <c r="S40" s="40">
        <v>7.8567111111111111E-5</v>
      </c>
      <c r="U40" s="39">
        <v>3.0801450240000001</v>
      </c>
      <c r="V40" s="40">
        <v>9.8208888888888881E-4</v>
      </c>
      <c r="W40" s="40">
        <v>3.1426844444444444E-4</v>
      </c>
    </row>
    <row r="41" spans="2:23" x14ac:dyDescent="0.3">
      <c r="B41" s="23"/>
      <c r="C41" s="19" t="s">
        <v>121</v>
      </c>
      <c r="E41" s="39">
        <v>0</v>
      </c>
      <c r="F41" s="40">
        <v>0</v>
      </c>
      <c r="G41" s="40">
        <v>0</v>
      </c>
      <c r="I41" s="39">
        <v>3.1646266827050362</v>
      </c>
      <c r="J41" s="40">
        <v>9.8394820143884901E-4</v>
      </c>
      <c r="K41" s="40">
        <v>3.1486342446043173E-4</v>
      </c>
      <c r="M41" s="39">
        <v>3.1646266827050362</v>
      </c>
      <c r="N41" s="40">
        <v>1.6333540143884895E-4</v>
      </c>
      <c r="O41" s="40">
        <v>1.1256367424460434E-3</v>
      </c>
      <c r="Q41" s="39">
        <v>3.1646266827050362</v>
      </c>
      <c r="R41" s="40">
        <v>2.7550549640287773E-4</v>
      </c>
      <c r="S41" s="40">
        <v>7.8715856115107931E-5</v>
      </c>
      <c r="U41" s="39">
        <v>3.1646266827050362</v>
      </c>
      <c r="V41" s="40">
        <v>9.8394820143884901E-4</v>
      </c>
      <c r="W41" s="40">
        <v>3.1486342446043173E-4</v>
      </c>
    </row>
    <row r="42" spans="2:23" x14ac:dyDescent="0.3">
      <c r="B42" s="23"/>
      <c r="C42" s="19" t="s">
        <v>122</v>
      </c>
      <c r="E42" s="39">
        <v>0</v>
      </c>
      <c r="F42" s="40">
        <v>0</v>
      </c>
      <c r="G42" s="40">
        <v>0</v>
      </c>
      <c r="I42" s="39">
        <v>2.7223866798390093</v>
      </c>
      <c r="J42" s="40">
        <v>9.6892662538699702E-4</v>
      </c>
      <c r="K42" s="40">
        <v>3.1005652012383903E-4</v>
      </c>
      <c r="M42" s="39">
        <v>2.7223866798390093</v>
      </c>
      <c r="N42" s="40">
        <v>1.6084181981424153E-4</v>
      </c>
      <c r="O42" s="40">
        <v>1.1084520594427246E-3</v>
      </c>
      <c r="Q42" s="39">
        <v>2.7223866798390093</v>
      </c>
      <c r="R42" s="40">
        <v>2.7129945510835917E-4</v>
      </c>
      <c r="S42" s="40">
        <v>7.7514130030959758E-5</v>
      </c>
      <c r="U42" s="39">
        <v>2.7223866798390093</v>
      </c>
      <c r="V42" s="40">
        <v>9.6892662538699702E-4</v>
      </c>
      <c r="W42" s="40">
        <v>3.1005652012383903E-4</v>
      </c>
    </row>
    <row r="43" spans="2:23" x14ac:dyDescent="0.3">
      <c r="C43" s="19" t="s">
        <v>123</v>
      </c>
      <c r="E43" s="39">
        <v>0</v>
      </c>
      <c r="F43" s="40">
        <v>0</v>
      </c>
      <c r="G43" s="40">
        <v>0</v>
      </c>
      <c r="I43" s="39">
        <v>2.7188788166341471</v>
      </c>
      <c r="J43" s="40">
        <v>9.6692103658536596E-4</v>
      </c>
      <c r="K43" s="40">
        <v>3.0941473170731712E-4</v>
      </c>
      <c r="M43" s="39">
        <v>2.7188788166341471</v>
      </c>
      <c r="N43" s="40">
        <v>1.6050889207317077E-4</v>
      </c>
      <c r="O43" s="40">
        <v>1.1061576658536586E-3</v>
      </c>
      <c r="Q43" s="39">
        <v>2.7188788166341471</v>
      </c>
      <c r="R43" s="40">
        <v>2.7073789024390247E-4</v>
      </c>
      <c r="S43" s="40">
        <v>7.735368292682928E-5</v>
      </c>
      <c r="U43" s="39">
        <v>2.7188788166341471</v>
      </c>
      <c r="V43" s="40">
        <v>9.6692103658536596E-4</v>
      </c>
      <c r="W43" s="40">
        <v>3.0941473170731712E-4</v>
      </c>
    </row>
    <row r="44" spans="2:23" x14ac:dyDescent="0.3">
      <c r="C44" s="19" t="s">
        <v>124</v>
      </c>
      <c r="E44" s="39">
        <v>0</v>
      </c>
      <c r="F44" s="40">
        <v>0</v>
      </c>
      <c r="G44" s="40">
        <v>0</v>
      </c>
      <c r="I44" s="39">
        <v>2.8600671729299996</v>
      </c>
      <c r="J44" s="40">
        <v>0</v>
      </c>
      <c r="K44" s="40">
        <v>0</v>
      </c>
      <c r="M44" s="39">
        <v>2.8600671729299996</v>
      </c>
      <c r="N44" s="40">
        <v>1.6202392650000003E-4</v>
      </c>
      <c r="O44" s="40">
        <v>1.116598626E-3</v>
      </c>
      <c r="Q44" s="39">
        <v>2.8600671729299996</v>
      </c>
      <c r="R44" s="40">
        <v>2.7329336999999996E-4</v>
      </c>
      <c r="S44" s="40">
        <v>7.8083819999999994E-5</v>
      </c>
      <c r="U44" s="39">
        <v>2.8600671729299996</v>
      </c>
      <c r="V44" s="40">
        <v>0</v>
      </c>
      <c r="W44" s="40">
        <v>0</v>
      </c>
    </row>
    <row r="45" spans="2:23" x14ac:dyDescent="0.3">
      <c r="C45" s="19" t="s">
        <v>125</v>
      </c>
      <c r="E45" s="39">
        <v>0</v>
      </c>
      <c r="F45" s="40">
        <v>0</v>
      </c>
      <c r="G45" s="40">
        <v>0</v>
      </c>
      <c r="I45" s="39">
        <v>3.1315958743188412</v>
      </c>
      <c r="J45" s="40">
        <v>9.9107826086956537E-4</v>
      </c>
      <c r="K45" s="40">
        <v>3.1714504347826088E-4</v>
      </c>
      <c r="M45" s="39">
        <v>3.1315958743188412</v>
      </c>
      <c r="N45" s="40">
        <v>1.6451899130434788E-4</v>
      </c>
      <c r="O45" s="40">
        <v>1.1337935304347828E-3</v>
      </c>
      <c r="Q45" s="39">
        <v>3.1315958743188412</v>
      </c>
      <c r="R45" s="40">
        <v>2.7750191304347832E-4</v>
      </c>
      <c r="S45" s="40">
        <v>7.928626086956522E-5</v>
      </c>
      <c r="U45" s="39">
        <v>3.1315958743188412</v>
      </c>
      <c r="V45" s="40">
        <v>9.9107826086956537E-4</v>
      </c>
      <c r="W45" s="40">
        <v>3.1714504347826088E-4</v>
      </c>
    </row>
    <row r="46" spans="2:23" x14ac:dyDescent="0.3">
      <c r="C46" s="19" t="s">
        <v>126</v>
      </c>
      <c r="E46" s="39">
        <v>0</v>
      </c>
      <c r="F46" s="40">
        <v>0</v>
      </c>
      <c r="G46" s="40">
        <v>0</v>
      </c>
      <c r="I46" s="39">
        <v>2.7193711689139155</v>
      </c>
      <c r="J46" s="40">
        <v>9.2705835303883474E-4</v>
      </c>
      <c r="K46" s="40">
        <v>2.9665867297242712E-4</v>
      </c>
      <c r="M46" s="39">
        <v>2.7193711689139155</v>
      </c>
      <c r="N46" s="40">
        <v>1.5389168660444658E-4</v>
      </c>
      <c r="O46" s="40">
        <v>1.060554755876427E-3</v>
      </c>
      <c r="Q46" s="39">
        <v>2.7193711689139155</v>
      </c>
      <c r="R46" s="40">
        <v>2.5957633885087376E-4</v>
      </c>
      <c r="S46" s="40">
        <v>7.4164668243106781E-5</v>
      </c>
      <c r="U46" s="39">
        <v>2.7193711689139155</v>
      </c>
      <c r="V46" s="40">
        <v>9.2705835303883474E-4</v>
      </c>
      <c r="W46" s="40">
        <v>2.9665867297242712E-4</v>
      </c>
    </row>
    <row r="47" spans="2:23" x14ac:dyDescent="0.3">
      <c r="C47" s="19" t="s">
        <v>127</v>
      </c>
      <c r="E47" s="39">
        <v>0</v>
      </c>
      <c r="F47" s="40">
        <v>0</v>
      </c>
      <c r="G47" s="40">
        <v>0</v>
      </c>
      <c r="I47" s="39">
        <v>3.9130842416914287</v>
      </c>
      <c r="J47" s="40">
        <v>1.0227754285714286E-3</v>
      </c>
      <c r="K47" s="40">
        <v>3.272881371428572E-4</v>
      </c>
      <c r="M47" s="39">
        <v>3.9130842416914287</v>
      </c>
      <c r="N47" s="40">
        <v>1.697807211428572E-4</v>
      </c>
      <c r="O47" s="40">
        <v>1.1700550902857144E-3</v>
      </c>
      <c r="Q47" s="39">
        <v>3.9130842416914287</v>
      </c>
      <c r="R47" s="40">
        <v>2.8637712000000005E-4</v>
      </c>
      <c r="S47" s="40">
        <v>8.18220342857143E-5</v>
      </c>
      <c r="U47" s="39">
        <v>3.9130842416914287</v>
      </c>
      <c r="V47" s="40">
        <v>1.0227754285714286E-3</v>
      </c>
      <c r="W47" s="40">
        <v>3.272881371428572E-4</v>
      </c>
    </row>
    <row r="48" spans="2:23" x14ac:dyDescent="0.3">
      <c r="C48" s="19" t="s">
        <v>128</v>
      </c>
      <c r="E48" s="39">
        <v>0</v>
      </c>
      <c r="F48" s="40">
        <v>0</v>
      </c>
      <c r="G48" s="40">
        <v>0</v>
      </c>
      <c r="I48" s="39">
        <v>2.9269394311744676</v>
      </c>
      <c r="J48" s="40">
        <v>9.9448872340425552E-4</v>
      </c>
      <c r="K48" s="40">
        <v>3.1823639148936171E-4</v>
      </c>
      <c r="M48" s="39">
        <v>2.8730175954501345</v>
      </c>
      <c r="N48" s="40">
        <v>1.6204383072776285E-4</v>
      </c>
      <c r="O48" s="40">
        <v>1.1167357973045824E-3</v>
      </c>
      <c r="Q48" s="39">
        <v>2.8730175954501345</v>
      </c>
      <c r="R48" s="40">
        <v>2.7332694339622643E-4</v>
      </c>
      <c r="S48" s="40">
        <v>7.8093412398921842E-5</v>
      </c>
      <c r="U48" s="39">
        <v>2.8730175954501345</v>
      </c>
      <c r="V48" s="40">
        <v>9.7616765498652303E-4</v>
      </c>
      <c r="W48" s="40">
        <v>3.1237364959568737E-4</v>
      </c>
    </row>
    <row r="49" spans="2:23" x14ac:dyDescent="0.3">
      <c r="B49" s="26" t="s">
        <v>76</v>
      </c>
      <c r="C49" s="26"/>
      <c r="E49" s="42"/>
      <c r="F49" s="43"/>
      <c r="G49" s="43"/>
      <c r="I49" s="42"/>
      <c r="J49" s="43"/>
      <c r="K49" s="43"/>
      <c r="M49" s="42"/>
      <c r="N49" s="43"/>
      <c r="O49" s="43"/>
      <c r="Q49" s="42"/>
      <c r="R49" s="43"/>
      <c r="S49" s="43"/>
      <c r="U49" s="42"/>
      <c r="V49" s="43"/>
      <c r="W49" s="43"/>
    </row>
    <row r="50" spans="2:23" x14ac:dyDescent="0.3">
      <c r="C50" s="19" t="s">
        <v>129</v>
      </c>
      <c r="E50" s="39">
        <v>0</v>
      </c>
      <c r="F50" s="40">
        <v>0</v>
      </c>
      <c r="G50" s="40">
        <v>0</v>
      </c>
      <c r="I50" s="39">
        <v>0</v>
      </c>
      <c r="J50" s="40">
        <v>0</v>
      </c>
      <c r="K50" s="40">
        <v>0</v>
      </c>
      <c r="M50" s="39">
        <v>5.9871240000000006</v>
      </c>
      <c r="N50" s="40">
        <v>0</v>
      </c>
      <c r="O50" s="40">
        <v>0</v>
      </c>
      <c r="Q50" s="39">
        <v>5.9871240000000006</v>
      </c>
      <c r="R50" s="40">
        <v>0</v>
      </c>
      <c r="S50" s="40">
        <v>0</v>
      </c>
      <c r="U50" s="39">
        <v>0</v>
      </c>
      <c r="V50" s="40">
        <v>0</v>
      </c>
      <c r="W50" s="40">
        <v>0</v>
      </c>
    </row>
    <row r="51" spans="2:23" x14ac:dyDescent="0.3">
      <c r="C51" s="19" t="s">
        <v>130</v>
      </c>
      <c r="E51" s="39">
        <v>0</v>
      </c>
      <c r="F51" s="40">
        <v>0</v>
      </c>
      <c r="G51" s="40">
        <v>0</v>
      </c>
      <c r="I51" s="39">
        <v>0</v>
      </c>
      <c r="J51" s="40">
        <v>0</v>
      </c>
      <c r="K51" s="40">
        <v>0</v>
      </c>
      <c r="M51" s="39">
        <v>3.8379000000000008</v>
      </c>
      <c r="N51" s="40">
        <v>0</v>
      </c>
      <c r="O51" s="40">
        <v>0</v>
      </c>
      <c r="Q51" s="39">
        <v>3.8379000000000008</v>
      </c>
      <c r="R51" s="40">
        <v>0</v>
      </c>
      <c r="S51" s="40">
        <v>0</v>
      </c>
      <c r="U51" s="39">
        <v>0</v>
      </c>
      <c r="V51" s="40">
        <v>0</v>
      </c>
      <c r="W51" s="40">
        <v>0</v>
      </c>
    </row>
    <row r="52" spans="2:23" x14ac:dyDescent="0.3">
      <c r="B52" s="26" t="s">
        <v>74</v>
      </c>
      <c r="C52" s="26"/>
      <c r="E52" s="42"/>
      <c r="F52" s="43"/>
      <c r="G52" s="43"/>
      <c r="I52" s="42"/>
      <c r="J52" s="43"/>
      <c r="K52" s="43"/>
      <c r="M52" s="42"/>
      <c r="N52" s="43"/>
      <c r="O52" s="43"/>
      <c r="Q52" s="42"/>
      <c r="R52" s="43"/>
      <c r="S52" s="43"/>
      <c r="U52" s="42"/>
      <c r="V52" s="43"/>
      <c r="W52" s="43"/>
    </row>
    <row r="53" spans="2:23" x14ac:dyDescent="0.3">
      <c r="C53" s="19" t="s">
        <v>131</v>
      </c>
      <c r="E53" s="39"/>
      <c r="F53" s="40">
        <v>0</v>
      </c>
      <c r="G53" s="40">
        <v>0</v>
      </c>
      <c r="I53" s="39"/>
      <c r="J53" s="40">
        <v>0</v>
      </c>
      <c r="K53" s="40">
        <v>0</v>
      </c>
      <c r="M53" s="39"/>
      <c r="N53" s="40">
        <v>0</v>
      </c>
      <c r="O53" s="40">
        <v>0</v>
      </c>
      <c r="Q53" s="39"/>
      <c r="R53" s="40">
        <v>0</v>
      </c>
      <c r="S53" s="40">
        <v>0</v>
      </c>
      <c r="U53" s="39"/>
      <c r="V53" s="40">
        <v>0</v>
      </c>
      <c r="W53" s="40">
        <v>0</v>
      </c>
    </row>
    <row r="54" spans="2:23" x14ac:dyDescent="0.3">
      <c r="C54" s="19" t="s">
        <v>132</v>
      </c>
      <c r="E54" s="39"/>
      <c r="F54" s="40">
        <v>0</v>
      </c>
      <c r="G54" s="40">
        <v>0</v>
      </c>
      <c r="I54" s="39"/>
      <c r="J54" s="40">
        <v>0</v>
      </c>
      <c r="K54" s="40">
        <v>0</v>
      </c>
      <c r="M54" s="39"/>
      <c r="N54" s="40">
        <v>0</v>
      </c>
      <c r="O54" s="40">
        <v>0</v>
      </c>
      <c r="Q54" s="39"/>
      <c r="R54" s="40">
        <v>0</v>
      </c>
      <c r="S54" s="40">
        <v>0</v>
      </c>
      <c r="U54" s="39"/>
      <c r="V54" s="40">
        <v>0</v>
      </c>
      <c r="W54" s="40">
        <v>0</v>
      </c>
    </row>
    <row r="55" spans="2:23" x14ac:dyDescent="0.3">
      <c r="C55" s="19" t="s">
        <v>133</v>
      </c>
      <c r="E55" s="39"/>
      <c r="F55" s="40">
        <v>0</v>
      </c>
      <c r="G55" s="40">
        <v>0</v>
      </c>
      <c r="I55" s="39"/>
      <c r="J55" s="40">
        <v>0</v>
      </c>
      <c r="K55" s="40">
        <v>0</v>
      </c>
      <c r="M55" s="39"/>
      <c r="N55" s="40">
        <v>0</v>
      </c>
      <c r="O55" s="40">
        <v>0</v>
      </c>
      <c r="Q55" s="39"/>
      <c r="R55" s="40">
        <v>0</v>
      </c>
      <c r="S55" s="40">
        <v>0</v>
      </c>
      <c r="U55" s="39"/>
      <c r="V55" s="40">
        <v>0</v>
      </c>
      <c r="W55" s="40">
        <v>0</v>
      </c>
    </row>
    <row r="56" spans="2:23" x14ac:dyDescent="0.3">
      <c r="C56" s="19" t="s">
        <v>134</v>
      </c>
      <c r="E56" s="39"/>
      <c r="F56" s="40">
        <v>0</v>
      </c>
      <c r="G56" s="40">
        <v>0</v>
      </c>
      <c r="I56" s="39"/>
      <c r="J56" s="40">
        <v>0</v>
      </c>
      <c r="K56" s="40">
        <v>0</v>
      </c>
      <c r="M56" s="39"/>
      <c r="N56" s="40">
        <v>0</v>
      </c>
      <c r="O56" s="40">
        <v>0</v>
      </c>
      <c r="Q56" s="39"/>
      <c r="R56" s="40">
        <v>0</v>
      </c>
      <c r="S56" s="40">
        <v>0</v>
      </c>
      <c r="U56" s="39"/>
      <c r="V56" s="40">
        <v>0</v>
      </c>
      <c r="W56" s="40">
        <v>0</v>
      </c>
    </row>
    <row r="57" spans="2:23" x14ac:dyDescent="0.3">
      <c r="C57" s="19" t="s">
        <v>135</v>
      </c>
      <c r="E57" s="39"/>
      <c r="F57" s="40">
        <v>0</v>
      </c>
      <c r="G57" s="40">
        <v>0</v>
      </c>
      <c r="I57" s="39"/>
      <c r="J57" s="40">
        <v>0</v>
      </c>
      <c r="K57" s="40">
        <v>0</v>
      </c>
      <c r="M57" s="39"/>
      <c r="N57" s="40">
        <v>0</v>
      </c>
      <c r="O57" s="40">
        <v>0</v>
      </c>
      <c r="Q57" s="39"/>
      <c r="R57" s="40">
        <v>0</v>
      </c>
      <c r="S57" s="40">
        <v>0</v>
      </c>
      <c r="U57" s="39"/>
      <c r="V57" s="40">
        <v>0</v>
      </c>
      <c r="W57" s="40">
        <v>0</v>
      </c>
    </row>
    <row r="58" spans="2:23" x14ac:dyDescent="0.3">
      <c r="C58" s="19" t="s">
        <v>136</v>
      </c>
      <c r="E58" s="39"/>
      <c r="F58" s="40">
        <v>0</v>
      </c>
      <c r="G58" s="40">
        <v>0</v>
      </c>
      <c r="I58" s="39"/>
      <c r="J58" s="40">
        <v>1.5205394285714289E-4</v>
      </c>
      <c r="K58" s="40">
        <v>1.5205394285714289E-4</v>
      </c>
      <c r="M58" s="39"/>
      <c r="N58" s="40">
        <v>0</v>
      </c>
      <c r="O58" s="40">
        <v>0</v>
      </c>
      <c r="Q58" s="39"/>
      <c r="R58" s="40">
        <v>0</v>
      </c>
      <c r="S58" s="40">
        <v>0</v>
      </c>
      <c r="U58" s="39"/>
      <c r="V58" s="40">
        <v>0</v>
      </c>
      <c r="W58" s="40">
        <v>0</v>
      </c>
    </row>
    <row r="59" spans="2:23" x14ac:dyDescent="0.3">
      <c r="C59" s="19" t="s">
        <v>137</v>
      </c>
      <c r="E59" s="39"/>
      <c r="F59" s="40">
        <v>0</v>
      </c>
      <c r="G59" s="40">
        <v>0</v>
      </c>
      <c r="I59" s="39"/>
      <c r="J59" s="40">
        <v>0</v>
      </c>
      <c r="K59" s="40">
        <v>0</v>
      </c>
      <c r="M59" s="39"/>
      <c r="N59" s="40">
        <v>0</v>
      </c>
      <c r="O59" s="40">
        <v>0</v>
      </c>
      <c r="Q59" s="39"/>
      <c r="R59" s="40">
        <v>0</v>
      </c>
      <c r="S59" s="40">
        <v>0</v>
      </c>
      <c r="U59" s="39"/>
      <c r="V59" s="40">
        <v>0</v>
      </c>
      <c r="W59" s="40">
        <v>0</v>
      </c>
    </row>
    <row r="60" spans="2:23" x14ac:dyDescent="0.3">
      <c r="C60" s="19" t="s">
        <v>138</v>
      </c>
      <c r="E60" s="39"/>
      <c r="F60" s="40">
        <v>0</v>
      </c>
      <c r="G60" s="40">
        <v>0</v>
      </c>
      <c r="I60" s="39"/>
      <c r="J60" s="40">
        <v>0</v>
      </c>
      <c r="K60" s="40">
        <v>0</v>
      </c>
      <c r="M60" s="39"/>
      <c r="N60" s="40">
        <v>0</v>
      </c>
      <c r="O60" s="40">
        <v>0</v>
      </c>
      <c r="Q60" s="39"/>
      <c r="R60" s="40">
        <v>0</v>
      </c>
      <c r="S60" s="40">
        <v>0</v>
      </c>
      <c r="U60" s="39"/>
      <c r="V60" s="40">
        <v>0</v>
      </c>
      <c r="W60" s="40">
        <v>0</v>
      </c>
    </row>
    <row r="61" spans="2:23" x14ac:dyDescent="0.3">
      <c r="B61" s="26" t="s">
        <v>139</v>
      </c>
      <c r="C61" s="26"/>
      <c r="E61" s="42"/>
      <c r="F61" s="43"/>
      <c r="G61" s="43"/>
      <c r="I61" s="42"/>
      <c r="J61" s="43"/>
      <c r="K61" s="43"/>
      <c r="M61" s="42"/>
      <c r="N61" s="43"/>
      <c r="O61" s="43"/>
      <c r="Q61" s="42"/>
      <c r="R61" s="43"/>
      <c r="S61" s="43"/>
      <c r="U61" s="42"/>
      <c r="V61" s="43"/>
      <c r="W61" s="43"/>
    </row>
    <row r="62" spans="2:23" x14ac:dyDescent="0.3">
      <c r="B62" s="44"/>
      <c r="C62" s="44" t="s">
        <v>140</v>
      </c>
      <c r="E62" s="45">
        <v>0</v>
      </c>
      <c r="F62" s="46">
        <v>0</v>
      </c>
      <c r="G62" s="46">
        <v>0</v>
      </c>
      <c r="I62" s="45">
        <v>2.8730175954501345</v>
      </c>
      <c r="J62" s="46">
        <v>9.7616765498652303E-4</v>
      </c>
      <c r="K62" s="46">
        <v>3.1237364959568737E-4</v>
      </c>
      <c r="M62" s="45">
        <v>2.8730175954501345</v>
      </c>
      <c r="N62" s="46">
        <v>1.6204383072776285E-4</v>
      </c>
      <c r="O62" s="46">
        <v>1.1167357973045824E-3</v>
      </c>
      <c r="Q62" s="45">
        <v>2.8730175954501345</v>
      </c>
      <c r="R62" s="46">
        <v>2.7332694339622643E-4</v>
      </c>
      <c r="S62" s="46">
        <v>7.8093412398921842E-5</v>
      </c>
      <c r="U62" s="45">
        <v>2.8730175954501345</v>
      </c>
      <c r="V62" s="46">
        <v>9.7616765498652303E-4</v>
      </c>
      <c r="W62" s="46">
        <v>3.1237364959568737E-4</v>
      </c>
    </row>
    <row r="63" spans="2:23" x14ac:dyDescent="0.3">
      <c r="B63" s="37"/>
      <c r="C63" s="37" t="s">
        <v>141</v>
      </c>
      <c r="E63" s="47">
        <v>0</v>
      </c>
      <c r="F63" s="48">
        <v>0</v>
      </c>
      <c r="G63" s="48">
        <v>0</v>
      </c>
      <c r="I63" s="47">
        <v>3.1518231449323317</v>
      </c>
      <c r="J63" s="48">
        <v>9.8898721804511298E-4</v>
      </c>
      <c r="K63" s="48">
        <v>3.1647590977443616E-4</v>
      </c>
      <c r="M63" s="47">
        <v>3.1518231449323317</v>
      </c>
      <c r="N63" s="48">
        <v>1.6417187819548878E-4</v>
      </c>
      <c r="O63" s="48">
        <v>1.1314013774436093E-3</v>
      </c>
      <c r="Q63" s="47">
        <v>3.1518231449323317</v>
      </c>
      <c r="R63" s="48">
        <v>2.7691642105263161E-4</v>
      </c>
      <c r="S63" s="48">
        <v>7.911897744360904E-5</v>
      </c>
      <c r="U63" s="47">
        <v>3.1518231449323317</v>
      </c>
      <c r="V63" s="48">
        <v>9.8898721804511298E-4</v>
      </c>
      <c r="W63" s="48">
        <v>3.1647590977443616E-4</v>
      </c>
    </row>
    <row r="64" spans="2:23" x14ac:dyDescent="0.3">
      <c r="B64" s="38"/>
      <c r="C64" s="38" t="s">
        <v>169</v>
      </c>
      <c r="E64" s="49"/>
      <c r="F64" s="50"/>
      <c r="G64" s="50"/>
      <c r="I64" s="49">
        <v>0.23833333333333331</v>
      </c>
      <c r="J64" s="50">
        <v>0</v>
      </c>
      <c r="K64" s="50">
        <v>0</v>
      </c>
      <c r="M64" s="49"/>
      <c r="N64" s="50"/>
      <c r="O64" s="50"/>
      <c r="Q64" s="49"/>
      <c r="R64" s="50"/>
      <c r="S64" s="50"/>
      <c r="U64" s="49"/>
      <c r="V64" s="50"/>
      <c r="W64" s="50"/>
    </row>
    <row r="65" spans="9:9" x14ac:dyDescent="0.3">
      <c r="I65" s="19" t="s">
        <v>170</v>
      </c>
    </row>
  </sheetData>
  <mergeCells count="5">
    <mergeCell ref="E4:G5"/>
    <mergeCell ref="I4:K5"/>
    <mergeCell ref="M4:O5"/>
    <mergeCell ref="Q4:S5"/>
    <mergeCell ref="U4:W5"/>
  </mergeCells>
  <phoneticPr fontId="2" type="noConversion"/>
  <pageMargins left="0.25" right="0.25" top="0.75" bottom="0.75" header="0.3" footer="0.3"/>
  <pageSetup paperSize="8" scale="92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F3F-0C6D-4351-A977-6EF3DAAD3833}">
  <sheetPr>
    <tabColor theme="6"/>
    <pageSetUpPr fitToPage="1"/>
  </sheetPr>
  <dimension ref="B2:W64"/>
  <sheetViews>
    <sheetView zoomScale="70" zoomScaleNormal="70" workbookViewId="0">
      <selection activeCell="H26" sqref="H26"/>
    </sheetView>
  </sheetViews>
  <sheetFormatPr defaultColWidth="9" defaultRowHeight="12" x14ac:dyDescent="0.3"/>
  <cols>
    <col min="1" max="1" width="9" style="19"/>
    <col min="2" max="2" width="15.125" style="19" customWidth="1"/>
    <col min="3" max="3" width="16.375" style="19" customWidth="1"/>
    <col min="4" max="4" width="2.875" style="19" customWidth="1"/>
    <col min="5" max="7" width="9" style="19"/>
    <col min="8" max="8" width="2.875" style="19" customWidth="1"/>
    <col min="9" max="11" width="9" style="19"/>
    <col min="12" max="12" width="2.875" style="19" customWidth="1"/>
    <col min="13" max="15" width="9" style="19"/>
    <col min="16" max="16" width="2.875" style="19" customWidth="1"/>
    <col min="17" max="19" width="9" style="19"/>
    <col min="20" max="20" width="2.875" style="19" customWidth="1"/>
    <col min="21" max="16384" width="9" style="19"/>
  </cols>
  <sheetData>
    <row r="2" spans="2:23" ht="13.5" x14ac:dyDescent="0.3">
      <c r="B2" s="7" t="s">
        <v>0</v>
      </c>
    </row>
    <row r="4" spans="2:23" x14ac:dyDescent="0.3">
      <c r="E4" s="109" t="s">
        <v>159</v>
      </c>
      <c r="F4" s="109"/>
      <c r="G4" s="109"/>
      <c r="H4" s="37"/>
      <c r="I4" s="109" t="s">
        <v>160</v>
      </c>
      <c r="J4" s="109"/>
      <c r="K4" s="109"/>
      <c r="L4" s="37"/>
      <c r="M4" s="109" t="s">
        <v>161</v>
      </c>
      <c r="N4" s="109"/>
      <c r="O4" s="109"/>
      <c r="Q4" s="109" t="s">
        <v>162</v>
      </c>
      <c r="R4" s="109"/>
      <c r="S4" s="109"/>
      <c r="U4" s="110" t="s">
        <v>163</v>
      </c>
      <c r="V4" s="110"/>
      <c r="W4" s="110"/>
    </row>
    <row r="5" spans="2:23" x14ac:dyDescent="0.3">
      <c r="E5" s="109"/>
      <c r="F5" s="109"/>
      <c r="G5" s="109"/>
      <c r="H5" s="37"/>
      <c r="I5" s="109"/>
      <c r="J5" s="109"/>
      <c r="K5" s="109"/>
      <c r="L5" s="37"/>
      <c r="M5" s="109"/>
      <c r="N5" s="109"/>
      <c r="O5" s="109"/>
      <c r="Q5" s="109"/>
      <c r="R5" s="109"/>
      <c r="S5" s="109"/>
      <c r="U5" s="110"/>
      <c r="V5" s="110"/>
      <c r="W5" s="110"/>
    </row>
    <row r="6" spans="2:23" x14ac:dyDescent="0.3">
      <c r="B6" s="21"/>
    </row>
    <row r="7" spans="2:23" x14ac:dyDescent="0.3">
      <c r="B7" s="18" t="s">
        <v>3</v>
      </c>
      <c r="C7" s="18" t="s">
        <v>85</v>
      </c>
      <c r="E7" s="18" t="s">
        <v>86</v>
      </c>
      <c r="F7" s="18" t="s">
        <v>87</v>
      </c>
      <c r="G7" s="18" t="s">
        <v>88</v>
      </c>
      <c r="I7" s="18" t="s">
        <v>86</v>
      </c>
      <c r="J7" s="18" t="s">
        <v>87</v>
      </c>
      <c r="K7" s="18" t="s">
        <v>88</v>
      </c>
      <c r="M7" s="18" t="s">
        <v>86</v>
      </c>
      <c r="N7" s="18" t="s">
        <v>87</v>
      </c>
      <c r="O7" s="18" t="s">
        <v>88</v>
      </c>
      <c r="Q7" s="18" t="s">
        <v>86</v>
      </c>
      <c r="R7" s="18" t="s">
        <v>87</v>
      </c>
      <c r="S7" s="18" t="s">
        <v>88</v>
      </c>
      <c r="U7" s="18" t="s">
        <v>86</v>
      </c>
      <c r="V7" s="18" t="s">
        <v>87</v>
      </c>
      <c r="W7" s="18" t="s">
        <v>88</v>
      </c>
    </row>
    <row r="8" spans="2:23" x14ac:dyDescent="0.3">
      <c r="B8" s="25" t="s">
        <v>89</v>
      </c>
      <c r="C8" s="38"/>
      <c r="E8" s="38"/>
      <c r="F8" s="38"/>
      <c r="G8" s="38"/>
      <c r="I8" s="38"/>
      <c r="J8" s="38"/>
      <c r="K8" s="38"/>
      <c r="M8" s="38"/>
      <c r="N8" s="38"/>
      <c r="O8" s="38"/>
      <c r="Q8" s="38"/>
      <c r="R8" s="38"/>
      <c r="S8" s="38"/>
      <c r="U8" s="38"/>
      <c r="V8" s="38"/>
      <c r="W8" s="38"/>
    </row>
    <row r="9" spans="2:23" x14ac:dyDescent="0.3">
      <c r="B9" s="20"/>
      <c r="C9" s="19" t="s">
        <v>90</v>
      </c>
      <c r="E9" s="39">
        <v>4.5402667133333328</v>
      </c>
      <c r="F9" s="40">
        <v>4.1022181818181809E-4</v>
      </c>
      <c r="G9" s="40">
        <v>6.1533272727272727E-5</v>
      </c>
      <c r="I9" s="39">
        <v>4.5402667133333328</v>
      </c>
      <c r="J9" s="40">
        <v>4.1022181818181809E-4</v>
      </c>
      <c r="K9" s="40">
        <v>6.1533272727272727E-5</v>
      </c>
      <c r="M9" s="39">
        <v>4.5402667133333328</v>
      </c>
      <c r="N9" s="40">
        <v>1.2306654545454543E-2</v>
      </c>
      <c r="O9" s="40">
        <v>6.1533272727272727E-5</v>
      </c>
      <c r="Q9" s="39">
        <v>4.5402667133333328</v>
      </c>
      <c r="R9" s="40">
        <v>4.1022181818181809E-4</v>
      </c>
      <c r="S9" s="40">
        <v>6.1533272727272727E-5</v>
      </c>
      <c r="U9" s="39">
        <v>4.5402667133333328</v>
      </c>
      <c r="V9" s="40">
        <v>1.0255545454545454E-5</v>
      </c>
      <c r="W9" s="40">
        <v>6.8096821818181805E-5</v>
      </c>
    </row>
    <row r="10" spans="2:23" x14ac:dyDescent="0.3">
      <c r="B10" s="23"/>
      <c r="C10" s="19" t="s">
        <v>91</v>
      </c>
      <c r="E10" s="39">
        <v>4.0680436562264157</v>
      </c>
      <c r="F10" s="40">
        <v>4.0485566037735856E-4</v>
      </c>
      <c r="G10" s="40">
        <v>6.0728349056603776E-5</v>
      </c>
      <c r="I10" s="39">
        <v>4.0680436562264157</v>
      </c>
      <c r="J10" s="40">
        <v>4.0485566037735856E-4</v>
      </c>
      <c r="K10" s="40">
        <v>6.0728349056603776E-5</v>
      </c>
      <c r="M10" s="39">
        <v>4.0680436562264157</v>
      </c>
      <c r="N10" s="40">
        <v>1.2145669811320757E-2</v>
      </c>
      <c r="O10" s="40">
        <v>6.0728349056603776E-5</v>
      </c>
      <c r="Q10" s="39">
        <v>4.0680436562264157</v>
      </c>
      <c r="R10" s="40">
        <v>4.0485566037735856E-4</v>
      </c>
      <c r="S10" s="40">
        <v>6.0728349056603776E-5</v>
      </c>
      <c r="U10" s="39">
        <v>4.0680436562264157</v>
      </c>
      <c r="V10" s="40">
        <v>1.0121391509433963E-5</v>
      </c>
      <c r="W10" s="40">
        <v>6.7206039622641519E-5</v>
      </c>
    </row>
    <row r="11" spans="2:23" x14ac:dyDescent="0.3">
      <c r="B11" s="23"/>
      <c r="C11" s="19" t="s">
        <v>92</v>
      </c>
      <c r="E11" s="39">
        <v>3.8219385419178091</v>
      </c>
      <c r="F11" s="40">
        <v>4.0147397260273978E-4</v>
      </c>
      <c r="G11" s="40">
        <v>6.0221095890410959E-5</v>
      </c>
      <c r="I11" s="39">
        <v>3.8219385419178091</v>
      </c>
      <c r="J11" s="40">
        <v>4.0147397260273978E-4</v>
      </c>
      <c r="K11" s="40">
        <v>6.0221095890410959E-5</v>
      </c>
      <c r="M11" s="39">
        <v>3.8219385419178091</v>
      </c>
      <c r="N11" s="40">
        <v>1.2044219178082191E-2</v>
      </c>
      <c r="O11" s="40">
        <v>6.0221095890410959E-5</v>
      </c>
      <c r="Q11" s="39">
        <v>3.8219385419178091</v>
      </c>
      <c r="R11" s="40">
        <v>4.0147397260273978E-4</v>
      </c>
      <c r="S11" s="40">
        <v>6.0221095890410959E-5</v>
      </c>
      <c r="U11" s="39">
        <v>3.8219385419178091</v>
      </c>
      <c r="V11" s="40">
        <v>1.0036849315068495E-5</v>
      </c>
      <c r="W11" s="40">
        <v>6.6644679452054808E-5</v>
      </c>
    </row>
    <row r="12" spans="2:23" x14ac:dyDescent="0.3">
      <c r="B12" s="20"/>
      <c r="C12" s="19" t="s">
        <v>93</v>
      </c>
      <c r="E12" s="39">
        <v>3.8071887527903221</v>
      </c>
      <c r="F12" s="40">
        <v>4.001095161290322E-4</v>
      </c>
      <c r="G12" s="40">
        <v>6.0016427419354835E-5</v>
      </c>
      <c r="I12" s="39">
        <v>3.8071887527903221</v>
      </c>
      <c r="J12" s="40">
        <v>4.001095161290322E-4</v>
      </c>
      <c r="K12" s="40">
        <v>6.0016427419354835E-5</v>
      </c>
      <c r="M12" s="39">
        <v>3.8071887527903221</v>
      </c>
      <c r="N12" s="40">
        <v>1.2003285483870968E-2</v>
      </c>
      <c r="O12" s="40">
        <v>6.0016427419354835E-5</v>
      </c>
      <c r="Q12" s="39">
        <v>3.8071887527903221</v>
      </c>
      <c r="R12" s="40">
        <v>4.001095161290322E-4</v>
      </c>
      <c r="S12" s="40">
        <v>6.0016427419354835E-5</v>
      </c>
      <c r="U12" s="39">
        <v>3.8071887527903221</v>
      </c>
      <c r="V12" s="40">
        <v>1.0002737903225807E-5</v>
      </c>
      <c r="W12" s="40">
        <v>6.6418179677419346E-5</v>
      </c>
    </row>
    <row r="13" spans="2:23" x14ac:dyDescent="0.3">
      <c r="B13" s="23"/>
      <c r="C13" s="19" t="s">
        <v>94</v>
      </c>
      <c r="E13" s="39">
        <v>3.7784534397757015</v>
      </c>
      <c r="F13" s="40">
        <v>3.8933327102803742E-4</v>
      </c>
      <c r="G13" s="40">
        <v>5.8399990654205615E-5</v>
      </c>
      <c r="I13" s="39">
        <v>3.7784534397757015</v>
      </c>
      <c r="J13" s="40">
        <v>3.8933327102803742E-4</v>
      </c>
      <c r="K13" s="40">
        <v>5.8399990654205615E-5</v>
      </c>
      <c r="M13" s="39">
        <v>3.7784534397757015</v>
      </c>
      <c r="N13" s="40">
        <v>1.1679998130841123E-2</v>
      </c>
      <c r="O13" s="40">
        <v>5.8399990654205615E-5</v>
      </c>
      <c r="Q13" s="39">
        <v>3.7784534397757015</v>
      </c>
      <c r="R13" s="40">
        <v>3.8933327102803742E-4</v>
      </c>
      <c r="S13" s="40">
        <v>5.8399990654205615E-5</v>
      </c>
      <c r="U13" s="39">
        <v>3.7784534397757015</v>
      </c>
      <c r="V13" s="40">
        <v>9.7333317757009369E-6</v>
      </c>
      <c r="W13" s="40">
        <v>6.4629322990654209E-5</v>
      </c>
    </row>
    <row r="14" spans="2:23" x14ac:dyDescent="0.3">
      <c r="B14" s="20"/>
      <c r="C14" s="19" t="s">
        <v>95</v>
      </c>
      <c r="E14" s="39">
        <v>3.9400527028037384</v>
      </c>
      <c r="F14" s="40">
        <v>3.8933327102803742E-4</v>
      </c>
      <c r="G14" s="40">
        <v>5.8399990654205615E-5</v>
      </c>
      <c r="I14" s="39">
        <v>3.9400527028037384</v>
      </c>
      <c r="J14" s="40">
        <v>3.8933327102803742E-4</v>
      </c>
      <c r="K14" s="40">
        <v>5.8399990654205615E-5</v>
      </c>
      <c r="M14" s="39">
        <v>3.9400527028037384</v>
      </c>
      <c r="N14" s="40">
        <v>1.1679998130841123E-2</v>
      </c>
      <c r="O14" s="40">
        <v>5.8399990654205615E-5</v>
      </c>
      <c r="Q14" s="39">
        <v>3.9400527028037384</v>
      </c>
      <c r="R14" s="40">
        <v>3.8933327102803742E-4</v>
      </c>
      <c r="S14" s="40">
        <v>5.8399990654205615E-5</v>
      </c>
      <c r="U14" s="39">
        <v>3.9400527028037384</v>
      </c>
      <c r="V14" s="40">
        <v>9.7333317757009369E-6</v>
      </c>
      <c r="W14" s="40">
        <v>6.4629322990654209E-5</v>
      </c>
    </row>
    <row r="15" spans="2:23" x14ac:dyDescent="0.3">
      <c r="B15" s="23"/>
      <c r="C15" s="19" t="s">
        <v>96</v>
      </c>
      <c r="E15" s="39">
        <v>4.2147817799999991</v>
      </c>
      <c r="F15" s="40">
        <v>3.9774600000000004E-4</v>
      </c>
      <c r="G15" s="40">
        <v>5.9661899999999999E-5</v>
      </c>
      <c r="I15" s="39">
        <v>4.2147817799999991</v>
      </c>
      <c r="J15" s="40">
        <v>3.9774600000000004E-4</v>
      </c>
      <c r="K15" s="40">
        <v>5.9661899999999999E-5</v>
      </c>
      <c r="M15" s="39">
        <v>4.2147817799999991</v>
      </c>
      <c r="N15" s="40">
        <v>1.1932380000000001E-2</v>
      </c>
      <c r="O15" s="40">
        <v>5.9661899999999999E-5</v>
      </c>
      <c r="Q15" s="39">
        <v>4.2147817799999991</v>
      </c>
      <c r="R15" s="40">
        <v>3.9774600000000004E-4</v>
      </c>
      <c r="S15" s="40">
        <v>5.9661899999999999E-5</v>
      </c>
      <c r="U15" s="39">
        <v>4.2147817799999991</v>
      </c>
      <c r="V15" s="40">
        <v>9.9436499999999992E-6</v>
      </c>
      <c r="W15" s="40">
        <v>6.6025835999999999E-5</v>
      </c>
    </row>
    <row r="16" spans="2:23" x14ac:dyDescent="0.3">
      <c r="B16" s="23"/>
      <c r="C16" s="19" t="s">
        <v>97</v>
      </c>
      <c r="E16" s="39">
        <v>4.0010301333333329</v>
      </c>
      <c r="F16" s="40">
        <v>4.1022181818181809E-4</v>
      </c>
      <c r="G16" s="40">
        <v>6.1533272727272727E-5</v>
      </c>
      <c r="I16" s="39">
        <v>4.0010301333333329</v>
      </c>
      <c r="J16" s="40">
        <v>4.1022181818181809E-4</v>
      </c>
      <c r="K16" s="40">
        <v>6.1533272727272727E-5</v>
      </c>
      <c r="M16" s="39">
        <v>4.0010301333333329</v>
      </c>
      <c r="N16" s="40">
        <v>1.2306654545454543E-2</v>
      </c>
      <c r="O16" s="40">
        <v>6.1533272727272727E-5</v>
      </c>
      <c r="Q16" s="39">
        <v>4.0010301333333329</v>
      </c>
      <c r="R16" s="40">
        <v>4.1022181818181809E-4</v>
      </c>
      <c r="S16" s="40">
        <v>6.1533272727272727E-5</v>
      </c>
      <c r="U16" s="39">
        <v>4.0010301333333329</v>
      </c>
      <c r="V16" s="40">
        <v>1.0255545454545454E-5</v>
      </c>
      <c r="W16" s="40">
        <v>6.8096821818181805E-5</v>
      </c>
    </row>
    <row r="17" spans="2:23" x14ac:dyDescent="0.3">
      <c r="B17" s="23"/>
      <c r="C17" s="19" t="s">
        <v>98</v>
      </c>
      <c r="E17" s="39">
        <v>4.4672097268965514</v>
      </c>
      <c r="F17" s="40">
        <v>4.1723627586206895E-4</v>
      </c>
      <c r="G17" s="40">
        <v>6.258544137931035E-5</v>
      </c>
      <c r="I17" s="39">
        <v>4.4672097268965514</v>
      </c>
      <c r="J17" s="40">
        <v>4.1723627586206895E-4</v>
      </c>
      <c r="K17" s="40">
        <v>6.258544137931035E-5</v>
      </c>
      <c r="M17" s="39">
        <v>4.4672097268965514</v>
      </c>
      <c r="N17" s="40">
        <v>1.251708827586207E-2</v>
      </c>
      <c r="O17" s="40">
        <v>6.258544137931035E-5</v>
      </c>
      <c r="Q17" s="39">
        <v>4.4672097268965514</v>
      </c>
      <c r="R17" s="40">
        <v>4.1723627586206895E-4</v>
      </c>
      <c r="S17" s="40">
        <v>6.258544137931035E-5</v>
      </c>
      <c r="U17" s="39">
        <v>4.4672097268965514</v>
      </c>
      <c r="V17" s="40">
        <v>1.0430906896551723E-5</v>
      </c>
      <c r="W17" s="40">
        <v>6.9261221793103441E-5</v>
      </c>
    </row>
    <row r="18" spans="2:23" x14ac:dyDescent="0.3">
      <c r="B18" s="23"/>
      <c r="C18" s="19" t="s">
        <v>99</v>
      </c>
      <c r="E18" s="39">
        <v>3.2084844000000001</v>
      </c>
      <c r="F18" s="40">
        <v>3.9774600000000004E-4</v>
      </c>
      <c r="G18" s="40">
        <v>5.9661899999999999E-5</v>
      </c>
      <c r="I18" s="39">
        <v>3.2084844000000001</v>
      </c>
      <c r="J18" s="40">
        <v>3.9774600000000004E-4</v>
      </c>
      <c r="K18" s="40">
        <v>5.9661899999999999E-5</v>
      </c>
      <c r="M18" s="39">
        <v>3.2084844000000001</v>
      </c>
      <c r="N18" s="40">
        <v>1.1932380000000001E-2</v>
      </c>
      <c r="O18" s="40">
        <v>5.9661899999999999E-5</v>
      </c>
      <c r="Q18" s="39">
        <v>3.2084844000000001</v>
      </c>
      <c r="R18" s="40">
        <v>3.9774600000000004E-4</v>
      </c>
      <c r="S18" s="40">
        <v>5.9661899999999999E-5</v>
      </c>
      <c r="U18" s="39">
        <v>3.2084844000000001</v>
      </c>
      <c r="V18" s="40">
        <v>9.9436499999999992E-6</v>
      </c>
      <c r="W18" s="40">
        <v>6.6025835999999999E-5</v>
      </c>
    </row>
    <row r="19" spans="2:23" x14ac:dyDescent="0.3">
      <c r="B19" s="23"/>
      <c r="C19" s="19" t="s">
        <v>100</v>
      </c>
      <c r="E19" s="39">
        <v>1.6504460553121107</v>
      </c>
      <c r="F19" s="40">
        <v>3.7200136483368393E-5</v>
      </c>
      <c r="G19" s="40">
        <v>3.7200136483368391E-6</v>
      </c>
      <c r="I19" s="39">
        <v>1.6504460553121107</v>
      </c>
      <c r="J19" s="40">
        <v>3.7200136483368393E-5</v>
      </c>
      <c r="K19" s="40">
        <v>3.7200136483368391E-6</v>
      </c>
      <c r="M19" s="39">
        <v>1.6504460553121107</v>
      </c>
      <c r="N19" s="40">
        <v>3.7200136483368393E-5</v>
      </c>
      <c r="O19" s="40">
        <v>3.7200136483368391E-6</v>
      </c>
      <c r="Q19" s="39">
        <v>1.6504460553121107</v>
      </c>
      <c r="R19" s="40">
        <v>3.7200136483368393E-5</v>
      </c>
      <c r="S19" s="40">
        <v>3.7200136483368391E-6</v>
      </c>
      <c r="U19" s="39">
        <v>1.6504460553121107</v>
      </c>
      <c r="V19" s="40">
        <v>1.5252055958181037E-5</v>
      </c>
      <c r="W19" s="40">
        <v>3.9432144672370496E-5</v>
      </c>
    </row>
    <row r="20" spans="2:23" x14ac:dyDescent="0.3">
      <c r="B20" s="23"/>
      <c r="C20" s="19" t="s">
        <v>101</v>
      </c>
      <c r="E20" s="39">
        <v>10.674640933552293</v>
      </c>
      <c r="F20" s="40">
        <v>4.1119572163144436E-5</v>
      </c>
      <c r="G20" s="40">
        <v>4.1119572163144436E-6</v>
      </c>
      <c r="I20" s="39">
        <v>10.674640933552293</v>
      </c>
      <c r="J20" s="40">
        <v>4.1119572163144436E-5</v>
      </c>
      <c r="K20" s="40">
        <v>4.1119572163144436E-6</v>
      </c>
      <c r="M20" s="39">
        <v>10.674640933552293</v>
      </c>
      <c r="N20" s="40">
        <v>4.1119572163144436E-5</v>
      </c>
      <c r="O20" s="40">
        <v>4.1119572163144436E-6</v>
      </c>
      <c r="Q20" s="39">
        <v>10.674640933552293</v>
      </c>
      <c r="R20" s="40">
        <v>4.1119572163144436E-5</v>
      </c>
      <c r="S20" s="40">
        <v>4.1119572163144436E-6</v>
      </c>
      <c r="U20" s="39">
        <v>10.674640933552293</v>
      </c>
      <c r="V20" s="40">
        <v>1.6859024586889215E-5</v>
      </c>
      <c r="W20" s="40">
        <v>4.35867464929331E-5</v>
      </c>
    </row>
    <row r="21" spans="2:23" x14ac:dyDescent="0.3">
      <c r="B21" s="23"/>
      <c r="C21" s="19" t="s">
        <v>102</v>
      </c>
      <c r="E21" s="39">
        <v>7.1699803112703453</v>
      </c>
      <c r="F21" s="40">
        <v>3.9424378544375066E-5</v>
      </c>
      <c r="G21" s="40">
        <v>3.942437854437507E-6</v>
      </c>
      <c r="I21" s="39">
        <v>7.1699803112703453</v>
      </c>
      <c r="J21" s="40">
        <v>3.9424378544375066E-5</v>
      </c>
      <c r="K21" s="40">
        <v>3.942437854437507E-6</v>
      </c>
      <c r="M21" s="39">
        <v>7.1699803112703453</v>
      </c>
      <c r="N21" s="40">
        <v>3.9424378544375066E-5</v>
      </c>
      <c r="O21" s="40">
        <v>3.942437854437507E-6</v>
      </c>
      <c r="Q21" s="39">
        <v>7.1699803112703453</v>
      </c>
      <c r="R21" s="40">
        <v>3.9424378544375066E-5</v>
      </c>
      <c r="S21" s="40">
        <v>3.942437854437507E-6</v>
      </c>
      <c r="U21" s="39">
        <v>7.1699803112703453</v>
      </c>
      <c r="V21" s="40">
        <v>1.6163995203193774E-5</v>
      </c>
      <c r="W21" s="40">
        <v>4.1789841257037572E-5</v>
      </c>
    </row>
    <row r="22" spans="2:23" x14ac:dyDescent="0.3">
      <c r="B22" s="41" t="s">
        <v>73</v>
      </c>
      <c r="C22" s="26"/>
      <c r="E22" s="42"/>
      <c r="F22" s="43"/>
      <c r="G22" s="43"/>
      <c r="I22" s="42"/>
      <c r="J22" s="43"/>
      <c r="K22" s="43"/>
      <c r="M22" s="42"/>
      <c r="N22" s="43"/>
      <c r="O22" s="43"/>
      <c r="Q22" s="42"/>
      <c r="R22" s="43"/>
      <c r="S22" s="43"/>
      <c r="U22" s="42"/>
      <c r="V22" s="43"/>
      <c r="W22" s="43"/>
    </row>
    <row r="23" spans="2:23" x14ac:dyDescent="0.3">
      <c r="B23" s="23"/>
      <c r="C23" s="19" t="s">
        <v>103</v>
      </c>
      <c r="E23" s="39">
        <v>2.1228787459744058</v>
      </c>
      <c r="F23" s="40">
        <v>1.8905659963436926E-4</v>
      </c>
      <c r="G23" s="40">
        <v>3.781131992687386E-6</v>
      </c>
      <c r="I23" s="39">
        <v>2.1228787459744058</v>
      </c>
      <c r="J23" s="40">
        <v>1.8905659963436926E-4</v>
      </c>
      <c r="K23" s="40">
        <v>3.781131992687386E-6</v>
      </c>
      <c r="M23" s="39">
        <v>2.1228787459744058</v>
      </c>
      <c r="N23" s="40">
        <v>1.8905659963436926E-4</v>
      </c>
      <c r="O23" s="40">
        <v>3.781131992687386E-6</v>
      </c>
      <c r="Q23" s="39">
        <v>2.1228787459744058</v>
      </c>
      <c r="R23" s="40">
        <v>1.8905659963436926E-4</v>
      </c>
      <c r="S23" s="40">
        <v>3.781131992687386E-6</v>
      </c>
      <c r="U23" s="39">
        <v>2.1228787459744058</v>
      </c>
      <c r="V23" s="40">
        <v>1.5502641170018281E-5</v>
      </c>
      <c r="W23" s="40">
        <v>4.007999912248629E-5</v>
      </c>
    </row>
    <row r="24" spans="2:23" x14ac:dyDescent="0.3">
      <c r="B24" s="23"/>
      <c r="C24" s="19" t="s">
        <v>104</v>
      </c>
      <c r="E24" s="39">
        <v>2.1160303501809739</v>
      </c>
      <c r="F24" s="40">
        <v>1.8894027842227378E-4</v>
      </c>
      <c r="G24" s="40">
        <v>3.7788055684454758E-6</v>
      </c>
      <c r="I24" s="39">
        <v>2.1160303501809739</v>
      </c>
      <c r="J24" s="40">
        <v>1.8894027842227378E-4</v>
      </c>
      <c r="K24" s="40">
        <v>3.7788055684454758E-6</v>
      </c>
      <c r="M24" s="39">
        <v>2.1160303501809739</v>
      </c>
      <c r="N24" s="40">
        <v>1.8894027842227378E-4</v>
      </c>
      <c r="O24" s="40">
        <v>3.7788055684454758E-6</v>
      </c>
      <c r="Q24" s="39">
        <v>2.1160303501809739</v>
      </c>
      <c r="R24" s="40">
        <v>1.8894027842227378E-4</v>
      </c>
      <c r="S24" s="40">
        <v>3.7788055684454758E-6</v>
      </c>
      <c r="U24" s="39">
        <v>2.1160303501809739</v>
      </c>
      <c r="V24" s="40">
        <v>1.5493102830626449E-5</v>
      </c>
      <c r="W24" s="40">
        <v>4.0055339025522047E-5</v>
      </c>
    </row>
    <row r="25" spans="2:23" x14ac:dyDescent="0.3">
      <c r="B25" s="41" t="s">
        <v>105</v>
      </c>
      <c r="C25" s="26"/>
      <c r="E25" s="42"/>
      <c r="F25" s="43"/>
      <c r="G25" s="43"/>
      <c r="I25" s="42"/>
      <c r="J25" s="43"/>
      <c r="K25" s="43"/>
      <c r="M25" s="42"/>
      <c r="N25" s="43"/>
      <c r="O25" s="43"/>
      <c r="Q25" s="42"/>
      <c r="R25" s="43"/>
      <c r="S25" s="43"/>
      <c r="U25" s="42"/>
      <c r="V25" s="43"/>
      <c r="W25" s="43"/>
    </row>
    <row r="26" spans="2:23" x14ac:dyDescent="0.3">
      <c r="B26" s="23"/>
      <c r="C26" s="19" t="s">
        <v>106</v>
      </c>
      <c r="E26" s="39">
        <v>2.879277866666667</v>
      </c>
      <c r="F26" s="40">
        <v>3.9262880000000001E-4</v>
      </c>
      <c r="G26" s="40">
        <v>2.3557728E-5</v>
      </c>
      <c r="I26" s="39">
        <v>2.879277866666667</v>
      </c>
      <c r="J26" s="40">
        <v>3.9262880000000001E-4</v>
      </c>
      <c r="K26" s="40">
        <v>2.3557728E-5</v>
      </c>
      <c r="M26" s="39">
        <v>2.879277866666667</v>
      </c>
      <c r="N26" s="40">
        <v>3.9262880000000001E-4</v>
      </c>
      <c r="O26" s="40">
        <v>2.3557728E-5</v>
      </c>
      <c r="Q26" s="39">
        <v>2.879277866666667</v>
      </c>
      <c r="R26" s="40">
        <v>3.9262880000000001E-4</v>
      </c>
      <c r="S26" s="40">
        <v>2.3557728E-5</v>
      </c>
      <c r="U26" s="39">
        <v>2.879277866666667</v>
      </c>
      <c r="V26" s="40">
        <v>5.8894319999999999E-6</v>
      </c>
      <c r="W26" s="40">
        <v>6.8710040000000001E-5</v>
      </c>
    </row>
    <row r="27" spans="2:23" x14ac:dyDescent="0.3">
      <c r="B27" s="23"/>
      <c r="C27" s="19" t="s">
        <v>107</v>
      </c>
      <c r="E27" s="39">
        <v>2.8730175954501345</v>
      </c>
      <c r="F27" s="40">
        <v>3.9046706199460913E-4</v>
      </c>
      <c r="G27" s="40">
        <v>2.3428023719676552E-5</v>
      </c>
      <c r="I27" s="39">
        <v>2.8730175954501345</v>
      </c>
      <c r="J27" s="40">
        <v>3.9046706199460913E-4</v>
      </c>
      <c r="K27" s="40">
        <v>2.3428023719676552E-5</v>
      </c>
      <c r="M27" s="39">
        <v>2.8730175954501345</v>
      </c>
      <c r="N27" s="40">
        <v>3.9046706199460913E-4</v>
      </c>
      <c r="O27" s="40">
        <v>2.3428023719676552E-5</v>
      </c>
      <c r="Q27" s="39">
        <v>2.8730175954501345</v>
      </c>
      <c r="R27" s="40">
        <v>3.9046706199460913E-4</v>
      </c>
      <c r="S27" s="40">
        <v>2.3428023719676552E-5</v>
      </c>
      <c r="U27" s="39">
        <v>2.8730175954501345</v>
      </c>
      <c r="V27" s="40">
        <v>5.8570059299191381E-6</v>
      </c>
      <c r="W27" s="40">
        <v>6.8331735849056608E-5</v>
      </c>
    </row>
    <row r="28" spans="2:23" x14ac:dyDescent="0.3">
      <c r="B28" s="20"/>
      <c r="C28" s="19" t="s">
        <v>108</v>
      </c>
      <c r="E28" s="39">
        <v>2.8730175954501345</v>
      </c>
      <c r="F28" s="40">
        <v>3.9046706199460913E-4</v>
      </c>
      <c r="G28" s="40">
        <v>2.3428023719676552E-5</v>
      </c>
      <c r="I28" s="39">
        <v>2.8730175954501345</v>
      </c>
      <c r="J28" s="40">
        <v>3.9046706199460913E-4</v>
      </c>
      <c r="K28" s="40">
        <v>2.3428023719676552E-5</v>
      </c>
      <c r="M28" s="39">
        <v>2.8730175954501345</v>
      </c>
      <c r="N28" s="40">
        <v>3.9046706199460913E-4</v>
      </c>
      <c r="O28" s="40">
        <v>2.3428023719676552E-5</v>
      </c>
      <c r="Q28" s="39">
        <v>2.8730175954501345</v>
      </c>
      <c r="R28" s="40">
        <v>3.9046706199460913E-4</v>
      </c>
      <c r="S28" s="40">
        <v>2.3428023719676552E-5</v>
      </c>
      <c r="U28" s="39">
        <v>2.8730175954501345</v>
      </c>
      <c r="V28" s="40">
        <v>5.8570059299191381E-6</v>
      </c>
      <c r="W28" s="40">
        <v>6.8331735849056608E-5</v>
      </c>
    </row>
    <row r="29" spans="2:23" x14ac:dyDescent="0.3">
      <c r="B29" s="23"/>
      <c r="C29" s="19" t="s">
        <v>109</v>
      </c>
      <c r="E29" s="39">
        <v>2.8730175954501345</v>
      </c>
      <c r="F29" s="40">
        <v>3.9046706199460913E-4</v>
      </c>
      <c r="G29" s="40">
        <v>2.3428023719676552E-5</v>
      </c>
      <c r="I29" s="39">
        <v>2.8730175954501345</v>
      </c>
      <c r="J29" s="40">
        <v>3.9046706199460913E-4</v>
      </c>
      <c r="K29" s="40">
        <v>2.3428023719676552E-5</v>
      </c>
      <c r="M29" s="39">
        <v>2.8730175954501345</v>
      </c>
      <c r="N29" s="40">
        <v>3.9046706199460913E-4</v>
      </c>
      <c r="O29" s="40">
        <v>2.3428023719676552E-5</v>
      </c>
      <c r="Q29" s="39">
        <v>2.8730175954501345</v>
      </c>
      <c r="R29" s="40">
        <v>3.9046706199460913E-4</v>
      </c>
      <c r="S29" s="40">
        <v>2.3428023719676552E-5</v>
      </c>
      <c r="U29" s="39">
        <v>2.8730175954501345</v>
      </c>
      <c r="V29" s="40">
        <v>5.8570059299191381E-6</v>
      </c>
      <c r="W29" s="40">
        <v>6.8331735849056608E-5</v>
      </c>
    </row>
    <row r="30" spans="2:23" x14ac:dyDescent="0.3">
      <c r="B30" s="23"/>
      <c r="C30" s="19" t="s">
        <v>110</v>
      </c>
      <c r="E30" s="39">
        <v>2.2062610984615385</v>
      </c>
      <c r="F30" s="40">
        <v>3.8325323076923088E-4</v>
      </c>
      <c r="G30" s="40">
        <v>2.299519384615385E-5</v>
      </c>
      <c r="I30" s="39">
        <v>2.2062610984615385</v>
      </c>
      <c r="J30" s="40">
        <v>3.8325323076923088E-4</v>
      </c>
      <c r="K30" s="40">
        <v>2.299519384615385E-5</v>
      </c>
      <c r="M30" s="39">
        <v>2.2062610984615385</v>
      </c>
      <c r="N30" s="40">
        <v>3.8325323076923088E-4</v>
      </c>
      <c r="O30" s="40">
        <v>2.299519384615385E-5</v>
      </c>
      <c r="Q30" s="39">
        <v>2.2062610984615385</v>
      </c>
      <c r="R30" s="40">
        <v>3.8325323076923088E-4</v>
      </c>
      <c r="S30" s="40">
        <v>2.299519384615385E-5</v>
      </c>
      <c r="U30" s="39">
        <v>2.2062610984615385</v>
      </c>
      <c r="V30" s="40">
        <v>5.7487984615384624E-6</v>
      </c>
      <c r="W30" s="40">
        <v>6.7069315384615387E-5</v>
      </c>
    </row>
    <row r="31" spans="2:23" x14ac:dyDescent="0.3">
      <c r="B31" s="20"/>
      <c r="C31" s="19" t="s">
        <v>111</v>
      </c>
      <c r="E31" s="39">
        <v>2.4878678075952378</v>
      </c>
      <c r="F31" s="40">
        <v>1.9231035714285715E-4</v>
      </c>
      <c r="G31" s="40">
        <v>3.8462071428571435E-6</v>
      </c>
      <c r="I31" s="39">
        <v>2.4878678075952378</v>
      </c>
      <c r="J31" s="40">
        <v>1.9231035714285715E-4</v>
      </c>
      <c r="K31" s="40">
        <v>3.8462071428571435E-6</v>
      </c>
      <c r="M31" s="39">
        <v>2.4878678075952378</v>
      </c>
      <c r="N31" s="40">
        <v>1.9231035714285715E-4</v>
      </c>
      <c r="O31" s="40">
        <v>3.8462071428571435E-6</v>
      </c>
      <c r="Q31" s="39">
        <v>2.4878678075952378</v>
      </c>
      <c r="R31" s="40">
        <v>1.9231035714285715E-4</v>
      </c>
      <c r="S31" s="40">
        <v>3.8462071428571435E-6</v>
      </c>
      <c r="U31" s="39">
        <v>2.4878678075952378</v>
      </c>
      <c r="V31" s="40">
        <v>1.5769449285714285E-5</v>
      </c>
      <c r="W31" s="40">
        <v>4.076979571428571E-5</v>
      </c>
    </row>
    <row r="32" spans="2:23" x14ac:dyDescent="0.3">
      <c r="B32" s="23"/>
      <c r="C32" s="19" t="s">
        <v>112</v>
      </c>
      <c r="E32" s="39">
        <v>2.5663220098666666</v>
      </c>
      <c r="F32" s="40">
        <v>1.9326945454545459E-4</v>
      </c>
      <c r="G32" s="40">
        <v>3.865389090909092E-6</v>
      </c>
      <c r="I32" s="39">
        <v>2.5663220098666666</v>
      </c>
      <c r="J32" s="40">
        <v>1.9326945454545459E-4</v>
      </c>
      <c r="K32" s="40">
        <v>3.865389090909092E-6</v>
      </c>
      <c r="M32" s="39">
        <v>2.5663220098666666</v>
      </c>
      <c r="N32" s="40">
        <v>1.9326945454545459E-4</v>
      </c>
      <c r="O32" s="40">
        <v>3.865389090909092E-6</v>
      </c>
      <c r="Q32" s="39">
        <v>2.5663220098666666</v>
      </c>
      <c r="R32" s="40">
        <v>1.9326945454545459E-4</v>
      </c>
      <c r="S32" s="40">
        <v>3.865389090909092E-6</v>
      </c>
      <c r="U32" s="39">
        <v>2.5663220098666666</v>
      </c>
      <c r="V32" s="40">
        <v>1.5848095272727273E-5</v>
      </c>
      <c r="W32" s="40">
        <v>4.0973124363636375E-5</v>
      </c>
    </row>
    <row r="33" spans="2:23" x14ac:dyDescent="0.3">
      <c r="B33" s="20"/>
      <c r="C33" s="19" t="s">
        <v>113</v>
      </c>
      <c r="E33" s="39">
        <v>2.7898561268256881</v>
      </c>
      <c r="F33" s="40">
        <v>3.8923155963302756E-4</v>
      </c>
      <c r="G33" s="40">
        <v>2.3353893577981647E-5</v>
      </c>
      <c r="I33" s="39">
        <v>2.7898561268256881</v>
      </c>
      <c r="J33" s="40">
        <v>3.8923155963302756E-4</v>
      </c>
      <c r="K33" s="40">
        <v>2.3353893577981647E-5</v>
      </c>
      <c r="M33" s="39">
        <v>2.7898561268256881</v>
      </c>
      <c r="N33" s="40">
        <v>3.8923155963302756E-4</v>
      </c>
      <c r="O33" s="40">
        <v>2.3353893577981647E-5</v>
      </c>
      <c r="Q33" s="39">
        <v>2.7898561268256881</v>
      </c>
      <c r="R33" s="40">
        <v>3.8923155963302756E-4</v>
      </c>
      <c r="S33" s="40">
        <v>2.3353893577981647E-5</v>
      </c>
      <c r="U33" s="39">
        <v>2.7898561268256881</v>
      </c>
      <c r="V33" s="40">
        <v>5.8384733944954117E-6</v>
      </c>
      <c r="W33" s="40">
        <v>6.811552293577981E-5</v>
      </c>
    </row>
    <row r="34" spans="2:23" x14ac:dyDescent="0.3">
      <c r="B34" s="23"/>
      <c r="C34" s="19" t="s">
        <v>114</v>
      </c>
      <c r="E34" s="39">
        <v>2.7898561268256881</v>
      </c>
      <c r="F34" s="40">
        <v>3.8923155963302756E-4</v>
      </c>
      <c r="G34" s="40">
        <v>2.3353893577981647E-5</v>
      </c>
      <c r="I34" s="39">
        <v>2.7898561268256881</v>
      </c>
      <c r="J34" s="40">
        <v>3.8923155963302756E-4</v>
      </c>
      <c r="K34" s="40">
        <v>2.3353893577981647E-5</v>
      </c>
      <c r="M34" s="39">
        <v>2.7898561268256881</v>
      </c>
      <c r="N34" s="40">
        <v>3.8923155963302756E-4</v>
      </c>
      <c r="O34" s="40">
        <v>2.3353893577981647E-5</v>
      </c>
      <c r="Q34" s="39">
        <v>2.7898561268256881</v>
      </c>
      <c r="R34" s="40">
        <v>3.8923155963302756E-4</v>
      </c>
      <c r="S34" s="40">
        <v>2.3353893577981647E-5</v>
      </c>
      <c r="U34" s="39">
        <v>2.7898561268256881</v>
      </c>
      <c r="V34" s="40">
        <v>5.8384733944954117E-6</v>
      </c>
      <c r="W34" s="40">
        <v>6.811552293577981E-5</v>
      </c>
    </row>
    <row r="35" spans="2:23" x14ac:dyDescent="0.3">
      <c r="B35" s="23"/>
      <c r="C35" s="19" t="s">
        <v>115</v>
      </c>
      <c r="E35" s="39">
        <v>2.8417742116273974</v>
      </c>
      <c r="F35" s="40">
        <v>3.8885621917808213E-4</v>
      </c>
      <c r="G35" s="40">
        <v>2.3331373150684933E-5</v>
      </c>
      <c r="I35" s="39">
        <v>2.8417742116273974</v>
      </c>
      <c r="J35" s="40">
        <v>3.8885621917808213E-4</v>
      </c>
      <c r="K35" s="40">
        <v>2.3331373150684933E-5</v>
      </c>
      <c r="M35" s="39">
        <v>2.8417742116273974</v>
      </c>
      <c r="N35" s="40">
        <v>3.8885621917808213E-4</v>
      </c>
      <c r="O35" s="40">
        <v>2.3331373150684933E-5</v>
      </c>
      <c r="Q35" s="39">
        <v>2.8417742116273974</v>
      </c>
      <c r="R35" s="40">
        <v>3.8885621917808213E-4</v>
      </c>
      <c r="S35" s="40">
        <v>2.3331373150684933E-5</v>
      </c>
      <c r="U35" s="39">
        <v>2.8417742116273974</v>
      </c>
      <c r="V35" s="40">
        <v>5.8328432876712333E-6</v>
      </c>
      <c r="W35" s="40">
        <v>6.8049838356164382E-5</v>
      </c>
    </row>
    <row r="36" spans="2:23" x14ac:dyDescent="0.3">
      <c r="B36" s="23"/>
      <c r="C36" s="19" t="s">
        <v>116</v>
      </c>
      <c r="E36" s="39">
        <v>2.8417742116273974</v>
      </c>
      <c r="F36" s="40">
        <v>3.8885621917808213E-4</v>
      </c>
      <c r="G36" s="40">
        <v>2.3331373150684933E-5</v>
      </c>
      <c r="I36" s="39">
        <v>2.8417742116273974</v>
      </c>
      <c r="J36" s="40">
        <v>3.8885621917808213E-4</v>
      </c>
      <c r="K36" s="40">
        <v>2.3331373150684933E-5</v>
      </c>
      <c r="M36" s="39">
        <v>2.8417742116273974</v>
      </c>
      <c r="N36" s="40">
        <v>3.8885621917808213E-4</v>
      </c>
      <c r="O36" s="40">
        <v>2.3331373150684933E-5</v>
      </c>
      <c r="Q36" s="39">
        <v>2.8417742116273974</v>
      </c>
      <c r="R36" s="40">
        <v>3.8885621917808213E-4</v>
      </c>
      <c r="S36" s="40">
        <v>2.3331373150684933E-5</v>
      </c>
      <c r="U36" s="39">
        <v>2.8417742116273974</v>
      </c>
      <c r="V36" s="40">
        <v>5.8328432876712333E-6</v>
      </c>
      <c r="W36" s="40">
        <v>6.8049838356164382E-5</v>
      </c>
    </row>
    <row r="37" spans="2:23" x14ac:dyDescent="0.3">
      <c r="B37" s="23"/>
      <c r="C37" s="19" t="s">
        <v>117</v>
      </c>
      <c r="E37" s="39">
        <v>2.8567353225286105</v>
      </c>
      <c r="F37" s="40">
        <v>3.9015956403269756E-4</v>
      </c>
      <c r="G37" s="40">
        <v>2.3409573841961852E-5</v>
      </c>
      <c r="I37" s="39">
        <v>2.8567353225286105</v>
      </c>
      <c r="J37" s="40">
        <v>3.9015956403269756E-4</v>
      </c>
      <c r="K37" s="40">
        <v>2.3409573841961852E-5</v>
      </c>
      <c r="M37" s="39">
        <v>2.8567353225286105</v>
      </c>
      <c r="N37" s="40">
        <v>3.9015956403269756E-4</v>
      </c>
      <c r="O37" s="40">
        <v>2.3409573841961852E-5</v>
      </c>
      <c r="Q37" s="39">
        <v>2.8567353225286105</v>
      </c>
      <c r="R37" s="40">
        <v>3.9015956403269756E-4</v>
      </c>
      <c r="S37" s="40">
        <v>2.3409573841961852E-5</v>
      </c>
      <c r="U37" s="39">
        <v>2.8567353225286105</v>
      </c>
      <c r="V37" s="40">
        <v>5.8523934604904631E-6</v>
      </c>
      <c r="W37" s="40">
        <v>6.827792370572207E-5</v>
      </c>
    </row>
    <row r="38" spans="2:23" x14ac:dyDescent="0.3">
      <c r="B38" s="23"/>
      <c r="C38" s="19" t="s">
        <v>118</v>
      </c>
      <c r="E38" s="39">
        <v>2.8750021617777786</v>
      </c>
      <c r="F38" s="40">
        <v>3.8988190476190484E-4</v>
      </c>
      <c r="G38" s="40">
        <v>2.3392914285714292E-5</v>
      </c>
      <c r="I38" s="39">
        <v>2.8750021617777786</v>
      </c>
      <c r="J38" s="40">
        <v>3.8988190476190484E-4</v>
      </c>
      <c r="K38" s="40">
        <v>2.3392914285714292E-5</v>
      </c>
      <c r="M38" s="39">
        <v>2.8750021617777786</v>
      </c>
      <c r="N38" s="40">
        <v>3.8988190476190484E-4</v>
      </c>
      <c r="O38" s="40">
        <v>2.3392914285714292E-5</v>
      </c>
      <c r="Q38" s="39">
        <v>2.8750021617777786</v>
      </c>
      <c r="R38" s="40">
        <v>3.8988190476190484E-4</v>
      </c>
      <c r="S38" s="40">
        <v>2.3392914285714292E-5</v>
      </c>
      <c r="U38" s="39">
        <v>2.8750021617777786</v>
      </c>
      <c r="V38" s="40">
        <v>5.848228571428573E-6</v>
      </c>
      <c r="W38" s="40">
        <v>6.8229333333333361E-5</v>
      </c>
    </row>
    <row r="39" spans="2:23" x14ac:dyDescent="0.3">
      <c r="B39" s="23"/>
      <c r="C39" s="19" t="s">
        <v>119</v>
      </c>
      <c r="E39" s="39">
        <v>2.9597680112000004</v>
      </c>
      <c r="F39" s="40">
        <v>3.9076800000000005E-4</v>
      </c>
      <c r="G39" s="40">
        <v>2.3446079999999998E-5</v>
      </c>
      <c r="I39" s="39">
        <v>2.9597680112000004</v>
      </c>
      <c r="J39" s="40">
        <v>3.9076800000000005E-4</v>
      </c>
      <c r="K39" s="40">
        <v>2.3446079999999998E-5</v>
      </c>
      <c r="M39" s="39">
        <v>2.9597680112000004</v>
      </c>
      <c r="N39" s="40">
        <v>3.9076800000000005E-4</v>
      </c>
      <c r="O39" s="40">
        <v>2.3446079999999998E-5</v>
      </c>
      <c r="Q39" s="39">
        <v>2.9597680112000004</v>
      </c>
      <c r="R39" s="40">
        <v>3.9076800000000005E-4</v>
      </c>
      <c r="S39" s="40">
        <v>2.3446079999999998E-5</v>
      </c>
      <c r="U39" s="39">
        <v>2.9597680112000004</v>
      </c>
      <c r="V39" s="40">
        <v>5.8615199999999994E-6</v>
      </c>
      <c r="W39" s="40">
        <v>6.8384400000000002E-5</v>
      </c>
    </row>
    <row r="40" spans="2:23" x14ac:dyDescent="0.3">
      <c r="B40" s="23"/>
      <c r="C40" s="19" t="s">
        <v>120</v>
      </c>
      <c r="E40" s="39">
        <v>3.0801450240000001</v>
      </c>
      <c r="F40" s="40">
        <v>3.9283555555555551E-4</v>
      </c>
      <c r="G40" s="40">
        <v>2.357013333333333E-5</v>
      </c>
      <c r="I40" s="39">
        <v>3.0801450240000001</v>
      </c>
      <c r="J40" s="40">
        <v>3.9283555555555551E-4</v>
      </c>
      <c r="K40" s="40">
        <v>2.357013333333333E-5</v>
      </c>
      <c r="M40" s="39">
        <v>3.0801450240000001</v>
      </c>
      <c r="N40" s="40">
        <v>3.9283555555555551E-4</v>
      </c>
      <c r="O40" s="40">
        <v>2.357013333333333E-5</v>
      </c>
      <c r="Q40" s="39">
        <v>3.0801450240000001</v>
      </c>
      <c r="R40" s="40">
        <v>3.9283555555555551E-4</v>
      </c>
      <c r="S40" s="40">
        <v>2.357013333333333E-5</v>
      </c>
      <c r="U40" s="39">
        <v>3.0801450240000001</v>
      </c>
      <c r="V40" s="40">
        <v>5.8925333333333325E-6</v>
      </c>
      <c r="W40" s="40">
        <v>6.8746222222222227E-5</v>
      </c>
    </row>
    <row r="41" spans="2:23" x14ac:dyDescent="0.3">
      <c r="B41" s="23"/>
      <c r="C41" s="19" t="s">
        <v>121</v>
      </c>
      <c r="E41" s="39">
        <v>3.1646266827050362</v>
      </c>
      <c r="F41" s="40">
        <v>3.935792805755396E-4</v>
      </c>
      <c r="G41" s="40">
        <v>2.3614756834532377E-5</v>
      </c>
      <c r="I41" s="39">
        <v>3.1646266827050362</v>
      </c>
      <c r="J41" s="40">
        <v>3.935792805755396E-4</v>
      </c>
      <c r="K41" s="40">
        <v>2.3614756834532377E-5</v>
      </c>
      <c r="M41" s="39">
        <v>3.1646266827050362</v>
      </c>
      <c r="N41" s="40">
        <v>3.935792805755396E-4</v>
      </c>
      <c r="O41" s="40">
        <v>2.3614756834532377E-5</v>
      </c>
      <c r="Q41" s="39">
        <v>3.1646266827050362</v>
      </c>
      <c r="R41" s="40">
        <v>3.935792805755396E-4</v>
      </c>
      <c r="S41" s="40">
        <v>2.3614756834532377E-5</v>
      </c>
      <c r="U41" s="39">
        <v>3.1646266827050362</v>
      </c>
      <c r="V41" s="40">
        <v>5.9036892086330942E-6</v>
      </c>
      <c r="W41" s="40">
        <v>6.8876374100719433E-5</v>
      </c>
    </row>
    <row r="42" spans="2:23" x14ac:dyDescent="0.3">
      <c r="B42" s="23"/>
      <c r="C42" s="19" t="s">
        <v>122</v>
      </c>
      <c r="E42" s="39">
        <v>2.7223866798390093</v>
      </c>
      <c r="F42" s="40">
        <v>3.8757065015479876E-4</v>
      </c>
      <c r="G42" s="40">
        <v>2.3254239009287925E-5</v>
      </c>
      <c r="I42" s="39">
        <v>2.7223866798390093</v>
      </c>
      <c r="J42" s="40">
        <v>3.8757065015479876E-4</v>
      </c>
      <c r="K42" s="40">
        <v>2.3254239009287925E-5</v>
      </c>
      <c r="M42" s="39">
        <v>2.7223866798390093</v>
      </c>
      <c r="N42" s="40">
        <v>3.8757065015479876E-4</v>
      </c>
      <c r="O42" s="40">
        <v>2.3254239009287925E-5</v>
      </c>
      <c r="Q42" s="39">
        <v>2.7223866798390093</v>
      </c>
      <c r="R42" s="40">
        <v>3.8757065015479876E-4</v>
      </c>
      <c r="S42" s="40">
        <v>2.3254239009287925E-5</v>
      </c>
      <c r="U42" s="39">
        <v>2.7223866798390093</v>
      </c>
      <c r="V42" s="40">
        <v>5.8135597523219812E-6</v>
      </c>
      <c r="W42" s="40">
        <v>6.7824863777089792E-5</v>
      </c>
    </row>
    <row r="43" spans="2:23" x14ac:dyDescent="0.3">
      <c r="C43" s="19" t="s">
        <v>123</v>
      </c>
      <c r="E43" s="39">
        <v>2.7188788166341471</v>
      </c>
      <c r="F43" s="40">
        <v>3.8676841463414642E-4</v>
      </c>
      <c r="G43" s="40">
        <v>2.3206104878048782E-5</v>
      </c>
      <c r="I43" s="39">
        <v>2.7188788166341471</v>
      </c>
      <c r="J43" s="40">
        <v>3.8676841463414642E-4</v>
      </c>
      <c r="K43" s="40">
        <v>2.3206104878048782E-5</v>
      </c>
      <c r="M43" s="39">
        <v>2.7188788166341471</v>
      </c>
      <c r="N43" s="40">
        <v>3.8676841463414642E-4</v>
      </c>
      <c r="O43" s="40">
        <v>2.3206104878048782E-5</v>
      </c>
      <c r="Q43" s="39">
        <v>2.7188788166341471</v>
      </c>
      <c r="R43" s="40">
        <v>3.8676841463414642E-4</v>
      </c>
      <c r="S43" s="40">
        <v>2.3206104878048782E-5</v>
      </c>
      <c r="U43" s="39">
        <v>2.7188788166341471</v>
      </c>
      <c r="V43" s="40">
        <v>5.8015262195121955E-6</v>
      </c>
      <c r="W43" s="40">
        <v>6.7684472560975619E-5</v>
      </c>
    </row>
    <row r="44" spans="2:23" x14ac:dyDescent="0.3">
      <c r="C44" s="19" t="s">
        <v>124</v>
      </c>
      <c r="E44" s="39">
        <v>2.8600671729299996</v>
      </c>
      <c r="F44" s="40">
        <v>3.9041910000000001E-4</v>
      </c>
      <c r="G44" s="40">
        <v>2.3425146E-5</v>
      </c>
      <c r="I44" s="39">
        <v>2.8600671729299996</v>
      </c>
      <c r="J44" s="40">
        <v>3.9041910000000001E-4</v>
      </c>
      <c r="K44" s="40">
        <v>2.3425146E-5</v>
      </c>
      <c r="M44" s="39">
        <v>2.8600671729299996</v>
      </c>
      <c r="N44" s="40">
        <v>3.9041910000000001E-4</v>
      </c>
      <c r="O44" s="40">
        <v>2.3425146E-5</v>
      </c>
      <c r="Q44" s="39">
        <v>2.8600671729299996</v>
      </c>
      <c r="R44" s="40">
        <v>3.9041910000000001E-4</v>
      </c>
      <c r="S44" s="40">
        <v>2.3425146E-5</v>
      </c>
      <c r="U44" s="39">
        <v>2.8600671729299996</v>
      </c>
      <c r="V44" s="40">
        <v>5.8562864999999999E-6</v>
      </c>
      <c r="W44" s="40">
        <v>6.832334249999999E-5</v>
      </c>
    </row>
    <row r="45" spans="2:23" x14ac:dyDescent="0.3">
      <c r="C45" s="19" t="s">
        <v>125</v>
      </c>
      <c r="E45" s="39">
        <v>3.1315958743188412</v>
      </c>
      <c r="F45" s="40">
        <v>3.9643130434782612E-4</v>
      </c>
      <c r="G45" s="40">
        <v>2.3785878260869565E-5</v>
      </c>
      <c r="I45" s="39">
        <v>3.1315958743188412</v>
      </c>
      <c r="J45" s="40">
        <v>3.9643130434782612E-4</v>
      </c>
      <c r="K45" s="40">
        <v>2.3785878260869565E-5</v>
      </c>
      <c r="M45" s="39">
        <v>3.1315958743188412</v>
      </c>
      <c r="N45" s="40">
        <v>3.9643130434782612E-4</v>
      </c>
      <c r="O45" s="40">
        <v>2.3785878260869565E-5</v>
      </c>
      <c r="Q45" s="39">
        <v>3.1315958743188412</v>
      </c>
      <c r="R45" s="40">
        <v>3.9643130434782612E-4</v>
      </c>
      <c r="S45" s="40">
        <v>2.3785878260869565E-5</v>
      </c>
      <c r="U45" s="39">
        <v>3.1315958743188412</v>
      </c>
      <c r="V45" s="40">
        <v>5.9464695652173912E-6</v>
      </c>
      <c r="W45" s="40">
        <v>6.937547826086958E-5</v>
      </c>
    </row>
    <row r="46" spans="2:23" x14ac:dyDescent="0.3">
      <c r="C46" s="19" t="s">
        <v>126</v>
      </c>
      <c r="E46" s="39">
        <v>2.7193711689139155</v>
      </c>
      <c r="F46" s="40">
        <v>3.7082334121553385E-4</v>
      </c>
      <c r="G46" s="40">
        <v>2.2249400472932034E-5</v>
      </c>
      <c r="I46" s="39">
        <v>2.7193711689139155</v>
      </c>
      <c r="J46" s="40">
        <v>3.7082334121553385E-4</v>
      </c>
      <c r="K46" s="40">
        <v>2.2249400472932034E-5</v>
      </c>
      <c r="M46" s="39">
        <v>2.7193711689139155</v>
      </c>
      <c r="N46" s="40">
        <v>3.7082334121553385E-4</v>
      </c>
      <c r="O46" s="40">
        <v>2.2249400472932034E-5</v>
      </c>
      <c r="Q46" s="39">
        <v>2.7193711689139155</v>
      </c>
      <c r="R46" s="40">
        <v>3.7082334121553385E-4</v>
      </c>
      <c r="S46" s="40">
        <v>2.2249400472932034E-5</v>
      </c>
      <c r="U46" s="39">
        <v>2.7193711689139155</v>
      </c>
      <c r="V46" s="40">
        <v>5.5623501182330086E-6</v>
      </c>
      <c r="W46" s="40">
        <v>6.489408471271844E-5</v>
      </c>
    </row>
    <row r="47" spans="2:23" x14ac:dyDescent="0.3">
      <c r="C47" s="19" t="s">
        <v>127</v>
      </c>
      <c r="E47" s="39">
        <v>3.9130842416914287</v>
      </c>
      <c r="F47" s="40">
        <v>4.091101714285715E-4</v>
      </c>
      <c r="G47" s="40">
        <v>2.4546610285714286E-5</v>
      </c>
      <c r="I47" s="39">
        <v>3.9130842416914287</v>
      </c>
      <c r="J47" s="40">
        <v>4.091101714285715E-4</v>
      </c>
      <c r="K47" s="40">
        <v>2.4546610285714286E-5</v>
      </c>
      <c r="M47" s="39">
        <v>3.9130842416914287</v>
      </c>
      <c r="N47" s="40">
        <v>4.091101714285715E-4</v>
      </c>
      <c r="O47" s="40">
        <v>2.4546610285714286E-5</v>
      </c>
      <c r="Q47" s="39">
        <v>3.9130842416914287</v>
      </c>
      <c r="R47" s="40">
        <v>4.091101714285715E-4</v>
      </c>
      <c r="S47" s="40">
        <v>2.4546610285714286E-5</v>
      </c>
      <c r="U47" s="39">
        <v>3.9130842416914287</v>
      </c>
      <c r="V47" s="40">
        <v>6.1366525714285716E-6</v>
      </c>
      <c r="W47" s="40">
        <v>7.1594280000000012E-5</v>
      </c>
    </row>
    <row r="48" spans="2:23" x14ac:dyDescent="0.3">
      <c r="C48" s="19" t="s">
        <v>128</v>
      </c>
      <c r="E48" s="39">
        <v>2.8730175954501345</v>
      </c>
      <c r="F48" s="40">
        <v>3.9046706199460913E-4</v>
      </c>
      <c r="G48" s="40">
        <v>2.3428023719676552E-5</v>
      </c>
      <c r="I48" s="39">
        <v>2.8730175954501345</v>
      </c>
      <c r="J48" s="40">
        <v>3.9046706199460913E-4</v>
      </c>
      <c r="K48" s="40">
        <v>2.3428023719676552E-5</v>
      </c>
      <c r="M48" s="39">
        <v>2.8730175954501345</v>
      </c>
      <c r="N48" s="40">
        <v>3.9046706199460913E-4</v>
      </c>
      <c r="O48" s="40">
        <v>2.3428023719676552E-5</v>
      </c>
      <c r="Q48" s="39">
        <v>2.8730175954501345</v>
      </c>
      <c r="R48" s="40">
        <v>3.9046706199460913E-4</v>
      </c>
      <c r="S48" s="40">
        <v>2.3428023719676552E-5</v>
      </c>
      <c r="U48" s="39">
        <v>2.8730175954501345</v>
      </c>
      <c r="V48" s="40">
        <v>5.8570059299191381E-6</v>
      </c>
      <c r="W48" s="40">
        <v>6.8331735849056608E-5</v>
      </c>
    </row>
    <row r="49" spans="2:23" x14ac:dyDescent="0.3">
      <c r="B49" s="26" t="s">
        <v>76</v>
      </c>
      <c r="C49" s="26"/>
      <c r="E49" s="42"/>
      <c r="F49" s="43"/>
      <c r="G49" s="43"/>
      <c r="I49" s="42"/>
      <c r="J49" s="43"/>
      <c r="K49" s="43"/>
      <c r="M49" s="42"/>
      <c r="N49" s="43"/>
      <c r="O49" s="43"/>
      <c r="Q49" s="42"/>
      <c r="R49" s="43"/>
      <c r="S49" s="43"/>
      <c r="U49" s="42"/>
      <c r="V49" s="43"/>
      <c r="W49" s="43"/>
    </row>
    <row r="50" spans="2:23" x14ac:dyDescent="0.3">
      <c r="C50" s="19" t="s">
        <v>129</v>
      </c>
      <c r="E50" s="39">
        <v>5.9871240000000006</v>
      </c>
      <c r="F50" s="40">
        <v>1.2560400000000001E-2</v>
      </c>
      <c r="G50" s="40">
        <v>1.67472E-4</v>
      </c>
      <c r="I50" s="39">
        <v>5.9871240000000006</v>
      </c>
      <c r="J50" s="40">
        <v>1.2560400000000001E-2</v>
      </c>
      <c r="K50" s="40">
        <v>1.67472E-4</v>
      </c>
      <c r="M50" s="39">
        <v>5.9871240000000006</v>
      </c>
      <c r="N50" s="40">
        <v>1.2560400000000001E-2</v>
      </c>
      <c r="O50" s="40">
        <v>1.67472E-4</v>
      </c>
      <c r="Q50" s="39">
        <v>5.9871240000000006</v>
      </c>
      <c r="R50" s="40">
        <v>1.2560400000000001E-2</v>
      </c>
      <c r="S50" s="40">
        <v>1.67472E-4</v>
      </c>
      <c r="U50" s="39">
        <v>5.9871240000000006</v>
      </c>
      <c r="V50" s="40">
        <v>1.2560399999999999E-3</v>
      </c>
      <c r="W50" s="40">
        <v>1.67472E-4</v>
      </c>
    </row>
    <row r="51" spans="2:23" x14ac:dyDescent="0.3">
      <c r="C51" s="19" t="s">
        <v>130</v>
      </c>
      <c r="E51" s="39">
        <v>3.8379000000000008</v>
      </c>
      <c r="F51" s="40">
        <v>1.2560400000000001E-2</v>
      </c>
      <c r="G51" s="40">
        <v>1.67472E-4</v>
      </c>
      <c r="I51" s="39">
        <v>3.8379000000000008</v>
      </c>
      <c r="J51" s="40">
        <v>1.2560400000000001E-2</v>
      </c>
      <c r="K51" s="40">
        <v>1.67472E-4</v>
      </c>
      <c r="M51" s="39">
        <v>3.8379000000000008</v>
      </c>
      <c r="N51" s="40">
        <v>1.2560400000000001E-2</v>
      </c>
      <c r="O51" s="40">
        <v>1.67472E-4</v>
      </c>
      <c r="Q51" s="39">
        <v>3.8379000000000008</v>
      </c>
      <c r="R51" s="40">
        <v>1.2560400000000001E-2</v>
      </c>
      <c r="S51" s="40">
        <v>1.67472E-4</v>
      </c>
      <c r="U51" s="39">
        <v>3.8379000000000008</v>
      </c>
      <c r="V51" s="40">
        <v>1.2560399999999999E-3</v>
      </c>
      <c r="W51" s="40">
        <v>1.67472E-4</v>
      </c>
    </row>
    <row r="52" spans="2:23" x14ac:dyDescent="0.3">
      <c r="B52" s="26" t="s">
        <v>74</v>
      </c>
      <c r="C52" s="26"/>
      <c r="E52" s="42"/>
      <c r="F52" s="43"/>
      <c r="G52" s="43"/>
      <c r="I52" s="42"/>
      <c r="J52" s="43"/>
      <c r="K52" s="43"/>
      <c r="M52" s="42"/>
      <c r="N52" s="43"/>
      <c r="O52" s="43"/>
      <c r="Q52" s="42"/>
      <c r="R52" s="43"/>
      <c r="S52" s="43"/>
      <c r="U52" s="42"/>
      <c r="V52" s="43"/>
      <c r="W52" s="43"/>
    </row>
    <row r="53" spans="2:23" x14ac:dyDescent="0.3">
      <c r="C53" s="19" t="s">
        <v>131</v>
      </c>
      <c r="E53" s="39"/>
      <c r="F53" s="40">
        <v>1.2560400000000001E-2</v>
      </c>
      <c r="G53" s="40">
        <v>1.67472E-4</v>
      </c>
      <c r="I53" s="39"/>
      <c r="J53" s="40">
        <v>1.2560400000000001E-2</v>
      </c>
      <c r="K53" s="40">
        <v>1.67472E-4</v>
      </c>
      <c r="M53" s="39"/>
      <c r="N53" s="40">
        <v>1.2560400000000001E-2</v>
      </c>
      <c r="O53" s="40">
        <v>1.67472E-4</v>
      </c>
      <c r="Q53" s="39"/>
      <c r="R53" s="40">
        <v>1.2560400000000001E-2</v>
      </c>
      <c r="S53" s="40">
        <v>1.67472E-4</v>
      </c>
      <c r="U53" s="39"/>
      <c r="V53" s="40">
        <v>1.2560399999999999E-3</v>
      </c>
      <c r="W53" s="40">
        <v>1.67472E-4</v>
      </c>
    </row>
    <row r="54" spans="2:23" x14ac:dyDescent="0.3">
      <c r="C54" s="19" t="s">
        <v>132</v>
      </c>
      <c r="E54" s="39"/>
      <c r="F54" s="40">
        <v>1.2560400000000001E-2</v>
      </c>
      <c r="G54" s="40">
        <v>1.67472E-4</v>
      </c>
      <c r="I54" s="39"/>
      <c r="J54" s="40">
        <v>1.2560400000000001E-2</v>
      </c>
      <c r="K54" s="40">
        <v>1.67472E-4</v>
      </c>
      <c r="M54" s="39"/>
      <c r="N54" s="40">
        <v>1.2560400000000001E-2</v>
      </c>
      <c r="O54" s="40">
        <v>1.67472E-4</v>
      </c>
      <c r="Q54" s="39"/>
      <c r="R54" s="40">
        <v>1.2560400000000001E-2</v>
      </c>
      <c r="S54" s="40">
        <v>1.67472E-4</v>
      </c>
      <c r="U54" s="39"/>
      <c r="V54" s="40">
        <v>1.2560399999999999E-3</v>
      </c>
      <c r="W54" s="40">
        <v>1.67472E-4</v>
      </c>
    </row>
    <row r="55" spans="2:23" x14ac:dyDescent="0.3">
      <c r="C55" s="19" t="s">
        <v>133</v>
      </c>
      <c r="E55" s="39"/>
      <c r="F55" s="40">
        <v>2.0934E-4</v>
      </c>
      <c r="G55" s="40">
        <v>4.1868000000000011E-6</v>
      </c>
      <c r="I55" s="39"/>
      <c r="J55" s="40">
        <v>2.0934E-4</v>
      </c>
      <c r="K55" s="40">
        <v>4.1868000000000011E-6</v>
      </c>
      <c r="M55" s="39"/>
      <c r="N55" s="40">
        <v>2.0934E-4</v>
      </c>
      <c r="O55" s="40">
        <v>4.1868000000000011E-6</v>
      </c>
      <c r="Q55" s="39"/>
      <c r="R55" s="40">
        <v>2.0934E-4</v>
      </c>
      <c r="S55" s="40">
        <v>4.1868000000000011E-6</v>
      </c>
      <c r="U55" s="39"/>
      <c r="V55" s="40">
        <v>1.716588E-5</v>
      </c>
      <c r="W55" s="40">
        <v>4.4380080000000004E-5</v>
      </c>
    </row>
    <row r="56" spans="2:23" x14ac:dyDescent="0.3">
      <c r="C56" s="19" t="s">
        <v>134</v>
      </c>
      <c r="E56" s="39"/>
      <c r="F56" s="40">
        <v>2.0934E-4</v>
      </c>
      <c r="G56" s="40">
        <v>4.1868000000000011E-6</v>
      </c>
      <c r="I56" s="39"/>
      <c r="J56" s="40">
        <v>2.0934E-4</v>
      </c>
      <c r="K56" s="40">
        <v>4.1868000000000011E-6</v>
      </c>
      <c r="M56" s="39"/>
      <c r="N56" s="40">
        <v>2.0934E-4</v>
      </c>
      <c r="O56" s="40">
        <v>4.1868000000000011E-6</v>
      </c>
      <c r="Q56" s="39"/>
      <c r="R56" s="40">
        <v>2.0934E-4</v>
      </c>
      <c r="S56" s="40">
        <v>4.1868000000000011E-6</v>
      </c>
      <c r="U56" s="39"/>
      <c r="V56" s="40">
        <v>1.716588E-5</v>
      </c>
      <c r="W56" s="40">
        <v>4.4380080000000004E-5</v>
      </c>
    </row>
    <row r="57" spans="2:23" x14ac:dyDescent="0.3">
      <c r="C57" s="19" t="s">
        <v>135</v>
      </c>
      <c r="E57" s="39"/>
      <c r="F57" s="40">
        <v>3.9046706199460913E-4</v>
      </c>
      <c r="G57" s="40">
        <v>2.3428023719676552E-5</v>
      </c>
      <c r="I57" s="39"/>
      <c r="J57" s="40">
        <v>3.9046706199460913E-4</v>
      </c>
      <c r="K57" s="40">
        <v>2.3428023719676552E-5</v>
      </c>
      <c r="M57" s="39"/>
      <c r="N57" s="40">
        <v>3.9046706199460913E-4</v>
      </c>
      <c r="O57" s="40">
        <v>2.3428023719676552E-5</v>
      </c>
      <c r="Q57" s="39"/>
      <c r="R57" s="40">
        <v>3.9046706199460913E-4</v>
      </c>
      <c r="S57" s="40">
        <v>2.3428023719676552E-5</v>
      </c>
      <c r="U57" s="39"/>
      <c r="V57" s="40">
        <v>5.8570059299191381E-6</v>
      </c>
      <c r="W57" s="40">
        <v>6.8331735849056608E-5</v>
      </c>
    </row>
    <row r="58" spans="2:23" x14ac:dyDescent="0.3">
      <c r="C58" s="19" t="s">
        <v>136</v>
      </c>
      <c r="E58" s="39"/>
      <c r="F58" s="40">
        <v>3.8988190476190484E-4</v>
      </c>
      <c r="G58" s="40">
        <v>2.3392914285714292E-5</v>
      </c>
      <c r="I58" s="39"/>
      <c r="J58" s="40">
        <v>3.8988190476190484E-4</v>
      </c>
      <c r="K58" s="40">
        <v>2.3392914285714292E-5</v>
      </c>
      <c r="M58" s="39"/>
      <c r="N58" s="40">
        <v>3.8988190476190484E-4</v>
      </c>
      <c r="O58" s="40">
        <v>2.3392914285714292E-5</v>
      </c>
      <c r="Q58" s="39"/>
      <c r="R58" s="40">
        <v>3.8988190476190484E-4</v>
      </c>
      <c r="S58" s="40">
        <v>2.3392914285714292E-5</v>
      </c>
      <c r="U58" s="39"/>
      <c r="V58" s="40">
        <v>5.848228571428573E-6</v>
      </c>
      <c r="W58" s="40">
        <v>6.8229333333333361E-5</v>
      </c>
    </row>
    <row r="59" spans="2:23" x14ac:dyDescent="0.3">
      <c r="C59" s="19" t="s">
        <v>137</v>
      </c>
      <c r="E59" s="39"/>
      <c r="F59" s="40">
        <v>3.9046706199460913E-4</v>
      </c>
      <c r="G59" s="40">
        <v>2.3428023719676552E-5</v>
      </c>
      <c r="I59" s="39"/>
      <c r="J59" s="40">
        <v>3.9046706199460913E-4</v>
      </c>
      <c r="K59" s="40">
        <v>2.3428023719676552E-5</v>
      </c>
      <c r="M59" s="39"/>
      <c r="N59" s="40">
        <v>3.9046706199460913E-4</v>
      </c>
      <c r="O59" s="40">
        <v>2.3428023719676552E-5</v>
      </c>
      <c r="Q59" s="39"/>
      <c r="R59" s="40">
        <v>3.9046706199460913E-4</v>
      </c>
      <c r="S59" s="40">
        <v>2.3428023719676552E-5</v>
      </c>
      <c r="U59" s="39"/>
      <c r="V59" s="40">
        <v>5.8570059299191381E-6</v>
      </c>
      <c r="W59" s="40">
        <v>6.8331735849056608E-5</v>
      </c>
    </row>
    <row r="60" spans="2:23" x14ac:dyDescent="0.3">
      <c r="C60" s="19" t="s">
        <v>138</v>
      </c>
      <c r="E60" s="39"/>
      <c r="F60" s="40">
        <v>1.2560400000000001E-2</v>
      </c>
      <c r="G60" s="40">
        <v>1.67472E-4</v>
      </c>
      <c r="I60" s="39"/>
      <c r="J60" s="40">
        <v>1.2560400000000001E-2</v>
      </c>
      <c r="K60" s="40">
        <v>1.67472E-4</v>
      </c>
      <c r="M60" s="39"/>
      <c r="N60" s="40">
        <v>1.2560400000000001E-2</v>
      </c>
      <c r="O60" s="40">
        <v>1.67472E-4</v>
      </c>
      <c r="Q60" s="39"/>
      <c r="R60" s="40">
        <v>1.2560400000000001E-2</v>
      </c>
      <c r="S60" s="40">
        <v>1.67472E-4</v>
      </c>
      <c r="U60" s="39"/>
      <c r="V60" s="40">
        <v>8.3736000000000001E-3</v>
      </c>
      <c r="W60" s="40">
        <v>1.67472E-4</v>
      </c>
    </row>
    <row r="61" spans="2:23" x14ac:dyDescent="0.3">
      <c r="B61" s="26" t="s">
        <v>139</v>
      </c>
      <c r="C61" s="26"/>
      <c r="E61" s="42"/>
      <c r="F61" s="43"/>
      <c r="G61" s="43"/>
      <c r="I61" s="42"/>
      <c r="J61" s="43"/>
      <c r="K61" s="43"/>
      <c r="M61" s="42"/>
      <c r="N61" s="43"/>
      <c r="O61" s="43"/>
      <c r="Q61" s="42"/>
      <c r="R61" s="43"/>
      <c r="S61" s="43"/>
      <c r="U61" s="42"/>
      <c r="V61" s="43"/>
      <c r="W61" s="43"/>
    </row>
    <row r="62" spans="2:23" x14ac:dyDescent="0.3">
      <c r="B62" s="44"/>
      <c r="C62" s="44" t="s">
        <v>140</v>
      </c>
      <c r="E62" s="45">
        <v>2.8730175954501345</v>
      </c>
      <c r="F62" s="46">
        <v>3.9046706199460913E-4</v>
      </c>
      <c r="G62" s="46">
        <v>2.3428023719676552E-5</v>
      </c>
      <c r="I62" s="45">
        <v>2.8730175954501345</v>
      </c>
      <c r="J62" s="46">
        <v>3.9046706199460913E-4</v>
      </c>
      <c r="K62" s="46">
        <v>2.3428023719676552E-5</v>
      </c>
      <c r="M62" s="45">
        <v>2.8730175954501345</v>
      </c>
      <c r="N62" s="46">
        <v>3.9046706199460913E-4</v>
      </c>
      <c r="O62" s="46">
        <v>2.3428023719676552E-5</v>
      </c>
      <c r="Q62" s="45">
        <v>2.8730175954501345</v>
      </c>
      <c r="R62" s="46">
        <v>3.9046706199460913E-4</v>
      </c>
      <c r="S62" s="46">
        <v>2.3428023719676552E-5</v>
      </c>
      <c r="U62" s="45">
        <v>2.8730175954501345</v>
      </c>
      <c r="V62" s="46">
        <v>5.8570059299191381E-6</v>
      </c>
      <c r="W62" s="46">
        <v>6.8331735849056608E-5</v>
      </c>
    </row>
    <row r="63" spans="2:23" x14ac:dyDescent="0.3">
      <c r="B63" s="37"/>
      <c r="C63" s="37" t="s">
        <v>141</v>
      </c>
      <c r="E63" s="47">
        <v>3.1518231449323317</v>
      </c>
      <c r="F63" s="48">
        <v>3.9559488721804521E-4</v>
      </c>
      <c r="G63" s="48">
        <v>2.3735693233082706E-5</v>
      </c>
      <c r="I63" s="47">
        <v>3.1518231449323317</v>
      </c>
      <c r="J63" s="48">
        <v>3.9559488721804521E-4</v>
      </c>
      <c r="K63" s="48">
        <v>2.3735693233082706E-5</v>
      </c>
      <c r="M63" s="47">
        <v>3.1518231449323317</v>
      </c>
      <c r="N63" s="48">
        <v>3.9559488721804521E-4</v>
      </c>
      <c r="O63" s="48">
        <v>2.3735693233082706E-5</v>
      </c>
      <c r="Q63" s="47">
        <v>3.1518231449323317</v>
      </c>
      <c r="R63" s="48">
        <v>3.9559488721804521E-4</v>
      </c>
      <c r="S63" s="48">
        <v>2.3735693233082706E-5</v>
      </c>
      <c r="U63" s="47">
        <v>3.1518231449323317</v>
      </c>
      <c r="V63" s="48">
        <v>5.9339233082706765E-6</v>
      </c>
      <c r="W63" s="48">
        <v>6.9229105263157902E-5</v>
      </c>
    </row>
    <row r="64" spans="2:23" x14ac:dyDescent="0.3">
      <c r="B64" s="38"/>
      <c r="C64" s="38"/>
      <c r="E64" s="49"/>
      <c r="F64" s="50"/>
      <c r="G64" s="50"/>
      <c r="I64" s="49"/>
      <c r="J64" s="50"/>
      <c r="K64" s="50"/>
      <c r="M64" s="49"/>
      <c r="N64" s="50"/>
      <c r="O64" s="50"/>
      <c r="Q64" s="49"/>
      <c r="R64" s="50"/>
      <c r="S64" s="50"/>
      <c r="U64" s="49"/>
      <c r="V64" s="50"/>
      <c r="W64" s="50"/>
    </row>
  </sheetData>
  <mergeCells count="5">
    <mergeCell ref="E4:G5"/>
    <mergeCell ref="I4:K5"/>
    <mergeCell ref="M4:O5"/>
    <mergeCell ref="Q4:S5"/>
    <mergeCell ref="U4:W5"/>
  </mergeCells>
  <phoneticPr fontId="2" type="noConversion"/>
  <pageMargins left="0.25" right="0.25" top="0.75" bottom="0.75" header="0.3" footer="0.3"/>
  <pageSetup paperSize="8" scale="94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2330-2E49-45A3-9895-BF45434EA741}">
  <sheetPr>
    <tabColor theme="6"/>
    <pageSetUpPr fitToPage="1"/>
  </sheetPr>
  <dimension ref="B2:K64"/>
  <sheetViews>
    <sheetView zoomScale="70" zoomScaleNormal="70" workbookViewId="0">
      <selection activeCell="X63" sqref="X63"/>
    </sheetView>
  </sheetViews>
  <sheetFormatPr defaultColWidth="9" defaultRowHeight="12" x14ac:dyDescent="0.3"/>
  <cols>
    <col min="1" max="1" width="9" style="19"/>
    <col min="2" max="2" width="15.125" style="19" customWidth="1"/>
    <col min="3" max="3" width="16.375" style="19" customWidth="1"/>
    <col min="4" max="4" width="2.875" style="19" customWidth="1"/>
    <col min="5" max="7" width="9" style="19"/>
    <col min="8" max="8" width="2.875" style="19" customWidth="1"/>
    <col min="9" max="11" width="9" style="19"/>
    <col min="12" max="12" width="2.875" style="19" customWidth="1"/>
    <col min="13" max="16384" width="9" style="19"/>
  </cols>
  <sheetData>
    <row r="2" spans="2:11" ht="13.5" x14ac:dyDescent="0.3">
      <c r="B2" s="7" t="s">
        <v>0</v>
      </c>
    </row>
    <row r="4" spans="2:11" x14ac:dyDescent="0.3">
      <c r="E4" s="111" t="s">
        <v>171</v>
      </c>
      <c r="F4" s="111"/>
      <c r="G4" s="111"/>
      <c r="H4" s="37"/>
      <c r="I4" s="111" t="s">
        <v>172</v>
      </c>
      <c r="J4" s="111"/>
      <c r="K4" s="111"/>
    </row>
    <row r="5" spans="2:11" x14ac:dyDescent="0.3">
      <c r="E5" s="111"/>
      <c r="F5" s="111"/>
      <c r="G5" s="111"/>
      <c r="H5" s="37"/>
      <c r="I5" s="111"/>
      <c r="J5" s="111"/>
      <c r="K5" s="111"/>
    </row>
    <row r="6" spans="2:11" x14ac:dyDescent="0.3">
      <c r="B6" s="21"/>
    </row>
    <row r="7" spans="2:11" x14ac:dyDescent="0.3">
      <c r="B7" s="18" t="s">
        <v>3</v>
      </c>
      <c r="C7" s="18" t="s">
        <v>85</v>
      </c>
      <c r="E7" s="18" t="s">
        <v>86</v>
      </c>
      <c r="F7" s="18" t="s">
        <v>87</v>
      </c>
      <c r="G7" s="18" t="s">
        <v>88</v>
      </c>
      <c r="I7" s="18" t="s">
        <v>86</v>
      </c>
      <c r="J7" s="18" t="s">
        <v>87</v>
      </c>
      <c r="K7" s="18" t="s">
        <v>88</v>
      </c>
    </row>
    <row r="8" spans="2:11" x14ac:dyDescent="0.3">
      <c r="B8" s="25" t="s">
        <v>89</v>
      </c>
      <c r="C8" s="38"/>
      <c r="E8" s="38"/>
      <c r="F8" s="38"/>
      <c r="G8" s="38"/>
      <c r="I8" s="38"/>
      <c r="J8" s="38"/>
      <c r="K8" s="38"/>
    </row>
    <row r="9" spans="2:11" x14ac:dyDescent="0.3">
      <c r="B9" s="20"/>
      <c r="C9" s="19" t="s">
        <v>90</v>
      </c>
      <c r="E9" s="39">
        <v>0</v>
      </c>
      <c r="F9" s="40">
        <v>0</v>
      </c>
      <c r="G9" s="40">
        <v>0</v>
      </c>
      <c r="I9" s="39">
        <v>0</v>
      </c>
      <c r="J9" s="40">
        <v>0</v>
      </c>
      <c r="K9" s="40">
        <v>0</v>
      </c>
    </row>
    <row r="10" spans="2:11" x14ac:dyDescent="0.3">
      <c r="B10" s="23"/>
      <c r="C10" s="19" t="s">
        <v>91</v>
      </c>
      <c r="E10" s="39">
        <v>0</v>
      </c>
      <c r="F10" s="40">
        <v>0</v>
      </c>
      <c r="G10" s="40">
        <v>0</v>
      </c>
      <c r="I10" s="39">
        <v>0</v>
      </c>
      <c r="J10" s="40">
        <v>0</v>
      </c>
      <c r="K10" s="40">
        <v>0</v>
      </c>
    </row>
    <row r="11" spans="2:11" x14ac:dyDescent="0.3">
      <c r="B11" s="23"/>
      <c r="C11" s="19" t="s">
        <v>92</v>
      </c>
      <c r="E11" s="39">
        <v>0</v>
      </c>
      <c r="F11" s="40">
        <v>0</v>
      </c>
      <c r="G11" s="40">
        <v>0</v>
      </c>
      <c r="I11" s="39">
        <v>0</v>
      </c>
      <c r="J11" s="40">
        <v>0</v>
      </c>
      <c r="K11" s="40">
        <v>0</v>
      </c>
    </row>
    <row r="12" spans="2:11" x14ac:dyDescent="0.3">
      <c r="B12" s="20"/>
      <c r="C12" s="19" t="s">
        <v>93</v>
      </c>
      <c r="E12" s="39">
        <v>0</v>
      </c>
      <c r="F12" s="40">
        <v>0</v>
      </c>
      <c r="G12" s="40">
        <v>0</v>
      </c>
      <c r="I12" s="39">
        <v>0</v>
      </c>
      <c r="J12" s="40">
        <v>0</v>
      </c>
      <c r="K12" s="40">
        <v>0</v>
      </c>
    </row>
    <row r="13" spans="2:11" x14ac:dyDescent="0.3">
      <c r="B13" s="23"/>
      <c r="C13" s="19" t="s">
        <v>94</v>
      </c>
      <c r="E13" s="39">
        <v>0</v>
      </c>
      <c r="F13" s="40">
        <v>0</v>
      </c>
      <c r="G13" s="40">
        <v>0</v>
      </c>
      <c r="I13" s="39">
        <v>0</v>
      </c>
      <c r="J13" s="40">
        <v>0</v>
      </c>
      <c r="K13" s="40">
        <v>0</v>
      </c>
    </row>
    <row r="14" spans="2:11" x14ac:dyDescent="0.3">
      <c r="B14" s="20"/>
      <c r="C14" s="19" t="s">
        <v>95</v>
      </c>
      <c r="E14" s="39">
        <v>0</v>
      </c>
      <c r="F14" s="40">
        <v>0</v>
      </c>
      <c r="G14" s="40">
        <v>0</v>
      </c>
      <c r="I14" s="39">
        <v>0</v>
      </c>
      <c r="J14" s="40">
        <v>0</v>
      </c>
      <c r="K14" s="40">
        <v>0</v>
      </c>
    </row>
    <row r="15" spans="2:11" x14ac:dyDescent="0.3">
      <c r="B15" s="23"/>
      <c r="C15" s="19" t="s">
        <v>96</v>
      </c>
      <c r="E15" s="39">
        <v>0</v>
      </c>
      <c r="F15" s="40">
        <v>0</v>
      </c>
      <c r="G15" s="40">
        <v>0</v>
      </c>
      <c r="I15" s="39">
        <v>0</v>
      </c>
      <c r="J15" s="40">
        <v>0</v>
      </c>
      <c r="K15" s="40">
        <v>0</v>
      </c>
    </row>
    <row r="16" spans="2:11" x14ac:dyDescent="0.3">
      <c r="B16" s="23"/>
      <c r="C16" s="19" t="s">
        <v>97</v>
      </c>
      <c r="E16" s="39">
        <v>4.0010301333333329</v>
      </c>
      <c r="F16" s="40">
        <v>1.2306654545454545E-2</v>
      </c>
      <c r="G16" s="40">
        <v>6.1533272727272727E-5</v>
      </c>
      <c r="I16" s="39">
        <v>0</v>
      </c>
      <c r="J16" s="40">
        <v>0</v>
      </c>
      <c r="K16" s="40">
        <v>0</v>
      </c>
    </row>
    <row r="17" spans="2:11" x14ac:dyDescent="0.3">
      <c r="B17" s="23"/>
      <c r="C17" s="19" t="s">
        <v>98</v>
      </c>
      <c r="E17" s="39">
        <v>0</v>
      </c>
      <c r="F17" s="40">
        <v>0</v>
      </c>
      <c r="G17" s="40">
        <v>0</v>
      </c>
      <c r="I17" s="39">
        <v>0</v>
      </c>
      <c r="J17" s="40">
        <v>0</v>
      </c>
      <c r="K17" s="40">
        <v>0</v>
      </c>
    </row>
    <row r="18" spans="2:11" x14ac:dyDescent="0.3">
      <c r="B18" s="23"/>
      <c r="C18" s="19" t="s">
        <v>99</v>
      </c>
      <c r="E18" s="39">
        <v>0</v>
      </c>
      <c r="F18" s="40">
        <v>0</v>
      </c>
      <c r="G18" s="40">
        <v>0</v>
      </c>
      <c r="I18" s="39">
        <v>0</v>
      </c>
      <c r="J18" s="40">
        <v>0</v>
      </c>
      <c r="K18" s="40">
        <v>0</v>
      </c>
    </row>
    <row r="19" spans="2:11" x14ac:dyDescent="0.3">
      <c r="B19" s="23"/>
      <c r="C19" s="19" t="s">
        <v>100</v>
      </c>
      <c r="E19" s="39">
        <v>0</v>
      </c>
      <c r="F19" s="40">
        <v>0</v>
      </c>
      <c r="G19" s="40">
        <v>0</v>
      </c>
      <c r="I19" s="39">
        <v>0</v>
      </c>
      <c r="J19" s="40">
        <v>0</v>
      </c>
      <c r="K19" s="40">
        <v>0</v>
      </c>
    </row>
    <row r="20" spans="2:11" x14ac:dyDescent="0.3">
      <c r="B20" s="23"/>
      <c r="C20" s="19" t="s">
        <v>101</v>
      </c>
      <c r="E20" s="39">
        <v>0</v>
      </c>
      <c r="F20" s="40">
        <v>0</v>
      </c>
      <c r="G20" s="40">
        <v>0</v>
      </c>
      <c r="I20" s="39">
        <v>0</v>
      </c>
      <c r="J20" s="40">
        <v>0</v>
      </c>
      <c r="K20" s="40">
        <v>0</v>
      </c>
    </row>
    <row r="21" spans="2:11" x14ac:dyDescent="0.3">
      <c r="B21" s="23"/>
      <c r="C21" s="19" t="s">
        <v>102</v>
      </c>
      <c r="E21" s="39">
        <v>0</v>
      </c>
      <c r="F21" s="40">
        <v>0</v>
      </c>
      <c r="G21" s="40">
        <v>0</v>
      </c>
      <c r="I21" s="39">
        <v>0</v>
      </c>
      <c r="J21" s="40">
        <v>0</v>
      </c>
      <c r="K21" s="40">
        <v>0</v>
      </c>
    </row>
    <row r="22" spans="2:11" x14ac:dyDescent="0.3">
      <c r="B22" s="41" t="s">
        <v>73</v>
      </c>
      <c r="C22" s="26"/>
      <c r="E22" s="42"/>
      <c r="F22" s="43"/>
      <c r="G22" s="43"/>
      <c r="I22" s="42"/>
      <c r="J22" s="43"/>
      <c r="K22" s="43"/>
    </row>
    <row r="23" spans="2:11" x14ac:dyDescent="0.3">
      <c r="B23" s="23"/>
      <c r="C23" s="19" t="s">
        <v>103</v>
      </c>
      <c r="E23" s="39">
        <v>0</v>
      </c>
      <c r="F23" s="40">
        <v>0</v>
      </c>
      <c r="G23" s="40">
        <v>0</v>
      </c>
      <c r="I23" s="39">
        <v>0</v>
      </c>
      <c r="J23" s="40">
        <v>0</v>
      </c>
      <c r="K23" s="40">
        <v>0</v>
      </c>
    </row>
    <row r="24" spans="2:11" x14ac:dyDescent="0.3">
      <c r="B24" s="23"/>
      <c r="C24" s="19" t="s">
        <v>104</v>
      </c>
      <c r="E24" s="39">
        <v>2.1160303501809747</v>
      </c>
      <c r="F24" s="40">
        <v>1.8894027842227381E-4</v>
      </c>
      <c r="G24" s="40">
        <v>3.7788055684454762E-6</v>
      </c>
      <c r="I24" s="39">
        <v>0</v>
      </c>
      <c r="J24" s="40">
        <v>0</v>
      </c>
      <c r="K24" s="40">
        <v>0</v>
      </c>
    </row>
    <row r="25" spans="2:11" x14ac:dyDescent="0.3">
      <c r="B25" s="41" t="s">
        <v>105</v>
      </c>
      <c r="C25" s="26"/>
      <c r="E25" s="42"/>
      <c r="F25" s="43"/>
      <c r="G25" s="43"/>
      <c r="I25" s="42"/>
      <c r="J25" s="43"/>
      <c r="K25" s="43"/>
    </row>
    <row r="26" spans="2:11" x14ac:dyDescent="0.3">
      <c r="B26" s="23"/>
      <c r="C26" s="19" t="s">
        <v>106</v>
      </c>
      <c r="E26" s="39">
        <v>0</v>
      </c>
      <c r="F26" s="40">
        <v>0</v>
      </c>
      <c r="G26" s="40">
        <v>0</v>
      </c>
      <c r="I26" s="39">
        <v>0</v>
      </c>
      <c r="J26" s="40">
        <v>0</v>
      </c>
      <c r="K26" s="40">
        <v>0</v>
      </c>
    </row>
    <row r="27" spans="2:11" x14ac:dyDescent="0.3">
      <c r="B27" s="23"/>
      <c r="C27" s="19" t="s">
        <v>107</v>
      </c>
      <c r="E27" s="39">
        <v>0</v>
      </c>
      <c r="F27" s="40">
        <v>0</v>
      </c>
      <c r="G27" s="40">
        <v>0</v>
      </c>
      <c r="I27" s="39">
        <v>0</v>
      </c>
      <c r="J27" s="40">
        <v>0</v>
      </c>
      <c r="K27" s="40">
        <v>0</v>
      </c>
    </row>
    <row r="28" spans="2:11" x14ac:dyDescent="0.3">
      <c r="B28" s="20"/>
      <c r="C28" s="19" t="s">
        <v>108</v>
      </c>
      <c r="E28" s="39">
        <v>0</v>
      </c>
      <c r="F28" s="40">
        <v>0</v>
      </c>
      <c r="G28" s="40">
        <v>0</v>
      </c>
      <c r="I28" s="39">
        <v>0</v>
      </c>
      <c r="J28" s="40">
        <v>0</v>
      </c>
      <c r="K28" s="40">
        <v>0</v>
      </c>
    </row>
    <row r="29" spans="2:11" x14ac:dyDescent="0.3">
      <c r="B29" s="23"/>
      <c r="C29" s="19" t="s">
        <v>109</v>
      </c>
      <c r="E29" s="39">
        <v>0</v>
      </c>
      <c r="F29" s="40">
        <v>0</v>
      </c>
      <c r="G29" s="40">
        <v>0</v>
      </c>
      <c r="I29" s="39">
        <v>0</v>
      </c>
      <c r="J29" s="40">
        <v>0</v>
      </c>
      <c r="K29" s="40">
        <v>0</v>
      </c>
    </row>
    <row r="30" spans="2:11" x14ac:dyDescent="0.3">
      <c r="B30" s="23"/>
      <c r="C30" s="19" t="s">
        <v>110</v>
      </c>
      <c r="E30" s="39">
        <v>0</v>
      </c>
      <c r="F30" s="40">
        <v>0</v>
      </c>
      <c r="G30" s="40">
        <v>0</v>
      </c>
      <c r="I30" s="39">
        <v>0</v>
      </c>
      <c r="J30" s="40">
        <v>0</v>
      </c>
      <c r="K30" s="40">
        <v>0</v>
      </c>
    </row>
    <row r="31" spans="2:11" x14ac:dyDescent="0.3">
      <c r="B31" s="20"/>
      <c r="C31" s="19" t="s">
        <v>111</v>
      </c>
      <c r="E31" s="39">
        <v>2.4878678075952378</v>
      </c>
      <c r="F31" s="40">
        <v>2.2500311785714284E-4</v>
      </c>
      <c r="G31" s="40">
        <v>4.5769865000000001E-5</v>
      </c>
      <c r="I31" s="39">
        <v>2.4878678075952383</v>
      </c>
      <c r="J31" s="40">
        <v>1.9231035714285718E-4</v>
      </c>
      <c r="K31" s="40">
        <v>3.8462071428571435E-6</v>
      </c>
    </row>
    <row r="32" spans="2:11" x14ac:dyDescent="0.3">
      <c r="B32" s="23"/>
      <c r="C32" s="19" t="s">
        <v>112</v>
      </c>
      <c r="E32" s="39">
        <v>2.5663220098666666</v>
      </c>
      <c r="F32" s="40">
        <v>1.9326945454545456E-4</v>
      </c>
      <c r="G32" s="40">
        <v>3.8653890909090911E-6</v>
      </c>
      <c r="I32" s="39">
        <v>0</v>
      </c>
      <c r="J32" s="40">
        <v>0</v>
      </c>
      <c r="K32" s="40">
        <v>0</v>
      </c>
    </row>
    <row r="33" spans="2:11" x14ac:dyDescent="0.3">
      <c r="B33" s="20"/>
      <c r="C33" s="19" t="s">
        <v>113</v>
      </c>
      <c r="E33" s="39">
        <v>2.7898561268256881</v>
      </c>
      <c r="F33" s="40">
        <v>4.2616963464220175E-3</v>
      </c>
      <c r="G33" s="40">
        <v>4.67077871559633E-5</v>
      </c>
      <c r="I33" s="39">
        <v>2.7898561268256876</v>
      </c>
      <c r="J33" s="40">
        <v>2.7246209174311924E-4</v>
      </c>
      <c r="K33" s="40">
        <v>7.7846311926605503E-5</v>
      </c>
    </row>
    <row r="34" spans="2:11" x14ac:dyDescent="0.3">
      <c r="B34" s="23"/>
      <c r="C34" s="19" t="s">
        <v>114</v>
      </c>
      <c r="E34" s="39">
        <v>0</v>
      </c>
      <c r="F34" s="40">
        <v>0</v>
      </c>
      <c r="G34" s="40">
        <v>0</v>
      </c>
      <c r="I34" s="39">
        <v>0</v>
      </c>
      <c r="J34" s="40">
        <v>0</v>
      </c>
      <c r="K34" s="40">
        <v>0</v>
      </c>
    </row>
    <row r="35" spans="2:11" x14ac:dyDescent="0.3">
      <c r="B35" s="23"/>
      <c r="C35" s="19" t="s">
        <v>115</v>
      </c>
      <c r="E35" s="39">
        <v>0</v>
      </c>
      <c r="F35" s="40">
        <v>0</v>
      </c>
      <c r="G35" s="40">
        <v>0</v>
      </c>
      <c r="I35" s="39">
        <v>0</v>
      </c>
      <c r="J35" s="40">
        <v>0</v>
      </c>
      <c r="K35" s="40">
        <v>0</v>
      </c>
    </row>
    <row r="36" spans="2:11" x14ac:dyDescent="0.3">
      <c r="B36" s="23"/>
      <c r="C36" s="19" t="s">
        <v>116</v>
      </c>
      <c r="E36" s="39">
        <v>0</v>
      </c>
      <c r="F36" s="40">
        <v>0</v>
      </c>
      <c r="G36" s="40">
        <v>0</v>
      </c>
      <c r="I36" s="39">
        <v>0</v>
      </c>
      <c r="J36" s="40">
        <v>0</v>
      </c>
      <c r="K36" s="40">
        <v>0</v>
      </c>
    </row>
    <row r="37" spans="2:11" x14ac:dyDescent="0.3">
      <c r="B37" s="23"/>
      <c r="C37" s="19" t="s">
        <v>117</v>
      </c>
      <c r="E37" s="39">
        <v>2.8567353225286105</v>
      </c>
      <c r="F37" s="40">
        <v>3.901595640326975E-4</v>
      </c>
      <c r="G37" s="40">
        <v>2.3409573841961845E-5</v>
      </c>
      <c r="I37" s="39">
        <v>2.856735322528611</v>
      </c>
      <c r="J37" s="40">
        <v>3.9015956403269756E-4</v>
      </c>
      <c r="K37" s="40">
        <v>2.3409573841961849E-5</v>
      </c>
    </row>
    <row r="38" spans="2:11" x14ac:dyDescent="0.3">
      <c r="B38" s="23"/>
      <c r="C38" s="19" t="s">
        <v>118</v>
      </c>
      <c r="E38" s="39">
        <v>2.8750021617777786</v>
      </c>
      <c r="F38" s="40">
        <v>1.9143201523809527E-4</v>
      </c>
      <c r="G38" s="40">
        <v>8.3356751238095246E-4</v>
      </c>
      <c r="I38" s="39">
        <v>2.8750021617777781</v>
      </c>
      <c r="J38" s="40">
        <v>2.7291733333333339E-4</v>
      </c>
      <c r="K38" s="40">
        <v>7.7976380952380969E-5</v>
      </c>
    </row>
    <row r="39" spans="2:11" x14ac:dyDescent="0.3">
      <c r="B39" s="23"/>
      <c r="C39" s="19" t="s">
        <v>119</v>
      </c>
      <c r="E39" s="39">
        <v>2.9597680112</v>
      </c>
      <c r="F39" s="40">
        <v>3.9076799999999994E-4</v>
      </c>
      <c r="G39" s="40">
        <v>2.3446080000000004E-5</v>
      </c>
      <c r="I39" s="39">
        <v>2.9597680112000004</v>
      </c>
      <c r="J39" s="40">
        <v>2.7353760000000006E-4</v>
      </c>
      <c r="K39" s="40">
        <v>7.815360000000001E-5</v>
      </c>
    </row>
    <row r="40" spans="2:11" x14ac:dyDescent="0.3">
      <c r="B40" s="23"/>
      <c r="C40" s="19" t="s">
        <v>120</v>
      </c>
      <c r="E40" s="39">
        <v>3.0801450240000001</v>
      </c>
      <c r="F40" s="40">
        <v>3.9283555555555546E-4</v>
      </c>
      <c r="G40" s="40">
        <v>2.3570133333333333E-5</v>
      </c>
      <c r="I40" s="39">
        <v>3.0801450240000001</v>
      </c>
      <c r="J40" s="40">
        <v>2.7498488888888891E-4</v>
      </c>
      <c r="K40" s="40">
        <v>7.8567111111111111E-5</v>
      </c>
    </row>
    <row r="41" spans="2:11" x14ac:dyDescent="0.3">
      <c r="B41" s="23"/>
      <c r="C41" s="19" t="s">
        <v>121</v>
      </c>
      <c r="E41" s="39">
        <v>3.1646266827050367</v>
      </c>
      <c r="F41" s="40">
        <v>3.935792805755396E-4</v>
      </c>
      <c r="G41" s="40">
        <v>2.361475683453237E-5</v>
      </c>
      <c r="I41" s="39">
        <v>3.1646266827050362</v>
      </c>
      <c r="J41" s="40">
        <v>2.7550549640287773E-4</v>
      </c>
      <c r="K41" s="40">
        <v>7.8715856115107918E-5</v>
      </c>
    </row>
    <row r="42" spans="2:11" x14ac:dyDescent="0.3">
      <c r="B42" s="23"/>
      <c r="C42" s="19" t="s">
        <v>122</v>
      </c>
      <c r="E42" s="39">
        <v>0</v>
      </c>
      <c r="F42" s="40">
        <v>0</v>
      </c>
      <c r="G42" s="40">
        <v>0</v>
      </c>
      <c r="I42" s="39">
        <v>0</v>
      </c>
      <c r="J42" s="40">
        <v>0</v>
      </c>
      <c r="K42" s="40">
        <v>0</v>
      </c>
    </row>
    <row r="43" spans="2:11" x14ac:dyDescent="0.3">
      <c r="C43" s="19" t="s">
        <v>123</v>
      </c>
      <c r="E43" s="39">
        <v>0</v>
      </c>
      <c r="F43" s="40">
        <v>0</v>
      </c>
      <c r="G43" s="40">
        <v>0</v>
      </c>
      <c r="I43" s="39">
        <v>0</v>
      </c>
      <c r="J43" s="40">
        <v>0</v>
      </c>
      <c r="K43" s="40">
        <v>0</v>
      </c>
    </row>
    <row r="44" spans="2:11" x14ac:dyDescent="0.3">
      <c r="C44" s="19" t="s">
        <v>124</v>
      </c>
      <c r="E44" s="39">
        <v>0</v>
      </c>
      <c r="F44" s="40">
        <v>0</v>
      </c>
      <c r="G44" s="40">
        <v>0</v>
      </c>
      <c r="I44" s="39">
        <v>0</v>
      </c>
      <c r="J44" s="40">
        <v>0</v>
      </c>
      <c r="K44" s="40">
        <v>0</v>
      </c>
    </row>
    <row r="45" spans="2:11" x14ac:dyDescent="0.3">
      <c r="C45" s="19" t="s">
        <v>125</v>
      </c>
      <c r="E45" s="39">
        <v>0</v>
      </c>
      <c r="F45" s="40">
        <v>0</v>
      </c>
      <c r="G45" s="40">
        <v>0</v>
      </c>
      <c r="I45" s="39">
        <v>0</v>
      </c>
      <c r="J45" s="40">
        <v>0</v>
      </c>
      <c r="K45" s="40">
        <v>0</v>
      </c>
    </row>
    <row r="46" spans="2:11" x14ac:dyDescent="0.3">
      <c r="C46" s="19" t="s">
        <v>126</v>
      </c>
      <c r="E46" s="39">
        <v>0</v>
      </c>
      <c r="F46" s="40">
        <v>0</v>
      </c>
      <c r="G46" s="40">
        <v>0</v>
      </c>
      <c r="I46" s="39">
        <v>0</v>
      </c>
      <c r="J46" s="40">
        <v>0</v>
      </c>
      <c r="K46" s="40">
        <v>0</v>
      </c>
    </row>
    <row r="47" spans="2:11" x14ac:dyDescent="0.3">
      <c r="C47" s="19" t="s">
        <v>127</v>
      </c>
      <c r="E47" s="39">
        <v>0</v>
      </c>
      <c r="F47" s="40">
        <v>0</v>
      </c>
      <c r="G47" s="40">
        <v>0</v>
      </c>
      <c r="I47" s="39">
        <v>0</v>
      </c>
      <c r="J47" s="40">
        <v>0</v>
      </c>
      <c r="K47" s="40">
        <v>0</v>
      </c>
    </row>
    <row r="48" spans="2:11" x14ac:dyDescent="0.3">
      <c r="C48" s="19" t="s">
        <v>128</v>
      </c>
      <c r="E48" s="39">
        <v>0</v>
      </c>
      <c r="F48" s="40">
        <v>0</v>
      </c>
      <c r="G48" s="40">
        <v>0</v>
      </c>
      <c r="I48" s="39">
        <v>0</v>
      </c>
      <c r="J48" s="40">
        <v>0</v>
      </c>
      <c r="K48" s="40">
        <v>0</v>
      </c>
    </row>
    <row r="49" spans="2:11" x14ac:dyDescent="0.3">
      <c r="B49" s="26" t="s">
        <v>76</v>
      </c>
      <c r="C49" s="26"/>
      <c r="E49" s="42"/>
      <c r="F49" s="43"/>
      <c r="G49" s="43"/>
      <c r="I49" s="42"/>
      <c r="J49" s="43"/>
      <c r="K49" s="43"/>
    </row>
    <row r="50" spans="2:11" x14ac:dyDescent="0.3">
      <c r="C50" s="19" t="s">
        <v>129</v>
      </c>
      <c r="E50" s="39">
        <v>0</v>
      </c>
      <c r="F50" s="40">
        <v>0</v>
      </c>
      <c r="G50" s="40">
        <v>0</v>
      </c>
      <c r="I50" s="39">
        <v>0</v>
      </c>
      <c r="J50" s="40">
        <v>0</v>
      </c>
      <c r="K50" s="40">
        <v>0</v>
      </c>
    </row>
    <row r="51" spans="2:11" x14ac:dyDescent="0.3">
      <c r="C51" s="19" t="s">
        <v>130</v>
      </c>
      <c r="E51" s="39">
        <v>0</v>
      </c>
      <c r="F51" s="40">
        <v>0</v>
      </c>
      <c r="G51" s="40">
        <v>0</v>
      </c>
      <c r="I51" s="39">
        <v>0</v>
      </c>
      <c r="J51" s="40">
        <v>0</v>
      </c>
      <c r="K51" s="40">
        <v>0</v>
      </c>
    </row>
    <row r="52" spans="2:11" x14ac:dyDescent="0.3">
      <c r="B52" s="26" t="s">
        <v>74</v>
      </c>
      <c r="C52" s="26"/>
      <c r="E52" s="42"/>
      <c r="F52" s="43"/>
      <c r="G52" s="43"/>
      <c r="I52" s="42"/>
      <c r="J52" s="43"/>
      <c r="K52" s="43"/>
    </row>
    <row r="53" spans="2:11" x14ac:dyDescent="0.3">
      <c r="C53" s="19" t="s">
        <v>131</v>
      </c>
      <c r="E53" s="39">
        <v>0</v>
      </c>
      <c r="F53" s="40">
        <v>1.2560400000000001E-2</v>
      </c>
      <c r="G53" s="40">
        <v>1.67472E-4</v>
      </c>
      <c r="I53" s="39">
        <v>0</v>
      </c>
      <c r="J53" s="40">
        <v>0</v>
      </c>
      <c r="K53" s="40">
        <v>0</v>
      </c>
    </row>
    <row r="54" spans="2:11" x14ac:dyDescent="0.3">
      <c r="C54" s="19" t="s">
        <v>132</v>
      </c>
      <c r="E54" s="39">
        <v>0</v>
      </c>
      <c r="F54" s="40">
        <v>1.2560400000000001E-2</v>
      </c>
      <c r="G54" s="40">
        <v>1.67472E-4</v>
      </c>
      <c r="I54" s="39">
        <v>0</v>
      </c>
      <c r="J54" s="40">
        <v>0</v>
      </c>
      <c r="K54" s="40">
        <v>0</v>
      </c>
    </row>
    <row r="55" spans="2:11" x14ac:dyDescent="0.3">
      <c r="C55" s="19" t="s">
        <v>133</v>
      </c>
      <c r="E55" s="39">
        <v>0</v>
      </c>
      <c r="F55" s="40">
        <v>0</v>
      </c>
      <c r="G55" s="40">
        <v>0</v>
      </c>
      <c r="I55" s="39">
        <v>0</v>
      </c>
      <c r="J55" s="40">
        <v>0</v>
      </c>
      <c r="K55" s="40">
        <v>0</v>
      </c>
    </row>
    <row r="56" spans="2:11" x14ac:dyDescent="0.3">
      <c r="C56" s="19" t="s">
        <v>134</v>
      </c>
      <c r="E56" s="39">
        <v>0</v>
      </c>
      <c r="F56" s="40">
        <v>0</v>
      </c>
      <c r="G56" s="40">
        <v>0</v>
      </c>
      <c r="I56" s="39">
        <v>0</v>
      </c>
      <c r="J56" s="40">
        <v>0</v>
      </c>
      <c r="K56" s="40">
        <v>0</v>
      </c>
    </row>
    <row r="57" spans="2:11" x14ac:dyDescent="0.3">
      <c r="C57" s="19" t="s">
        <v>135</v>
      </c>
      <c r="E57" s="39">
        <v>0</v>
      </c>
      <c r="F57" s="40">
        <v>0</v>
      </c>
      <c r="G57" s="40">
        <v>0</v>
      </c>
      <c r="I57" s="39">
        <v>0</v>
      </c>
      <c r="J57" s="40">
        <v>0</v>
      </c>
      <c r="K57" s="40">
        <v>0</v>
      </c>
    </row>
    <row r="58" spans="2:11" x14ac:dyDescent="0.3">
      <c r="C58" s="19" t="s">
        <v>136</v>
      </c>
      <c r="E58" s="39">
        <v>0</v>
      </c>
      <c r="F58" s="40">
        <v>0</v>
      </c>
      <c r="G58" s="40">
        <v>0</v>
      </c>
      <c r="I58" s="39">
        <v>0</v>
      </c>
      <c r="J58" s="40">
        <v>0</v>
      </c>
      <c r="K58" s="40">
        <v>0</v>
      </c>
    </row>
    <row r="59" spans="2:11" x14ac:dyDescent="0.3">
      <c r="C59" s="19" t="s">
        <v>137</v>
      </c>
      <c r="E59" s="39">
        <v>0</v>
      </c>
      <c r="F59" s="40">
        <v>0</v>
      </c>
      <c r="G59" s="40">
        <v>0</v>
      </c>
      <c r="I59" s="39">
        <v>0</v>
      </c>
      <c r="J59" s="40">
        <v>0</v>
      </c>
      <c r="K59" s="40">
        <v>0</v>
      </c>
    </row>
    <row r="60" spans="2:11" x14ac:dyDescent="0.3">
      <c r="C60" s="19" t="s">
        <v>138</v>
      </c>
      <c r="E60" s="39">
        <v>0</v>
      </c>
      <c r="F60" s="40">
        <v>0</v>
      </c>
      <c r="G60" s="40">
        <v>0</v>
      </c>
      <c r="I60" s="39">
        <v>0</v>
      </c>
      <c r="J60" s="40">
        <v>0</v>
      </c>
      <c r="K60" s="40">
        <v>0</v>
      </c>
    </row>
    <row r="61" spans="2:11" x14ac:dyDescent="0.3">
      <c r="B61" s="26" t="s">
        <v>139</v>
      </c>
      <c r="C61" s="26"/>
      <c r="E61" s="42"/>
      <c r="F61" s="43"/>
      <c r="G61" s="43"/>
      <c r="I61" s="42"/>
      <c r="J61" s="43">
        <v>0</v>
      </c>
      <c r="K61" s="43">
        <v>0</v>
      </c>
    </row>
    <row r="62" spans="2:11" x14ac:dyDescent="0.3">
      <c r="B62" s="44"/>
      <c r="C62" s="44" t="s">
        <v>140</v>
      </c>
      <c r="E62" s="45">
        <v>0</v>
      </c>
      <c r="F62" s="46">
        <v>0</v>
      </c>
      <c r="G62" s="46">
        <v>0</v>
      </c>
      <c r="I62" s="45">
        <v>0</v>
      </c>
      <c r="J62" s="46">
        <v>0</v>
      </c>
      <c r="K62" s="46">
        <v>0</v>
      </c>
    </row>
    <row r="63" spans="2:11" x14ac:dyDescent="0.3">
      <c r="B63" s="37"/>
      <c r="C63" s="37" t="s">
        <v>141</v>
      </c>
      <c r="E63" s="47">
        <v>0</v>
      </c>
      <c r="F63" s="48">
        <v>0</v>
      </c>
      <c r="G63" s="48">
        <v>0</v>
      </c>
      <c r="I63" s="47">
        <v>3.1518231449323313</v>
      </c>
      <c r="J63" s="48">
        <v>3.9559488721804511E-4</v>
      </c>
      <c r="K63" s="48">
        <v>2.3735693233082706E-5</v>
      </c>
    </row>
    <row r="64" spans="2:11" x14ac:dyDescent="0.3">
      <c r="B64" s="38"/>
      <c r="C64" s="38"/>
      <c r="E64" s="49"/>
      <c r="F64" s="50"/>
      <c r="G64" s="50"/>
      <c r="I64" s="49"/>
      <c r="J64" s="50"/>
      <c r="K64" s="50"/>
    </row>
  </sheetData>
  <mergeCells count="2">
    <mergeCell ref="E4:G5"/>
    <mergeCell ref="I4:K5"/>
  </mergeCells>
  <phoneticPr fontId="2" type="noConversion"/>
  <pageMargins left="0.25" right="0.25" top="0.75" bottom="0.75" header="0.3" footer="0.3"/>
  <pageSetup paperSize="8" scale="9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9967-293D-4703-8E84-2B34412198D1}">
  <sheetPr>
    <tabColor rgb="FF002060"/>
    <pageSetUpPr fitToPage="1"/>
  </sheetPr>
  <dimension ref="B1:BK52"/>
  <sheetViews>
    <sheetView zoomScale="70" zoomScaleNormal="70" workbookViewId="0">
      <selection activeCell="BR45" sqref="BR45"/>
    </sheetView>
  </sheetViews>
  <sheetFormatPr defaultColWidth="9" defaultRowHeight="12" outlineLevelCol="1" x14ac:dyDescent="0.3"/>
  <cols>
    <col min="1" max="1" width="9" style="19"/>
    <col min="2" max="2" width="30.875" style="19" customWidth="1"/>
    <col min="3" max="3" width="9" style="19"/>
    <col min="4" max="7" width="0" style="19" hidden="1" customWidth="1" outlineLevel="1"/>
    <col min="8" max="8" width="9" style="19" collapsed="1"/>
    <col min="9" max="12" width="0" style="19" hidden="1" customWidth="1" outlineLevel="1"/>
    <col min="13" max="13" width="9" style="19" collapsed="1"/>
    <col min="14" max="17" width="0" style="19" hidden="1" customWidth="1" outlineLevel="1"/>
    <col min="18" max="18" width="9" style="19" collapsed="1"/>
    <col min="19" max="22" width="0" style="19" hidden="1" customWidth="1" outlineLevel="1"/>
    <col min="23" max="23" width="9" style="19" collapsed="1"/>
    <col min="24" max="27" width="0" style="19" hidden="1" customWidth="1" outlineLevel="1"/>
    <col min="28" max="28" width="9" style="19" collapsed="1"/>
    <col min="29" max="32" width="0" style="19" hidden="1" customWidth="1" outlineLevel="1"/>
    <col min="33" max="33" width="9" style="19" collapsed="1"/>
    <col min="34" max="37" width="9" style="19" customWidth="1" outlineLevel="1"/>
    <col min="38" max="38" width="9" style="19"/>
    <col min="39" max="42" width="9" style="19" hidden="1" customWidth="1" outlineLevel="1"/>
    <col min="43" max="43" width="9" style="19" collapsed="1"/>
    <col min="44" max="47" width="9" style="19" hidden="1" customWidth="1" outlineLevel="1"/>
    <col min="48" max="48" width="9" style="19" collapsed="1"/>
    <col min="49" max="52" width="9" style="19" hidden="1" customWidth="1" outlineLevel="1"/>
    <col min="53" max="53" width="9" style="19" collapsed="1"/>
    <col min="54" max="57" width="9" style="19" hidden="1" customWidth="1" outlineLevel="1"/>
    <col min="58" max="58" width="9" style="19" customWidth="1" collapsed="1"/>
    <col min="59" max="62" width="9" style="19" hidden="1" customWidth="1" outlineLevel="1"/>
    <col min="63" max="63" width="9" style="19" customWidth="1" collapsed="1"/>
    <col min="64" max="16384" width="9" style="19"/>
  </cols>
  <sheetData>
    <row r="1" spans="2:63" x14ac:dyDescent="0.3">
      <c r="BB1" s="102" t="s">
        <v>212</v>
      </c>
      <c r="BC1" s="103"/>
      <c r="BD1" s="103"/>
      <c r="BE1" s="103"/>
      <c r="BF1" s="103"/>
      <c r="BG1" s="103"/>
      <c r="BH1" s="103"/>
      <c r="BI1" s="103"/>
      <c r="BJ1" s="103"/>
      <c r="BK1" s="103"/>
    </row>
    <row r="2" spans="2:63" ht="13.5" x14ac:dyDescent="0.3">
      <c r="BA2" s="7" t="s">
        <v>0</v>
      </c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2:63" x14ac:dyDescent="0.3"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2:63" x14ac:dyDescent="0.3">
      <c r="B4" s="18" t="s">
        <v>41</v>
      </c>
      <c r="C4" s="18">
        <v>1990</v>
      </c>
      <c r="D4" s="18">
        <v>1991</v>
      </c>
      <c r="E4" s="18">
        <v>1992</v>
      </c>
      <c r="F4" s="18">
        <v>1993</v>
      </c>
      <c r="G4" s="18">
        <v>1994</v>
      </c>
      <c r="H4" s="18">
        <v>1995</v>
      </c>
      <c r="I4" s="18">
        <v>1996</v>
      </c>
      <c r="J4" s="18">
        <v>1997</v>
      </c>
      <c r="K4" s="18">
        <v>1998</v>
      </c>
      <c r="L4" s="18">
        <v>1999</v>
      </c>
      <c r="M4" s="18">
        <v>2000</v>
      </c>
      <c r="N4" s="18">
        <v>2001</v>
      </c>
      <c r="O4" s="18">
        <v>2002</v>
      </c>
      <c r="P4" s="18">
        <v>2003</v>
      </c>
      <c r="Q4" s="18">
        <v>2004</v>
      </c>
      <c r="R4" s="18">
        <v>2005</v>
      </c>
      <c r="S4" s="18">
        <v>2006</v>
      </c>
      <c r="T4" s="18">
        <v>2007</v>
      </c>
      <c r="U4" s="18">
        <v>2008</v>
      </c>
      <c r="V4" s="18">
        <v>2009</v>
      </c>
      <c r="W4" s="18">
        <v>2010</v>
      </c>
      <c r="X4" s="18">
        <v>2011</v>
      </c>
      <c r="Y4" s="18">
        <v>2012</v>
      </c>
      <c r="Z4" s="18">
        <v>2013</v>
      </c>
      <c r="AA4" s="18">
        <v>2014</v>
      </c>
      <c r="AB4" s="18">
        <v>2015</v>
      </c>
      <c r="AC4" s="18">
        <v>2016</v>
      </c>
      <c r="AD4" s="18">
        <v>2017</v>
      </c>
      <c r="AE4" s="18">
        <v>2018</v>
      </c>
      <c r="AF4" s="18">
        <v>2019</v>
      </c>
      <c r="AG4" s="18">
        <v>2020</v>
      </c>
      <c r="AH4" s="18">
        <v>2021</v>
      </c>
      <c r="AI4" s="18">
        <v>2022</v>
      </c>
      <c r="AJ4" s="18">
        <v>2023</v>
      </c>
      <c r="AK4" s="18">
        <v>2024</v>
      </c>
      <c r="AL4" s="18">
        <v>2025</v>
      </c>
      <c r="AM4" s="18">
        <v>2026</v>
      </c>
      <c r="AN4" s="18">
        <v>2027</v>
      </c>
      <c r="AO4" s="18">
        <v>2028</v>
      </c>
      <c r="AP4" s="18">
        <v>2029</v>
      </c>
      <c r="AQ4" s="18">
        <v>2030</v>
      </c>
      <c r="AR4" s="18">
        <v>2031</v>
      </c>
      <c r="AS4" s="18">
        <v>2032</v>
      </c>
      <c r="AT4" s="18">
        <v>2033</v>
      </c>
      <c r="AU4" s="18">
        <v>2034</v>
      </c>
      <c r="AV4" s="18">
        <v>2035</v>
      </c>
      <c r="AW4" s="18">
        <v>2036</v>
      </c>
      <c r="AX4" s="18">
        <v>2037</v>
      </c>
      <c r="AY4" s="18">
        <v>2038</v>
      </c>
      <c r="AZ4" s="18">
        <v>2039</v>
      </c>
      <c r="BA4" s="18">
        <v>2040</v>
      </c>
      <c r="BB4" s="69">
        <v>2041</v>
      </c>
      <c r="BC4" s="69">
        <v>2042</v>
      </c>
      <c r="BD4" s="69">
        <v>2043</v>
      </c>
      <c r="BE4" s="69">
        <v>2044</v>
      </c>
      <c r="BF4" s="69">
        <v>2045</v>
      </c>
      <c r="BG4" s="69">
        <v>2046</v>
      </c>
      <c r="BH4" s="69">
        <v>2047</v>
      </c>
      <c r="BI4" s="69">
        <v>2048</v>
      </c>
      <c r="BJ4" s="69">
        <v>2049</v>
      </c>
      <c r="BK4" s="69">
        <v>2050</v>
      </c>
    </row>
    <row r="6" spans="2:63" x14ac:dyDescent="0.3">
      <c r="B6" s="25" t="s">
        <v>6</v>
      </c>
      <c r="C6" s="28">
        <v>42869.283000000003</v>
      </c>
      <c r="D6" s="28">
        <v>43295.703999999998</v>
      </c>
      <c r="E6" s="28">
        <v>43747.962</v>
      </c>
      <c r="F6" s="28">
        <v>44194.627999999997</v>
      </c>
      <c r="G6" s="28">
        <v>44641.54</v>
      </c>
      <c r="H6" s="28">
        <v>45092.991000000002</v>
      </c>
      <c r="I6" s="28">
        <v>45524.680999999997</v>
      </c>
      <c r="J6" s="28">
        <v>45953.58</v>
      </c>
      <c r="K6" s="28">
        <v>46286.502999999997</v>
      </c>
      <c r="L6" s="28">
        <v>46616.677000000003</v>
      </c>
      <c r="M6" s="28">
        <v>47008.110999999997</v>
      </c>
      <c r="N6" s="28">
        <v>47370.163999999997</v>
      </c>
      <c r="O6" s="28">
        <v>47644.735999999997</v>
      </c>
      <c r="P6" s="28">
        <v>47892.33</v>
      </c>
      <c r="Q6" s="28">
        <v>48082.519</v>
      </c>
      <c r="R6" s="28">
        <v>48184.561000000002</v>
      </c>
      <c r="S6" s="28">
        <v>48438.292000000001</v>
      </c>
      <c r="T6" s="28">
        <v>48683.637999999999</v>
      </c>
      <c r="U6" s="28">
        <v>49054.707999999999</v>
      </c>
      <c r="V6" s="28">
        <v>49307.834999999999</v>
      </c>
      <c r="W6" s="28">
        <v>49554.112000000001</v>
      </c>
      <c r="X6" s="28">
        <v>49936.637999999999</v>
      </c>
      <c r="Y6" s="28">
        <v>50199.853000000003</v>
      </c>
      <c r="Z6" s="28">
        <v>50428.892999999996</v>
      </c>
      <c r="AA6" s="28">
        <v>50746.659</v>
      </c>
      <c r="AB6" s="28">
        <v>51014.947</v>
      </c>
      <c r="AC6" s="28">
        <v>51217.803</v>
      </c>
      <c r="AD6" s="28">
        <v>51361.911</v>
      </c>
      <c r="AE6" s="28">
        <v>51585.057999999997</v>
      </c>
      <c r="AF6" s="28">
        <v>51764.822</v>
      </c>
      <c r="AG6" s="28">
        <v>51836.239000000001</v>
      </c>
      <c r="AH6" s="28">
        <v>51769.538999999997</v>
      </c>
      <c r="AI6" s="28">
        <v>51672.569000000003</v>
      </c>
      <c r="AJ6" s="28">
        <v>51712.618999999999</v>
      </c>
      <c r="AK6" s="28">
        <v>51751.065000000002</v>
      </c>
      <c r="AL6" s="28">
        <v>51684.563999999998</v>
      </c>
      <c r="AM6" s="28">
        <v>51609.120999999999</v>
      </c>
      <c r="AN6" s="28">
        <v>51534.550999999999</v>
      </c>
      <c r="AO6" s="28">
        <v>51459.877</v>
      </c>
      <c r="AP6" s="28">
        <v>51384.052000000003</v>
      </c>
      <c r="AQ6" s="28">
        <v>51305.713000000003</v>
      </c>
      <c r="AR6" s="28">
        <v>51223.269</v>
      </c>
      <c r="AS6" s="28">
        <v>51135.264999999999</v>
      </c>
      <c r="AT6" s="28">
        <v>51040.631999999998</v>
      </c>
      <c r="AU6" s="28">
        <v>50937.726000000002</v>
      </c>
      <c r="AV6" s="28">
        <v>50824.868000000002</v>
      </c>
      <c r="AW6" s="28">
        <v>50701.389000000003</v>
      </c>
      <c r="AX6" s="28">
        <v>50567.057000000001</v>
      </c>
      <c r="AY6" s="28">
        <v>50417.167000000001</v>
      </c>
      <c r="AZ6" s="28">
        <v>50247.656999999999</v>
      </c>
      <c r="BA6" s="28">
        <v>50059.218000000001</v>
      </c>
      <c r="BB6" s="72">
        <v>49851.637000000002</v>
      </c>
      <c r="BC6" s="72">
        <v>49625.415000000001</v>
      </c>
      <c r="BD6" s="72">
        <v>49380.766000000003</v>
      </c>
      <c r="BE6" s="72">
        <v>49117.432000000001</v>
      </c>
      <c r="BF6" s="72">
        <v>48835.031000000003</v>
      </c>
      <c r="BG6" s="72">
        <v>48532.231</v>
      </c>
      <c r="BH6" s="72">
        <v>48208.374000000003</v>
      </c>
      <c r="BI6" s="72">
        <v>47863.071000000004</v>
      </c>
      <c r="BJ6" s="72">
        <v>47495.913999999997</v>
      </c>
      <c r="BK6" s="72">
        <v>47106.96</v>
      </c>
    </row>
    <row r="7" spans="2:63" x14ac:dyDescent="0.3">
      <c r="B7" s="20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</row>
    <row r="8" spans="2:63" x14ac:dyDescent="0.3">
      <c r="B8" s="25" t="s">
        <v>4</v>
      </c>
      <c r="C8" s="30">
        <v>454.14590000000004</v>
      </c>
      <c r="D8" s="30">
        <v>503.09399999999999</v>
      </c>
      <c r="E8" s="30">
        <v>534.279</v>
      </c>
      <c r="F8" s="30">
        <v>571.02390000000003</v>
      </c>
      <c r="G8" s="30">
        <v>623.9502</v>
      </c>
      <c r="H8" s="30">
        <v>683.94030000000009</v>
      </c>
      <c r="I8" s="30">
        <v>737.90800000000002</v>
      </c>
      <c r="J8" s="30">
        <v>783.44100000000003</v>
      </c>
      <c r="K8" s="30">
        <v>743.25480000000005</v>
      </c>
      <c r="L8" s="30">
        <v>828.48340000000007</v>
      </c>
      <c r="M8" s="30">
        <v>903.55090000000007</v>
      </c>
      <c r="N8" s="30">
        <v>947.39480000000003</v>
      </c>
      <c r="O8" s="30">
        <v>1020.5824</v>
      </c>
      <c r="P8" s="30">
        <v>1052.7031000000002</v>
      </c>
      <c r="Q8" s="30">
        <v>1107.4161999999999</v>
      </c>
      <c r="R8" s="30">
        <v>1155.1297</v>
      </c>
      <c r="S8" s="30">
        <v>1215.9395</v>
      </c>
      <c r="T8" s="30">
        <v>1286.4585</v>
      </c>
      <c r="U8" s="30">
        <v>1325.2193</v>
      </c>
      <c r="V8" s="30">
        <v>1335.7243000000001</v>
      </c>
      <c r="W8" s="30">
        <v>1426.6179999999999</v>
      </c>
      <c r="X8" s="30">
        <v>1479.1984</v>
      </c>
      <c r="Y8" s="30">
        <v>1514.7366000000002</v>
      </c>
      <c r="Z8" s="30">
        <v>1562.6736000000001</v>
      </c>
      <c r="AA8" s="30">
        <v>1612.7175</v>
      </c>
      <c r="AB8" s="30">
        <v>1658.0203999999999</v>
      </c>
      <c r="AC8" s="30">
        <v>1706.8803</v>
      </c>
      <c r="AD8" s="30">
        <v>1760.8115</v>
      </c>
      <c r="AE8" s="30">
        <v>1812.0054</v>
      </c>
      <c r="AF8" s="30">
        <v>1852.6663999999998</v>
      </c>
      <c r="AG8" s="30">
        <v>1839.5233000000001</v>
      </c>
      <c r="AH8" s="30">
        <v>1918.7098999999998</v>
      </c>
      <c r="AI8" s="30">
        <v>1968.8395</v>
      </c>
      <c r="AJ8" s="30">
        <v>1995.5513999999998</v>
      </c>
      <c r="AK8" s="34">
        <v>2039.7498873812397</v>
      </c>
      <c r="AL8" s="34">
        <v>2077.1870907852544</v>
      </c>
      <c r="AM8" s="34">
        <v>2111.6105977859124</v>
      </c>
      <c r="AN8" s="34">
        <v>2144.2258283056158</v>
      </c>
      <c r="AO8" s="34">
        <v>2174.8914102981266</v>
      </c>
      <c r="AP8" s="34">
        <v>2204.3945942022301</v>
      </c>
      <c r="AQ8" s="34">
        <v>2231.2499172768148</v>
      </c>
      <c r="AR8" s="34">
        <v>2256.807982935085</v>
      </c>
      <c r="AS8" s="34">
        <v>2282.0369985540756</v>
      </c>
      <c r="AT8" s="34">
        <v>2306.5453458976681</v>
      </c>
      <c r="AU8" s="34">
        <v>2328.7088472448777</v>
      </c>
      <c r="AV8" s="34">
        <v>2350.5775320110665</v>
      </c>
      <c r="AW8" s="34">
        <v>2372.1926693203204</v>
      </c>
      <c r="AX8" s="34">
        <v>2392.8726142434193</v>
      </c>
      <c r="AY8" s="34">
        <v>2412.7520673393196</v>
      </c>
      <c r="AZ8" s="34">
        <v>2430.5990272775252</v>
      </c>
      <c r="BA8" s="34">
        <v>2446.6623013526587</v>
      </c>
      <c r="BB8" s="73">
        <v>2461.5963593565766</v>
      </c>
      <c r="BC8" s="73">
        <v>2475.4160410329546</v>
      </c>
      <c r="BD8" s="73">
        <v>2488.3691482604427</v>
      </c>
      <c r="BE8" s="73">
        <v>2500.3006919722552</v>
      </c>
      <c r="BF8" s="73">
        <v>2510.081585980166</v>
      </c>
      <c r="BG8" s="73">
        <v>2518.5752800001828</v>
      </c>
      <c r="BH8" s="73">
        <v>2525.6622897475931</v>
      </c>
      <c r="BI8" s="73">
        <v>2531.92086718164</v>
      </c>
      <c r="BJ8" s="73">
        <v>2536.6472029045985</v>
      </c>
      <c r="BK8" s="73">
        <v>2539.7993230319444</v>
      </c>
    </row>
    <row r="9" spans="2:63" x14ac:dyDescent="0.3">
      <c r="B9" s="21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</row>
    <row r="10" spans="2:63" x14ac:dyDescent="0.3">
      <c r="B10" s="25" t="s">
        <v>35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8"/>
      <c r="BC10" s="38"/>
      <c r="BD10" s="38"/>
      <c r="BE10" s="38"/>
      <c r="BF10" s="38"/>
      <c r="BG10" s="38"/>
      <c r="BH10" s="38"/>
      <c r="BI10" s="38"/>
      <c r="BJ10" s="38"/>
      <c r="BK10" s="38"/>
    </row>
    <row r="11" spans="2:63" x14ac:dyDescent="0.3">
      <c r="B11" s="20" t="s">
        <v>36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70"/>
      <c r="BC11" s="70"/>
      <c r="BD11" s="70"/>
      <c r="BE11" s="70"/>
      <c r="BF11" s="70"/>
      <c r="BG11" s="70"/>
      <c r="BH11" s="70"/>
      <c r="BI11" s="70"/>
      <c r="BJ11" s="70"/>
      <c r="BK11" s="70"/>
    </row>
    <row r="12" spans="2:63" x14ac:dyDescent="0.3">
      <c r="B12" s="23" t="s">
        <v>11</v>
      </c>
      <c r="C12" s="32">
        <v>19.47825853377055</v>
      </c>
      <c r="D12" s="32">
        <v>20.035853548479398</v>
      </c>
      <c r="E12" s="32">
        <v>22.097775631006495</v>
      </c>
      <c r="F12" s="32">
        <v>21.363121788706028</v>
      </c>
      <c r="G12" s="32">
        <v>21.459341435543074</v>
      </c>
      <c r="H12" s="32">
        <v>23.593146610739936</v>
      </c>
      <c r="I12" s="32">
        <v>24.729182388618817</v>
      </c>
      <c r="J12" s="32">
        <v>25.735925035957528</v>
      </c>
      <c r="K12" s="32">
        <v>24.100512910349618</v>
      </c>
      <c r="L12" s="32">
        <v>25.439728664962882</v>
      </c>
      <c r="M12" s="32">
        <v>26.148203512255648</v>
      </c>
      <c r="N12" s="32">
        <v>26.233655091869188</v>
      </c>
      <c r="O12" s="32">
        <v>25.818501437477209</v>
      </c>
      <c r="P12" s="32">
        <v>24.078959900109471</v>
      </c>
      <c r="Q12" s="32">
        <v>26.211200870387895</v>
      </c>
      <c r="R12" s="32">
        <v>26.217451913897563</v>
      </c>
      <c r="S12" s="32">
        <v>26.698168617331707</v>
      </c>
      <c r="T12" s="32">
        <v>27.85667462170623</v>
      </c>
      <c r="U12" s="32">
        <v>29.708215964813558</v>
      </c>
      <c r="V12" s="32">
        <v>31.16751967263011</v>
      </c>
      <c r="W12" s="32">
        <v>30.433604346189497</v>
      </c>
      <c r="X12" s="32">
        <v>30.08660698636784</v>
      </c>
      <c r="Y12" s="32">
        <v>30.194471867921511</v>
      </c>
      <c r="Z12" s="32">
        <v>31.753329061755089</v>
      </c>
      <c r="AA12" s="32">
        <v>33.07803081270751</v>
      </c>
      <c r="AB12" s="32">
        <v>33.077386398307631</v>
      </c>
      <c r="AC12" s="32">
        <v>31.688668353477876</v>
      </c>
      <c r="AD12" s="32">
        <v>32.29417155485072</v>
      </c>
      <c r="AE12" s="32">
        <v>32.089917818368804</v>
      </c>
      <c r="AF12" s="32">
        <v>33.390160232405819</v>
      </c>
      <c r="AG12" s="32">
        <v>31.505440786890524</v>
      </c>
      <c r="AH12" s="32">
        <v>32.906207359591974</v>
      </c>
      <c r="AI12" s="32">
        <v>32.548805977768716</v>
      </c>
      <c r="AJ12" s="32">
        <v>32.837748112488669</v>
      </c>
      <c r="AK12" s="32">
        <v>33.185930489956959</v>
      </c>
      <c r="AL12" s="32">
        <v>33.470786266451292</v>
      </c>
      <c r="AM12" s="32">
        <v>33.701440912531041</v>
      </c>
      <c r="AN12" s="32">
        <v>33.894825271897489</v>
      </c>
      <c r="AO12" s="32">
        <v>34.051566547398053</v>
      </c>
      <c r="AP12" s="32">
        <v>34.1835291304292</v>
      </c>
      <c r="AQ12" s="32">
        <v>34.272061056922404</v>
      </c>
      <c r="AR12" s="32">
        <v>34.336825592204448</v>
      </c>
      <c r="AS12" s="32">
        <v>34.391108892046219</v>
      </c>
      <c r="AT12" s="32">
        <v>34.427607590567213</v>
      </c>
      <c r="AU12" s="32">
        <v>34.422490304027917</v>
      </c>
      <c r="AV12" s="32">
        <v>34.406761125372043</v>
      </c>
      <c r="AW12" s="32">
        <v>34.378564722435215</v>
      </c>
      <c r="AX12" s="32">
        <v>34.328231831676078</v>
      </c>
      <c r="AY12" s="32">
        <v>34.25809239618399</v>
      </c>
      <c r="AZ12" s="32">
        <v>34.151204155061222</v>
      </c>
      <c r="BA12" s="32">
        <v>34.011954818529567</v>
      </c>
      <c r="BB12" s="74">
        <v>33.850177274359048</v>
      </c>
      <c r="BC12" s="74">
        <v>33.666624372281007</v>
      </c>
      <c r="BD12" s="74">
        <v>33.465183477835446</v>
      </c>
      <c r="BE12" s="74">
        <v>33.244245314789147</v>
      </c>
      <c r="BF12" s="74">
        <v>32.989501923451108</v>
      </c>
      <c r="BG12" s="74">
        <v>32.71323059365703</v>
      </c>
      <c r="BH12" s="74">
        <v>32.414572553661962</v>
      </c>
      <c r="BI12" s="74">
        <v>32.101598845938447</v>
      </c>
      <c r="BJ12" s="74">
        <v>31.765973876716018</v>
      </c>
      <c r="BK12" s="74">
        <v>31.407993623544886</v>
      </c>
    </row>
    <row r="13" spans="2:63" x14ac:dyDescent="0.3">
      <c r="B13" s="23" t="s">
        <v>12</v>
      </c>
      <c r="C13" s="32">
        <v>2.7926142269012324</v>
      </c>
      <c r="D13" s="32">
        <v>2.9910584971566867</v>
      </c>
      <c r="E13" s="32">
        <v>3.0310567065809293</v>
      </c>
      <c r="F13" s="32">
        <v>2.8605003720430382</v>
      </c>
      <c r="G13" s="32">
        <v>2.8571112036175621</v>
      </c>
      <c r="H13" s="32">
        <v>2.604432318956925</v>
      </c>
      <c r="I13" s="32">
        <v>2.6426685241891086</v>
      </c>
      <c r="J13" s="32">
        <v>2.7940740627245311</v>
      </c>
      <c r="K13" s="32">
        <v>2.6221917447365928</v>
      </c>
      <c r="L13" s="32">
        <v>2.658854910055874</v>
      </c>
      <c r="M13" s="32">
        <v>2.5012811153547765</v>
      </c>
      <c r="N13" s="32">
        <v>2.5848827642109002</v>
      </c>
      <c r="O13" s="32">
        <v>2.562342487424274</v>
      </c>
      <c r="P13" s="32">
        <v>2.665058073188773</v>
      </c>
      <c r="Q13" s="32">
        <v>2.612072036016051</v>
      </c>
      <c r="R13" s="32">
        <v>2.9062894172552762</v>
      </c>
      <c r="S13" s="32">
        <v>3.2032865713414451</v>
      </c>
      <c r="T13" s="32">
        <v>3.5661934285869221</v>
      </c>
      <c r="U13" s="32">
        <v>3.5983188023602692</v>
      </c>
      <c r="V13" s="32">
        <v>3.6528393655624685</v>
      </c>
      <c r="W13" s="32">
        <v>3.3961298092283716</v>
      </c>
      <c r="X13" s="32">
        <v>3.3424243373791063</v>
      </c>
      <c r="Y13" s="32">
        <v>3.2300698524144891</v>
      </c>
      <c r="Z13" s="32">
        <v>2.9904007975186087</v>
      </c>
      <c r="AA13" s="32">
        <v>3.1901281704365076</v>
      </c>
      <c r="AB13" s="32">
        <v>3.1430167004469296</v>
      </c>
      <c r="AC13" s="32">
        <v>2.5339626540160882</v>
      </c>
      <c r="AD13" s="32">
        <v>2.6862434166128248</v>
      </c>
      <c r="AE13" s="32">
        <v>2.7369574159997883</v>
      </c>
      <c r="AF13" s="32">
        <v>2.8216223987996973</v>
      </c>
      <c r="AG13" s="32">
        <v>2.8025737338534578</v>
      </c>
      <c r="AH13" s="32">
        <v>3.0487137042124322</v>
      </c>
      <c r="AI13" s="32">
        <v>2.8405268336952303</v>
      </c>
      <c r="AJ13" s="32">
        <v>2.8690805796772785</v>
      </c>
      <c r="AK13" s="32">
        <v>2.9005672514142731</v>
      </c>
      <c r="AL13" s="32">
        <v>2.9243352376879814</v>
      </c>
      <c r="AM13" s="32">
        <v>2.9406445343222813</v>
      </c>
      <c r="AN13" s="32">
        <v>2.9508458252544036</v>
      </c>
      <c r="AO13" s="32">
        <v>2.9548144062323392</v>
      </c>
      <c r="AP13" s="32">
        <v>2.9536669256132759</v>
      </c>
      <c r="AQ13" s="32">
        <v>2.9459096921844288</v>
      </c>
      <c r="AR13" s="32">
        <v>2.9331086931240322</v>
      </c>
      <c r="AS13" s="32">
        <v>2.9165220270990782</v>
      </c>
      <c r="AT13" s="32">
        <v>2.8975186447863774</v>
      </c>
      <c r="AU13" s="32">
        <v>2.8743811198460616</v>
      </c>
      <c r="AV13" s="32">
        <v>2.8498293679620175</v>
      </c>
      <c r="AW13" s="32">
        <v>2.8244387455638678</v>
      </c>
      <c r="AX13" s="32">
        <v>2.7974452570305228</v>
      </c>
      <c r="AY13" s="32">
        <v>2.769080014928456</v>
      </c>
      <c r="AZ13" s="32">
        <v>2.7380222649849575</v>
      </c>
      <c r="BA13" s="32">
        <v>2.7046910601035883</v>
      </c>
      <c r="BB13" s="74">
        <v>2.6699225551279708</v>
      </c>
      <c r="BC13" s="74">
        <v>2.6338163875498659</v>
      </c>
      <c r="BD13" s="74">
        <v>2.5967128777717825</v>
      </c>
      <c r="BE13" s="74">
        <v>2.5585188802765106</v>
      </c>
      <c r="BF13" s="74">
        <v>2.5181754925810362</v>
      </c>
      <c r="BG13" s="74">
        <v>2.476671740438062</v>
      </c>
      <c r="BH13" s="74">
        <v>2.4339789466847899</v>
      </c>
      <c r="BI13" s="74">
        <v>2.3907350221497765</v>
      </c>
      <c r="BJ13" s="74">
        <v>2.3463457341092067</v>
      </c>
      <c r="BK13" s="74">
        <v>2.3008690239333043</v>
      </c>
    </row>
    <row r="14" spans="2:63" x14ac:dyDescent="0.3">
      <c r="B14" s="20" t="s">
        <v>13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74"/>
      <c r="BC14" s="74"/>
      <c r="BD14" s="74"/>
      <c r="BE14" s="74"/>
      <c r="BF14" s="74"/>
      <c r="BG14" s="74"/>
      <c r="BH14" s="74"/>
      <c r="BI14" s="74"/>
      <c r="BJ14" s="74"/>
      <c r="BK14" s="74"/>
    </row>
    <row r="15" spans="2:63" x14ac:dyDescent="0.3">
      <c r="B15" s="23" t="s">
        <v>13</v>
      </c>
      <c r="C15" s="32">
        <v>4.0947230665786156</v>
      </c>
      <c r="D15" s="32">
        <v>4.1928998283282271</v>
      </c>
      <c r="E15" s="32">
        <v>3.71687601232605</v>
      </c>
      <c r="F15" s="32">
        <v>3.6774291246194477</v>
      </c>
      <c r="G15" s="32">
        <v>4.0563327912670477</v>
      </c>
      <c r="H15" s="32">
        <v>4.0242089532778005</v>
      </c>
      <c r="I15" s="32">
        <v>4.0146075113241162</v>
      </c>
      <c r="J15" s="32">
        <v>3.9632944520438085</v>
      </c>
      <c r="K15" s="32">
        <v>3.2651942929655307</v>
      </c>
      <c r="L15" s="32">
        <v>3.5571593227724421</v>
      </c>
      <c r="M15" s="32">
        <v>3.5991830960846309</v>
      </c>
      <c r="N15" s="32">
        <v>3.6523233616236959</v>
      </c>
      <c r="O15" s="32">
        <v>3.6491361743302937</v>
      </c>
      <c r="P15" s="32">
        <v>3.7313608615294926</v>
      </c>
      <c r="Q15" s="32">
        <v>3.594092925325417</v>
      </c>
      <c r="R15" s="32">
        <v>3.5190840695864432</v>
      </c>
      <c r="S15" s="32">
        <v>3.4848691990767215</v>
      </c>
      <c r="T15" s="32">
        <v>3.2782674661684821</v>
      </c>
      <c r="U15" s="32">
        <v>3.270541097661205</v>
      </c>
      <c r="V15" s="32">
        <v>3.1941242905944831</v>
      </c>
      <c r="W15" s="32">
        <v>2.888219198176158</v>
      </c>
      <c r="X15" s="32">
        <v>2.5523037776151498</v>
      </c>
      <c r="Y15" s="32">
        <v>2.4596583662571456</v>
      </c>
      <c r="Z15" s="32">
        <v>2.5614765993579445</v>
      </c>
      <c r="AA15" s="32">
        <v>2.5731653107641463</v>
      </c>
      <c r="AB15" s="32">
        <v>2.3381576147613941</v>
      </c>
      <c r="AC15" s="32">
        <v>2.5061289052857805</v>
      </c>
      <c r="AD15" s="32">
        <v>2.4054852595348821</v>
      </c>
      <c r="AE15" s="32">
        <v>2.2264701998267395</v>
      </c>
      <c r="AF15" s="32">
        <v>2.0859730750513563</v>
      </c>
      <c r="AG15" s="32">
        <v>2.0199456186365929</v>
      </c>
      <c r="AH15" s="32">
        <v>2.1095772123423218</v>
      </c>
      <c r="AI15" s="32">
        <v>1.9815745052340195</v>
      </c>
      <c r="AJ15" s="32">
        <v>2.0013896014050525</v>
      </c>
      <c r="AK15" s="32">
        <v>2.0203623635667176</v>
      </c>
      <c r="AL15" s="32">
        <v>2.0352508926963591</v>
      </c>
      <c r="AM15" s="32">
        <v>2.0465910955237741</v>
      </c>
      <c r="AN15" s="32">
        <v>2.0554109019577704</v>
      </c>
      <c r="AO15" s="32">
        <v>2.0617446997663706</v>
      </c>
      <c r="AP15" s="32">
        <v>2.0663221659094515</v>
      </c>
      <c r="AQ15" s="32">
        <v>2.0680289215820409</v>
      </c>
      <c r="AR15" s="32">
        <v>2.0680521693518306</v>
      </c>
      <c r="AS15" s="32">
        <v>2.0672034530622176</v>
      </c>
      <c r="AT15" s="32">
        <v>2.0651623051815835</v>
      </c>
      <c r="AU15" s="32">
        <v>2.0605213226359318</v>
      </c>
      <c r="AV15" s="32">
        <v>2.0551507751875908</v>
      </c>
      <c r="AW15" s="32">
        <v>2.049083591605982</v>
      </c>
      <c r="AX15" s="32">
        <v>2.0417481268499906</v>
      </c>
      <c r="AY15" s="32">
        <v>2.0332897021081746</v>
      </c>
      <c r="AZ15" s="32">
        <v>2.0227109130205543</v>
      </c>
      <c r="BA15" s="32">
        <v>2.0102833040096688</v>
      </c>
      <c r="BB15" s="74">
        <v>1.9965972605335873</v>
      </c>
      <c r="BC15" s="74">
        <v>1.9817037844119025</v>
      </c>
      <c r="BD15" s="74">
        <v>1.9658375565288311</v>
      </c>
      <c r="BE15" s="74">
        <v>1.9489090946528451</v>
      </c>
      <c r="BF15" s="74">
        <v>1.9300866711546842</v>
      </c>
      <c r="BG15" s="74">
        <v>1.9100974820014553</v>
      </c>
      <c r="BH15" s="74">
        <v>1.8888974127108746</v>
      </c>
      <c r="BI15" s="74">
        <v>1.8669620226782178</v>
      </c>
      <c r="BJ15" s="74">
        <v>1.8438108185363615</v>
      </c>
      <c r="BK15" s="74">
        <v>1.8194671011462904</v>
      </c>
    </row>
    <row r="16" spans="2:63" x14ac:dyDescent="0.3">
      <c r="B16" s="20" t="s">
        <v>37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74"/>
      <c r="BC16" s="74"/>
      <c r="BD16" s="74"/>
      <c r="BE16" s="74"/>
      <c r="BF16" s="74"/>
      <c r="BG16" s="74"/>
      <c r="BH16" s="74"/>
      <c r="BI16" s="74"/>
      <c r="BJ16" s="74"/>
      <c r="BK16" s="74"/>
    </row>
    <row r="17" spans="2:63" x14ac:dyDescent="0.3">
      <c r="B17" s="23" t="s">
        <v>14</v>
      </c>
      <c r="C17" s="32">
        <v>11.55796449829292</v>
      </c>
      <c r="D17" s="32">
        <v>12.820107354466451</v>
      </c>
      <c r="E17" s="32">
        <v>13.116168926536188</v>
      </c>
      <c r="F17" s="32">
        <v>13.57865359578572</v>
      </c>
      <c r="G17" s="32">
        <v>14.520829763079151</v>
      </c>
      <c r="H17" s="32">
        <v>14.940756679885812</v>
      </c>
      <c r="I17" s="32">
        <v>15.845400476981009</v>
      </c>
      <c r="J17" s="32">
        <v>16.053002629626395</v>
      </c>
      <c r="K17" s="32">
        <v>15.072975135038812</v>
      </c>
      <c r="L17" s="32">
        <v>15.775255725248476</v>
      </c>
      <c r="M17" s="32">
        <v>17.189605328411318</v>
      </c>
      <c r="N17" s="32">
        <v>17.280146019816456</v>
      </c>
      <c r="O17" s="32">
        <v>18.202234933643346</v>
      </c>
      <c r="P17" s="32">
        <v>17.934359169514828</v>
      </c>
      <c r="Q17" s="32">
        <v>18.383612224578343</v>
      </c>
      <c r="R17" s="32">
        <v>18.28765134408409</v>
      </c>
      <c r="S17" s="32">
        <v>18.415893587627899</v>
      </c>
      <c r="T17" s="32">
        <v>18.641205078500551</v>
      </c>
      <c r="U17" s="32">
        <v>19.123426086017556</v>
      </c>
      <c r="V17" s="32">
        <v>18.678003491336188</v>
      </c>
      <c r="W17" s="32">
        <v>18.857389066334573</v>
      </c>
      <c r="X17" s="32">
        <v>18.730786678519436</v>
      </c>
      <c r="Y17" s="32">
        <v>19.848542025991012</v>
      </c>
      <c r="Z17" s="32">
        <v>21.115791495305647</v>
      </c>
      <c r="AA17" s="32">
        <v>21.28353058732403</v>
      </c>
      <c r="AB17" s="32">
        <v>22.178484603576887</v>
      </c>
      <c r="AC17" s="32">
        <v>22.13743561270579</v>
      </c>
      <c r="AD17" s="32">
        <v>22.987360542999998</v>
      </c>
      <c r="AE17" s="32">
        <v>23.641632481369495</v>
      </c>
      <c r="AF17" s="32">
        <v>24.501608678590383</v>
      </c>
      <c r="AG17" s="32">
        <v>25.15428448355355</v>
      </c>
      <c r="AH17" s="32">
        <v>25.614849943728252</v>
      </c>
      <c r="AI17" s="32">
        <v>25.999510507539821</v>
      </c>
      <c r="AJ17" s="32">
        <v>26.480653863738635</v>
      </c>
      <c r="AK17" s="32">
        <v>26.971239206839289</v>
      </c>
      <c r="AL17" s="32">
        <v>27.396482060717521</v>
      </c>
      <c r="AM17" s="32">
        <v>27.777421881705301</v>
      </c>
      <c r="AN17" s="32">
        <v>28.114698411968554</v>
      </c>
      <c r="AO17" s="32">
        <v>28.395386930453427</v>
      </c>
      <c r="AP17" s="32">
        <v>28.649797012890875</v>
      </c>
      <c r="AQ17" s="32">
        <v>28.86989670068596</v>
      </c>
      <c r="AR17" s="32">
        <v>29.075652048869156</v>
      </c>
      <c r="AS17" s="32">
        <v>29.275607078243489</v>
      </c>
      <c r="AT17" s="32">
        <v>29.456709840586651</v>
      </c>
      <c r="AU17" s="32">
        <v>29.594134073068005</v>
      </c>
      <c r="AV17" s="32">
        <v>29.7147360457429</v>
      </c>
      <c r="AW17" s="32">
        <v>29.824964898141069</v>
      </c>
      <c r="AX17" s="32">
        <v>29.91624905011447</v>
      </c>
      <c r="AY17" s="32">
        <v>29.990367396397964</v>
      </c>
      <c r="AZ17" s="32">
        <v>30.032185807420358</v>
      </c>
      <c r="BA17" s="32">
        <v>30.045140610832572</v>
      </c>
      <c r="BB17" s="74">
        <v>30.037566455789037</v>
      </c>
      <c r="BC17" s="74">
        <v>30.009858805996025</v>
      </c>
      <c r="BD17" s="74">
        <v>29.96522962720891</v>
      </c>
      <c r="BE17" s="74">
        <v>29.902007539831811</v>
      </c>
      <c r="BF17" s="74">
        <v>29.807019449929861</v>
      </c>
      <c r="BG17" s="74">
        <v>29.69098562535612</v>
      </c>
      <c r="BH17" s="74">
        <v>29.552847802327584</v>
      </c>
      <c r="BI17" s="74">
        <v>29.399709465550007</v>
      </c>
      <c r="BJ17" s="74">
        <v>29.223711590672821</v>
      </c>
      <c r="BK17" s="74">
        <v>29.024831695742336</v>
      </c>
    </row>
    <row r="18" spans="2:63" x14ac:dyDescent="0.3">
      <c r="B18" s="23" t="s">
        <v>15</v>
      </c>
      <c r="C18" s="32">
        <v>16.009936626332738</v>
      </c>
      <c r="D18" s="32">
        <v>15.694410409985577</v>
      </c>
      <c r="E18" s="32">
        <v>15.131527441781932</v>
      </c>
      <c r="F18" s="32">
        <v>13.654137772532161</v>
      </c>
      <c r="G18" s="32">
        <v>13.827089336577087</v>
      </c>
      <c r="H18" s="32">
        <v>13.32348658350268</v>
      </c>
      <c r="I18" s="32">
        <v>13.590021340399881</v>
      </c>
      <c r="J18" s="32">
        <v>13.970574633480989</v>
      </c>
      <c r="K18" s="32">
        <v>12.384046039622456</v>
      </c>
      <c r="L18" s="32">
        <v>15.550600777328606</v>
      </c>
      <c r="M18" s="32">
        <v>16.736302866477523</v>
      </c>
      <c r="N18" s="32">
        <v>16.89499698722917</v>
      </c>
      <c r="O18" s="32">
        <v>17.815738148491931</v>
      </c>
      <c r="P18" s="32">
        <v>16.026906163044693</v>
      </c>
      <c r="Q18" s="32">
        <v>15.176460980654426</v>
      </c>
      <c r="R18" s="32">
        <v>15.442209085428894</v>
      </c>
      <c r="S18" s="32">
        <v>16.097194348552868</v>
      </c>
      <c r="T18" s="32">
        <v>16.498849880295428</v>
      </c>
      <c r="U18" s="32">
        <v>17.239487278514929</v>
      </c>
      <c r="V18" s="32">
        <v>16.374905369009312</v>
      </c>
      <c r="W18" s="32">
        <v>17.869899682119573</v>
      </c>
      <c r="X18" s="32">
        <v>18.196277356172576</v>
      </c>
      <c r="Y18" s="32">
        <v>19.670629203975867</v>
      </c>
      <c r="Z18" s="32">
        <v>20.137692107053851</v>
      </c>
      <c r="AA18" s="32">
        <v>20.269489777719546</v>
      </c>
      <c r="AB18" s="32">
        <v>18.851123231059763</v>
      </c>
      <c r="AC18" s="32">
        <v>16.376831993134264</v>
      </c>
      <c r="AD18" s="32">
        <v>16.682250325186249</v>
      </c>
      <c r="AE18" s="32">
        <v>15.816597398681013</v>
      </c>
      <c r="AF18" s="32">
        <v>14.475501102691039</v>
      </c>
      <c r="AG18" s="32">
        <v>13.566680185254221</v>
      </c>
      <c r="AH18" s="32">
        <v>13.644992046943283</v>
      </c>
      <c r="AI18" s="32">
        <v>13.229723753178099</v>
      </c>
      <c r="AJ18" s="32">
        <v>13.295068107927957</v>
      </c>
      <c r="AK18" s="32">
        <v>13.337132423364498</v>
      </c>
      <c r="AL18" s="32">
        <v>13.38098504082568</v>
      </c>
      <c r="AM18" s="32">
        <v>13.38568798528337</v>
      </c>
      <c r="AN18" s="32">
        <v>13.367871206335735</v>
      </c>
      <c r="AO18" s="32">
        <v>13.344840808162534</v>
      </c>
      <c r="AP18" s="32">
        <v>13.311936621329345</v>
      </c>
      <c r="AQ18" s="32">
        <v>13.2612676655069</v>
      </c>
      <c r="AR18" s="32">
        <v>13.200325040102699</v>
      </c>
      <c r="AS18" s="32">
        <v>13.129096271710646</v>
      </c>
      <c r="AT18" s="32">
        <v>13.048708752316706</v>
      </c>
      <c r="AU18" s="32">
        <v>12.952361542856705</v>
      </c>
      <c r="AV18" s="32">
        <v>12.852109068094313</v>
      </c>
      <c r="AW18" s="32">
        <v>12.748140472102218</v>
      </c>
      <c r="AX18" s="32">
        <v>12.636991635821895</v>
      </c>
      <c r="AY18" s="32">
        <v>12.519685090678538</v>
      </c>
      <c r="AZ18" s="32">
        <v>12.390223532686004</v>
      </c>
      <c r="BA18" s="32">
        <v>12.250467355097411</v>
      </c>
      <c r="BB18" s="74">
        <v>12.104173305444231</v>
      </c>
      <c r="BC18" s="74">
        <v>11.951768875087501</v>
      </c>
      <c r="BD18" s="74">
        <v>11.794775577244305</v>
      </c>
      <c r="BE18" s="74">
        <v>11.632749279177721</v>
      </c>
      <c r="BF18" s="74">
        <v>11.460848008860772</v>
      </c>
      <c r="BG18" s="74">
        <v>11.283539392465137</v>
      </c>
      <c r="BH18" s="74">
        <v>11.100667052689781</v>
      </c>
      <c r="BI18" s="74">
        <v>10.915116533891137</v>
      </c>
      <c r="BJ18" s="74">
        <v>10.724153575237024</v>
      </c>
      <c r="BK18" s="74">
        <v>10.528015407413424</v>
      </c>
    </row>
    <row r="19" spans="2:63" x14ac:dyDescent="0.3">
      <c r="B19" s="23" t="s">
        <v>16</v>
      </c>
      <c r="C19" s="32">
        <v>7.0090658684348313</v>
      </c>
      <c r="D19" s="32">
        <v>7.6915646034262846</v>
      </c>
      <c r="E19" s="32">
        <v>8.1567591354880484</v>
      </c>
      <c r="F19" s="32">
        <v>8.2023805886820771</v>
      </c>
      <c r="G19" s="32">
        <v>9.3877949167490371</v>
      </c>
      <c r="H19" s="32">
        <v>9.8861647412245031</v>
      </c>
      <c r="I19" s="32">
        <v>9.9329117253292818</v>
      </c>
      <c r="J19" s="32">
        <v>10.419393335697901</v>
      </c>
      <c r="K19" s="32">
        <v>9.0354557660694184</v>
      </c>
      <c r="L19" s="32">
        <v>10.884358768288193</v>
      </c>
      <c r="M19" s="32">
        <v>11.312053991160374</v>
      </c>
      <c r="N19" s="32">
        <v>10.879039846437756</v>
      </c>
      <c r="O19" s="32">
        <v>11.981185260792934</v>
      </c>
      <c r="P19" s="32">
        <v>11.935881811851017</v>
      </c>
      <c r="Q19" s="32">
        <v>11.660554431866377</v>
      </c>
      <c r="R19" s="32">
        <v>11.740583540042213</v>
      </c>
      <c r="S19" s="32">
        <v>12.12310104538706</v>
      </c>
      <c r="T19" s="32">
        <v>12.230039227114144</v>
      </c>
      <c r="U19" s="32">
        <v>12.629971557176953</v>
      </c>
      <c r="V19" s="32">
        <v>13.128730606355473</v>
      </c>
      <c r="W19" s="32">
        <v>13.644765099092153</v>
      </c>
      <c r="X19" s="32">
        <v>13.741198739274605</v>
      </c>
      <c r="Y19" s="32">
        <v>13.730843697848078</v>
      </c>
      <c r="Z19" s="32">
        <v>13.693065257427687</v>
      </c>
      <c r="AA19" s="32">
        <v>14.200927647681892</v>
      </c>
      <c r="AB19" s="32">
        <v>14.358389567336031</v>
      </c>
      <c r="AC19" s="32">
        <v>15.597268724774025</v>
      </c>
      <c r="AD19" s="32">
        <v>14.923501792041172</v>
      </c>
      <c r="AE19" s="32">
        <v>15.148416417375248</v>
      </c>
      <c r="AF19" s="32">
        <v>14.95341183121849</v>
      </c>
      <c r="AG19" s="32">
        <v>14.858708636151857</v>
      </c>
      <c r="AH19" s="32">
        <v>14.874590971627786</v>
      </c>
      <c r="AI19" s="32">
        <v>14.045145172639076</v>
      </c>
      <c r="AJ19" s="32">
        <v>14.130436008476611</v>
      </c>
      <c r="AK19" s="32">
        <v>14.198423242333257</v>
      </c>
      <c r="AL19" s="32">
        <v>14.23539812153788</v>
      </c>
      <c r="AM19" s="32">
        <v>14.25290949903885</v>
      </c>
      <c r="AN19" s="32">
        <v>14.265196747243623</v>
      </c>
      <c r="AO19" s="32">
        <v>14.246499994701379</v>
      </c>
      <c r="AP19" s="32">
        <v>14.21179013015</v>
      </c>
      <c r="AQ19" s="32">
        <v>14.159829545563333</v>
      </c>
      <c r="AR19" s="32">
        <v>14.092616598965634</v>
      </c>
      <c r="AS19" s="32">
        <v>14.023009301371383</v>
      </c>
      <c r="AT19" s="32">
        <v>13.947538319016566</v>
      </c>
      <c r="AU19" s="32">
        <v>13.856922517879244</v>
      </c>
      <c r="AV19" s="32">
        <v>13.763939256457407</v>
      </c>
      <c r="AW19" s="32">
        <v>13.668940341443713</v>
      </c>
      <c r="AX19" s="32">
        <v>13.568105419746033</v>
      </c>
      <c r="AY19" s="32">
        <v>13.462414143403718</v>
      </c>
      <c r="AZ19" s="32">
        <v>13.345287089993665</v>
      </c>
      <c r="BA19" s="32">
        <v>13.218572566589497</v>
      </c>
      <c r="BB19" s="74">
        <v>13.086174818600501</v>
      </c>
      <c r="BC19" s="74">
        <v>12.948417256698153</v>
      </c>
      <c r="BD19" s="74">
        <v>12.806811079371245</v>
      </c>
      <c r="BE19" s="74">
        <v>12.660740019689417</v>
      </c>
      <c r="BF19" s="74">
        <v>12.504782288000039</v>
      </c>
      <c r="BG19" s="74">
        <v>12.343642261334001</v>
      </c>
      <c r="BH19" s="74">
        <v>12.176998987434283</v>
      </c>
      <c r="BI19" s="74">
        <v>12.007873252242593</v>
      </c>
      <c r="BJ19" s="74">
        <v>11.833120114466695</v>
      </c>
      <c r="BK19" s="74">
        <v>11.652845725358439</v>
      </c>
    </row>
    <row r="20" spans="2:63" x14ac:dyDescent="0.3">
      <c r="B20" s="23" t="s">
        <v>17</v>
      </c>
      <c r="C20" s="32">
        <v>1.2712550606953141</v>
      </c>
      <c r="D20" s="32">
        <v>4.326049013483388</v>
      </c>
      <c r="E20" s="32">
        <v>4.9734429250446759</v>
      </c>
      <c r="F20" s="32">
        <v>6.1687068943782268</v>
      </c>
      <c r="G20" s="32">
        <v>4.3678163030356423</v>
      </c>
      <c r="H20" s="32">
        <v>4.6238080533391068</v>
      </c>
      <c r="I20" s="32">
        <v>5.7960774789276233</v>
      </c>
      <c r="J20" s="32">
        <v>10.708403775312078</v>
      </c>
      <c r="K20" s="32">
        <v>9.9444822375781037</v>
      </c>
      <c r="L20" s="32">
        <v>9.1434668929708884</v>
      </c>
      <c r="M20" s="32">
        <v>9.2226329825955897</v>
      </c>
      <c r="N20" s="32">
        <v>9.8337884640946989</v>
      </c>
      <c r="O20" s="32">
        <v>9.6837124399874526</v>
      </c>
      <c r="P20" s="32">
        <v>10.432176609174304</v>
      </c>
      <c r="Q20" s="32">
        <v>12.974409087528137</v>
      </c>
      <c r="R20" s="32">
        <v>13.111427873405269</v>
      </c>
      <c r="S20" s="32">
        <v>14.282550747592195</v>
      </c>
      <c r="T20" s="32">
        <v>13.723100829377159</v>
      </c>
      <c r="U20" s="32">
        <v>14.702153046488631</v>
      </c>
      <c r="V20" s="32">
        <v>13.228286602809954</v>
      </c>
      <c r="W20" s="32">
        <v>14.196964560178412</v>
      </c>
      <c r="X20" s="32">
        <v>15.700776075761224</v>
      </c>
      <c r="Y20" s="32">
        <v>14.59081007851213</v>
      </c>
      <c r="Z20" s="32">
        <v>14.557219763633251</v>
      </c>
      <c r="AA20" s="32">
        <v>15.332806729866334</v>
      </c>
      <c r="AB20" s="32">
        <v>15.602034758924894</v>
      </c>
      <c r="AC20" s="32">
        <v>17.000198812737356</v>
      </c>
      <c r="AD20" s="32">
        <v>16.96126260954237</v>
      </c>
      <c r="AE20" s="32">
        <v>15.995447865359884</v>
      </c>
      <c r="AF20" s="32">
        <v>15.024842553003413</v>
      </c>
      <c r="AG20" s="32">
        <v>13.189915752124474</v>
      </c>
      <c r="AH20" s="32">
        <v>13.138449923375548</v>
      </c>
      <c r="AI20" s="32">
        <v>13.273038627890491</v>
      </c>
      <c r="AJ20" s="32">
        <v>13.522171200977059</v>
      </c>
      <c r="AK20" s="32">
        <v>13.749224278849631</v>
      </c>
      <c r="AL20" s="32">
        <v>13.900273022362175</v>
      </c>
      <c r="AM20" s="32">
        <v>14.027997456355992</v>
      </c>
      <c r="AN20" s="32">
        <v>14.123840816739214</v>
      </c>
      <c r="AO20" s="32">
        <v>14.182495366441854</v>
      </c>
      <c r="AP20" s="32">
        <v>14.20555998139262</v>
      </c>
      <c r="AQ20" s="32">
        <v>14.161285382173112</v>
      </c>
      <c r="AR20" s="32">
        <v>14.025246524822613</v>
      </c>
      <c r="AS20" s="32">
        <v>13.873681231380612</v>
      </c>
      <c r="AT20" s="32">
        <v>13.706786044334525</v>
      </c>
      <c r="AU20" s="32">
        <v>13.516645744430702</v>
      </c>
      <c r="AV20" s="32">
        <v>13.3170330356376</v>
      </c>
      <c r="AW20" s="32">
        <v>13.11549902309012</v>
      </c>
      <c r="AX20" s="32">
        <v>12.908574780180968</v>
      </c>
      <c r="AY20" s="32">
        <v>12.697442156800708</v>
      </c>
      <c r="AZ20" s="32">
        <v>12.476183469817634</v>
      </c>
      <c r="BA20" s="32">
        <v>12.2469087586498</v>
      </c>
      <c r="BB20" s="74">
        <v>12.013554431245263</v>
      </c>
      <c r="BC20" s="74">
        <v>11.776666896134982</v>
      </c>
      <c r="BD20" s="74">
        <v>11.537849424000163</v>
      </c>
      <c r="BE20" s="74">
        <v>11.296752156641677</v>
      </c>
      <c r="BF20" s="74">
        <v>11.048797322301592</v>
      </c>
      <c r="BG20" s="74">
        <v>10.798452002289277</v>
      </c>
      <c r="BH20" s="74">
        <v>10.545663522867326</v>
      </c>
      <c r="BI20" s="74">
        <v>10.293251305522888</v>
      </c>
      <c r="BJ20" s="74">
        <v>10.038693108117874</v>
      </c>
      <c r="BK20" s="74">
        <v>9.7823029546678431</v>
      </c>
    </row>
    <row r="21" spans="2:63" x14ac:dyDescent="0.3">
      <c r="B21" s="23" t="s">
        <v>18</v>
      </c>
      <c r="C21" s="32">
        <v>16.16688414514185</v>
      </c>
      <c r="D21" s="32">
        <v>16.712921706941984</v>
      </c>
      <c r="E21" s="32">
        <v>19.084661288606849</v>
      </c>
      <c r="F21" s="32">
        <v>20.286547463930262</v>
      </c>
      <c r="G21" s="32">
        <v>24.587264095740309</v>
      </c>
      <c r="H21" s="32">
        <v>28.36400695354455</v>
      </c>
      <c r="I21" s="32">
        <v>29.915044423056628</v>
      </c>
      <c r="J21" s="32">
        <v>31.322336442610744</v>
      </c>
      <c r="K21" s="32">
        <v>31.591857647440026</v>
      </c>
      <c r="L21" s="32">
        <v>37.897828458220886</v>
      </c>
      <c r="M21" s="32">
        <v>41.048225529165343</v>
      </c>
      <c r="N21" s="32">
        <v>43.987707004551879</v>
      </c>
      <c r="O21" s="32">
        <v>48.742471024888864</v>
      </c>
      <c r="P21" s="32">
        <v>48.791766219223547</v>
      </c>
      <c r="Q21" s="32">
        <v>53.347804909144301</v>
      </c>
      <c r="R21" s="32">
        <v>54.35693911828146</v>
      </c>
      <c r="S21" s="32">
        <v>56.502623408292123</v>
      </c>
      <c r="T21" s="32">
        <v>59.906014187524391</v>
      </c>
      <c r="U21" s="32">
        <v>60.002327826823958</v>
      </c>
      <c r="V21" s="32">
        <v>61.988216553263911</v>
      </c>
      <c r="W21" s="32">
        <v>69.078448329573632</v>
      </c>
      <c r="X21" s="32">
        <v>70.677323273660434</v>
      </c>
      <c r="Y21" s="32">
        <v>70.209078619989299</v>
      </c>
      <c r="Z21" s="32">
        <v>72.804582243689026</v>
      </c>
      <c r="AA21" s="32">
        <v>74.179628220409185</v>
      </c>
      <c r="AB21" s="32">
        <v>77.363822782972093</v>
      </c>
      <c r="AC21" s="32">
        <v>77.843900321544425</v>
      </c>
      <c r="AD21" s="32">
        <v>80.437266561353198</v>
      </c>
      <c r="AE21" s="32">
        <v>82.407860791030345</v>
      </c>
      <c r="AF21" s="32">
        <v>81.525973428399595</v>
      </c>
      <c r="AG21" s="32">
        <v>81.367494312131114</v>
      </c>
      <c r="AH21" s="32">
        <v>85.149970214474237</v>
      </c>
      <c r="AI21" s="32">
        <v>81.871378200769399</v>
      </c>
      <c r="AJ21" s="32">
        <v>84.060106192415887</v>
      </c>
      <c r="AK21" s="32">
        <v>86.123156836207926</v>
      </c>
      <c r="AL21" s="32">
        <v>88.136157839887844</v>
      </c>
      <c r="AM21" s="32">
        <v>89.778633412731367</v>
      </c>
      <c r="AN21" s="32">
        <v>91.363771594818701</v>
      </c>
      <c r="AO21" s="32">
        <v>92.881469821844277</v>
      </c>
      <c r="AP21" s="32">
        <v>94.349726710959644</v>
      </c>
      <c r="AQ21" s="32">
        <v>95.761498082829661</v>
      </c>
      <c r="AR21" s="32">
        <v>97.232889600546443</v>
      </c>
      <c r="AS21" s="32">
        <v>98.695637793576907</v>
      </c>
      <c r="AT21" s="32">
        <v>100.12900226305382</v>
      </c>
      <c r="AU21" s="32">
        <v>101.45802439299045</v>
      </c>
      <c r="AV21" s="32">
        <v>102.77197881122761</v>
      </c>
      <c r="AW21" s="32">
        <v>104.07655966561785</v>
      </c>
      <c r="AX21" s="32">
        <v>105.34129041207285</v>
      </c>
      <c r="AY21" s="32">
        <v>106.57134330813538</v>
      </c>
      <c r="AZ21" s="32">
        <v>107.71140532640995</v>
      </c>
      <c r="BA21" s="32">
        <v>108.77129546223406</v>
      </c>
      <c r="BB21" s="74">
        <v>109.77908346040336</v>
      </c>
      <c r="BC21" s="74">
        <v>110.73460337518347</v>
      </c>
      <c r="BD21" s="74">
        <v>111.6481594539445</v>
      </c>
      <c r="BE21" s="74">
        <v>112.51207155786246</v>
      </c>
      <c r="BF21" s="74">
        <v>113.2746286219446</v>
      </c>
      <c r="BG21" s="74">
        <v>113.97373360513318</v>
      </c>
      <c r="BH21" s="74">
        <v>114.60314482305333</v>
      </c>
      <c r="BI21" s="74">
        <v>115.1883267438547</v>
      </c>
      <c r="BJ21" s="74">
        <v>115.69656027747897</v>
      </c>
      <c r="BK21" s="74">
        <v>116.12508492040739</v>
      </c>
    </row>
    <row r="22" spans="2:63" x14ac:dyDescent="0.3">
      <c r="B22" s="23" t="s">
        <v>19</v>
      </c>
      <c r="C22" s="32">
        <v>5.6470352200591512</v>
      </c>
      <c r="D22" s="32">
        <v>6.2757049498694597</v>
      </c>
      <c r="E22" s="32">
        <v>6.855887614008922</v>
      </c>
      <c r="F22" s="32">
        <v>6.9159502546469929</v>
      </c>
      <c r="G22" s="32">
        <v>7.2820093266831973</v>
      </c>
      <c r="H22" s="32">
        <v>6.8906099428178207</v>
      </c>
      <c r="I22" s="32">
        <v>7.7531335993428598</v>
      </c>
      <c r="J22" s="32">
        <v>7.6354331059609306</v>
      </c>
      <c r="K22" s="32">
        <v>5.9888802828807508</v>
      </c>
      <c r="L22" s="32">
        <v>7.5210523813904553</v>
      </c>
      <c r="M22" s="32">
        <v>8.6284478752115845</v>
      </c>
      <c r="N22" s="32">
        <v>9.1496745965823028</v>
      </c>
      <c r="O22" s="32">
        <v>9.3928182263439943</v>
      </c>
      <c r="P22" s="32">
        <v>9.9314433142965477</v>
      </c>
      <c r="Q22" s="32">
        <v>10.123464190780677</v>
      </c>
      <c r="R22" s="32">
        <v>10.097494104523564</v>
      </c>
      <c r="S22" s="32">
        <v>10.43208964776114</v>
      </c>
      <c r="T22" s="32">
        <v>10.889377204508373</v>
      </c>
      <c r="U22" s="32">
        <v>11.298772879048231</v>
      </c>
      <c r="V22" s="32">
        <v>11.548062736561333</v>
      </c>
      <c r="W22" s="32">
        <v>12.458084440826969</v>
      </c>
      <c r="X22" s="32">
        <v>12.504819480214136</v>
      </c>
      <c r="Y22" s="32">
        <v>12.149432662773972</v>
      </c>
      <c r="Z22" s="32">
        <v>12.829671833449529</v>
      </c>
      <c r="AA22" s="32">
        <v>12.836965978743383</v>
      </c>
      <c r="AB22" s="32">
        <v>13.492590995141187</v>
      </c>
      <c r="AC22" s="32">
        <v>14.090098519016792</v>
      </c>
      <c r="AD22" s="32">
        <v>15.546560119641271</v>
      </c>
      <c r="AE22" s="32">
        <v>15.475254739714627</v>
      </c>
      <c r="AF22" s="32">
        <v>14.703077640085064</v>
      </c>
      <c r="AG22" s="32">
        <v>14.09548002023991</v>
      </c>
      <c r="AH22" s="32">
        <v>14.937229070205504</v>
      </c>
      <c r="AI22" s="32">
        <v>14.294880809384841</v>
      </c>
      <c r="AJ22" s="32">
        <v>14.527247076205491</v>
      </c>
      <c r="AK22" s="32">
        <v>14.734632126914361</v>
      </c>
      <c r="AL22" s="32">
        <v>14.933167943735885</v>
      </c>
      <c r="AM22" s="32">
        <v>15.112435395084042</v>
      </c>
      <c r="AN22" s="32">
        <v>15.270017480511747</v>
      </c>
      <c r="AO22" s="32">
        <v>15.418540215714623</v>
      </c>
      <c r="AP22" s="32">
        <v>15.558922251358059</v>
      </c>
      <c r="AQ22" s="32">
        <v>15.600344445527186</v>
      </c>
      <c r="AR22" s="32">
        <v>15.645823280366683</v>
      </c>
      <c r="AS22" s="32">
        <v>15.691510951689878</v>
      </c>
      <c r="AT22" s="32">
        <v>15.729128191308188</v>
      </c>
      <c r="AU22" s="32">
        <v>15.747241463026018</v>
      </c>
      <c r="AV22" s="32">
        <v>15.760231946914356</v>
      </c>
      <c r="AW22" s="32">
        <v>15.767379460923834</v>
      </c>
      <c r="AX22" s="32">
        <v>15.764222920692692</v>
      </c>
      <c r="AY22" s="32">
        <v>15.751796341423418</v>
      </c>
      <c r="AZ22" s="32">
        <v>15.722267101627214</v>
      </c>
      <c r="BA22" s="32">
        <v>15.677596120630765</v>
      </c>
      <c r="BB22" s="74">
        <v>15.622267959139069</v>
      </c>
      <c r="BC22" s="74">
        <v>15.556594299576821</v>
      </c>
      <c r="BD22" s="74">
        <v>15.482339053308737</v>
      </c>
      <c r="BE22" s="74">
        <v>15.398729153748858</v>
      </c>
      <c r="BF22" s="74">
        <v>15.299099143242284</v>
      </c>
      <c r="BG22" s="74">
        <v>15.189095988793547</v>
      </c>
      <c r="BH22" s="74">
        <v>15.068287823376084</v>
      </c>
      <c r="BI22" s="74">
        <v>14.940397258227897</v>
      </c>
      <c r="BJ22" s="74">
        <v>14.801520104425887</v>
      </c>
      <c r="BK22" s="74">
        <v>14.65176089804622</v>
      </c>
    </row>
    <row r="23" spans="2:63" x14ac:dyDescent="0.3">
      <c r="B23" s="23" t="s">
        <v>20</v>
      </c>
      <c r="C23" s="32">
        <v>12.615227271964681</v>
      </c>
      <c r="D23" s="32">
        <v>13.550828483208358</v>
      </c>
      <c r="E23" s="32">
        <v>14.736695193122179</v>
      </c>
      <c r="F23" s="32">
        <v>14.986858403035594</v>
      </c>
      <c r="G23" s="32">
        <v>15.818811959986872</v>
      </c>
      <c r="H23" s="32">
        <v>18.271196118133382</v>
      </c>
      <c r="I23" s="32">
        <v>18.744357447342733</v>
      </c>
      <c r="J23" s="32">
        <v>19.078060292198096</v>
      </c>
      <c r="K23" s="32">
        <v>17.411250354002163</v>
      </c>
      <c r="L23" s="32">
        <v>19.690054791971974</v>
      </c>
      <c r="M23" s="32">
        <v>21.600011845416589</v>
      </c>
      <c r="N23" s="32">
        <v>22.840098711783405</v>
      </c>
      <c r="O23" s="32">
        <v>25.017762688941463</v>
      </c>
      <c r="P23" s="32">
        <v>24.813985196176549</v>
      </c>
      <c r="Q23" s="32">
        <v>27.478467229961183</v>
      </c>
      <c r="R23" s="32">
        <v>27.185602618585854</v>
      </c>
      <c r="S23" s="32">
        <v>25.988095393450248</v>
      </c>
      <c r="T23" s="32">
        <v>26.864833496470652</v>
      </c>
      <c r="U23" s="32">
        <v>24.685603136235414</v>
      </c>
      <c r="V23" s="32">
        <v>23.672468122162414</v>
      </c>
      <c r="W23" s="32">
        <v>27.378433551561471</v>
      </c>
      <c r="X23" s="32">
        <v>28.147704888327045</v>
      </c>
      <c r="Y23" s="32">
        <v>27.052215867107158</v>
      </c>
      <c r="Z23" s="32">
        <v>27.464304532213422</v>
      </c>
      <c r="AA23" s="32">
        <v>28.945741000783695</v>
      </c>
      <c r="AB23" s="32">
        <v>29.258148526452416</v>
      </c>
      <c r="AC23" s="32">
        <v>29.636829888253047</v>
      </c>
      <c r="AD23" s="32">
        <v>30.478573041201326</v>
      </c>
      <c r="AE23" s="32">
        <v>29.314463929968014</v>
      </c>
      <c r="AF23" s="32">
        <v>29.011870762512832</v>
      </c>
      <c r="AG23" s="32">
        <v>28.06976766279967</v>
      </c>
      <c r="AH23" s="32">
        <v>29.54582561627582</v>
      </c>
      <c r="AI23" s="32">
        <v>27.766778999234223</v>
      </c>
      <c r="AJ23" s="32">
        <v>28.074983140329667</v>
      </c>
      <c r="AK23" s="32">
        <v>28.320076728760373</v>
      </c>
      <c r="AL23" s="32">
        <v>28.519558349925468</v>
      </c>
      <c r="AM23" s="32">
        <v>28.676536748558629</v>
      </c>
      <c r="AN23" s="32">
        <v>28.799003172560301</v>
      </c>
      <c r="AO23" s="32">
        <v>28.813053482927081</v>
      </c>
      <c r="AP23" s="32">
        <v>28.797342569910573</v>
      </c>
      <c r="AQ23" s="32">
        <v>28.752806695494471</v>
      </c>
      <c r="AR23" s="32">
        <v>28.620546785859045</v>
      </c>
      <c r="AS23" s="32">
        <v>28.494396163340063</v>
      </c>
      <c r="AT23" s="32">
        <v>28.361756851602635</v>
      </c>
      <c r="AU23" s="32">
        <v>28.202015308046981</v>
      </c>
      <c r="AV23" s="32">
        <v>28.040618037040723</v>
      </c>
      <c r="AW23" s="32">
        <v>27.869797681500799</v>
      </c>
      <c r="AX23" s="32">
        <v>27.681918370726727</v>
      </c>
      <c r="AY23" s="32">
        <v>27.479132856538861</v>
      </c>
      <c r="AZ23" s="32">
        <v>27.248175355155574</v>
      </c>
      <c r="BA23" s="32">
        <v>26.992993319207031</v>
      </c>
      <c r="BB23" s="74">
        <v>26.7217549759233</v>
      </c>
      <c r="BC23" s="74">
        <v>26.435330247145025</v>
      </c>
      <c r="BD23" s="74">
        <v>26.137022276863906</v>
      </c>
      <c r="BE23" s="74">
        <v>25.825797058502808</v>
      </c>
      <c r="BF23" s="74">
        <v>25.490833269412338</v>
      </c>
      <c r="BG23" s="74">
        <v>25.141976705200939</v>
      </c>
      <c r="BH23" s="74">
        <v>24.778825646962225</v>
      </c>
      <c r="BI23" s="74">
        <v>24.407779859138</v>
      </c>
      <c r="BJ23" s="74">
        <v>24.022697431885423</v>
      </c>
      <c r="BK23" s="74">
        <v>23.624063124745405</v>
      </c>
    </row>
    <row r="24" spans="2:63" x14ac:dyDescent="0.3">
      <c r="B24" s="23" t="s">
        <v>21</v>
      </c>
      <c r="C24" s="32">
        <v>7.0301972347473098</v>
      </c>
      <c r="D24" s="32">
        <v>8.6451006974165789</v>
      </c>
      <c r="E24" s="32">
        <v>7.4487875253626772</v>
      </c>
      <c r="F24" s="32">
        <v>9.9182209083144777</v>
      </c>
      <c r="G24" s="32">
        <v>11.542709127934163</v>
      </c>
      <c r="H24" s="32">
        <v>13.662337363930812</v>
      </c>
      <c r="I24" s="32">
        <v>15.950384876308885</v>
      </c>
      <c r="J24" s="32">
        <v>16.928104582873132</v>
      </c>
      <c r="K24" s="32">
        <v>14.997599976258741</v>
      </c>
      <c r="L24" s="32">
        <v>17.147890098196424</v>
      </c>
      <c r="M24" s="32">
        <v>20.528171551942116</v>
      </c>
      <c r="N24" s="32">
        <v>20.29391308109992</v>
      </c>
      <c r="O24" s="32">
        <v>21.880729377964279</v>
      </c>
      <c r="P24" s="32">
        <v>24.489051544228815</v>
      </c>
      <c r="Q24" s="32">
        <v>27.734379328613837</v>
      </c>
      <c r="R24" s="32">
        <v>30.650864512359078</v>
      </c>
      <c r="S24" s="32">
        <v>31.96671923684919</v>
      </c>
      <c r="T24" s="32">
        <v>34.700486547350245</v>
      </c>
      <c r="U24" s="32">
        <v>31.362332381673813</v>
      </c>
      <c r="V24" s="32">
        <v>28.306258691920402</v>
      </c>
      <c r="W24" s="32">
        <v>31.002195023832474</v>
      </c>
      <c r="X24" s="32">
        <v>32.230193945022322</v>
      </c>
      <c r="Y24" s="32">
        <v>34.753392718775757</v>
      </c>
      <c r="Z24" s="32">
        <v>34.398850884225382</v>
      </c>
      <c r="AA24" s="32">
        <v>36.618515473799974</v>
      </c>
      <c r="AB24" s="32">
        <v>39.611974413228715</v>
      </c>
      <c r="AC24" s="32">
        <v>39.625761971803698</v>
      </c>
      <c r="AD24" s="32">
        <v>39.476255464244502</v>
      </c>
      <c r="AE24" s="32">
        <v>38.930839113673059</v>
      </c>
      <c r="AF24" s="32">
        <v>38.183749660969049</v>
      </c>
      <c r="AG24" s="32">
        <v>35.804173658147839</v>
      </c>
      <c r="AH24" s="32">
        <v>33.830554300409005</v>
      </c>
      <c r="AI24" s="32">
        <v>32.720985305179077</v>
      </c>
      <c r="AJ24" s="32">
        <v>33.305419716627647</v>
      </c>
      <c r="AK24" s="32">
        <v>33.898646105864458</v>
      </c>
      <c r="AL24" s="32">
        <v>34.447413726339704</v>
      </c>
      <c r="AM24" s="32">
        <v>34.929104152975299</v>
      </c>
      <c r="AN24" s="32">
        <v>35.334497211338252</v>
      </c>
      <c r="AO24" s="32">
        <v>35.746629304097425</v>
      </c>
      <c r="AP24" s="32">
        <v>36.142148624293206</v>
      </c>
      <c r="AQ24" s="32">
        <v>36.485663821987607</v>
      </c>
      <c r="AR24" s="32">
        <v>36.737139475683726</v>
      </c>
      <c r="AS24" s="32">
        <v>36.961595336663663</v>
      </c>
      <c r="AT24" s="32">
        <v>37.16033488821521</v>
      </c>
      <c r="AU24" s="32">
        <v>37.307909950420296</v>
      </c>
      <c r="AV24" s="32">
        <v>37.437985917917217</v>
      </c>
      <c r="AW24" s="32">
        <v>37.554573155794138</v>
      </c>
      <c r="AX24" s="32">
        <v>37.646908369646198</v>
      </c>
      <c r="AY24" s="32">
        <v>37.717272223787752</v>
      </c>
      <c r="AZ24" s="32">
        <v>37.746683283481794</v>
      </c>
      <c r="BA24" s="32">
        <v>37.73953440987038</v>
      </c>
      <c r="BB24" s="74">
        <v>37.706358069079243</v>
      </c>
      <c r="BC24" s="74">
        <v>37.647701755145476</v>
      </c>
      <c r="BD24" s="74">
        <v>37.567643698111681</v>
      </c>
      <c r="BE24" s="74">
        <v>37.46413428087898</v>
      </c>
      <c r="BF24" s="74">
        <v>37.320729045227381</v>
      </c>
      <c r="BG24" s="74">
        <v>37.150924479489426</v>
      </c>
      <c r="BH24" s="74">
        <v>36.953454599948678</v>
      </c>
      <c r="BI24" s="74">
        <v>36.737256597206759</v>
      </c>
      <c r="BJ24" s="74">
        <v>36.4925603191382</v>
      </c>
      <c r="BK24" s="74">
        <v>36.219402096208427</v>
      </c>
    </row>
    <row r="25" spans="2:63" x14ac:dyDescent="0.3">
      <c r="B25" s="23" t="s">
        <v>23</v>
      </c>
      <c r="C25" s="32">
        <v>3.9838081955112394</v>
      </c>
      <c r="D25" s="32">
        <v>4.2656720556502679</v>
      </c>
      <c r="E25" s="32">
        <v>4.5964528038948078</v>
      </c>
      <c r="F25" s="32">
        <v>5.2774937135599531</v>
      </c>
      <c r="G25" s="32">
        <v>6.4898103111346899</v>
      </c>
      <c r="H25" s="32">
        <v>8.5892367691957006</v>
      </c>
      <c r="I25" s="32">
        <v>9.30596407336642</v>
      </c>
      <c r="J25" s="32">
        <v>9.6642271392935228</v>
      </c>
      <c r="K25" s="32">
        <v>12.575414621463821</v>
      </c>
      <c r="L25" s="32">
        <v>17.14189789790095</v>
      </c>
      <c r="M25" s="32">
        <v>23.392500515579876</v>
      </c>
      <c r="N25" s="32">
        <v>25.21102170169867</v>
      </c>
      <c r="O25" s="32">
        <v>29.223738138039163</v>
      </c>
      <c r="P25" s="32">
        <v>33.385158612792502</v>
      </c>
      <c r="Q25" s="32">
        <v>40.664141299057192</v>
      </c>
      <c r="R25" s="32">
        <v>45.453151704233683</v>
      </c>
      <c r="S25" s="32">
        <v>53.090937544989742</v>
      </c>
      <c r="T25" s="32">
        <v>61.840374785530173</v>
      </c>
      <c r="U25" s="32">
        <v>67.413775927309388</v>
      </c>
      <c r="V25" s="32">
        <v>71.521568918097486</v>
      </c>
      <c r="W25" s="32">
        <v>85.792061662274904</v>
      </c>
      <c r="X25" s="32">
        <v>95.325036744242269</v>
      </c>
      <c r="Y25" s="32">
        <v>97.891878464819882</v>
      </c>
      <c r="Z25" s="32">
        <v>103.32082650780863</v>
      </c>
      <c r="AA25" s="32">
        <v>109.15352654612225</v>
      </c>
      <c r="AB25" s="32">
        <v>111.05649086617871</v>
      </c>
      <c r="AC25" s="32">
        <v>122.61792344085288</v>
      </c>
      <c r="AD25" s="32">
        <v>128.43840029216256</v>
      </c>
      <c r="AE25" s="32">
        <v>142.96041266422773</v>
      </c>
      <c r="AF25" s="32">
        <v>151.83645243020374</v>
      </c>
      <c r="AG25" s="32">
        <v>159.84457221378085</v>
      </c>
      <c r="AH25" s="32">
        <v>181.76597486963871</v>
      </c>
      <c r="AI25" s="32">
        <v>192.00198555990966</v>
      </c>
      <c r="AJ25" s="32">
        <v>176.18170561490416</v>
      </c>
      <c r="AK25" s="32">
        <v>182.62802658332765</v>
      </c>
      <c r="AL25" s="32">
        <v>185.13307715240106</v>
      </c>
      <c r="AM25" s="32">
        <v>187.79437213430498</v>
      </c>
      <c r="AN25" s="32">
        <v>190.42134368883677</v>
      </c>
      <c r="AO25" s="32">
        <v>192.96784420026572</v>
      </c>
      <c r="AP25" s="32">
        <v>195.00891960414975</v>
      </c>
      <c r="AQ25" s="32">
        <v>196.70160300013768</v>
      </c>
      <c r="AR25" s="32">
        <v>197.78112837017665</v>
      </c>
      <c r="AS25" s="32">
        <v>198.72677901243907</v>
      </c>
      <c r="AT25" s="32">
        <v>199.29874250901656</v>
      </c>
      <c r="AU25" s="32">
        <v>199.63647547940707</v>
      </c>
      <c r="AV25" s="32">
        <v>199.92236504534532</v>
      </c>
      <c r="AW25" s="32">
        <v>200.13454729781296</v>
      </c>
      <c r="AX25" s="32">
        <v>200.21622961310675</v>
      </c>
      <c r="AY25" s="32">
        <v>200.18031467964548</v>
      </c>
      <c r="AZ25" s="32">
        <v>199.92698661060004</v>
      </c>
      <c r="BA25" s="32">
        <v>199.48079751320881</v>
      </c>
      <c r="BB25" s="74">
        <v>198.89848920621156</v>
      </c>
      <c r="BC25" s="74">
        <v>198.18378148357701</v>
      </c>
      <c r="BD25" s="74">
        <v>197.35891489775383</v>
      </c>
      <c r="BE25" s="74">
        <v>196.41382460800099</v>
      </c>
      <c r="BF25" s="74">
        <v>195.2632157012784</v>
      </c>
      <c r="BG25" s="74">
        <v>193.97882346003246</v>
      </c>
      <c r="BH25" s="74">
        <v>192.55487943627924</v>
      </c>
      <c r="BI25" s="74">
        <v>191.0387226075724</v>
      </c>
      <c r="BJ25" s="74">
        <v>189.38022659808053</v>
      </c>
      <c r="BK25" s="74">
        <v>187.58046231958951</v>
      </c>
    </row>
    <row r="26" spans="2:63" x14ac:dyDescent="0.3">
      <c r="B26" s="23" t="s">
        <v>7</v>
      </c>
      <c r="C26" s="32">
        <v>3.1465894147083868</v>
      </c>
      <c r="D26" s="32">
        <v>3.3421245168750975</v>
      </c>
      <c r="E26" s="32">
        <v>3.6115272706806074</v>
      </c>
      <c r="F26" s="32">
        <v>4.1197364066409925</v>
      </c>
      <c r="G26" s="32">
        <v>5.0159516775560755</v>
      </c>
      <c r="H26" s="32">
        <v>5.8977527491443933</v>
      </c>
      <c r="I26" s="32">
        <v>7.1182279462647635</v>
      </c>
      <c r="J26" s="32">
        <v>7.7225755255406012</v>
      </c>
      <c r="K26" s="32">
        <v>7.3225989859879519</v>
      </c>
      <c r="L26" s="32">
        <v>10.281354191185534</v>
      </c>
      <c r="M26" s="32">
        <v>13.531035764646386</v>
      </c>
      <c r="N26" s="32">
        <v>13.52234349090473</v>
      </c>
      <c r="O26" s="32">
        <v>15.400294550471338</v>
      </c>
      <c r="P26" s="32">
        <v>16.39033294781747</v>
      </c>
      <c r="Q26" s="32">
        <v>17.587620989788931</v>
      </c>
      <c r="R26" s="32">
        <v>18.874075291799944</v>
      </c>
      <c r="S26" s="32">
        <v>20.068689426779944</v>
      </c>
      <c r="T26" s="32">
        <v>20.864573254110411</v>
      </c>
      <c r="U26" s="32">
        <v>21.185671644906723</v>
      </c>
      <c r="V26" s="32">
        <v>21.992568895032669</v>
      </c>
      <c r="W26" s="32">
        <v>26.55127414651384</v>
      </c>
      <c r="X26" s="32">
        <v>26.968998662825985</v>
      </c>
      <c r="Y26" s="32">
        <v>27.864521198203853</v>
      </c>
      <c r="Z26" s="32">
        <v>29.412240130248019</v>
      </c>
      <c r="AA26" s="32">
        <v>30.368621806012186</v>
      </c>
      <c r="AB26" s="32">
        <v>28.913006461535659</v>
      </c>
      <c r="AC26" s="32">
        <v>27.965385989009086</v>
      </c>
      <c r="AD26" s="32">
        <v>30.599692961277704</v>
      </c>
      <c r="AE26" s="32">
        <v>32.491677037420608</v>
      </c>
      <c r="AF26" s="32">
        <v>32.961467013400899</v>
      </c>
      <c r="AG26" s="32">
        <v>32.736001161338883</v>
      </c>
      <c r="AH26" s="32">
        <v>35.69153655902101</v>
      </c>
      <c r="AI26" s="32">
        <v>35.328843210868087</v>
      </c>
      <c r="AJ26" s="32">
        <v>39.328684234073023</v>
      </c>
      <c r="AK26" s="32">
        <v>40.525782634978249</v>
      </c>
      <c r="AL26" s="32">
        <v>41.663047291945063</v>
      </c>
      <c r="AM26" s="32">
        <v>42.796229868439781</v>
      </c>
      <c r="AN26" s="32">
        <v>43.979377368583663</v>
      </c>
      <c r="AO26" s="32">
        <v>45.353297733094209</v>
      </c>
      <c r="AP26" s="32">
        <v>46.762932711136678</v>
      </c>
      <c r="AQ26" s="32">
        <v>48.075192648617339</v>
      </c>
      <c r="AR26" s="32">
        <v>49.363935841167631</v>
      </c>
      <c r="AS26" s="32">
        <v>50.649882751760707</v>
      </c>
      <c r="AT26" s="32">
        <v>51.911998257559048</v>
      </c>
      <c r="AU26" s="32">
        <v>53.111387742169953</v>
      </c>
      <c r="AV26" s="32">
        <v>54.292718865500667</v>
      </c>
      <c r="AW26" s="32">
        <v>55.479728757175522</v>
      </c>
      <c r="AX26" s="32">
        <v>56.655646638581807</v>
      </c>
      <c r="AY26" s="32">
        <v>57.82245740176463</v>
      </c>
      <c r="AZ26" s="32">
        <v>58.949136862101973</v>
      </c>
      <c r="BA26" s="32">
        <v>60.039570408081048</v>
      </c>
      <c r="BB26" s="74">
        <v>61.107991608893805</v>
      </c>
      <c r="BC26" s="74">
        <v>62.153312143569494</v>
      </c>
      <c r="BD26" s="74">
        <v>63.180367657866839</v>
      </c>
      <c r="BE26" s="74">
        <v>64.183926036143106</v>
      </c>
      <c r="BF26" s="74">
        <v>65.133299796547732</v>
      </c>
      <c r="BG26" s="74">
        <v>66.048806194086225</v>
      </c>
      <c r="BH26" s="74">
        <v>66.925677518636704</v>
      </c>
      <c r="BI26" s="74">
        <v>67.777701714231895</v>
      </c>
      <c r="BJ26" s="74">
        <v>68.584635654903238</v>
      </c>
      <c r="BK26" s="74">
        <v>69.343564618965061</v>
      </c>
    </row>
    <row r="27" spans="2:63" x14ac:dyDescent="0.3">
      <c r="B27" s="23" t="s">
        <v>24</v>
      </c>
      <c r="C27" s="32">
        <v>5.4292730179188196</v>
      </c>
      <c r="D27" s="32">
        <v>6.6669556335761389</v>
      </c>
      <c r="E27" s="32">
        <v>6.7619658529035176</v>
      </c>
      <c r="F27" s="32">
        <v>7.4151456115940029</v>
      </c>
      <c r="G27" s="32">
        <v>9.4594743803493095</v>
      </c>
      <c r="H27" s="32">
        <v>12.843786964271137</v>
      </c>
      <c r="I27" s="32">
        <v>14.890338317497795</v>
      </c>
      <c r="J27" s="32">
        <v>15.290072278605303</v>
      </c>
      <c r="K27" s="32">
        <v>9.9453048859686106</v>
      </c>
      <c r="L27" s="32">
        <v>13.415905703645441</v>
      </c>
      <c r="M27" s="32">
        <v>17.170059062969784</v>
      </c>
      <c r="N27" s="32">
        <v>16.672890447980393</v>
      </c>
      <c r="O27" s="32">
        <v>19.066314418532507</v>
      </c>
      <c r="P27" s="32">
        <v>20.931877484868526</v>
      </c>
      <c r="Q27" s="32">
        <v>23.132059597429294</v>
      </c>
      <c r="R27" s="32">
        <v>24.555232909866991</v>
      </c>
      <c r="S27" s="32">
        <v>27.109012935768988</v>
      </c>
      <c r="T27" s="32">
        <v>29.333187511628889</v>
      </c>
      <c r="U27" s="32">
        <v>31.227549325507603</v>
      </c>
      <c r="V27" s="32">
        <v>28.815509256392989</v>
      </c>
      <c r="W27" s="32">
        <v>35.710056362010398</v>
      </c>
      <c r="X27" s="32">
        <v>37.963219931961312</v>
      </c>
      <c r="Y27" s="32">
        <v>39.246371569543655</v>
      </c>
      <c r="Z27" s="32">
        <v>40.014333010106746</v>
      </c>
      <c r="AA27" s="32">
        <v>40.774111561446624</v>
      </c>
      <c r="AB27" s="32">
        <v>40.380858488989269</v>
      </c>
      <c r="AC27" s="32">
        <v>38.652453981889344</v>
      </c>
      <c r="AD27" s="32">
        <v>47.350796141930793</v>
      </c>
      <c r="AE27" s="32">
        <v>47.663322204431594</v>
      </c>
      <c r="AF27" s="32">
        <v>47.161154063834019</v>
      </c>
      <c r="AG27" s="32">
        <v>47.654543084672746</v>
      </c>
      <c r="AH27" s="32">
        <v>53.03902746408167</v>
      </c>
      <c r="AI27" s="32">
        <v>53.788757072709643</v>
      </c>
      <c r="AJ27" s="32">
        <v>52.718672269239384</v>
      </c>
      <c r="AK27" s="32">
        <v>53.023828223367673</v>
      </c>
      <c r="AL27" s="32">
        <v>53.212607538108408</v>
      </c>
      <c r="AM27" s="32">
        <v>53.312446139468975</v>
      </c>
      <c r="AN27" s="32">
        <v>53.275641877209992</v>
      </c>
      <c r="AO27" s="32">
        <v>53.359929313991891</v>
      </c>
      <c r="AP27" s="32">
        <v>53.380999248220469</v>
      </c>
      <c r="AQ27" s="32">
        <v>53.216758933199245</v>
      </c>
      <c r="AR27" s="32">
        <v>53.028788742442302</v>
      </c>
      <c r="AS27" s="32">
        <v>52.837250148034748</v>
      </c>
      <c r="AT27" s="32">
        <v>52.619626517894822</v>
      </c>
      <c r="AU27" s="32">
        <v>52.340216680854951</v>
      </c>
      <c r="AV27" s="32">
        <v>52.047431327086016</v>
      </c>
      <c r="AW27" s="32">
        <v>51.737076239622752</v>
      </c>
      <c r="AX27" s="32">
        <v>51.394967638635748</v>
      </c>
      <c r="AY27" s="32">
        <v>51.025090553114033</v>
      </c>
      <c r="AZ27" s="32">
        <v>50.602798201230961</v>
      </c>
      <c r="BA27" s="32">
        <v>50.135401994937844</v>
      </c>
      <c r="BB27" s="74">
        <v>49.638057613714942</v>
      </c>
      <c r="BC27" s="74">
        <v>49.112369591304365</v>
      </c>
      <c r="BD27" s="74">
        <v>48.564464398733001</v>
      </c>
      <c r="BE27" s="74">
        <v>47.992411906714572</v>
      </c>
      <c r="BF27" s="74">
        <v>47.376090730784597</v>
      </c>
      <c r="BG27" s="74">
        <v>46.733784985431164</v>
      </c>
      <c r="BH27" s="74">
        <v>46.064737777168432</v>
      </c>
      <c r="BI27" s="74">
        <v>45.380837667739307</v>
      </c>
      <c r="BJ27" s="74">
        <v>44.67065791252088</v>
      </c>
      <c r="BK27" s="74">
        <v>43.935089853077663</v>
      </c>
    </row>
    <row r="28" spans="2:63" x14ac:dyDescent="0.3">
      <c r="B28" s="23" t="s">
        <v>25</v>
      </c>
      <c r="C28" s="32">
        <v>9.9223173790730304</v>
      </c>
      <c r="D28" s="32">
        <v>11.562787196146925</v>
      </c>
      <c r="E28" s="32">
        <v>13.381695869084977</v>
      </c>
      <c r="F28" s="32">
        <v>15.109732645712919</v>
      </c>
      <c r="G28" s="32">
        <v>18.187355134317755</v>
      </c>
      <c r="H28" s="32">
        <v>20.264029219354775</v>
      </c>
      <c r="I28" s="32">
        <v>23.523239142695132</v>
      </c>
      <c r="J28" s="32">
        <v>24.939077588452907</v>
      </c>
      <c r="K28" s="32">
        <v>18.558125041415778</v>
      </c>
      <c r="L28" s="32">
        <v>25.079460762987491</v>
      </c>
      <c r="M28" s="32">
        <v>29.724529226894987</v>
      </c>
      <c r="N28" s="32">
        <v>30.431918899628993</v>
      </c>
      <c r="O28" s="32">
        <v>32.456589099425337</v>
      </c>
      <c r="P28" s="32">
        <v>33.88202108984428</v>
      </c>
      <c r="Q28" s="32">
        <v>37.258774110201287</v>
      </c>
      <c r="R28" s="32">
        <v>40.711072169783122</v>
      </c>
      <c r="S28" s="32">
        <v>46.992037538801917</v>
      </c>
      <c r="T28" s="32">
        <v>52.835712042006527</v>
      </c>
      <c r="U28" s="32">
        <v>58.284275857679745</v>
      </c>
      <c r="V28" s="32">
        <v>49.469482851271387</v>
      </c>
      <c r="W28" s="32">
        <v>55.47200176984915</v>
      </c>
      <c r="X28" s="32">
        <v>59.714441313327207</v>
      </c>
      <c r="Y28" s="32">
        <v>59.24094356932325</v>
      </c>
      <c r="Z28" s="32">
        <v>59.295481433229114</v>
      </c>
      <c r="AA28" s="32">
        <v>59.053092921473024</v>
      </c>
      <c r="AB28" s="32">
        <v>59.185650267872894</v>
      </c>
      <c r="AC28" s="32">
        <v>60.215750307060162</v>
      </c>
      <c r="AD28" s="32">
        <v>55.296372015986194</v>
      </c>
      <c r="AE28" s="32">
        <v>54.012840937019376</v>
      </c>
      <c r="AF28" s="32">
        <v>54.959407115770794</v>
      </c>
      <c r="AG28" s="32">
        <v>49.462075084515639</v>
      </c>
      <c r="AH28" s="32">
        <v>51.687632236607172</v>
      </c>
      <c r="AI28" s="32">
        <v>56.998702538615305</v>
      </c>
      <c r="AJ28" s="32">
        <v>57.025392482908963</v>
      </c>
      <c r="AK28" s="32">
        <v>57.586510122764139</v>
      </c>
      <c r="AL28" s="32">
        <v>58.162164951366194</v>
      </c>
      <c r="AM28" s="32">
        <v>58.640891439721948</v>
      </c>
      <c r="AN28" s="32">
        <v>59.029541317028531</v>
      </c>
      <c r="AO28" s="32">
        <v>59.710397978783789</v>
      </c>
      <c r="AP28" s="32">
        <v>60.335041853776737</v>
      </c>
      <c r="AQ28" s="32">
        <v>60.742015136073832</v>
      </c>
      <c r="AR28" s="32">
        <v>61.045309228615743</v>
      </c>
      <c r="AS28" s="32">
        <v>61.244695493377542</v>
      </c>
      <c r="AT28" s="32">
        <v>61.382087426624103</v>
      </c>
      <c r="AU28" s="32">
        <v>61.409711757174712</v>
      </c>
      <c r="AV28" s="32">
        <v>61.27639732263323</v>
      </c>
      <c r="AW28" s="32">
        <v>61.125020578893796</v>
      </c>
      <c r="AX28" s="32">
        <v>60.938536885789354</v>
      </c>
      <c r="AY28" s="32">
        <v>60.72126580298869</v>
      </c>
      <c r="AZ28" s="32">
        <v>60.443377727030942</v>
      </c>
      <c r="BA28" s="32">
        <v>60.112895084163796</v>
      </c>
      <c r="BB28" s="74">
        <v>59.747383717564148</v>
      </c>
      <c r="BC28" s="74">
        <v>59.348291817198088</v>
      </c>
      <c r="BD28" s="74">
        <v>58.922563719999197</v>
      </c>
      <c r="BE28" s="74">
        <v>58.467429695686214</v>
      </c>
      <c r="BF28" s="74">
        <v>57.957808917995749</v>
      </c>
      <c r="BG28" s="74">
        <v>57.415365839518678</v>
      </c>
      <c r="BH28" s="74">
        <v>56.838625987567049</v>
      </c>
      <c r="BI28" s="74">
        <v>56.241748560633638</v>
      </c>
      <c r="BJ28" s="74">
        <v>55.610109435622014</v>
      </c>
      <c r="BK28" s="74">
        <v>54.944214617998206</v>
      </c>
    </row>
    <row r="29" spans="2:63" x14ac:dyDescent="0.3">
      <c r="B29" s="23" t="s">
        <v>26</v>
      </c>
      <c r="C29" s="32">
        <v>4.8077330651128154</v>
      </c>
      <c r="D29" s="32">
        <v>5.0943557980949219</v>
      </c>
      <c r="E29" s="32">
        <v>4.8697982068130985</v>
      </c>
      <c r="F29" s="32">
        <v>4.9156695603872658</v>
      </c>
      <c r="G29" s="32">
        <v>4.989776592533504</v>
      </c>
      <c r="H29" s="32">
        <v>5.093032993583825</v>
      </c>
      <c r="I29" s="32">
        <v>5.2983963322596246</v>
      </c>
      <c r="J29" s="32">
        <v>5.3751446731353267</v>
      </c>
      <c r="K29" s="32">
        <v>4.6052885210991485</v>
      </c>
      <c r="L29" s="32">
        <v>5.4497484792541719</v>
      </c>
      <c r="M29" s="32">
        <v>6.275739739251228</v>
      </c>
      <c r="N29" s="32">
        <v>5.7589052676646926</v>
      </c>
      <c r="O29" s="32">
        <v>5.9757521862253782</v>
      </c>
      <c r="P29" s="32">
        <v>6.0710551919009808</v>
      </c>
      <c r="Q29" s="32">
        <v>5.871635113039507</v>
      </c>
      <c r="R29" s="32">
        <v>6.2118140101210164</v>
      </c>
      <c r="S29" s="32">
        <v>6.7048277137750416</v>
      </c>
      <c r="T29" s="32">
        <v>7.3343244123335838</v>
      </c>
      <c r="U29" s="32">
        <v>7.5990427868321406</v>
      </c>
      <c r="V29" s="32">
        <v>7.326239208653579</v>
      </c>
      <c r="W29" s="32">
        <v>7.9195628233674578</v>
      </c>
      <c r="X29" s="32">
        <v>8.1709630508353861</v>
      </c>
      <c r="Y29" s="32">
        <v>8.4263212222551136</v>
      </c>
      <c r="Z29" s="32">
        <v>8.9155346639225534</v>
      </c>
      <c r="AA29" s="32">
        <v>9.6779854478243141</v>
      </c>
      <c r="AB29" s="32">
        <v>10.64991111997716</v>
      </c>
      <c r="AC29" s="32">
        <v>10.836606172333287</v>
      </c>
      <c r="AD29" s="32">
        <v>11.423354335924119</v>
      </c>
      <c r="AE29" s="32">
        <v>11.963024172726973</v>
      </c>
      <c r="AF29" s="32">
        <v>10.853331956082314</v>
      </c>
      <c r="AG29" s="32">
        <v>10.521285752235856</v>
      </c>
      <c r="AH29" s="32">
        <v>11.187534144756999</v>
      </c>
      <c r="AI29" s="32">
        <v>10.997225422615182</v>
      </c>
      <c r="AJ29" s="32">
        <v>11.315111725710288</v>
      </c>
      <c r="AK29" s="32">
        <v>11.48008846275099</v>
      </c>
      <c r="AL29" s="32">
        <v>11.60489012399945</v>
      </c>
      <c r="AM29" s="32">
        <v>11.720498516137209</v>
      </c>
      <c r="AN29" s="32">
        <v>11.833422099486654</v>
      </c>
      <c r="AO29" s="32">
        <v>11.978379203723254</v>
      </c>
      <c r="AP29" s="32">
        <v>12.133739019508921</v>
      </c>
      <c r="AQ29" s="32">
        <v>12.271870691705075</v>
      </c>
      <c r="AR29" s="32">
        <v>12.399795344822932</v>
      </c>
      <c r="AS29" s="32">
        <v>12.53854564293324</v>
      </c>
      <c r="AT29" s="32">
        <v>12.696228795815079</v>
      </c>
      <c r="AU29" s="32">
        <v>12.869347213189267</v>
      </c>
      <c r="AV29" s="32">
        <v>13.047839282040963</v>
      </c>
      <c r="AW29" s="32">
        <v>13.223897544728544</v>
      </c>
      <c r="AX29" s="32">
        <v>13.393574144073945</v>
      </c>
      <c r="AY29" s="32">
        <v>13.557448679306678</v>
      </c>
      <c r="AZ29" s="32">
        <v>13.708407742359826</v>
      </c>
      <c r="BA29" s="32">
        <v>13.847624486721175</v>
      </c>
      <c r="BB29" s="74">
        <v>13.978605580271863</v>
      </c>
      <c r="BC29" s="74">
        <v>14.101270922720335</v>
      </c>
      <c r="BD29" s="74">
        <v>14.216878999591456</v>
      </c>
      <c r="BE29" s="74">
        <v>14.324403164573598</v>
      </c>
      <c r="BF29" s="74">
        <v>14.41721838511679</v>
      </c>
      <c r="BG29" s="74">
        <v>14.500117018242914</v>
      </c>
      <c r="BH29" s="74">
        <v>14.572278073092345</v>
      </c>
      <c r="BI29" s="74">
        <v>14.636918362450746</v>
      </c>
      <c r="BJ29" s="74">
        <v>14.689864404749414</v>
      </c>
      <c r="BK29" s="74">
        <v>14.730763358666362</v>
      </c>
    </row>
    <row r="30" spans="2:63" x14ac:dyDescent="0.3">
      <c r="B30" s="20" t="s">
        <v>38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74"/>
      <c r="BC30" s="74"/>
      <c r="BD30" s="74"/>
      <c r="BE30" s="74"/>
      <c r="BF30" s="74"/>
      <c r="BG30" s="74"/>
      <c r="BH30" s="74"/>
      <c r="BI30" s="74"/>
      <c r="BJ30" s="74"/>
      <c r="BK30" s="74"/>
    </row>
    <row r="31" spans="2:63" x14ac:dyDescent="0.3">
      <c r="B31" s="23" t="s">
        <v>8</v>
      </c>
      <c r="C31" s="32">
        <v>6.2443683494837243</v>
      </c>
      <c r="D31" s="32">
        <v>7.0562070802684778</v>
      </c>
      <c r="E31" s="32">
        <v>8.1550551120741837</v>
      </c>
      <c r="F31" s="32">
        <v>9.4377216322304953</v>
      </c>
      <c r="G31" s="32">
        <v>11.083839752807707</v>
      </c>
      <c r="H31" s="32">
        <v>12.581919989600538</v>
      </c>
      <c r="I31" s="32">
        <v>14.193809168604309</v>
      </c>
      <c r="J31" s="32">
        <v>15.856242606050255</v>
      </c>
      <c r="K31" s="32">
        <v>16.038764345492385</v>
      </c>
      <c r="L31" s="32">
        <v>18.455766657424842</v>
      </c>
      <c r="M31" s="32">
        <v>21.339288162669085</v>
      </c>
      <c r="N31" s="32">
        <v>23.14538800897477</v>
      </c>
      <c r="O31" s="32">
        <v>25.33360605510444</v>
      </c>
      <c r="P31" s="32">
        <v>25.942758683319923</v>
      </c>
      <c r="Q31" s="32">
        <v>27.864654008416792</v>
      </c>
      <c r="R31" s="32">
        <v>30.345331799459572</v>
      </c>
      <c r="S31" s="32">
        <v>31.031683037022358</v>
      </c>
      <c r="T31" s="32">
        <v>32.322880046267549</v>
      </c>
      <c r="U31" s="32">
        <v>33.24033123077168</v>
      </c>
      <c r="V31" s="32">
        <v>34.023370001358614</v>
      </c>
      <c r="W31" s="32">
        <v>35.622347070766502</v>
      </c>
      <c r="X31" s="32">
        <v>35.111669282103925</v>
      </c>
      <c r="Y31" s="32">
        <v>34.923797293256321</v>
      </c>
      <c r="Z31" s="32">
        <v>33.049343368998464</v>
      </c>
      <c r="AA31" s="32">
        <v>34.075190908587501</v>
      </c>
      <c r="AB31" s="32">
        <v>35.302931330485642</v>
      </c>
      <c r="AC31" s="32">
        <v>34.979381517090921</v>
      </c>
      <c r="AD31" s="32">
        <v>38.320596839443688</v>
      </c>
      <c r="AE31" s="32">
        <v>37.384873128526905</v>
      </c>
      <c r="AF31" s="32">
        <v>39.762629944324729</v>
      </c>
      <c r="AG31" s="32">
        <v>42.440437209696384</v>
      </c>
      <c r="AH31" s="32">
        <v>43.268354059548805</v>
      </c>
      <c r="AI31" s="32">
        <v>45.390748184269782</v>
      </c>
      <c r="AJ31" s="32">
        <v>45.53948325935216</v>
      </c>
      <c r="AK31" s="32">
        <v>46.146807341134377</v>
      </c>
      <c r="AL31" s="32">
        <v>46.65730851065095</v>
      </c>
      <c r="AM31" s="32">
        <v>47.081834488533872</v>
      </c>
      <c r="AN31" s="32">
        <v>47.443136067141303</v>
      </c>
      <c r="AO31" s="32">
        <v>47.741161463461161</v>
      </c>
      <c r="AP31" s="32">
        <v>47.992174412118516</v>
      </c>
      <c r="AQ31" s="32">
        <v>48.169701321086045</v>
      </c>
      <c r="AR31" s="32">
        <v>48.300087268622001</v>
      </c>
      <c r="AS31" s="32">
        <v>48.40199726077315</v>
      </c>
      <c r="AT31" s="32">
        <v>48.47323002959682</v>
      </c>
      <c r="AU31" s="32">
        <v>48.483562123678098</v>
      </c>
      <c r="AV31" s="32">
        <v>48.476866615610639</v>
      </c>
      <c r="AW31" s="32">
        <v>48.452184015710458</v>
      </c>
      <c r="AX31" s="32">
        <v>48.395870777268073</v>
      </c>
      <c r="AY31" s="32">
        <v>48.311189587492962</v>
      </c>
      <c r="AZ31" s="32">
        <v>48.174222701905165</v>
      </c>
      <c r="BA31" s="32">
        <v>47.991123871543337</v>
      </c>
      <c r="BB31" s="74">
        <v>47.77574120763763</v>
      </c>
      <c r="BC31" s="74">
        <v>47.529120634872541</v>
      </c>
      <c r="BD31" s="74">
        <v>47.256736869937626</v>
      </c>
      <c r="BE31" s="74">
        <v>46.956307566302293</v>
      </c>
      <c r="BF31" s="74">
        <v>46.60760855918388</v>
      </c>
      <c r="BG31" s="74">
        <v>46.227966508930244</v>
      </c>
      <c r="BH31" s="74">
        <v>45.816158545171</v>
      </c>
      <c r="BI31" s="74">
        <v>45.383586497398539</v>
      </c>
      <c r="BJ31" s="74">
        <v>44.918463289849441</v>
      </c>
      <c r="BK31" s="74">
        <v>44.421200981955806</v>
      </c>
    </row>
    <row r="32" spans="2:63" x14ac:dyDescent="0.3">
      <c r="B32" s="23" t="s">
        <v>22</v>
      </c>
      <c r="C32" s="32">
        <v>2.500644221935858</v>
      </c>
      <c r="D32" s="32">
        <v>2.7703427307733581</v>
      </c>
      <c r="E32" s="32">
        <v>3.4705945106867979</v>
      </c>
      <c r="F32" s="32">
        <v>3.792405022974958</v>
      </c>
      <c r="G32" s="32">
        <v>4.1441199994965938</v>
      </c>
      <c r="H32" s="32">
        <v>4.1166505377343352</v>
      </c>
      <c r="I32" s="32">
        <v>4.3719013562669877</v>
      </c>
      <c r="J32" s="32">
        <v>4.4258746113131577</v>
      </c>
      <c r="K32" s="32">
        <v>4.4045623138157834</v>
      </c>
      <c r="L32" s="32">
        <v>4.9596495708768007</v>
      </c>
      <c r="M32" s="32">
        <v>5.0216812553764107</v>
      </c>
      <c r="N32" s="32">
        <v>5.0649295267879673</v>
      </c>
      <c r="O32" s="32">
        <v>5.3552495567530114</v>
      </c>
      <c r="P32" s="32">
        <v>5.7275201098450568</v>
      </c>
      <c r="Q32" s="32">
        <v>6.1233413238508465</v>
      </c>
      <c r="R32" s="32">
        <v>6.256665823298694</v>
      </c>
      <c r="S32" s="32">
        <v>6.5287979741758262</v>
      </c>
      <c r="T32" s="32">
        <v>6.8230449140796514</v>
      </c>
      <c r="U32" s="32">
        <v>7.0910143443595217</v>
      </c>
      <c r="V32" s="32">
        <v>7.7168882816977948</v>
      </c>
      <c r="W32" s="32">
        <v>8.0153048962351754</v>
      </c>
      <c r="X32" s="32">
        <v>8.4160190349406658</v>
      </c>
      <c r="Y32" s="32">
        <v>9.0508115498055375</v>
      </c>
      <c r="Z32" s="32">
        <v>9.4643836759162241</v>
      </c>
      <c r="AA32" s="32">
        <v>9.8988505280388885</v>
      </c>
      <c r="AB32" s="32">
        <v>10.222244562596099</v>
      </c>
      <c r="AC32" s="32">
        <v>10.059553398956568</v>
      </c>
      <c r="AD32" s="32">
        <v>9.6359080199140994</v>
      </c>
      <c r="AE32" s="32">
        <v>9.6594519729356207</v>
      </c>
      <c r="AF32" s="32">
        <v>9.6641628819769814</v>
      </c>
      <c r="AG32" s="32">
        <v>9.6512509041957202</v>
      </c>
      <c r="AH32" s="32">
        <v>10.003065100124152</v>
      </c>
      <c r="AI32" s="32">
        <v>9.5638379227811434</v>
      </c>
      <c r="AJ32" s="32">
        <v>10.011961559393177</v>
      </c>
      <c r="AK32" s="32">
        <v>10.261235653069175</v>
      </c>
      <c r="AL32" s="32">
        <v>10.480480419932999</v>
      </c>
      <c r="AM32" s="32">
        <v>10.673504762006774</v>
      </c>
      <c r="AN32" s="32">
        <v>10.848063569095038</v>
      </c>
      <c r="AO32" s="32">
        <v>10.999713538590893</v>
      </c>
      <c r="AP32" s="32">
        <v>11.138514787198039</v>
      </c>
      <c r="AQ32" s="32">
        <v>11.257688932862843</v>
      </c>
      <c r="AR32" s="32">
        <v>11.366704695896569</v>
      </c>
      <c r="AS32" s="32">
        <v>11.46746952581519</v>
      </c>
      <c r="AT32" s="32">
        <v>11.559659606290621</v>
      </c>
      <c r="AU32" s="32">
        <v>11.638059636848254</v>
      </c>
      <c r="AV32" s="32">
        <v>11.713919236036462</v>
      </c>
      <c r="AW32" s="32">
        <v>11.786363224559675</v>
      </c>
      <c r="AX32" s="32">
        <v>11.851970519498325</v>
      </c>
      <c r="AY32" s="32">
        <v>11.911395675316832</v>
      </c>
      <c r="AZ32" s="32">
        <v>11.958564147669239</v>
      </c>
      <c r="BA32" s="32">
        <v>11.994751100098956</v>
      </c>
      <c r="BB32" s="74">
        <v>12.023203831483745</v>
      </c>
      <c r="BC32" s="74">
        <v>12.044016189384957</v>
      </c>
      <c r="BD32" s="74">
        <v>12.05841526719847</v>
      </c>
      <c r="BE32" s="74">
        <v>12.065669920016115</v>
      </c>
      <c r="BF32" s="74">
        <v>12.060386287502405</v>
      </c>
      <c r="BG32" s="74">
        <v>12.046804090011442</v>
      </c>
      <c r="BH32" s="74">
        <v>12.024416575137757</v>
      </c>
      <c r="BI32" s="74">
        <v>11.996040457076052</v>
      </c>
      <c r="BJ32" s="74">
        <v>11.958400983492581</v>
      </c>
      <c r="BK32" s="74">
        <v>11.911400817781365</v>
      </c>
    </row>
    <row r="33" spans="2:63" x14ac:dyDescent="0.3">
      <c r="B33" s="20" t="s">
        <v>39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74"/>
      <c r="BC33" s="74"/>
      <c r="BD33" s="74"/>
      <c r="BE33" s="74"/>
      <c r="BF33" s="74"/>
      <c r="BG33" s="74"/>
      <c r="BH33" s="74"/>
      <c r="BI33" s="74"/>
      <c r="BJ33" s="74"/>
      <c r="BK33" s="74"/>
    </row>
    <row r="34" spans="2:63" x14ac:dyDescent="0.3">
      <c r="B34" s="23" t="s">
        <v>5</v>
      </c>
      <c r="C34" s="32">
        <v>57.464716916788575</v>
      </c>
      <c r="D34" s="32">
        <v>64.846751987935306</v>
      </c>
      <c r="E34" s="32">
        <v>64.030083089392008</v>
      </c>
      <c r="F34" s="32">
        <v>69.510129046933201</v>
      </c>
      <c r="G34" s="32">
        <v>73.117381828646018</v>
      </c>
      <c r="H34" s="32">
        <v>77.679304103074529</v>
      </c>
      <c r="I34" s="32">
        <v>83.260178565498052</v>
      </c>
      <c r="J34" s="32">
        <v>84.507715006448223</v>
      </c>
      <c r="K34" s="32">
        <v>75.578867087774341</v>
      </c>
      <c r="L34" s="32">
        <v>71.8331304999964</v>
      </c>
      <c r="M34" s="32">
        <v>69.343741174954701</v>
      </c>
      <c r="N34" s="32">
        <v>72.784270034113618</v>
      </c>
      <c r="O34" s="32">
        <v>76.076095780673896</v>
      </c>
      <c r="P34" s="32">
        <v>82.608305974178293</v>
      </c>
      <c r="Q34" s="32">
        <v>84.482374949270877</v>
      </c>
      <c r="R34" s="32">
        <v>84.715132040073911</v>
      </c>
      <c r="S34" s="32">
        <v>85.504118433811371</v>
      </c>
      <c r="T34" s="32">
        <v>87.456916196249054</v>
      </c>
      <c r="U34" s="32">
        <v>84.463940531578018</v>
      </c>
      <c r="V34" s="32">
        <v>85.794435992402128</v>
      </c>
      <c r="W34" s="32">
        <v>82.65460913155421</v>
      </c>
      <c r="X34" s="32">
        <v>78.897253994499096</v>
      </c>
      <c r="Y34" s="32">
        <v>78.532025419666809</v>
      </c>
      <c r="Z34" s="32">
        <v>81.864178900656668</v>
      </c>
      <c r="AA34" s="32">
        <v>83.221918661718476</v>
      </c>
      <c r="AB34" s="32">
        <v>88.492201534951676</v>
      </c>
      <c r="AC34" s="32">
        <v>97.298053404692723</v>
      </c>
      <c r="AD34" s="32">
        <v>102.97211871826605</v>
      </c>
      <c r="AE34" s="32">
        <v>100.04818767402278</v>
      </c>
      <c r="AF34" s="32">
        <v>97.308569629118324</v>
      </c>
      <c r="AG34" s="32">
        <v>96.117652940936352</v>
      </c>
      <c r="AH34" s="32">
        <v>94.039686611058983</v>
      </c>
      <c r="AI34" s="32">
        <v>94.086280886808026</v>
      </c>
      <c r="AJ34" s="32">
        <v>95.351981233477161</v>
      </c>
      <c r="AK34" s="32">
        <v>96.442958642316526</v>
      </c>
      <c r="AL34" s="32">
        <v>97.35839043717003</v>
      </c>
      <c r="AM34" s="32">
        <v>98.123392552563814</v>
      </c>
      <c r="AN34" s="32">
        <v>98.786758353196632</v>
      </c>
      <c r="AO34" s="32">
        <v>99.349815352289056</v>
      </c>
      <c r="AP34" s="32">
        <v>99.847297828253744</v>
      </c>
      <c r="AQ34" s="32">
        <v>100.22490923034856</v>
      </c>
      <c r="AR34" s="32">
        <v>100.53948497230191</v>
      </c>
      <c r="AS34" s="32">
        <v>100.83013928419098</v>
      </c>
      <c r="AT34" s="32">
        <v>101.07551975725211</v>
      </c>
      <c r="AU34" s="32">
        <v>101.20316133529721</v>
      </c>
      <c r="AV34" s="32">
        <v>101.30399896071754</v>
      </c>
      <c r="AW34" s="32">
        <v>101.36730414838307</v>
      </c>
      <c r="AX34" s="32">
        <v>101.36437270980514</v>
      </c>
      <c r="AY34" s="32">
        <v>101.30182048324784</v>
      </c>
      <c r="AZ34" s="32">
        <v>101.1292356069595</v>
      </c>
      <c r="BA34" s="32">
        <v>100.85917678253786</v>
      </c>
      <c r="BB34" s="74">
        <v>100.52044954013469</v>
      </c>
      <c r="BC34" s="74">
        <v>100.11502445684417</v>
      </c>
      <c r="BD34" s="74">
        <v>99.654220944992161</v>
      </c>
      <c r="BE34" s="74">
        <v>99.133033777553038</v>
      </c>
      <c r="BF34" s="74">
        <v>98.508514120051117</v>
      </c>
      <c r="BG34" s="74">
        <v>97.816975082249868</v>
      </c>
      <c r="BH34" s="74">
        <v>97.055600599164265</v>
      </c>
      <c r="BI34" s="74">
        <v>96.24833647572224</v>
      </c>
      <c r="BJ34" s="74">
        <v>95.370003501377795</v>
      </c>
      <c r="BK34" s="74">
        <v>94.421238891577133</v>
      </c>
    </row>
    <row r="35" spans="2:63" x14ac:dyDescent="0.3">
      <c r="B35" s="20" t="s">
        <v>40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74"/>
      <c r="BC35" s="74"/>
      <c r="BD35" s="74"/>
      <c r="BE35" s="74"/>
      <c r="BF35" s="74"/>
      <c r="BG35" s="74"/>
      <c r="BH35" s="74"/>
      <c r="BI35" s="74"/>
      <c r="BJ35" s="74"/>
      <c r="BK35" s="74"/>
    </row>
    <row r="36" spans="2:63" x14ac:dyDescent="0.3">
      <c r="B36" s="23" t="s">
        <v>27</v>
      </c>
      <c r="C36" s="32">
        <v>60.663787518254246</v>
      </c>
      <c r="D36" s="32">
        <v>66.449740226034521</v>
      </c>
      <c r="E36" s="32">
        <v>69.957979599544117</v>
      </c>
      <c r="F36" s="32">
        <v>74.197846391450412</v>
      </c>
      <c r="G36" s="32">
        <v>80.432915398838887</v>
      </c>
      <c r="H36" s="32">
        <v>86.903021670316789</v>
      </c>
      <c r="I36" s="32">
        <v>92.594709822355043</v>
      </c>
      <c r="J36" s="32">
        <v>95.859215535868202</v>
      </c>
      <c r="K36" s="32">
        <v>87.868925548781533</v>
      </c>
      <c r="L36" s="32">
        <v>104.56505154559093</v>
      </c>
      <c r="M36" s="32">
        <v>114.4233038437919</v>
      </c>
      <c r="N36" s="32">
        <v>119.81575849714474</v>
      </c>
      <c r="O36" s="32">
        <v>127.55974739919372</v>
      </c>
      <c r="P36" s="32">
        <v>123.79929130121614</v>
      </c>
      <c r="Q36" s="32">
        <v>124.02375988125144</v>
      </c>
      <c r="R36" s="32">
        <v>126.33847928222519</v>
      </c>
      <c r="S36" s="32">
        <v>130.85202088325698</v>
      </c>
      <c r="T36" s="32">
        <v>137.32435168429268</v>
      </c>
      <c r="U36" s="32">
        <v>139.33544028761349</v>
      </c>
      <c r="V36" s="32">
        <v>138.93926652147786</v>
      </c>
      <c r="W36" s="32">
        <v>148.94090598912845</v>
      </c>
      <c r="X36" s="32">
        <v>155.83841279793404</v>
      </c>
      <c r="Y36" s="32">
        <v>161.48249129066397</v>
      </c>
      <c r="Z36" s="32">
        <v>167.02536601044491</v>
      </c>
      <c r="AA36" s="32">
        <v>168.97191479238214</v>
      </c>
      <c r="AB36" s="32">
        <v>174.80104701300101</v>
      </c>
      <c r="AC36" s="32">
        <v>179.77818304906003</v>
      </c>
      <c r="AD36" s="32">
        <v>183.04002408190885</v>
      </c>
      <c r="AE36" s="32">
        <v>188.16726733089007</v>
      </c>
      <c r="AF36" s="32">
        <v>194.48494886761642</v>
      </c>
      <c r="AG36" s="32">
        <v>183.82594989104507</v>
      </c>
      <c r="AH36" s="32">
        <v>185.95816011299127</v>
      </c>
      <c r="AI36" s="32">
        <v>197.66824087858294</v>
      </c>
      <c r="AJ36" s="32">
        <v>201.32663794406582</v>
      </c>
      <c r="AK36" s="32">
        <v>204.33132751899788</v>
      </c>
      <c r="AL36" s="32">
        <v>206.92468891672226</v>
      </c>
      <c r="AM36" s="32">
        <v>209.16213835680151</v>
      </c>
      <c r="AN36" s="32">
        <v>211.22254933488199</v>
      </c>
      <c r="AO36" s="32">
        <v>212.97725959950199</v>
      </c>
      <c r="AP36" s="32">
        <v>214.67259733006762</v>
      </c>
      <c r="AQ36" s="32">
        <v>216.17879729629973</v>
      </c>
      <c r="AR36" s="32">
        <v>217.66376748114632</v>
      </c>
      <c r="AS36" s="32">
        <v>219.15179404319468</v>
      </c>
      <c r="AT36" s="32">
        <v>220.63328412509833</v>
      </c>
      <c r="AU36" s="32">
        <v>221.89984843510518</v>
      </c>
      <c r="AV36" s="32">
        <v>223.16832701101961</v>
      </c>
      <c r="AW36" s="32">
        <v>224.36098719351807</v>
      </c>
      <c r="AX36" s="32">
        <v>225.41286294057767</v>
      </c>
      <c r="AY36" s="32">
        <v>226.33668696824887</v>
      </c>
      <c r="AZ36" s="32">
        <v>227.0174334630604</v>
      </c>
      <c r="BA36" s="32">
        <v>227.47994655062394</v>
      </c>
      <c r="BB36" s="74">
        <v>227.78638730356988</v>
      </c>
      <c r="BC36" s="74">
        <v>227.93902198883313</v>
      </c>
      <c r="BD36" s="74">
        <v>227.96156543151892</v>
      </c>
      <c r="BE36" s="74">
        <v>227.84068086360946</v>
      </c>
      <c r="BF36" s="74">
        <v>227.47517694284372</v>
      </c>
      <c r="BG36" s="74">
        <v>226.94586375529414</v>
      </c>
      <c r="BH36" s="74">
        <v>226.24389762946677</v>
      </c>
      <c r="BI36" s="74">
        <v>225.42296731788926</v>
      </c>
      <c r="BJ36" s="74">
        <v>224.42219939111916</v>
      </c>
      <c r="BK36" s="74">
        <v>223.24062145394234</v>
      </c>
    </row>
    <row r="37" spans="2:63" x14ac:dyDescent="0.3">
      <c r="B37" s="23" t="s">
        <v>28</v>
      </c>
      <c r="C37" s="32">
        <v>16.800130676468385</v>
      </c>
      <c r="D37" s="32">
        <v>18.288320474243278</v>
      </c>
      <c r="E37" s="32">
        <v>19.52269554264166</v>
      </c>
      <c r="F37" s="32">
        <v>19.954517065287959</v>
      </c>
      <c r="G37" s="32">
        <v>21.644177805163991</v>
      </c>
      <c r="H37" s="32">
        <v>23.899047915520196</v>
      </c>
      <c r="I37" s="32">
        <v>25.821877157133425</v>
      </c>
      <c r="J37" s="32">
        <v>28.346315546039328</v>
      </c>
      <c r="K37" s="32">
        <v>26.848775520931191</v>
      </c>
      <c r="L37" s="32">
        <v>31.777163798515314</v>
      </c>
      <c r="M37" s="32">
        <v>36.087746514761626</v>
      </c>
      <c r="N37" s="32">
        <v>37.82124910067877</v>
      </c>
      <c r="O37" s="32">
        <v>39.323520712069701</v>
      </c>
      <c r="P37" s="32">
        <v>39.64642149175355</v>
      </c>
      <c r="Q37" s="32">
        <v>41.971956731151927</v>
      </c>
      <c r="R37" s="32">
        <v>43.446816620304972</v>
      </c>
      <c r="S37" s="32">
        <v>45.385684970429736</v>
      </c>
      <c r="T37" s="32">
        <v>48.058866736128245</v>
      </c>
      <c r="U37" s="32">
        <v>50.269975978732965</v>
      </c>
      <c r="V37" s="32">
        <v>48.126017964334011</v>
      </c>
      <c r="W37" s="32">
        <v>54.595885817337418</v>
      </c>
      <c r="X37" s="32">
        <v>57.205990804626111</v>
      </c>
      <c r="Y37" s="32">
        <v>60.529968211275211</v>
      </c>
      <c r="Z37" s="32">
        <v>61.371061393403281</v>
      </c>
      <c r="AA37" s="32">
        <v>62.224597852897347</v>
      </c>
      <c r="AB37" s="32">
        <v>63.773445169943869</v>
      </c>
      <c r="AC37" s="32">
        <v>64.087151875556501</v>
      </c>
      <c r="AD37" s="32">
        <v>65.78568444573574</v>
      </c>
      <c r="AE37" s="32">
        <v>68.183141600953888</v>
      </c>
      <c r="AF37" s="32">
        <v>69.224753808332437</v>
      </c>
      <c r="AG37" s="32">
        <v>57.269174709281664</v>
      </c>
      <c r="AH37" s="32">
        <v>60.945673702432771</v>
      </c>
      <c r="AI37" s="32">
        <v>66.030448010440722</v>
      </c>
      <c r="AJ37" s="32">
        <v>66.235235323197429</v>
      </c>
      <c r="AK37" s="32">
        <v>67.237746838122561</v>
      </c>
      <c r="AL37" s="32">
        <v>68.16806347196065</v>
      </c>
      <c r="AM37" s="32">
        <v>68.984119284360304</v>
      </c>
      <c r="AN37" s="32">
        <v>69.725446147585473</v>
      </c>
      <c r="AO37" s="32">
        <v>70.344265015561518</v>
      </c>
      <c r="AP37" s="32">
        <v>70.947914567529935</v>
      </c>
      <c r="AQ37" s="32">
        <v>71.489315985661122</v>
      </c>
      <c r="AR37" s="32">
        <v>72.015831283045188</v>
      </c>
      <c r="AS37" s="32">
        <v>72.539087283375792</v>
      </c>
      <c r="AT37" s="32">
        <v>73.053456653128464</v>
      </c>
      <c r="AU37" s="32">
        <v>73.494470397753147</v>
      </c>
      <c r="AV37" s="32">
        <v>73.934099265265871</v>
      </c>
      <c r="AW37" s="32">
        <v>74.348841087256446</v>
      </c>
      <c r="AX37" s="32">
        <v>74.717142202826153</v>
      </c>
      <c r="AY37" s="32">
        <v>75.043187612316359</v>
      </c>
      <c r="AZ37" s="32">
        <v>75.288796470329302</v>
      </c>
      <c r="BA37" s="32">
        <v>75.462146696989763</v>
      </c>
      <c r="BB37" s="74">
        <v>75.58380729863147</v>
      </c>
      <c r="BC37" s="74">
        <v>75.654489552738241</v>
      </c>
      <c r="BD37" s="74">
        <v>75.682026271831631</v>
      </c>
      <c r="BE37" s="74">
        <v>75.661954357143784</v>
      </c>
      <c r="BF37" s="74">
        <v>75.560623220401808</v>
      </c>
      <c r="BG37" s="74">
        <v>75.404818127778796</v>
      </c>
      <c r="BH37" s="74">
        <v>75.191556579233833</v>
      </c>
      <c r="BI37" s="74">
        <v>74.938640880745993</v>
      </c>
      <c r="BJ37" s="74">
        <v>74.625797557265187</v>
      </c>
      <c r="BK37" s="74">
        <v>74.252655363194094</v>
      </c>
    </row>
    <row r="38" spans="2:63" x14ac:dyDescent="0.3">
      <c r="B38" s="23" t="s">
        <v>29</v>
      </c>
      <c r="C38" s="32">
        <v>16.302601089345938</v>
      </c>
      <c r="D38" s="32">
        <v>19.091114097352207</v>
      </c>
      <c r="E38" s="32">
        <v>21.62846753549368</v>
      </c>
      <c r="F38" s="32">
        <v>25.357284518534392</v>
      </c>
      <c r="G38" s="32">
        <v>28.461176679080822</v>
      </c>
      <c r="H38" s="32">
        <v>32.698388439927335</v>
      </c>
      <c r="I38" s="32">
        <v>34.668011601956863</v>
      </c>
      <c r="J38" s="32">
        <v>35.854253060399522</v>
      </c>
      <c r="K38" s="32">
        <v>34.407577426043062</v>
      </c>
      <c r="L38" s="32">
        <v>38.016095569315809</v>
      </c>
      <c r="M38" s="32">
        <v>38.084563085414857</v>
      </c>
      <c r="N38" s="32">
        <v>41.386209127607593</v>
      </c>
      <c r="O38" s="32">
        <v>51.426333091395257</v>
      </c>
      <c r="P38" s="32">
        <v>51.12823486807337</v>
      </c>
      <c r="Q38" s="32">
        <v>51.136802023945449</v>
      </c>
      <c r="R38" s="32">
        <v>54.581090107511578</v>
      </c>
      <c r="S38" s="32">
        <v>57.172640664368103</v>
      </c>
      <c r="T38" s="32">
        <v>64.208571234497768</v>
      </c>
      <c r="U38" s="32">
        <v>68.043087520482842</v>
      </c>
      <c r="V38" s="32">
        <v>72.110247853654442</v>
      </c>
      <c r="W38" s="32">
        <v>74.513167853604415</v>
      </c>
      <c r="X38" s="32">
        <v>76.559210977409379</v>
      </c>
      <c r="Y38" s="32">
        <v>80.520296418970062</v>
      </c>
      <c r="Z38" s="32">
        <v>84.037068659906566</v>
      </c>
      <c r="AA38" s="32">
        <v>89.388497839188645</v>
      </c>
      <c r="AB38" s="32">
        <v>96.214400938123902</v>
      </c>
      <c r="AC38" s="32">
        <v>98.180001207598167</v>
      </c>
      <c r="AD38" s="32">
        <v>102.25271003983042</v>
      </c>
      <c r="AE38" s="32">
        <v>107.96417476232725</v>
      </c>
      <c r="AF38" s="32">
        <v>111.45795028707487</v>
      </c>
      <c r="AG38" s="32">
        <v>122.22207694662619</v>
      </c>
      <c r="AH38" s="32">
        <v>130.46689458827146</v>
      </c>
      <c r="AI38" s="32">
        <v>133.51469876091659</v>
      </c>
      <c r="AJ38" s="32">
        <v>139.45000546968285</v>
      </c>
      <c r="AK38" s="32">
        <v>144.20791973672695</v>
      </c>
      <c r="AL38" s="32">
        <v>148.83433780913606</v>
      </c>
      <c r="AM38" s="32">
        <v>153.31265811014455</v>
      </c>
      <c r="AN38" s="32">
        <v>157.74674210432488</v>
      </c>
      <c r="AO38" s="32">
        <v>162.02016666623555</v>
      </c>
      <c r="AP38" s="32">
        <v>166.33177062327178</v>
      </c>
      <c r="AQ38" s="32">
        <v>170.56787467502105</v>
      </c>
      <c r="AR38" s="32">
        <v>174.84559363177738</v>
      </c>
      <c r="AS38" s="32">
        <v>179.18230294064514</v>
      </c>
      <c r="AT38" s="32">
        <v>183.50394062621726</v>
      </c>
      <c r="AU38" s="32">
        <v>187.6357340785805</v>
      </c>
      <c r="AV38" s="32">
        <v>191.74773737696549</v>
      </c>
      <c r="AW38" s="32">
        <v>195.87773796487519</v>
      </c>
      <c r="AX38" s="32">
        <v>199.9665622776613</v>
      </c>
      <c r="AY38" s="32">
        <v>204.02128837960981</v>
      </c>
      <c r="AZ38" s="32">
        <v>207.93255118449343</v>
      </c>
      <c r="BA38" s="32">
        <v>211.71421815939973</v>
      </c>
      <c r="BB38" s="74">
        <v>215.41661658796892</v>
      </c>
      <c r="BC38" s="74">
        <v>219.03601492216603</v>
      </c>
      <c r="BD38" s="74">
        <v>222.58955518237849</v>
      </c>
      <c r="BE38" s="74">
        <v>226.05889861970775</v>
      </c>
      <c r="BF38" s="74">
        <v>229.3360975107276</v>
      </c>
      <c r="BG38" s="74">
        <v>232.49286402989421</v>
      </c>
      <c r="BH38" s="74">
        <v>235.51255103630612</v>
      </c>
      <c r="BI38" s="74">
        <v>238.44380722982748</v>
      </c>
      <c r="BJ38" s="74">
        <v>241.21553579982827</v>
      </c>
      <c r="BK38" s="74">
        <v>243.81764464206026</v>
      </c>
    </row>
    <row r="39" spans="2:63" x14ac:dyDescent="0.3">
      <c r="B39" s="23" t="s">
        <v>9</v>
      </c>
      <c r="C39" s="32">
        <v>33.955427040254484</v>
      </c>
      <c r="D39" s="32">
        <v>37.953215594711565</v>
      </c>
      <c r="E39" s="32">
        <v>41.729729145478345</v>
      </c>
      <c r="F39" s="32">
        <v>45.582744787773166</v>
      </c>
      <c r="G39" s="32">
        <v>50.332775703729375</v>
      </c>
      <c r="H39" s="32">
        <v>55.564816059989163</v>
      </c>
      <c r="I39" s="32">
        <v>60.931659846641004</v>
      </c>
      <c r="J39" s="32">
        <v>67.560710836679164</v>
      </c>
      <c r="K39" s="32">
        <v>72.975596256019372</v>
      </c>
      <c r="L39" s="32">
        <v>76.985791996180112</v>
      </c>
      <c r="M39" s="32">
        <v>83.60311565023413</v>
      </c>
      <c r="N39" s="32">
        <v>88.777977551263788</v>
      </c>
      <c r="O39" s="32">
        <v>89.979441179974486</v>
      </c>
      <c r="P39" s="32">
        <v>93.32143944388848</v>
      </c>
      <c r="Q39" s="32">
        <v>96.466890588196918</v>
      </c>
      <c r="R39" s="32">
        <v>101.16623673035491</v>
      </c>
      <c r="S39" s="32">
        <v>106.15437720937788</v>
      </c>
      <c r="T39" s="32">
        <v>108.84715443058246</v>
      </c>
      <c r="U39" s="32">
        <v>113.42760971016578</v>
      </c>
      <c r="V39" s="32">
        <v>115.94042457097756</v>
      </c>
      <c r="W39" s="32">
        <v>119.26021209351775</v>
      </c>
      <c r="X39" s="32">
        <v>123.40092238323119</v>
      </c>
      <c r="Y39" s="32">
        <v>123.89576887180841</v>
      </c>
      <c r="Z39" s="32">
        <v>125.21727091636991</v>
      </c>
      <c r="AA39" s="32">
        <v>130.90242029308968</v>
      </c>
      <c r="AB39" s="32">
        <v>133.21415357007174</v>
      </c>
      <c r="AC39" s="32">
        <v>138.03476398268103</v>
      </c>
      <c r="AD39" s="32">
        <v>141.0961957594597</v>
      </c>
      <c r="AE39" s="32">
        <v>145.50412433208425</v>
      </c>
      <c r="AF39" s="32">
        <v>147.33599029286762</v>
      </c>
      <c r="AG39" s="32">
        <v>150.80952787739415</v>
      </c>
      <c r="AH39" s="32">
        <v>152.59924024579678</v>
      </c>
      <c r="AI39" s="32">
        <v>151.55874661866162</v>
      </c>
      <c r="AJ39" s="32">
        <v>154.43348659765309</v>
      </c>
      <c r="AK39" s="32">
        <v>156.90805927965232</v>
      </c>
      <c r="AL39" s="32">
        <v>159.01284970621768</v>
      </c>
      <c r="AM39" s="32">
        <v>160.78764984325062</v>
      </c>
      <c r="AN39" s="32">
        <v>162.36783995323728</v>
      </c>
      <c r="AO39" s="32">
        <v>163.65284489894228</v>
      </c>
      <c r="AP39" s="32">
        <v>164.83074513121016</v>
      </c>
      <c r="AQ39" s="32">
        <v>165.80108951146607</v>
      </c>
      <c r="AR39" s="32">
        <v>166.69171259682531</v>
      </c>
      <c r="AS39" s="32">
        <v>167.52094164118779</v>
      </c>
      <c r="AT39" s="32">
        <v>168.30965458037269</v>
      </c>
      <c r="AU39" s="32">
        <v>168.91571382998632</v>
      </c>
      <c r="AV39" s="32">
        <v>169.50618705520816</v>
      </c>
      <c r="AW39" s="32">
        <v>170.03559816047874</v>
      </c>
      <c r="AX39" s="32">
        <v>170.45521214034636</v>
      </c>
      <c r="AY39" s="32">
        <v>170.7753523391209</v>
      </c>
      <c r="AZ39" s="32">
        <v>170.91007158425174</v>
      </c>
      <c r="BA39" s="32">
        <v>170.87925507420749</v>
      </c>
      <c r="BB39" s="74">
        <v>170.73058824255639</v>
      </c>
      <c r="BC39" s="74">
        <v>170.46654689791947</v>
      </c>
      <c r="BD39" s="74">
        <v>170.10559404610109</v>
      </c>
      <c r="BE39" s="74">
        <v>169.63844633356265</v>
      </c>
      <c r="BF39" s="74">
        <v>168.99063931160629</v>
      </c>
      <c r="BG39" s="74">
        <v>168.22328157130076</v>
      </c>
      <c r="BH39" s="74">
        <v>167.33063729566163</v>
      </c>
      <c r="BI39" s="74">
        <v>166.35317234192772</v>
      </c>
      <c r="BJ39" s="74">
        <v>165.24664291978564</v>
      </c>
      <c r="BK39" s="74">
        <v>164.01121002628426</v>
      </c>
    </row>
    <row r="40" spans="2:63" x14ac:dyDescent="0.3">
      <c r="B40" s="23" t="s">
        <v>30</v>
      </c>
      <c r="C40" s="32">
        <v>5.1297631827198842</v>
      </c>
      <c r="D40" s="32">
        <v>6.127761410808171</v>
      </c>
      <c r="E40" s="32">
        <v>7.0158653415694623</v>
      </c>
      <c r="F40" s="32">
        <v>7.9596314745888774</v>
      </c>
      <c r="G40" s="32">
        <v>9.7144801125115094</v>
      </c>
      <c r="H40" s="32">
        <v>11.518689224481651</v>
      </c>
      <c r="I40" s="32">
        <v>13.991696345408471</v>
      </c>
      <c r="J40" s="32">
        <v>16.200930207060583</v>
      </c>
      <c r="K40" s="32">
        <v>17.133195198011272</v>
      </c>
      <c r="L40" s="32">
        <v>21.964672998870554</v>
      </c>
      <c r="M40" s="32">
        <v>29.167193636326992</v>
      </c>
      <c r="N40" s="32">
        <v>34.868046805165356</v>
      </c>
      <c r="O40" s="32">
        <v>40.914029185188639</v>
      </c>
      <c r="P40" s="32">
        <v>43.516056567844522</v>
      </c>
      <c r="Q40" s="32">
        <v>47.631032743287776</v>
      </c>
      <c r="R40" s="32">
        <v>52.314614507152335</v>
      </c>
      <c r="S40" s="32">
        <v>54.984177450347111</v>
      </c>
      <c r="T40" s="32">
        <v>56.742073446478493</v>
      </c>
      <c r="U40" s="32">
        <v>58.690461013321645</v>
      </c>
      <c r="V40" s="32">
        <v>60.967118311367734</v>
      </c>
      <c r="W40" s="32">
        <v>63.440412589577697</v>
      </c>
      <c r="X40" s="32">
        <v>67.032169918616646</v>
      </c>
      <c r="Y40" s="32">
        <v>69.756842725007672</v>
      </c>
      <c r="Z40" s="32">
        <v>73.8193223048889</v>
      </c>
      <c r="AA40" s="32">
        <v>75.216104043092656</v>
      </c>
      <c r="AB40" s="32">
        <v>76.080714095647323</v>
      </c>
      <c r="AC40" s="32">
        <v>80.245243349257294</v>
      </c>
      <c r="AD40" s="32">
        <v>82.726323933751601</v>
      </c>
      <c r="AE40" s="32">
        <v>86.421417940531882</v>
      </c>
      <c r="AF40" s="32">
        <v>90.261645815468043</v>
      </c>
      <c r="AG40" s="32">
        <v>94.296497697199584</v>
      </c>
      <c r="AH40" s="32">
        <v>98.906210134412319</v>
      </c>
      <c r="AI40" s="32">
        <v>101.71563977910478</v>
      </c>
      <c r="AJ40" s="32">
        <v>105.80607621752931</v>
      </c>
      <c r="AK40" s="32">
        <v>109.04391184832302</v>
      </c>
      <c r="AL40" s="32">
        <v>112.13272637514525</v>
      </c>
      <c r="AM40" s="32">
        <v>115.03682243267828</v>
      </c>
      <c r="AN40" s="32">
        <v>117.82686884197852</v>
      </c>
      <c r="AO40" s="32">
        <v>120.41600831062543</v>
      </c>
      <c r="AP40" s="32">
        <v>122.95993696091365</v>
      </c>
      <c r="AQ40" s="32">
        <v>125.37464544762886</v>
      </c>
      <c r="AR40" s="32">
        <v>127.75476990913948</v>
      </c>
      <c r="AS40" s="32">
        <v>130.1143858040204</v>
      </c>
      <c r="AT40" s="32">
        <v>132.4410408770662</v>
      </c>
      <c r="AU40" s="32">
        <v>134.63383243109632</v>
      </c>
      <c r="AV40" s="32">
        <v>136.82028907924669</v>
      </c>
      <c r="AW40" s="32">
        <v>138.99541963002284</v>
      </c>
      <c r="AX40" s="32">
        <v>141.11768071260892</v>
      </c>
      <c r="AY40" s="32">
        <v>143.19293642444941</v>
      </c>
      <c r="AZ40" s="32">
        <v>145.14564219013943</v>
      </c>
      <c r="BA40" s="32">
        <v>146.98744285580821</v>
      </c>
      <c r="BB40" s="74">
        <v>148.75491043177973</v>
      </c>
      <c r="BC40" s="74">
        <v>150.44670508733336</v>
      </c>
      <c r="BD40" s="74">
        <v>152.07577660721719</v>
      </c>
      <c r="BE40" s="74">
        <v>153.6306883418128</v>
      </c>
      <c r="BF40" s="74">
        <v>155.03966475919032</v>
      </c>
      <c r="BG40" s="74">
        <v>156.35325144404982</v>
      </c>
      <c r="BH40" s="74">
        <v>157.56182917085343</v>
      </c>
      <c r="BI40" s="74">
        <v>158.69943490457635</v>
      </c>
      <c r="BJ40" s="74">
        <v>159.72011640692784</v>
      </c>
      <c r="BK40" s="74">
        <v>160.61904667281328</v>
      </c>
    </row>
    <row r="41" spans="2:63" x14ac:dyDescent="0.3">
      <c r="B41" s="23" t="s">
        <v>31</v>
      </c>
      <c r="C41" s="32">
        <v>26.062514493519778</v>
      </c>
      <c r="D41" s="32">
        <v>30.414492661031705</v>
      </c>
      <c r="E41" s="32">
        <v>33.691149045575429</v>
      </c>
      <c r="F41" s="32">
        <v>36.510246596145002</v>
      </c>
      <c r="G41" s="32">
        <v>41.523852859594903</v>
      </c>
      <c r="H41" s="32">
        <v>47.442566920963337</v>
      </c>
      <c r="I41" s="32">
        <v>51.871271525638242</v>
      </c>
      <c r="J41" s="32">
        <v>57.40734195653279</v>
      </c>
      <c r="K41" s="32">
        <v>52.706362562351956</v>
      </c>
      <c r="L41" s="32">
        <v>54.902221128288794</v>
      </c>
      <c r="M41" s="32">
        <v>61.483258592227571</v>
      </c>
      <c r="N41" s="32">
        <v>65.402014655260004</v>
      </c>
      <c r="O41" s="32">
        <v>72.371899407679877</v>
      </c>
      <c r="P41" s="32">
        <v>78.799421233411763</v>
      </c>
      <c r="Q41" s="32">
        <v>83.644864052458175</v>
      </c>
      <c r="R41" s="32">
        <v>87.913984971237554</v>
      </c>
      <c r="S41" s="32">
        <v>95.016436453260724</v>
      </c>
      <c r="T41" s="32">
        <v>103.13838948075329</v>
      </c>
      <c r="U41" s="32">
        <v>109.00817265778014</v>
      </c>
      <c r="V41" s="32">
        <v>111.00439498154854</v>
      </c>
      <c r="W41" s="32">
        <v>119.89512749510877</v>
      </c>
      <c r="X41" s="32">
        <v>127.09101717763356</v>
      </c>
      <c r="Y41" s="32">
        <v>131.32828103995689</v>
      </c>
      <c r="Z41" s="32">
        <v>139.33284553604156</v>
      </c>
      <c r="AA41" s="32">
        <v>147.24175319225733</v>
      </c>
      <c r="AB41" s="32">
        <v>154.71281950124785</v>
      </c>
      <c r="AC41" s="32">
        <v>158.35449207536399</v>
      </c>
      <c r="AD41" s="32">
        <v>161.43845001185477</v>
      </c>
      <c r="AE41" s="32">
        <v>167.51374630500902</v>
      </c>
      <c r="AF41" s="32">
        <v>171.57713816885206</v>
      </c>
      <c r="AG41" s="32">
        <v>171.90245089129769</v>
      </c>
      <c r="AH41" s="32">
        <v>176.98612246532431</v>
      </c>
      <c r="AI41" s="32">
        <v>180.99730695436392</v>
      </c>
      <c r="AJ41" s="32">
        <v>187.02974565141054</v>
      </c>
      <c r="AK41" s="32">
        <v>192.41294410364389</v>
      </c>
      <c r="AL41" s="32">
        <v>197.53973671857204</v>
      </c>
      <c r="AM41" s="32">
        <v>202.34574239909094</v>
      </c>
      <c r="AN41" s="32">
        <v>206.95279433485103</v>
      </c>
      <c r="AO41" s="32">
        <v>211.21765653827731</v>
      </c>
      <c r="AP41" s="32">
        <v>215.42198434365275</v>
      </c>
      <c r="AQ41" s="32">
        <v>219.42075022660521</v>
      </c>
      <c r="AR41" s="32">
        <v>223.36545835355872</v>
      </c>
      <c r="AS41" s="32">
        <v>227.28475629465643</v>
      </c>
      <c r="AT41" s="32">
        <v>231.20152462469403</v>
      </c>
      <c r="AU41" s="32">
        <v>234.92479060424483</v>
      </c>
      <c r="AV41" s="32">
        <v>238.68177468213395</v>
      </c>
      <c r="AW41" s="32">
        <v>242.41952224729675</v>
      </c>
      <c r="AX41" s="32">
        <v>246.0657400924978</v>
      </c>
      <c r="AY41" s="32">
        <v>249.63084302978697</v>
      </c>
      <c r="AZ41" s="32">
        <v>252.98334050659696</v>
      </c>
      <c r="BA41" s="32">
        <v>256.14377831657936</v>
      </c>
      <c r="BB41" s="74">
        <v>259.17610555900598</v>
      </c>
      <c r="BC41" s="74">
        <v>262.07817324749806</v>
      </c>
      <c r="BD41" s="74">
        <v>264.87271479065924</v>
      </c>
      <c r="BE41" s="74">
        <v>267.53997422432781</v>
      </c>
      <c r="BF41" s="74">
        <v>269.95513831804476</v>
      </c>
      <c r="BG41" s="74">
        <v>272.20640941800065</v>
      </c>
      <c r="BH41" s="74">
        <v>274.27719871276332</v>
      </c>
      <c r="BI41" s="74">
        <v>276.22690079827981</v>
      </c>
      <c r="BJ41" s="74">
        <v>277.97566226700258</v>
      </c>
      <c r="BK41" s="74">
        <v>279.51521790914063</v>
      </c>
    </row>
    <row r="42" spans="2:63" x14ac:dyDescent="0.3">
      <c r="B42" s="23" t="s">
        <v>32</v>
      </c>
      <c r="C42" s="32">
        <v>33.594408063676497</v>
      </c>
      <c r="D42" s="32">
        <v>36.320038877695794</v>
      </c>
      <c r="E42" s="32">
        <v>38.963197014732167</v>
      </c>
      <c r="F42" s="32">
        <v>41.480004818280371</v>
      </c>
      <c r="G42" s="32">
        <v>43.983606137889055</v>
      </c>
      <c r="H42" s="32">
        <v>46.27204696816387</v>
      </c>
      <c r="I42" s="32">
        <v>49.503868219511908</v>
      </c>
      <c r="J42" s="32">
        <v>52.519806625312796</v>
      </c>
      <c r="K42" s="32">
        <v>54.883398696776204</v>
      </c>
      <c r="L42" s="32">
        <v>59.205777329971433</v>
      </c>
      <c r="M42" s="32">
        <v>61.334151561864807</v>
      </c>
      <c r="N42" s="32">
        <v>63.366180971180498</v>
      </c>
      <c r="O42" s="32">
        <v>65.98384096817945</v>
      </c>
      <c r="P42" s="32">
        <v>68.619170351078466</v>
      </c>
      <c r="Q42" s="32">
        <v>71.614083647277596</v>
      </c>
      <c r="R42" s="32">
        <v>74.697290432687566</v>
      </c>
      <c r="S42" s="32">
        <v>78.022854500844701</v>
      </c>
      <c r="T42" s="32">
        <v>80.69087240245284</v>
      </c>
      <c r="U42" s="32">
        <v>82.810256111692667</v>
      </c>
      <c r="V42" s="32">
        <v>86.633195262531132</v>
      </c>
      <c r="W42" s="32">
        <v>89.615774266317274</v>
      </c>
      <c r="X42" s="32">
        <v>92.390458689468232</v>
      </c>
      <c r="Y42" s="32">
        <v>95.497618022740781</v>
      </c>
      <c r="Z42" s="32">
        <v>98.093170139807896</v>
      </c>
      <c r="AA42" s="32">
        <v>101.25357033872352</v>
      </c>
      <c r="AB42" s="32">
        <v>104.0996870529561</v>
      </c>
      <c r="AC42" s="32">
        <v>106.99423994277402</v>
      </c>
      <c r="AD42" s="32">
        <v>109.90574311593559</v>
      </c>
      <c r="AE42" s="32">
        <v>113.52696955185323</v>
      </c>
      <c r="AF42" s="32">
        <v>117.72621390029229</v>
      </c>
      <c r="AG42" s="32">
        <v>121.47955566143297</v>
      </c>
      <c r="AH42" s="32">
        <v>125.62309912499231</v>
      </c>
      <c r="AI42" s="32">
        <v>128.50086699152726</v>
      </c>
      <c r="AJ42" s="32">
        <v>131.10484907583779</v>
      </c>
      <c r="AK42" s="32">
        <v>133.25731890394928</v>
      </c>
      <c r="AL42" s="32">
        <v>134.97634099955195</v>
      </c>
      <c r="AM42" s="32">
        <v>136.32548294642439</v>
      </c>
      <c r="AN42" s="32">
        <v>137.42099664521251</v>
      </c>
      <c r="AO42" s="32">
        <v>138.19297385571093</v>
      </c>
      <c r="AP42" s="32">
        <v>138.79877336952572</v>
      </c>
      <c r="AQ42" s="32">
        <v>139.154495807318</v>
      </c>
      <c r="AR42" s="32">
        <v>139.38160276088462</v>
      </c>
      <c r="AS42" s="32">
        <v>139.49566792013937</v>
      </c>
      <c r="AT42" s="32">
        <v>139.56417753874877</v>
      </c>
      <c r="AU42" s="32">
        <v>139.45463366866841</v>
      </c>
      <c r="AV42" s="32">
        <v>139.30813661888212</v>
      </c>
      <c r="AW42" s="32">
        <v>139.11014841058983</v>
      </c>
      <c r="AX42" s="32">
        <v>138.82167428159764</v>
      </c>
      <c r="AY42" s="32">
        <v>138.45231268444127</v>
      </c>
      <c r="AZ42" s="32">
        <v>137.93380370428767</v>
      </c>
      <c r="BA42" s="32">
        <v>137.2841599780115</v>
      </c>
      <c r="BB42" s="74">
        <v>136.54331966250342</v>
      </c>
      <c r="BC42" s="74">
        <v>135.71452046441169</v>
      </c>
      <c r="BD42" s="74">
        <v>134.81362315066102</v>
      </c>
      <c r="BE42" s="74">
        <v>133.8343219448592</v>
      </c>
      <c r="BF42" s="74">
        <v>132.71924355264017</v>
      </c>
      <c r="BG42" s="74">
        <v>131.51805617718162</v>
      </c>
      <c r="BH42" s="74">
        <v>130.22752235472964</v>
      </c>
      <c r="BI42" s="74">
        <v>128.88026848355986</v>
      </c>
      <c r="BJ42" s="74">
        <v>127.44301058111162</v>
      </c>
      <c r="BK42" s="74">
        <v>125.91716633877185</v>
      </c>
    </row>
    <row r="43" spans="2:63" x14ac:dyDescent="0.3">
      <c r="B43" s="23" t="s">
        <v>10</v>
      </c>
      <c r="C43" s="32">
        <v>36.380474543269642</v>
      </c>
      <c r="D43" s="32">
        <v>38.519899326426732</v>
      </c>
      <c r="E43" s="32">
        <v>40.4751669661878</v>
      </c>
      <c r="F43" s="32">
        <v>42.067181732229869</v>
      </c>
      <c r="G43" s="32">
        <v>44.301935441125082</v>
      </c>
      <c r="H43" s="32">
        <v>46.626457223203509</v>
      </c>
      <c r="I43" s="32">
        <v>48.589616322158093</v>
      </c>
      <c r="J43" s="32">
        <v>50.262685150291375</v>
      </c>
      <c r="K43" s="32">
        <v>50.334358759377871</v>
      </c>
      <c r="L43" s="32">
        <v>53.063666900787325</v>
      </c>
      <c r="M43" s="32">
        <v>55.718071578717051</v>
      </c>
      <c r="N43" s="32">
        <v>59.043571803609602</v>
      </c>
      <c r="O43" s="32">
        <v>62.915310287180382</v>
      </c>
      <c r="P43" s="32">
        <v>66.142922169623716</v>
      </c>
      <c r="Q43" s="32">
        <v>68.726040662904126</v>
      </c>
      <c r="R43" s="32">
        <v>70.516669137894937</v>
      </c>
      <c r="S43" s="32">
        <v>74.023103726408877</v>
      </c>
      <c r="T43" s="32">
        <v>76.634274648694912</v>
      </c>
      <c r="U43" s="32">
        <v>79.16711762318738</v>
      </c>
      <c r="V43" s="32">
        <v>80.202960021967883</v>
      </c>
      <c r="W43" s="32">
        <v>81.87358394529204</v>
      </c>
      <c r="X43" s="32">
        <v>84.138753391649672</v>
      </c>
      <c r="Y43" s="32">
        <v>85.80262059750423</v>
      </c>
      <c r="Z43" s="32">
        <v>87.773764944415007</v>
      </c>
      <c r="AA43" s="32">
        <v>88.37456593741463</v>
      </c>
      <c r="AB43" s="32">
        <v>89.538202202316242</v>
      </c>
      <c r="AC43" s="32">
        <v>90.771421359280794</v>
      </c>
      <c r="AD43" s="32">
        <v>92.537910396299011</v>
      </c>
      <c r="AE43" s="32">
        <v>94.030523801254404</v>
      </c>
      <c r="AF43" s="32">
        <v>95.366873545477063</v>
      </c>
      <c r="AG43" s="32">
        <v>93.595500059394979</v>
      </c>
      <c r="AH43" s="32">
        <v>97.952936571682656</v>
      </c>
      <c r="AI43" s="32">
        <v>100.31768190247689</v>
      </c>
      <c r="AJ43" s="32">
        <v>100.53036790145475</v>
      </c>
      <c r="AK43" s="32">
        <v>100.505992754383</v>
      </c>
      <c r="AL43" s="32">
        <v>100.35685623305723</v>
      </c>
      <c r="AM43" s="32">
        <v>100.02720486571636</v>
      </c>
      <c r="AN43" s="32">
        <v>99.581552085583851</v>
      </c>
      <c r="AO43" s="32">
        <v>98.957739670191657</v>
      </c>
      <c r="AP43" s="32">
        <v>98.312937134925079</v>
      </c>
      <c r="AQ43" s="32">
        <v>97.583837610247244</v>
      </c>
      <c r="AR43" s="32">
        <v>96.838107103647559</v>
      </c>
      <c r="AS43" s="32">
        <v>96.092221509507183</v>
      </c>
      <c r="AT43" s="32">
        <v>95.335761661010622</v>
      </c>
      <c r="AU43" s="32">
        <v>94.487202882086493</v>
      </c>
      <c r="AV43" s="32">
        <v>93.641875940480858</v>
      </c>
      <c r="AW43" s="32">
        <v>92.76967067680269</v>
      </c>
      <c r="AX43" s="32">
        <v>91.845536983735315</v>
      </c>
      <c r="AY43" s="32">
        <v>90.87712368457268</v>
      </c>
      <c r="AZ43" s="32">
        <v>89.821157977311671</v>
      </c>
      <c r="BA43" s="32">
        <v>88.691489072283133</v>
      </c>
      <c r="BB43" s="74">
        <v>87.515615551791683</v>
      </c>
      <c r="BC43" s="74">
        <v>86.296859199348489</v>
      </c>
      <c r="BD43" s="74">
        <v>85.046419161594883</v>
      </c>
      <c r="BE43" s="74">
        <v>83.761285443343411</v>
      </c>
      <c r="BF43" s="74">
        <v>82.406848771986517</v>
      </c>
      <c r="BG43" s="74">
        <v>81.015547166301332</v>
      </c>
      <c r="BH43" s="74">
        <v>79.586488774175535</v>
      </c>
      <c r="BI43" s="74">
        <v>78.140570497782804</v>
      </c>
      <c r="BJ43" s="74">
        <v>76.658399287481217</v>
      </c>
      <c r="BK43" s="74">
        <v>75.141912528776388</v>
      </c>
    </row>
    <row r="44" spans="2:63" x14ac:dyDescent="0.3">
      <c r="B44" s="23" t="s">
        <v>33</v>
      </c>
      <c r="C44" s="32">
        <v>15.697628921395257</v>
      </c>
      <c r="D44" s="32">
        <v>17.498421929876855</v>
      </c>
      <c r="E44" s="32">
        <v>18.926287347788772</v>
      </c>
      <c r="F44" s="32">
        <v>20.265951781268321</v>
      </c>
      <c r="G44" s="32">
        <v>22.515204095992011</v>
      </c>
      <c r="H44" s="32">
        <v>24.577257955938926</v>
      </c>
      <c r="I44" s="32">
        <v>25.710567167175494</v>
      </c>
      <c r="J44" s="32">
        <v>27.737135888414961</v>
      </c>
      <c r="K44" s="32">
        <v>26.859161456861326</v>
      </c>
      <c r="L44" s="32">
        <v>28.971973049664655</v>
      </c>
      <c r="M44" s="32">
        <v>29.348023294209629</v>
      </c>
      <c r="N44" s="32">
        <v>28.160579391838297</v>
      </c>
      <c r="O44" s="32">
        <v>30.196647546849643</v>
      </c>
      <c r="P44" s="32">
        <v>32.09467095869698</v>
      </c>
      <c r="Q44" s="32">
        <v>34.190848538152871</v>
      </c>
      <c r="R44" s="32">
        <v>36.570655391863021</v>
      </c>
      <c r="S44" s="32">
        <v>38.983875240134509</v>
      </c>
      <c r="T44" s="32">
        <v>42.302294395093597</v>
      </c>
      <c r="U44" s="32">
        <v>43.822421128474609</v>
      </c>
      <c r="V44" s="32">
        <v>47.322536145122577</v>
      </c>
      <c r="W44" s="32">
        <v>50.634096210247741</v>
      </c>
      <c r="X44" s="32">
        <v>54.217983581026267</v>
      </c>
      <c r="Y44" s="32">
        <v>57.960732957085803</v>
      </c>
      <c r="Z44" s="32">
        <v>61.435209752570515</v>
      </c>
      <c r="AA44" s="32">
        <v>65.879435735994392</v>
      </c>
      <c r="AB44" s="32">
        <v>69.047272609766338</v>
      </c>
      <c r="AC44" s="32">
        <v>74.195605350713791</v>
      </c>
      <c r="AD44" s="32">
        <v>78.924467847894746</v>
      </c>
      <c r="AE44" s="32">
        <v>85.354749395052579</v>
      </c>
      <c r="AF44" s="32">
        <v>93.569563341541269</v>
      </c>
      <c r="AG44" s="32">
        <v>94.691898727976195</v>
      </c>
      <c r="AH44" s="32">
        <v>99.829578354939088</v>
      </c>
      <c r="AI44" s="32">
        <v>105.44925235874031</v>
      </c>
      <c r="AJ44" s="32">
        <v>111.84496943387869</v>
      </c>
      <c r="AK44" s="32">
        <v>118.33586708992158</v>
      </c>
      <c r="AL44" s="32">
        <v>124.91942482418298</v>
      </c>
      <c r="AM44" s="32">
        <v>131.57140165259688</v>
      </c>
      <c r="AN44" s="32">
        <v>138.37608129404691</v>
      </c>
      <c r="AO44" s="32">
        <v>145.22786344007704</v>
      </c>
      <c r="AP44" s="32">
        <v>152.29797241867661</v>
      </c>
      <c r="AQ44" s="32">
        <v>159.4780057776581</v>
      </c>
      <c r="AR44" s="32">
        <v>166.85697686029113</v>
      </c>
      <c r="AS44" s="32">
        <v>174.45002184234434</v>
      </c>
      <c r="AT44" s="32">
        <v>182.18241710761026</v>
      </c>
      <c r="AU44" s="32">
        <v>189.87139871419251</v>
      </c>
      <c r="AV44" s="32">
        <v>197.67604943408674</v>
      </c>
      <c r="AW44" s="32">
        <v>205.72775089948499</v>
      </c>
      <c r="AX44" s="32">
        <v>213.97021887499574</v>
      </c>
      <c r="AY44" s="32">
        <v>222.41481896081225</v>
      </c>
      <c r="AZ44" s="32">
        <v>230.94422327775627</v>
      </c>
      <c r="BA44" s="32">
        <v>239.57147664518044</v>
      </c>
      <c r="BB44" s="74">
        <v>248.35264900112804</v>
      </c>
      <c r="BC44" s="74">
        <v>257.28452060922075</v>
      </c>
      <c r="BD44" s="74">
        <v>266.38847726627051</v>
      </c>
      <c r="BE44" s="74">
        <v>275.6441322435287</v>
      </c>
      <c r="BF44" s="74">
        <v>284.91806846157033</v>
      </c>
      <c r="BG44" s="74">
        <v>294.2940897594969</v>
      </c>
      <c r="BH44" s="74">
        <v>303.74853514230693</v>
      </c>
      <c r="BI44" s="74">
        <v>313.34174782085131</v>
      </c>
      <c r="BJ44" s="74">
        <v>322.97833902272475</v>
      </c>
      <c r="BK44" s="74">
        <v>332.63884273680077</v>
      </c>
    </row>
    <row r="45" spans="2:63" x14ac:dyDescent="0.3">
      <c r="B45" s="24" t="s">
        <v>34</v>
      </c>
      <c r="C45" s="30">
        <v>12.386552157644195</v>
      </c>
      <c r="D45" s="30">
        <v>13.889299309736414</v>
      </c>
      <c r="E45" s="30">
        <v>15.14165134559372</v>
      </c>
      <c r="F45" s="30">
        <v>16.457950027733833</v>
      </c>
      <c r="G45" s="30">
        <v>18.845255829019685</v>
      </c>
      <c r="H45" s="30">
        <v>21.18813997618264</v>
      </c>
      <c r="I45" s="30">
        <v>23.348877297747279</v>
      </c>
      <c r="J45" s="30">
        <v>25.303073416075847</v>
      </c>
      <c r="K45" s="30">
        <v>23.794076384886282</v>
      </c>
      <c r="L45" s="30">
        <v>27.14782112813652</v>
      </c>
      <c r="M45" s="30">
        <v>29.988777646033583</v>
      </c>
      <c r="N45" s="30">
        <v>32.531318789198146</v>
      </c>
      <c r="O45" s="30">
        <v>36.2773582367778</v>
      </c>
      <c r="P45" s="30">
        <v>35.865492657508</v>
      </c>
      <c r="Q45" s="30">
        <v>35.728801525462444</v>
      </c>
      <c r="R45" s="30">
        <v>36.945789472681625</v>
      </c>
      <c r="S45" s="30">
        <v>39.11963249318336</v>
      </c>
      <c r="T45" s="30">
        <v>41.545596411217034</v>
      </c>
      <c r="U45" s="30">
        <v>42.518006262789172</v>
      </c>
      <c r="V45" s="30">
        <v>42.878659459905471</v>
      </c>
      <c r="W45" s="30">
        <v>44.907482770183719</v>
      </c>
      <c r="X45" s="30">
        <v>44.845462725354956</v>
      </c>
      <c r="Y45" s="30">
        <v>44.896164616545832</v>
      </c>
      <c r="Z45" s="30">
        <v>44.925814075635685</v>
      </c>
      <c r="AA45" s="30">
        <v>44.53241188350021</v>
      </c>
      <c r="AB45" s="30">
        <v>43.060233622130141</v>
      </c>
      <c r="AC45" s="30">
        <v>44.577003839080184</v>
      </c>
      <c r="AD45" s="30">
        <v>44.18782035521555</v>
      </c>
      <c r="AE45" s="30">
        <v>45.371637017364634</v>
      </c>
      <c r="AF45" s="30">
        <v>46.476355574039268</v>
      </c>
      <c r="AG45" s="30">
        <v>38.568384337196079</v>
      </c>
      <c r="AH45" s="30">
        <v>39.958213291133546</v>
      </c>
      <c r="AI45" s="30">
        <v>44.357888254095471</v>
      </c>
      <c r="AJ45" s="30">
        <v>45.212730405960997</v>
      </c>
      <c r="AK45" s="30">
        <v>45.974170589738478</v>
      </c>
      <c r="AL45" s="30">
        <v>46.670290802966434</v>
      </c>
      <c r="AM45" s="30">
        <v>47.284804919561019</v>
      </c>
      <c r="AN45" s="30">
        <v>47.847694582709217</v>
      </c>
      <c r="AO45" s="30">
        <v>48.32705194106353</v>
      </c>
      <c r="AP45" s="30">
        <v>48.789600733858222</v>
      </c>
      <c r="AQ45" s="30">
        <v>49.202773034421725</v>
      </c>
      <c r="AR45" s="30">
        <v>49.600702680827652</v>
      </c>
      <c r="AS45" s="30">
        <v>49.989691655495491</v>
      </c>
      <c r="AT45" s="30">
        <v>50.372741512702817</v>
      </c>
      <c r="AU45" s="30">
        <v>50.706652495315637</v>
      </c>
      <c r="AV45" s="30">
        <v>51.041145505252061</v>
      </c>
      <c r="AW45" s="30">
        <v>51.362929484889214</v>
      </c>
      <c r="AX45" s="30">
        <v>51.657128635254395</v>
      </c>
      <c r="AY45" s="30">
        <v>51.926618762697458</v>
      </c>
      <c r="AZ45" s="30">
        <v>52.14492901978165</v>
      </c>
      <c r="BA45" s="30">
        <v>52.317608976528327</v>
      </c>
      <c r="BB45" s="73">
        <v>52.458806846083611</v>
      </c>
      <c r="BC45" s="73">
        <v>52.568915768804438</v>
      </c>
      <c r="BD45" s="73">
        <v>52.653269493947526</v>
      </c>
      <c r="BE45" s="73">
        <v>52.708648589317853</v>
      </c>
      <c r="BF45" s="73">
        <v>52.711441396587901</v>
      </c>
      <c r="BG45" s="73">
        <v>52.680105496223419</v>
      </c>
      <c r="BH45" s="73">
        <v>52.612359368161925</v>
      </c>
      <c r="BI45" s="73">
        <v>52.520457656973946</v>
      </c>
      <c r="BJ45" s="73">
        <v>52.389990939972179</v>
      </c>
      <c r="BK45" s="73">
        <v>52.220433329335201</v>
      </c>
    </row>
    <row r="46" spans="2:63" x14ac:dyDescent="0.3">
      <c r="B46" s="21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</row>
    <row r="47" spans="2:63" x14ac:dyDescent="0.3">
      <c r="B47" s="26" t="s">
        <v>42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</row>
    <row r="48" spans="2:63" x14ac:dyDescent="0.3">
      <c r="B48" s="27" t="s">
        <v>211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10.208</v>
      </c>
      <c r="I48" s="33">
        <v>12.26</v>
      </c>
      <c r="J48" s="33">
        <v>12.946</v>
      </c>
      <c r="K48" s="33">
        <v>9.125</v>
      </c>
      <c r="L48" s="33">
        <v>11.151999999999999</v>
      </c>
      <c r="M48" s="33">
        <v>18.774000000000001</v>
      </c>
      <c r="N48" s="33">
        <v>17.126999999999999</v>
      </c>
      <c r="O48" s="33">
        <v>17.306000000000001</v>
      </c>
      <c r="P48" s="33">
        <v>21.027000000000001</v>
      </c>
      <c r="Q48" s="33">
        <v>27.254999999999999</v>
      </c>
      <c r="R48" s="33">
        <v>38.552</v>
      </c>
      <c r="S48" s="33">
        <v>47.948</v>
      </c>
      <c r="T48" s="33">
        <v>54.143999999999998</v>
      </c>
      <c r="U48" s="33">
        <v>79.394999999999996</v>
      </c>
      <c r="V48" s="33">
        <v>51.045999999999999</v>
      </c>
      <c r="W48" s="33">
        <v>67.248000000000005</v>
      </c>
      <c r="X48" s="33">
        <v>93.631</v>
      </c>
      <c r="Y48" s="33">
        <v>98.989000000000004</v>
      </c>
      <c r="Z48" s="33">
        <v>95.912999999999997</v>
      </c>
      <c r="AA48" s="33">
        <v>90.721999999999994</v>
      </c>
      <c r="AB48" s="33">
        <v>49.156999999999996</v>
      </c>
      <c r="AC48" s="33">
        <v>38.603999999999999</v>
      </c>
      <c r="AD48" s="33">
        <v>51.267000000000003</v>
      </c>
      <c r="AE48" s="33">
        <v>69.006</v>
      </c>
      <c r="AF48" s="33">
        <v>62.792000000000002</v>
      </c>
      <c r="AG48" s="33">
        <v>43.573999999999998</v>
      </c>
      <c r="AH48" s="33">
        <v>70.242999999999995</v>
      </c>
      <c r="AI48" s="33">
        <v>103.568</v>
      </c>
      <c r="AJ48" s="33">
        <v>92.665000000000006</v>
      </c>
      <c r="AK48" s="33">
        <v>98.477999999999994</v>
      </c>
      <c r="AL48" s="33">
        <v>92.072000000000003</v>
      </c>
      <c r="AM48" s="33">
        <v>91.537999999999997</v>
      </c>
      <c r="AN48" s="33">
        <v>91.007999999999996</v>
      </c>
      <c r="AO48" s="33">
        <v>90.480999999999995</v>
      </c>
      <c r="AP48" s="33">
        <v>89.956999999999994</v>
      </c>
      <c r="AQ48" s="33">
        <v>89.436000000000007</v>
      </c>
      <c r="AR48" s="33">
        <v>89.350999999999999</v>
      </c>
      <c r="AS48" s="33">
        <v>89.266999999999996</v>
      </c>
      <c r="AT48" s="33">
        <v>89.182000000000002</v>
      </c>
      <c r="AU48" s="33">
        <v>89.097999999999999</v>
      </c>
      <c r="AV48" s="33">
        <v>89.013999999999996</v>
      </c>
      <c r="AW48" s="33">
        <v>88.929000000000002</v>
      </c>
      <c r="AX48" s="33">
        <v>88.844999999999999</v>
      </c>
      <c r="AY48" s="33">
        <v>88.760999999999996</v>
      </c>
      <c r="AZ48" s="33">
        <v>88.676000000000002</v>
      </c>
      <c r="BA48" s="33">
        <v>88.591999999999999</v>
      </c>
      <c r="BB48" s="71">
        <v>88.486000000000004</v>
      </c>
      <c r="BC48" s="71">
        <v>88.381</v>
      </c>
      <c r="BD48" s="71">
        <v>88.275000000000006</v>
      </c>
      <c r="BE48" s="71">
        <v>88.17</v>
      </c>
      <c r="BF48" s="71">
        <v>88.064999999999998</v>
      </c>
      <c r="BG48" s="71">
        <v>87.959000000000003</v>
      </c>
      <c r="BH48" s="71">
        <v>87.852999999999994</v>
      </c>
      <c r="BI48" s="71">
        <v>87.748000000000005</v>
      </c>
      <c r="BJ48" s="71">
        <v>87.643000000000001</v>
      </c>
      <c r="BK48" s="71">
        <v>87.537000000000006</v>
      </c>
    </row>
    <row r="49" spans="2:63" x14ac:dyDescent="0.3">
      <c r="B49" s="82" t="s">
        <v>217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174.17886279580958</v>
      </c>
      <c r="N49" s="83">
        <v>184.2557466835635</v>
      </c>
      <c r="O49" s="83">
        <v>166.88699718657691</v>
      </c>
      <c r="P49" s="83">
        <v>198.40440303878108</v>
      </c>
      <c r="Q49" s="83">
        <v>233.89152955481126</v>
      </c>
      <c r="R49" s="83">
        <v>304.43601022832252</v>
      </c>
      <c r="S49" s="83">
        <v>370.09907297583334</v>
      </c>
      <c r="T49" s="83">
        <v>397.26496303353366</v>
      </c>
      <c r="U49" s="83">
        <v>599.86268023738774</v>
      </c>
      <c r="V49" s="83">
        <v>459.6014841362163</v>
      </c>
      <c r="W49" s="83">
        <v>458.35666424361881</v>
      </c>
      <c r="X49" s="83">
        <v>578.85361990400202</v>
      </c>
      <c r="Y49" s="83">
        <v>681.50528397499261</v>
      </c>
      <c r="Z49" s="83">
        <v>699.60500546501714</v>
      </c>
      <c r="AA49" s="83">
        <v>777.36753927996836</v>
      </c>
      <c r="AB49" s="83">
        <v>533.47477119202563</v>
      </c>
      <c r="AC49" s="83">
        <v>351.66546554761305</v>
      </c>
      <c r="AD49" s="83">
        <v>411.08133695724086</v>
      </c>
      <c r="AE49" s="83">
        <v>523.11218107872071</v>
      </c>
      <c r="AF49" s="83">
        <v>496.9485564091637</v>
      </c>
      <c r="AG49" s="83">
        <v>393.08157888434152</v>
      </c>
      <c r="AH49" s="83">
        <v>569.45329397392288</v>
      </c>
      <c r="AI49" s="83">
        <v>1122.1155749583618</v>
      </c>
      <c r="AJ49" s="83">
        <v>1003.9875472810552</v>
      </c>
      <c r="AK49" s="83">
        <v>1066.9677300044211</v>
      </c>
      <c r="AL49" s="83">
        <v>997.55371084215994</v>
      </c>
      <c r="AM49" s="83">
        <v>920.17731590804431</v>
      </c>
      <c r="AN49" s="83">
        <v>853.40359615685725</v>
      </c>
      <c r="AO49" s="83">
        <v>791.47538777867135</v>
      </c>
      <c r="AP49" s="83">
        <v>737.99844763559861</v>
      </c>
      <c r="AQ49" s="83">
        <v>666.21201431490169</v>
      </c>
      <c r="AR49" s="83">
        <v>653.90965800847243</v>
      </c>
      <c r="AS49" s="83">
        <v>641.83447858783688</v>
      </c>
      <c r="AT49" s="83">
        <v>629.9822809755517</v>
      </c>
      <c r="AU49" s="83">
        <v>618.34894756101062</v>
      </c>
      <c r="AV49" s="83">
        <v>606.9304367699317</v>
      </c>
      <c r="AW49" s="83">
        <v>600.58884118948936</v>
      </c>
      <c r="AX49" s="83">
        <v>594.31350663678506</v>
      </c>
      <c r="AY49" s="83">
        <v>588.10374077441872</v>
      </c>
      <c r="AZ49" s="83">
        <v>581.95885849897206</v>
      </c>
      <c r="BA49" s="83">
        <v>575.87818186542358</v>
      </c>
      <c r="BB49" s="84">
        <v>572.59457703525129</v>
      </c>
      <c r="BC49" s="84">
        <v>569.32969502011224</v>
      </c>
      <c r="BD49" s="84">
        <v>566.08342906422411</v>
      </c>
      <c r="BE49" s="84">
        <v>562.85567302051595</v>
      </c>
      <c r="BF49" s="84">
        <v>559.64632134715794</v>
      </c>
      <c r="BG49" s="84">
        <v>557.08229547590054</v>
      </c>
      <c r="BH49" s="84">
        <v>554.5300167178068</v>
      </c>
      <c r="BI49" s="84">
        <v>551.98943125334654</v>
      </c>
      <c r="BJ49" s="84">
        <v>549.46048550956436</v>
      </c>
      <c r="BK49" s="84">
        <v>546.94312615895012</v>
      </c>
    </row>
    <row r="50" spans="2:63" x14ac:dyDescent="0.3">
      <c r="B50" s="24" t="s">
        <v>218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23.322548800835371</v>
      </c>
      <c r="N50" s="33">
        <v>24.770345543355997</v>
      </c>
      <c r="O50" s="33">
        <v>25.581594453016361</v>
      </c>
      <c r="P50" s="33">
        <v>26.328784162071234</v>
      </c>
      <c r="Q50" s="33">
        <v>41.975303162261049</v>
      </c>
      <c r="R50" s="33">
        <v>55.645983214733747</v>
      </c>
      <c r="S50" s="33">
        <v>52.674614066333731</v>
      </c>
      <c r="T50" s="33">
        <v>57.961269215223609</v>
      </c>
      <c r="U50" s="33">
        <v>103.99631927975751</v>
      </c>
      <c r="V50" s="33">
        <v>83.17608227757637</v>
      </c>
      <c r="W50" s="33">
        <v>96.318586405823837</v>
      </c>
      <c r="X50" s="33">
        <v>126.98899398027633</v>
      </c>
      <c r="Y50" s="33">
        <v>114.43756415222239</v>
      </c>
      <c r="Z50" s="33">
        <v>93.197412667295538</v>
      </c>
      <c r="AA50" s="33">
        <v>84.774905587985643</v>
      </c>
      <c r="AB50" s="33">
        <v>70.110631956565939</v>
      </c>
      <c r="AC50" s="33">
        <v>67.47351586949226</v>
      </c>
      <c r="AD50" s="33">
        <v>102.86327912675927</v>
      </c>
      <c r="AE50" s="33">
        <v>112.76229514411457</v>
      </c>
      <c r="AF50" s="33">
        <v>98.721859508238126</v>
      </c>
      <c r="AG50" s="33">
        <v>77.393613087000602</v>
      </c>
      <c r="AH50" s="33">
        <v>119.53224639844753</v>
      </c>
      <c r="AI50" s="33">
        <v>235.55140753769902</v>
      </c>
      <c r="AJ50" s="33">
        <v>210.75429767664536</v>
      </c>
      <c r="AK50" s="33">
        <v>223.97492398157902</v>
      </c>
      <c r="AL50" s="33">
        <v>209.40372447111312</v>
      </c>
      <c r="AM50" s="33">
        <v>184.36110257102831</v>
      </c>
      <c r="AN50" s="33">
        <v>163.23513698320323</v>
      </c>
      <c r="AO50" s="33">
        <v>144.52999886816906</v>
      </c>
      <c r="AP50" s="33">
        <v>127.96828525333001</v>
      </c>
      <c r="AQ50" s="33">
        <v>110.76661310553261</v>
      </c>
      <c r="AR50" s="33">
        <v>108.66615264300142</v>
      </c>
      <c r="AS50" s="33">
        <v>106.60552308286005</v>
      </c>
      <c r="AT50" s="33">
        <v>104.58396911415953</v>
      </c>
      <c r="AU50" s="33">
        <v>102.60074974886595</v>
      </c>
      <c r="AV50" s="33">
        <v>100.65513805025579</v>
      </c>
      <c r="AW50" s="33">
        <v>100.02686686408147</v>
      </c>
      <c r="AX50" s="33">
        <v>99.402517233140429</v>
      </c>
      <c r="AY50" s="33">
        <v>98.782064679793422</v>
      </c>
      <c r="AZ50" s="33">
        <v>98.165484879186195</v>
      </c>
      <c r="BA50" s="33">
        <v>97.552753658295842</v>
      </c>
      <c r="BB50" s="85">
        <v>96.734830680205661</v>
      </c>
      <c r="BC50" s="85">
        <v>95.923765509537631</v>
      </c>
      <c r="BD50" s="85">
        <v>95.119500647573759</v>
      </c>
      <c r="BE50" s="85">
        <v>94.321979077689306</v>
      </c>
      <c r="BF50" s="85">
        <v>93.531144261310743</v>
      </c>
      <c r="BG50" s="85">
        <v>93.230469175530899</v>
      </c>
      <c r="BH50" s="85">
        <v>92.93076067160915</v>
      </c>
      <c r="BI50" s="85">
        <v>92.632015642269451</v>
      </c>
      <c r="BJ50" s="85">
        <v>92.334230990224725</v>
      </c>
      <c r="BK50" s="85">
        <v>92.037403628144816</v>
      </c>
    </row>
    <row r="51" spans="2:63" x14ac:dyDescent="0.3">
      <c r="B51" s="21"/>
    </row>
    <row r="52" spans="2:63" x14ac:dyDescent="0.3">
      <c r="B52" s="19" t="s">
        <v>213</v>
      </c>
    </row>
  </sheetData>
  <mergeCells count="1">
    <mergeCell ref="BB1:BK3"/>
  </mergeCells>
  <phoneticPr fontId="2" type="noConversion"/>
  <pageMargins left="0.7" right="0.7" top="0.75" bottom="0.75" header="0.3" footer="0.3"/>
  <pageSetup paperSize="8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3EA8-A306-430F-8BE4-0C5A10106715}">
  <sheetPr>
    <tabColor rgb="FF002060"/>
    <pageSetUpPr fitToPage="1"/>
  </sheetPr>
  <dimension ref="B2:BA46"/>
  <sheetViews>
    <sheetView tabSelected="1" zoomScale="70" zoomScaleNormal="70" workbookViewId="0">
      <selection activeCell="BD11" sqref="BD11"/>
    </sheetView>
  </sheetViews>
  <sheetFormatPr defaultColWidth="9" defaultRowHeight="12" outlineLevelCol="1" x14ac:dyDescent="0.3"/>
  <cols>
    <col min="1" max="1" width="9" style="19"/>
    <col min="2" max="2" width="30.875" style="19" customWidth="1"/>
    <col min="3" max="3" width="9.25" style="19" bestFit="1" customWidth="1"/>
    <col min="4" max="7" width="0" style="19" hidden="1" customWidth="1" outlineLevel="1"/>
    <col min="8" max="8" width="9" style="19" collapsed="1"/>
    <col min="9" max="12" width="9" style="19" hidden="1" customWidth="1" outlineLevel="1"/>
    <col min="13" max="13" width="9" style="19" collapsed="1"/>
    <col min="14" max="17" width="9" style="19" hidden="1" customWidth="1" outlineLevel="1"/>
    <col min="18" max="18" width="9.625" style="19" bestFit="1" customWidth="1" collapsed="1"/>
    <col min="19" max="22" width="0" style="19" hidden="1" customWidth="1" outlineLevel="1"/>
    <col min="23" max="23" width="9.625" style="19" bestFit="1" customWidth="1" collapsed="1"/>
    <col min="24" max="27" width="0" style="19" hidden="1" customWidth="1" outlineLevel="1"/>
    <col min="28" max="28" width="9.625" style="19" bestFit="1" customWidth="1" collapsed="1"/>
    <col min="29" max="32" width="9" style="19" hidden="1" customWidth="1" outlineLevel="1"/>
    <col min="33" max="33" width="9.625" style="19" bestFit="1" customWidth="1" collapsed="1"/>
    <col min="34" max="37" width="9" style="19" customWidth="1" outlineLevel="1"/>
    <col min="38" max="38" width="9.625" style="19" bestFit="1" customWidth="1"/>
    <col min="39" max="42" width="0" style="19" hidden="1" customWidth="1" outlineLevel="1"/>
    <col min="43" max="43" width="9.625" style="19" bestFit="1" customWidth="1" collapsed="1"/>
    <col min="44" max="47" width="0" style="19" hidden="1" customWidth="1" outlineLevel="1"/>
    <col min="48" max="48" width="9.625" style="19" bestFit="1" customWidth="1" collapsed="1"/>
    <col min="49" max="52" width="9" style="19" hidden="1" customWidth="1" outlineLevel="1"/>
    <col min="53" max="53" width="9.625" style="19" bestFit="1" customWidth="1" collapsed="1"/>
    <col min="54" max="16384" width="9" style="19"/>
  </cols>
  <sheetData>
    <row r="2" spans="2:53" ht="13.5" x14ac:dyDescent="0.3">
      <c r="BA2" s="7" t="s">
        <v>0</v>
      </c>
    </row>
    <row r="4" spans="2:53" x14ac:dyDescent="0.3">
      <c r="B4" s="18" t="s">
        <v>3</v>
      </c>
      <c r="C4" s="18">
        <v>1990</v>
      </c>
      <c r="D4" s="18">
        <v>1991</v>
      </c>
      <c r="E4" s="18">
        <v>1992</v>
      </c>
      <c r="F4" s="18">
        <v>1993</v>
      </c>
      <c r="G4" s="18">
        <v>1994</v>
      </c>
      <c r="H4" s="18">
        <v>1995</v>
      </c>
      <c r="I4" s="18">
        <v>1996</v>
      </c>
      <c r="J4" s="18">
        <v>1997</v>
      </c>
      <c r="K4" s="18">
        <v>1998</v>
      </c>
      <c r="L4" s="18">
        <v>1999</v>
      </c>
      <c r="M4" s="18">
        <v>2000</v>
      </c>
      <c r="N4" s="18">
        <v>2001</v>
      </c>
      <c r="O4" s="18">
        <v>2002</v>
      </c>
      <c r="P4" s="18">
        <v>2003</v>
      </c>
      <c r="Q4" s="18">
        <v>2004</v>
      </c>
      <c r="R4" s="18">
        <v>2005</v>
      </c>
      <c r="S4" s="18">
        <v>2006</v>
      </c>
      <c r="T4" s="18">
        <v>2007</v>
      </c>
      <c r="U4" s="18">
        <v>2008</v>
      </c>
      <c r="V4" s="18">
        <v>2009</v>
      </c>
      <c r="W4" s="18">
        <v>2010</v>
      </c>
      <c r="X4" s="18">
        <v>2011</v>
      </c>
      <c r="Y4" s="18">
        <v>2012</v>
      </c>
      <c r="Z4" s="18">
        <v>2013</v>
      </c>
      <c r="AA4" s="18">
        <v>2014</v>
      </c>
      <c r="AB4" s="18">
        <v>2015</v>
      </c>
      <c r="AC4" s="18">
        <v>2016</v>
      </c>
      <c r="AD4" s="18">
        <v>2017</v>
      </c>
      <c r="AE4" s="18">
        <v>2018</v>
      </c>
      <c r="AF4" s="18">
        <v>2019</v>
      </c>
      <c r="AG4" s="18">
        <v>2020</v>
      </c>
      <c r="AH4" s="18">
        <v>2021</v>
      </c>
      <c r="AI4" s="18">
        <v>2022</v>
      </c>
      <c r="AJ4" s="18">
        <v>2023</v>
      </c>
      <c r="AK4" s="18">
        <v>2024</v>
      </c>
      <c r="AL4" s="18">
        <v>2025</v>
      </c>
      <c r="AM4" s="18">
        <v>2026</v>
      </c>
      <c r="AN4" s="18">
        <v>2027</v>
      </c>
      <c r="AO4" s="18">
        <v>2028</v>
      </c>
      <c r="AP4" s="18">
        <v>2029</v>
      </c>
      <c r="AQ4" s="18">
        <v>2030</v>
      </c>
      <c r="AR4" s="18">
        <v>2031</v>
      </c>
      <c r="AS4" s="18">
        <v>2032</v>
      </c>
      <c r="AT4" s="18">
        <v>2033</v>
      </c>
      <c r="AU4" s="18">
        <v>2034</v>
      </c>
      <c r="AV4" s="18">
        <v>2035</v>
      </c>
      <c r="AW4" s="18">
        <v>2036</v>
      </c>
      <c r="AX4" s="18">
        <v>2037</v>
      </c>
      <c r="AY4" s="18">
        <v>2038</v>
      </c>
      <c r="AZ4" s="18">
        <v>2039</v>
      </c>
      <c r="BA4" s="18">
        <v>2040</v>
      </c>
    </row>
    <row r="6" spans="2:53" x14ac:dyDescent="0.3">
      <c r="B6" s="25" t="s">
        <v>45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</row>
    <row r="7" spans="2:53" x14ac:dyDescent="0.3">
      <c r="B7" s="23" t="s">
        <v>184</v>
      </c>
      <c r="C7" s="32">
        <v>107.393027</v>
      </c>
      <c r="D7" s="32">
        <v>118.006826</v>
      </c>
      <c r="E7" s="32">
        <v>129.54605500000002</v>
      </c>
      <c r="F7" s="32">
        <v>142.888476</v>
      </c>
      <c r="G7" s="32">
        <v>163.39140800000001</v>
      </c>
      <c r="H7" s="32">
        <v>183.105828</v>
      </c>
      <c r="I7" s="32">
        <v>203.78621200000003</v>
      </c>
      <c r="J7" s="32">
        <v>222.42925300000002</v>
      </c>
      <c r="K7" s="32">
        <v>211.90992400000002</v>
      </c>
      <c r="L7" s="32">
        <v>234.65930299999997</v>
      </c>
      <c r="M7" s="32">
        <v>261.67809599999998</v>
      </c>
      <c r="N7" s="32">
        <v>281.07843700000001</v>
      </c>
      <c r="O7" s="32">
        <v>302.03340900000001</v>
      </c>
      <c r="P7" s="32">
        <v>317.572992</v>
      </c>
      <c r="Q7" s="32">
        <v>337.79979700000001</v>
      </c>
      <c r="R7" s="32">
        <v>361.20734371654277</v>
      </c>
      <c r="S7" s="32">
        <v>377.69406150324801</v>
      </c>
      <c r="T7" s="32">
        <v>398.37847402669996</v>
      </c>
      <c r="U7" s="32">
        <v>415.19800191442505</v>
      </c>
      <c r="V7" s="32">
        <v>425.13000336089402</v>
      </c>
      <c r="W7" s="32">
        <v>461.25971832771904</v>
      </c>
      <c r="X7" s="32">
        <v>476.05847835058194</v>
      </c>
      <c r="Y7" s="32">
        <v>485.94960125460602</v>
      </c>
      <c r="Z7" s="32">
        <v>490.90410379888004</v>
      </c>
      <c r="AA7" s="32">
        <v>487.76530468480308</v>
      </c>
      <c r="AB7" s="32">
        <v>488.17817754856503</v>
      </c>
      <c r="AC7" s="32">
        <v>488.7476314212729</v>
      </c>
      <c r="AD7" s="32">
        <v>553.53010773754409</v>
      </c>
      <c r="AE7" s="32">
        <v>570.64650721775809</v>
      </c>
      <c r="AF7" s="32">
        <v>563.0403048055291</v>
      </c>
      <c r="AG7" s="32">
        <v>552.16216016103704</v>
      </c>
      <c r="AH7" s="32">
        <v>577.24709579298417</v>
      </c>
      <c r="AI7" s="32">
        <v>594.04841354016196</v>
      </c>
      <c r="AJ7" s="32">
        <v>588.04650486963794</v>
      </c>
      <c r="AK7" s="32">
        <v>603.36373516624792</v>
      </c>
      <c r="AL7" s="32">
        <v>616.188406223058</v>
      </c>
      <c r="AM7" s="32">
        <v>626.57982632377809</v>
      </c>
      <c r="AN7" s="32">
        <v>637.5931519294619</v>
      </c>
      <c r="AO7" s="32">
        <v>648.57247684630204</v>
      </c>
      <c r="AP7" s="32">
        <v>662.39107283927353</v>
      </c>
      <c r="AQ7" s="32">
        <v>671.94608869093281</v>
      </c>
      <c r="AR7" s="32">
        <v>683.64390040210674</v>
      </c>
      <c r="AS7" s="32">
        <v>695.36324399952548</v>
      </c>
      <c r="AT7" s="32">
        <v>707.09091166176154</v>
      </c>
      <c r="AU7" s="32">
        <v>718.71304515675001</v>
      </c>
      <c r="AV7" s="32">
        <v>730.23619332430724</v>
      </c>
      <c r="AW7" s="32">
        <v>741.80310049978823</v>
      </c>
      <c r="AX7" s="32">
        <v>753.5315924706847</v>
      </c>
      <c r="AY7" s="32">
        <v>765.25603214251635</v>
      </c>
      <c r="AZ7" s="32">
        <v>776.02034006726774</v>
      </c>
      <c r="BA7" s="32">
        <v>782.62532789068405</v>
      </c>
    </row>
    <row r="8" spans="2:53" x14ac:dyDescent="0.3">
      <c r="B8" s="23" t="s">
        <v>185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</row>
    <row r="9" spans="2:53" x14ac:dyDescent="0.3">
      <c r="B9" s="35" t="s">
        <v>186</v>
      </c>
      <c r="C9" s="32">
        <v>52.886561999999998</v>
      </c>
      <c r="D9" s="32">
        <v>56.310749999999999</v>
      </c>
      <c r="E9" s="32">
        <v>56.530214000000001</v>
      </c>
      <c r="F9" s="32">
        <v>58.138202999999997</v>
      </c>
      <c r="G9" s="32">
        <v>58.650917999999997</v>
      </c>
      <c r="H9" s="32">
        <v>67.028647000000007</v>
      </c>
      <c r="I9" s="32">
        <v>73.924340000000001</v>
      </c>
      <c r="J9" s="32">
        <v>77.085649000000004</v>
      </c>
      <c r="K9" s="32">
        <v>89.688972000000007</v>
      </c>
      <c r="L9" s="32">
        <v>103.063779</v>
      </c>
      <c r="M9" s="32">
        <v>108.96374</v>
      </c>
      <c r="N9" s="32">
        <v>112.133033</v>
      </c>
      <c r="O9" s="32">
        <v>119.10290500000001</v>
      </c>
      <c r="P9" s="32">
        <v>129.671763</v>
      </c>
      <c r="Q9" s="32">
        <v>130.71481600000001</v>
      </c>
      <c r="R9" s="32">
        <v>146.77902287000001</v>
      </c>
      <c r="S9" s="32">
        <v>148.74888738800001</v>
      </c>
      <c r="T9" s="32">
        <v>142.93716365496599</v>
      </c>
      <c r="U9" s="32">
        <v>150.957935644</v>
      </c>
      <c r="V9" s="32">
        <v>147.770806921</v>
      </c>
      <c r="W9" s="32">
        <v>148.59571164400302</v>
      </c>
      <c r="X9" s="32">
        <v>154.72310678100001</v>
      </c>
      <c r="Y9" s="32">
        <v>150.32729334187303</v>
      </c>
      <c r="Z9" s="32">
        <v>138.78397276700002</v>
      </c>
      <c r="AA9" s="32">
        <v>156.40651085528202</v>
      </c>
      <c r="AB9" s="32">
        <v>164.762415917</v>
      </c>
      <c r="AC9" s="32">
        <v>161.99510419815198</v>
      </c>
      <c r="AD9" s="32">
        <v>148.42672482299997</v>
      </c>
      <c r="AE9" s="32">
        <v>133.505261383</v>
      </c>
      <c r="AF9" s="32">
        <v>145.90966948799999</v>
      </c>
      <c r="AG9" s="32">
        <v>160.183721367217</v>
      </c>
      <c r="AH9" s="32">
        <v>158.01523027900001</v>
      </c>
      <c r="AI9" s="32">
        <v>176.054012417</v>
      </c>
      <c r="AJ9" s="32">
        <v>180.49409600000001</v>
      </c>
      <c r="AK9" s="32">
        <v>187.3825857825419</v>
      </c>
      <c r="AL9" s="32">
        <v>193.15011775983737</v>
      </c>
      <c r="AM9" s="32">
        <v>197.82336414993404</v>
      </c>
      <c r="AN9" s="32">
        <v>202.7762948976914</v>
      </c>
      <c r="AO9" s="32">
        <v>207.71393480022664</v>
      </c>
      <c r="AP9" s="32">
        <v>213.92845632032956</v>
      </c>
      <c r="AQ9" s="32">
        <v>218.22555362784672</v>
      </c>
      <c r="AR9" s="32">
        <v>223.48631258296638</v>
      </c>
      <c r="AS9" s="32">
        <v>228.75675489307412</v>
      </c>
      <c r="AT9" s="32">
        <v>234.03094071518319</v>
      </c>
      <c r="AU9" s="32">
        <v>239.2576655395325</v>
      </c>
      <c r="AV9" s="32">
        <v>244.43987452104142</v>
      </c>
      <c r="AW9" s="32">
        <v>249.64176287493964</v>
      </c>
      <c r="AX9" s="32">
        <v>254.91631940648344</v>
      </c>
      <c r="AY9" s="32">
        <v>260.18905353148483</v>
      </c>
      <c r="AZ9" s="32">
        <v>265.0299956417694</v>
      </c>
      <c r="BA9" s="32">
        <v>268.00040153463419</v>
      </c>
    </row>
    <row r="10" spans="2:53" x14ac:dyDescent="0.3">
      <c r="B10" s="35" t="s">
        <v>187</v>
      </c>
      <c r="C10" s="32">
        <v>22.444509000000004</v>
      </c>
      <c r="D10" s="32">
        <v>23.220839000000002</v>
      </c>
      <c r="E10" s="32">
        <v>25.465863000000002</v>
      </c>
      <c r="F10" s="32">
        <v>34.490130000000001</v>
      </c>
      <c r="G10" s="32">
        <v>45.126468000000003</v>
      </c>
      <c r="H10" s="32">
        <v>51.565460999999999</v>
      </c>
      <c r="I10" s="32">
        <v>59.649886000000002</v>
      </c>
      <c r="J10" s="32">
        <v>69.728626000000006</v>
      </c>
      <c r="K10" s="32">
        <v>77.662326000000007</v>
      </c>
      <c r="L10" s="32">
        <v>83.603767000000005</v>
      </c>
      <c r="M10" s="32">
        <v>99.427470999999997</v>
      </c>
      <c r="N10" s="32">
        <v>112.25747199999999</v>
      </c>
      <c r="O10" s="32">
        <v>119.66521300000001</v>
      </c>
      <c r="P10" s="32">
        <v>121.931427</v>
      </c>
      <c r="Q10" s="32">
        <v>128.54738600000002</v>
      </c>
      <c r="R10" s="32">
        <v>134.89172221699999</v>
      </c>
      <c r="S10" s="32">
        <v>140.34597298700001</v>
      </c>
      <c r="T10" s="32">
        <v>155.68463680300002</v>
      </c>
      <c r="U10" s="32">
        <v>174.156029923772</v>
      </c>
      <c r="V10" s="32">
        <v>193.80329096000003</v>
      </c>
      <c r="W10" s="32">
        <v>198.28735981470001</v>
      </c>
      <c r="X10" s="32">
        <v>199.51584703941995</v>
      </c>
      <c r="Y10" s="32">
        <v>199.32971843282803</v>
      </c>
      <c r="Z10" s="32">
        <v>201.11883289500003</v>
      </c>
      <c r="AA10" s="32">
        <v>203.76539119024102</v>
      </c>
      <c r="AB10" s="32">
        <v>207.33369537760004</v>
      </c>
      <c r="AC10" s="32">
        <v>209.20016558185301</v>
      </c>
      <c r="AD10" s="32">
        <v>241.61045289499998</v>
      </c>
      <c r="AE10" s="32">
        <v>241.81674980924197</v>
      </c>
      <c r="AF10" s="32">
        <v>229.421938597653</v>
      </c>
      <c r="AG10" s="32">
        <v>198.10136879451301</v>
      </c>
      <c r="AH10" s="32">
        <v>199.38033491969298</v>
      </c>
      <c r="AI10" s="32">
        <v>194.22967036262702</v>
      </c>
      <c r="AJ10" s="32">
        <v>186.70024133635002</v>
      </c>
      <c r="AK10" s="32">
        <v>186.70024133635002</v>
      </c>
      <c r="AL10" s="32">
        <v>186.70024133635002</v>
      </c>
      <c r="AM10" s="32">
        <v>186.70024133635002</v>
      </c>
      <c r="AN10" s="32">
        <v>186.70024133635002</v>
      </c>
      <c r="AO10" s="32">
        <v>186.70024133635002</v>
      </c>
      <c r="AP10" s="32">
        <v>186.70024133635002</v>
      </c>
      <c r="AQ10" s="32">
        <v>186.70024133635002</v>
      </c>
      <c r="AR10" s="32">
        <v>186.70024133635002</v>
      </c>
      <c r="AS10" s="32">
        <v>186.70024133635002</v>
      </c>
      <c r="AT10" s="32">
        <v>186.70024133635002</v>
      </c>
      <c r="AU10" s="32">
        <v>186.70024133635002</v>
      </c>
      <c r="AV10" s="32">
        <v>186.70024133635002</v>
      </c>
      <c r="AW10" s="32">
        <v>186.70024133635002</v>
      </c>
      <c r="AX10" s="32">
        <v>186.70024133635002</v>
      </c>
      <c r="AY10" s="32">
        <v>186.70024133635002</v>
      </c>
      <c r="AZ10" s="32">
        <v>186.70024133635002</v>
      </c>
      <c r="BA10" s="32">
        <v>186.70024133635002</v>
      </c>
    </row>
    <row r="11" spans="2:53" x14ac:dyDescent="0.3">
      <c r="B11" s="35" t="s">
        <v>188</v>
      </c>
      <c r="C11" s="32">
        <v>12.39357</v>
      </c>
      <c r="D11" s="32">
        <v>13.211645000000001</v>
      </c>
      <c r="E11" s="32">
        <v>19.540756000000002</v>
      </c>
      <c r="F11" s="32">
        <v>18.925913000000001</v>
      </c>
      <c r="G11" s="32">
        <v>17.915263000000003</v>
      </c>
      <c r="H11" s="32">
        <v>29.469819000000001</v>
      </c>
      <c r="I11" s="32">
        <v>35.171665000000004</v>
      </c>
      <c r="J11" s="32">
        <v>42.085330000000006</v>
      </c>
      <c r="K11" s="32">
        <v>27.941672000000001</v>
      </c>
      <c r="L11" s="32">
        <v>30.019876999999997</v>
      </c>
      <c r="M11" s="32">
        <v>28.495031000000001</v>
      </c>
      <c r="N11" s="32">
        <v>30.589901000000001</v>
      </c>
      <c r="O11" s="32">
        <v>40.108157999999996</v>
      </c>
      <c r="P11" s="32">
        <v>42.048828999999998</v>
      </c>
      <c r="Q11" s="32">
        <v>56.185258999999995</v>
      </c>
      <c r="R11" s="32">
        <v>58.243263650665789</v>
      </c>
      <c r="S11" s="32">
        <v>68.396496693000003</v>
      </c>
      <c r="T11" s="32">
        <v>78.433118942429999</v>
      </c>
      <c r="U11" s="32">
        <v>76.037114716245995</v>
      </c>
      <c r="V11" s="32">
        <v>65.247690960757993</v>
      </c>
      <c r="W11" s="32">
        <v>96.299678571720008</v>
      </c>
      <c r="X11" s="32">
        <v>103.71200156213298</v>
      </c>
      <c r="Y11" s="32">
        <v>114.33479938069797</v>
      </c>
      <c r="Z11" s="32">
        <v>127.92589995799999</v>
      </c>
      <c r="AA11" s="32">
        <v>112.27958755909002</v>
      </c>
      <c r="AB11" s="32">
        <v>100.82085670473201</v>
      </c>
      <c r="AC11" s="32">
        <v>97.290810745756986</v>
      </c>
      <c r="AD11" s="32">
        <v>125.91871717499998</v>
      </c>
      <c r="AE11" s="32">
        <v>152.95093377978901</v>
      </c>
      <c r="AF11" s="32">
        <v>144.90223825897201</v>
      </c>
      <c r="AG11" s="32">
        <v>146.11487115250301</v>
      </c>
      <c r="AH11" s="32">
        <v>168.35371606215</v>
      </c>
      <c r="AI11" s="32">
        <v>163.50932692968001</v>
      </c>
      <c r="AJ11" s="32">
        <v>157.56217396518798</v>
      </c>
      <c r="AK11" s="32">
        <v>163.57547550539064</v>
      </c>
      <c r="AL11" s="32">
        <v>168.61023784330345</v>
      </c>
      <c r="AM11" s="32">
        <v>172.68974446992797</v>
      </c>
      <c r="AN11" s="32">
        <v>177.01340132857484</v>
      </c>
      <c r="AO11" s="32">
        <v>181.32371005635014</v>
      </c>
      <c r="AP11" s="32">
        <v>186.74867155127271</v>
      </c>
      <c r="AQ11" s="32">
        <v>190.49981914289455</v>
      </c>
      <c r="AR11" s="32">
        <v>195.09219438421815</v>
      </c>
      <c r="AS11" s="32">
        <v>199.69302270238478</v>
      </c>
      <c r="AT11" s="32">
        <v>204.29711891630126</v>
      </c>
      <c r="AU11" s="32">
        <v>208.85978409091331</v>
      </c>
      <c r="AV11" s="32">
        <v>213.38358919680704</v>
      </c>
      <c r="AW11" s="32">
        <v>217.92457339478545</v>
      </c>
      <c r="AX11" s="32">
        <v>222.52899321920077</v>
      </c>
      <c r="AY11" s="32">
        <v>227.13182217531053</v>
      </c>
      <c r="AZ11" s="32">
        <v>231.35771864416819</v>
      </c>
      <c r="BA11" s="32">
        <v>233.95073204688239</v>
      </c>
    </row>
    <row r="12" spans="2:53" x14ac:dyDescent="0.3">
      <c r="B12" s="35" t="s">
        <v>189</v>
      </c>
      <c r="C12" s="32">
        <v>4.6839459999999997</v>
      </c>
      <c r="D12" s="32">
        <v>3.486046</v>
      </c>
      <c r="E12" s="32">
        <v>3.097448</v>
      </c>
      <c r="F12" s="32">
        <v>4.2275489999999998</v>
      </c>
      <c r="G12" s="32">
        <v>2.3460920000000001</v>
      </c>
      <c r="H12" s="32">
        <v>2.7599230000000001</v>
      </c>
      <c r="I12" s="32">
        <v>2.4243570000000001</v>
      </c>
      <c r="J12" s="32">
        <v>2.8139919999999998</v>
      </c>
      <c r="K12" s="32">
        <v>4.2794179999999997</v>
      </c>
      <c r="L12" s="32">
        <v>4.1592600000000006</v>
      </c>
      <c r="M12" s="32">
        <v>4.0095530000000004</v>
      </c>
      <c r="N12" s="32">
        <v>2.329939</v>
      </c>
      <c r="O12" s="32">
        <v>3.232777</v>
      </c>
      <c r="P12" s="32">
        <v>4.8855770000000005</v>
      </c>
      <c r="Q12" s="32">
        <v>4.3110800000000005</v>
      </c>
      <c r="R12" s="32">
        <v>3.6732999818770002</v>
      </c>
      <c r="S12" s="32">
        <v>3.4675378274430004</v>
      </c>
      <c r="T12" s="32">
        <v>3.6316492073239997</v>
      </c>
      <c r="U12" s="32">
        <v>3.0701113466369998</v>
      </c>
      <c r="V12" s="32">
        <v>2.8131712454600004</v>
      </c>
      <c r="W12" s="32">
        <v>3.6819687829130441</v>
      </c>
      <c r="X12" s="32">
        <v>4.5976670163750004</v>
      </c>
      <c r="Y12" s="32">
        <v>3.9690385632699994</v>
      </c>
      <c r="Z12" s="32">
        <v>4.2892676937999994</v>
      </c>
      <c r="AA12" s="32">
        <v>2.751418617478</v>
      </c>
      <c r="AB12" s="32">
        <v>2.1457193065749998</v>
      </c>
      <c r="AC12" s="32">
        <v>2.8462748407330003</v>
      </c>
      <c r="AD12" s="32">
        <v>17.299637938</v>
      </c>
      <c r="AE12" s="32">
        <v>21.027636057786999</v>
      </c>
      <c r="AF12" s="32">
        <v>26.070787317198004</v>
      </c>
      <c r="AG12" s="32">
        <v>34.933738138307</v>
      </c>
      <c r="AH12" s="32">
        <v>42.156057905523994</v>
      </c>
      <c r="AI12" s="32">
        <v>52.950948362483004</v>
      </c>
      <c r="AJ12" s="32">
        <v>55.74249164755399</v>
      </c>
      <c r="AK12" s="32">
        <v>57.869883028641617</v>
      </c>
      <c r="AL12" s="32">
        <v>59.651085905612149</v>
      </c>
      <c r="AM12" s="32">
        <v>61.094337533448901</v>
      </c>
      <c r="AN12" s="32">
        <v>62.623964856205099</v>
      </c>
      <c r="AO12" s="32">
        <v>64.148869864874726</v>
      </c>
      <c r="AP12" s="32">
        <v>66.068117760539323</v>
      </c>
      <c r="AQ12" s="32">
        <v>67.395202225246692</v>
      </c>
      <c r="AR12" s="32">
        <v>69.019896985985852</v>
      </c>
      <c r="AS12" s="32">
        <v>70.6475822840695</v>
      </c>
      <c r="AT12" s="32">
        <v>72.276423701334281</v>
      </c>
      <c r="AU12" s="32">
        <v>73.890607607190958</v>
      </c>
      <c r="AV12" s="32">
        <v>75.491043561991617</v>
      </c>
      <c r="AW12" s="32">
        <v>77.097557151880352</v>
      </c>
      <c r="AX12" s="32">
        <v>78.726513056366713</v>
      </c>
      <c r="AY12" s="32">
        <v>80.354906141992444</v>
      </c>
      <c r="AZ12" s="32">
        <v>81.849947703622391</v>
      </c>
      <c r="BA12" s="32">
        <v>82.767306383724957</v>
      </c>
    </row>
    <row r="13" spans="2:53" x14ac:dyDescent="0.3">
      <c r="B13" s="35" t="s">
        <v>190</v>
      </c>
      <c r="C13" s="32">
        <v>13.307033000000001</v>
      </c>
      <c r="D13" s="32">
        <v>20.212859999999999</v>
      </c>
      <c r="E13" s="32">
        <v>23.145999</v>
      </c>
      <c r="F13" s="32">
        <v>25.328151000000002</v>
      </c>
      <c r="G13" s="32">
        <v>37.600507</v>
      </c>
      <c r="H13" s="32">
        <v>29.563983</v>
      </c>
      <c r="I13" s="32">
        <v>29.838996999999999</v>
      </c>
      <c r="J13" s="32">
        <v>28.126123</v>
      </c>
      <c r="K13" s="32">
        <v>10.517918</v>
      </c>
      <c r="L13" s="32">
        <v>11.905647</v>
      </c>
      <c r="M13" s="32">
        <v>19.182032</v>
      </c>
      <c r="N13" s="32">
        <v>21.947278000000001</v>
      </c>
      <c r="O13" s="32">
        <v>17.846087000000001</v>
      </c>
      <c r="P13" s="32">
        <v>17.033990000000003</v>
      </c>
      <c r="Q13" s="32">
        <v>16.490900999999997</v>
      </c>
      <c r="R13" s="32">
        <v>16.104446591999999</v>
      </c>
      <c r="S13" s="32">
        <v>14.984083352999999</v>
      </c>
      <c r="T13" s="32">
        <v>16.281092632980002</v>
      </c>
      <c r="U13" s="32">
        <v>8.4842710847699987</v>
      </c>
      <c r="V13" s="32">
        <v>12.667052447159998</v>
      </c>
      <c r="W13" s="32">
        <v>11.605065763247998</v>
      </c>
      <c r="X13" s="32">
        <v>10.27687137905</v>
      </c>
      <c r="Y13" s="32">
        <v>14.305489866232003</v>
      </c>
      <c r="Z13" s="32">
        <v>14.681469745999999</v>
      </c>
      <c r="AA13" s="32">
        <v>7.4942672406720003</v>
      </c>
      <c r="AB13" s="32">
        <v>9.4651698969240012</v>
      </c>
      <c r="AC13" s="32">
        <v>13.627965681691999</v>
      </c>
      <c r="AD13" s="32">
        <v>6.1291717760000006</v>
      </c>
      <c r="AE13" s="32">
        <v>6.7954134079999999</v>
      </c>
      <c r="AF13" s="32">
        <v>2.8342500778800002</v>
      </c>
      <c r="AG13" s="32">
        <v>2.2517738289999998</v>
      </c>
      <c r="AH13" s="32">
        <v>2.272437312454</v>
      </c>
      <c r="AI13" s="32">
        <v>1.217628419862</v>
      </c>
      <c r="AJ13" s="32">
        <v>0.9575406743649999</v>
      </c>
      <c r="AK13" s="32">
        <v>0.9940848566840248</v>
      </c>
      <c r="AL13" s="32">
        <v>1.024682236772076</v>
      </c>
      <c r="AM13" s="32">
        <v>1.0494743136267504</v>
      </c>
      <c r="AN13" s="32">
        <v>1.0757501462073944</v>
      </c>
      <c r="AO13" s="32">
        <v>1.101944859202578</v>
      </c>
      <c r="AP13" s="32">
        <v>1.1349135670943595</v>
      </c>
      <c r="AQ13" s="32">
        <v>1.1577101324382588</v>
      </c>
      <c r="AR13" s="32">
        <v>1.1856190269073443</v>
      </c>
      <c r="AS13" s="32">
        <v>1.2135792926205362</v>
      </c>
      <c r="AT13" s="32">
        <v>1.2415594180692304</v>
      </c>
      <c r="AU13" s="32">
        <v>1.2692877577985682</v>
      </c>
      <c r="AV13" s="32">
        <v>1.2967799361735017</v>
      </c>
      <c r="AW13" s="32">
        <v>1.3243765157445211</v>
      </c>
      <c r="AX13" s="32">
        <v>1.3523586078468064</v>
      </c>
      <c r="AY13" s="32">
        <v>1.3803310318855475</v>
      </c>
      <c r="AZ13" s="32">
        <v>1.4060127526485564</v>
      </c>
      <c r="BA13" s="32">
        <v>1.4217710767423901</v>
      </c>
    </row>
    <row r="14" spans="2:53" x14ac:dyDescent="0.3">
      <c r="B14" s="35" t="s">
        <v>191</v>
      </c>
      <c r="C14" s="32">
        <v>1.6774070000000001</v>
      </c>
      <c r="D14" s="32">
        <v>1.564686</v>
      </c>
      <c r="E14" s="32">
        <v>1.7657750000000001</v>
      </c>
      <c r="F14" s="32">
        <v>1.7785299999999999</v>
      </c>
      <c r="G14" s="32">
        <v>1.7521599999999999</v>
      </c>
      <c r="H14" s="32">
        <v>2.7179950000000002</v>
      </c>
      <c r="I14" s="32">
        <v>2.776967</v>
      </c>
      <c r="J14" s="32">
        <v>2.5895329999999999</v>
      </c>
      <c r="K14" s="32">
        <v>1.819618</v>
      </c>
      <c r="L14" s="32">
        <v>1.906973</v>
      </c>
      <c r="M14" s="32">
        <v>1.6002689999999999</v>
      </c>
      <c r="N14" s="32">
        <v>1.8208139999999999</v>
      </c>
      <c r="O14" s="32">
        <v>2.0782690000000001</v>
      </c>
      <c r="P14" s="32">
        <v>2.0014059999999998</v>
      </c>
      <c r="Q14" s="32">
        <v>1.5503549999999999</v>
      </c>
      <c r="R14" s="32">
        <v>1.5155884050000001</v>
      </c>
      <c r="S14" s="32">
        <v>1.7510832548049997</v>
      </c>
      <c r="T14" s="32">
        <v>1.4108127859999999</v>
      </c>
      <c r="U14" s="32">
        <v>2.4925391989999999</v>
      </c>
      <c r="V14" s="32">
        <v>2.8279908265159999</v>
      </c>
      <c r="W14" s="32">
        <v>2.7899337511349995</v>
      </c>
      <c r="X14" s="32">
        <v>3.2329845726039999</v>
      </c>
      <c r="Y14" s="32">
        <v>3.6832616697049998</v>
      </c>
      <c r="Z14" s="32">
        <v>4.1046607390799998</v>
      </c>
      <c r="AA14" s="32">
        <v>5.0681292220400005</v>
      </c>
      <c r="AB14" s="32">
        <v>3.6503203457340003</v>
      </c>
      <c r="AC14" s="32">
        <v>3.787310373086</v>
      </c>
      <c r="AD14" s="32">
        <v>14.145403130543997</v>
      </c>
      <c r="AE14" s="32">
        <v>14.550512779940002</v>
      </c>
      <c r="AF14" s="32">
        <v>13.901421065826002</v>
      </c>
      <c r="AG14" s="32">
        <v>10.576686879497</v>
      </c>
      <c r="AH14" s="32">
        <v>7.0693193141629997</v>
      </c>
      <c r="AI14" s="32">
        <v>6.0868270485099991</v>
      </c>
      <c r="AJ14" s="32">
        <v>6.5899612461809998</v>
      </c>
      <c r="AK14" s="32">
        <v>6.8414646566397099</v>
      </c>
      <c r="AL14" s="32">
        <v>7.052041141182932</v>
      </c>
      <c r="AM14" s="32">
        <v>7.2226645204905413</v>
      </c>
      <c r="AN14" s="32">
        <v>7.4034993644332534</v>
      </c>
      <c r="AO14" s="32">
        <v>7.5837759292982465</v>
      </c>
      <c r="AP14" s="32">
        <v>7.8106723036873964</v>
      </c>
      <c r="AQ14" s="32">
        <v>7.9675622261566694</v>
      </c>
      <c r="AR14" s="32">
        <v>8.1596360856791499</v>
      </c>
      <c r="AS14" s="32">
        <v>8.3520634910266285</v>
      </c>
      <c r="AT14" s="32">
        <v>8.5446275745236626</v>
      </c>
      <c r="AU14" s="32">
        <v>8.7354588249648248</v>
      </c>
      <c r="AV14" s="32">
        <v>8.9246647719435916</v>
      </c>
      <c r="AW14" s="32">
        <v>9.114589226088313</v>
      </c>
      <c r="AX14" s="32">
        <v>9.3071668444369831</v>
      </c>
      <c r="AY14" s="32">
        <v>9.4996779254929109</v>
      </c>
      <c r="AZ14" s="32">
        <v>9.6764239887091001</v>
      </c>
      <c r="BA14" s="32">
        <v>9.7848755123501405</v>
      </c>
    </row>
    <row r="15" spans="2:53" x14ac:dyDescent="0.3">
      <c r="B15" s="23" t="s">
        <v>192</v>
      </c>
      <c r="C15" s="32">
        <v>94.383291999999997</v>
      </c>
      <c r="D15" s="32">
        <v>104.374022</v>
      </c>
      <c r="E15" s="32">
        <v>115.243978</v>
      </c>
      <c r="F15" s="32">
        <v>127.733923</v>
      </c>
      <c r="G15" s="32">
        <v>146.54049900000001</v>
      </c>
      <c r="H15" s="32">
        <v>163.27029400000001</v>
      </c>
      <c r="I15" s="32">
        <v>182.470373</v>
      </c>
      <c r="J15" s="32">
        <v>200.783627</v>
      </c>
      <c r="K15" s="32">
        <v>193.470338</v>
      </c>
      <c r="L15" s="32">
        <v>214.21489099999999</v>
      </c>
      <c r="M15" s="32">
        <v>239.53548599999999</v>
      </c>
      <c r="N15" s="32">
        <v>257.73135400000001</v>
      </c>
      <c r="O15" s="32">
        <v>278.45137099999999</v>
      </c>
      <c r="P15" s="32">
        <v>293.59922999999998</v>
      </c>
      <c r="Q15" s="32">
        <v>312.09558600000003</v>
      </c>
      <c r="R15" s="32">
        <v>332.41282799999999</v>
      </c>
      <c r="S15" s="32">
        <v>348.71937100000002</v>
      </c>
      <c r="T15" s="32">
        <v>368.605433</v>
      </c>
      <c r="U15" s="32">
        <v>385.07013675900004</v>
      </c>
      <c r="V15" s="32">
        <v>394.47463700900005</v>
      </c>
      <c r="W15" s="32">
        <v>434.16022803400006</v>
      </c>
      <c r="X15" s="32">
        <v>455.07026050000002</v>
      </c>
      <c r="Y15" s="32">
        <v>466.59294868800004</v>
      </c>
      <c r="Z15" s="32">
        <v>474.84858011000006</v>
      </c>
      <c r="AA15" s="32">
        <v>477.59170102300004</v>
      </c>
      <c r="AB15" s="32">
        <v>483.65481630199992</v>
      </c>
      <c r="AC15" s="32">
        <v>497.038904</v>
      </c>
      <c r="AD15" s="32">
        <v>507.74638599999997</v>
      </c>
      <c r="AE15" s="32">
        <v>526.14916200000005</v>
      </c>
      <c r="AF15" s="32">
        <v>520.498738</v>
      </c>
      <c r="AG15" s="32">
        <v>509.26971500000002</v>
      </c>
      <c r="AH15" s="32">
        <v>533.43081099999995</v>
      </c>
      <c r="AI15" s="32">
        <v>542.80997046465086</v>
      </c>
      <c r="AJ15" s="32">
        <v>544.3457245197917</v>
      </c>
      <c r="AK15" s="32">
        <v>559.38168743127585</v>
      </c>
      <c r="AL15" s="32">
        <v>571.35375131652427</v>
      </c>
      <c r="AM15" s="32">
        <v>581.05433114061441</v>
      </c>
      <c r="AN15" s="32">
        <v>591.3354710744353</v>
      </c>
      <c r="AO15" s="32">
        <v>601.58487074629045</v>
      </c>
      <c r="AP15" s="32">
        <v>614.48478165234371</v>
      </c>
      <c r="AQ15" s="32">
        <v>623.40456288446251</v>
      </c>
      <c r="AR15" s="32">
        <v>634.32468305779173</v>
      </c>
      <c r="AS15" s="32">
        <v>645.26490363888615</v>
      </c>
      <c r="AT15" s="32">
        <v>656.21289488601417</v>
      </c>
      <c r="AU15" s="32">
        <v>667.06236806692698</v>
      </c>
      <c r="AV15" s="32">
        <v>677.8194366428047</v>
      </c>
      <c r="AW15" s="32">
        <v>688.617355049146</v>
      </c>
      <c r="AX15" s="32">
        <v>699.56611580341394</v>
      </c>
      <c r="AY15" s="32">
        <v>710.51109366273886</v>
      </c>
      <c r="AZ15" s="32">
        <v>720.5597710584201</v>
      </c>
      <c r="BA15" s="32">
        <v>726.72564742538066</v>
      </c>
    </row>
    <row r="16" spans="2:53" x14ac:dyDescent="0.3">
      <c r="B16" s="23" t="s">
        <v>193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0.63700000000000001</v>
      </c>
      <c r="I16" s="32">
        <v>0.80900000000000005</v>
      </c>
      <c r="J16" s="32">
        <v>0.92800000000000005</v>
      </c>
      <c r="K16" s="32">
        <v>0.88400000000000001</v>
      </c>
      <c r="L16" s="32">
        <v>1.0329999999999999</v>
      </c>
      <c r="M16" s="32">
        <v>1.2170000000000001</v>
      </c>
      <c r="N16" s="32">
        <v>1.2170000000000001</v>
      </c>
      <c r="O16" s="32">
        <v>1.224</v>
      </c>
      <c r="P16" s="32">
        <v>1.395</v>
      </c>
      <c r="Q16" s="32">
        <v>1.4490000000000001</v>
      </c>
      <c r="R16" s="32">
        <v>1.6519999999999999</v>
      </c>
      <c r="S16" s="32">
        <v>1.5489999999999999</v>
      </c>
      <c r="T16" s="32">
        <v>1.5760000000000001</v>
      </c>
      <c r="U16" s="32">
        <v>1.669</v>
      </c>
      <c r="V16" s="32">
        <v>1.7150000000000001</v>
      </c>
      <c r="W16" s="32">
        <v>1.9530000000000001</v>
      </c>
      <c r="X16" s="32">
        <v>1.954</v>
      </c>
      <c r="Y16" s="32">
        <v>2.085</v>
      </c>
      <c r="Z16" s="32">
        <v>2.0489999999999999</v>
      </c>
      <c r="AA16" s="32">
        <v>1.9379999999999999</v>
      </c>
      <c r="AB16" s="32">
        <v>1.905</v>
      </c>
      <c r="AC16" s="32">
        <v>2.0750000000000002</v>
      </c>
      <c r="AD16" s="32">
        <v>2.2999999999999998</v>
      </c>
      <c r="AE16" s="32">
        <v>2.5350000000000001</v>
      </c>
      <c r="AF16" s="32">
        <v>2.4710000000000001</v>
      </c>
      <c r="AG16" s="32">
        <v>2.5920000000000001</v>
      </c>
      <c r="AH16" s="32">
        <v>2.7010000000000001</v>
      </c>
      <c r="AI16" s="32">
        <v>2.6339999999999999</v>
      </c>
      <c r="AJ16" s="32">
        <v>2.6360000000000001</v>
      </c>
      <c r="AK16" s="32">
        <v>2.6880000000000002</v>
      </c>
      <c r="AL16" s="32">
        <v>2.742</v>
      </c>
      <c r="AM16" s="32">
        <v>2.7959999999999998</v>
      </c>
      <c r="AN16" s="32">
        <v>2.8519999999999999</v>
      </c>
      <c r="AO16" s="32">
        <v>2.9079999999999999</v>
      </c>
      <c r="AP16" s="32">
        <v>2.9660000000000002</v>
      </c>
      <c r="AQ16" s="32">
        <v>3.024</v>
      </c>
      <c r="AR16" s="32">
        <v>3.0840000000000001</v>
      </c>
      <c r="AS16" s="32">
        <v>3.145</v>
      </c>
      <c r="AT16" s="32">
        <v>3.2069999999999999</v>
      </c>
      <c r="AU16" s="32">
        <v>3.27</v>
      </c>
      <c r="AV16" s="32">
        <v>3.3340000000000001</v>
      </c>
      <c r="AW16" s="32">
        <v>3.4</v>
      </c>
      <c r="AX16" s="32">
        <v>3.4670000000000001</v>
      </c>
      <c r="AY16" s="32">
        <v>3.5350000000000001</v>
      </c>
      <c r="AZ16" s="32">
        <v>3.6040000000000001</v>
      </c>
      <c r="BA16" s="32">
        <v>3.6749999999999998</v>
      </c>
    </row>
    <row r="17" spans="2:53" x14ac:dyDescent="0.3">
      <c r="B17" s="20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</row>
    <row r="18" spans="2:53" x14ac:dyDescent="0.3">
      <c r="B18" s="25" t="s">
        <v>46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</row>
    <row r="19" spans="2:53" x14ac:dyDescent="0.3">
      <c r="B19" s="23" t="s">
        <v>47</v>
      </c>
      <c r="C19" s="32">
        <v>23.125</v>
      </c>
      <c r="D19" s="32">
        <v>26.001000000000001</v>
      </c>
      <c r="E19" s="32">
        <v>28.055</v>
      </c>
      <c r="F19" s="32">
        <v>33.026000000000003</v>
      </c>
      <c r="G19" s="32">
        <v>33.744999999999997</v>
      </c>
      <c r="H19" s="32">
        <v>36.771000000000001</v>
      </c>
      <c r="I19" s="32">
        <v>38.902000000000001</v>
      </c>
      <c r="J19" s="32">
        <v>42.554000000000002</v>
      </c>
      <c r="K19" s="32">
        <v>39.896000000000001</v>
      </c>
      <c r="L19" s="32">
        <v>41.042000000000002</v>
      </c>
      <c r="M19" s="32">
        <v>43.106999999999999</v>
      </c>
      <c r="N19" s="32">
        <v>43.851999999999997</v>
      </c>
      <c r="O19" s="32">
        <v>45.39</v>
      </c>
      <c r="P19" s="32">
        <v>46.31</v>
      </c>
      <c r="Q19" s="32">
        <v>47.521000000000001</v>
      </c>
      <c r="R19" s="32">
        <v>47.82</v>
      </c>
      <c r="S19" s="32">
        <v>48.454999999999998</v>
      </c>
      <c r="T19" s="32">
        <v>51.517000000000003</v>
      </c>
      <c r="U19" s="32">
        <v>53.624000000000002</v>
      </c>
      <c r="V19" s="32">
        <v>48.570999999999998</v>
      </c>
      <c r="W19" s="32">
        <v>58.914000000000001</v>
      </c>
      <c r="X19" s="32">
        <v>68.519000000000005</v>
      </c>
      <c r="Y19" s="32">
        <v>69.072999999999993</v>
      </c>
      <c r="Z19" s="32">
        <v>66.061000000000007</v>
      </c>
      <c r="AA19" s="32">
        <v>71.542000000000002</v>
      </c>
      <c r="AB19" s="32">
        <v>69.67</v>
      </c>
      <c r="AC19" s="32">
        <v>68.575999999999993</v>
      </c>
      <c r="AD19" s="32">
        <v>71.031000000000006</v>
      </c>
      <c r="AE19" s="32">
        <v>72.463999999999999</v>
      </c>
      <c r="AF19" s="32">
        <v>71.412000000000006</v>
      </c>
      <c r="AG19" s="32">
        <v>67.078999999999994</v>
      </c>
      <c r="AH19" s="32">
        <v>70.418000000000006</v>
      </c>
      <c r="AI19" s="32">
        <v>65.846000000000004</v>
      </c>
      <c r="AJ19" s="32">
        <v>66.680999999999997</v>
      </c>
      <c r="AK19" s="32">
        <v>67.27</v>
      </c>
      <c r="AL19" s="32">
        <v>67.828999999999994</v>
      </c>
      <c r="AM19" s="32">
        <v>68.346999999999994</v>
      </c>
      <c r="AN19" s="32">
        <v>68.819000000000003</v>
      </c>
      <c r="AO19" s="32">
        <v>69.111999999999995</v>
      </c>
      <c r="AP19" s="32">
        <v>69.356999999999999</v>
      </c>
      <c r="AQ19" s="32">
        <v>69.588999999999999</v>
      </c>
      <c r="AR19" s="32">
        <v>69.653000000000006</v>
      </c>
      <c r="AS19" s="32">
        <v>69.713999999999999</v>
      </c>
      <c r="AT19" s="32">
        <v>69.757000000000005</v>
      </c>
      <c r="AU19" s="32">
        <v>69.760000000000005</v>
      </c>
      <c r="AV19" s="32">
        <v>69.748999999999995</v>
      </c>
      <c r="AW19" s="32">
        <v>69.721000000000004</v>
      </c>
      <c r="AX19" s="32">
        <v>69.668999999999997</v>
      </c>
      <c r="AY19" s="32">
        <v>69.593000000000004</v>
      </c>
      <c r="AZ19" s="32">
        <v>69.478999999999999</v>
      </c>
      <c r="BA19" s="32">
        <v>69.331000000000003</v>
      </c>
    </row>
    <row r="20" spans="2:53" x14ac:dyDescent="0.3">
      <c r="B20" s="35" t="s">
        <v>48</v>
      </c>
      <c r="C20" s="32">
        <v>15.936999999999999</v>
      </c>
      <c r="D20" s="32">
        <v>18.422999999999998</v>
      </c>
      <c r="E20" s="32">
        <v>19.587</v>
      </c>
      <c r="F20" s="32">
        <v>22.058</v>
      </c>
      <c r="G20" s="32">
        <v>21.61</v>
      </c>
      <c r="H20" s="32">
        <v>22.872</v>
      </c>
      <c r="I20" s="32">
        <v>23.544</v>
      </c>
      <c r="J20" s="32">
        <v>24.222999999999999</v>
      </c>
      <c r="K20" s="32">
        <v>23.815999999999999</v>
      </c>
      <c r="L20" s="32">
        <v>23.969000000000001</v>
      </c>
      <c r="M20" s="32">
        <v>24.667000000000002</v>
      </c>
      <c r="N20" s="32">
        <v>24.741</v>
      </c>
      <c r="O20" s="32">
        <v>24.890999999999998</v>
      </c>
      <c r="P20" s="32">
        <v>25.581</v>
      </c>
      <c r="Q20" s="32">
        <v>26.652000000000001</v>
      </c>
      <c r="R20" s="32">
        <v>26.725999999999999</v>
      </c>
      <c r="S20" s="32">
        <v>26.291</v>
      </c>
      <c r="T20" s="32">
        <v>27.559000000000001</v>
      </c>
      <c r="U20" s="32">
        <v>30.225999999999999</v>
      </c>
      <c r="V20" s="32">
        <v>27.666</v>
      </c>
      <c r="W20" s="32">
        <v>34.112000000000002</v>
      </c>
      <c r="X20" s="32">
        <v>42.140999999999998</v>
      </c>
      <c r="Y20" s="32">
        <v>43.118000000000002</v>
      </c>
      <c r="Z20" s="32">
        <v>40.293999999999997</v>
      </c>
      <c r="AA20" s="32">
        <v>47.344999999999999</v>
      </c>
      <c r="AB20" s="32">
        <v>48.499000000000002</v>
      </c>
      <c r="AC20" s="32">
        <v>47.52</v>
      </c>
      <c r="AD20" s="32">
        <v>47.677</v>
      </c>
      <c r="AE20" s="32">
        <v>48.280999999999999</v>
      </c>
      <c r="AF20" s="32">
        <v>48.716000000000001</v>
      </c>
      <c r="AG20" s="32">
        <v>46.259</v>
      </c>
      <c r="AH20" s="32">
        <v>48.027000000000001</v>
      </c>
      <c r="AI20" s="32">
        <v>45.104999999999997</v>
      </c>
      <c r="AJ20" s="32">
        <v>46.997999999999998</v>
      </c>
      <c r="AK20" s="32">
        <v>47.271000000000001</v>
      </c>
      <c r="AL20" s="32">
        <v>47.564999999999998</v>
      </c>
      <c r="AM20" s="32">
        <v>47.86</v>
      </c>
      <c r="AN20" s="32">
        <v>48.137999999999998</v>
      </c>
      <c r="AO20" s="32">
        <v>48.265999999999998</v>
      </c>
      <c r="AP20" s="32">
        <v>48.365000000000002</v>
      </c>
      <c r="AQ20" s="32">
        <v>48.485999999999997</v>
      </c>
      <c r="AR20" s="32">
        <v>48.457000000000001</v>
      </c>
      <c r="AS20" s="32">
        <v>48.432000000000002</v>
      </c>
      <c r="AT20" s="32">
        <v>48.402999999999999</v>
      </c>
      <c r="AU20" s="32">
        <v>48.368000000000002</v>
      </c>
      <c r="AV20" s="32">
        <v>48.326999999999998</v>
      </c>
      <c r="AW20" s="32">
        <v>48.280999999999999</v>
      </c>
      <c r="AX20" s="32">
        <v>48.228999999999999</v>
      </c>
      <c r="AY20" s="32">
        <v>48.171999999999997</v>
      </c>
      <c r="AZ20" s="32">
        <v>48.109000000000002</v>
      </c>
      <c r="BA20" s="32">
        <v>48.04</v>
      </c>
    </row>
    <row r="21" spans="2:53" x14ac:dyDescent="0.3">
      <c r="B21" s="35" t="s">
        <v>49</v>
      </c>
      <c r="C21" s="32">
        <v>7.1879999999999997</v>
      </c>
      <c r="D21" s="32">
        <v>7.5780000000000003</v>
      </c>
      <c r="E21" s="32">
        <v>8.4670000000000005</v>
      </c>
      <c r="F21" s="32">
        <v>10.968999999999999</v>
      </c>
      <c r="G21" s="32">
        <v>12.134</v>
      </c>
      <c r="H21" s="32">
        <v>13.898999999999999</v>
      </c>
      <c r="I21" s="32">
        <v>15.358000000000001</v>
      </c>
      <c r="J21" s="32">
        <v>18.331</v>
      </c>
      <c r="K21" s="32">
        <v>16.079999999999998</v>
      </c>
      <c r="L21" s="32">
        <v>17.073</v>
      </c>
      <c r="M21" s="32">
        <v>18.440000000000001</v>
      </c>
      <c r="N21" s="32">
        <v>19.111000000000001</v>
      </c>
      <c r="O21" s="32">
        <v>20.498999999999999</v>
      </c>
      <c r="P21" s="32">
        <v>20.728999999999999</v>
      </c>
      <c r="Q21" s="32">
        <v>20.869</v>
      </c>
      <c r="R21" s="32">
        <v>21.094000000000001</v>
      </c>
      <c r="S21" s="32">
        <v>22.164000000000001</v>
      </c>
      <c r="T21" s="32">
        <v>23.957999999999998</v>
      </c>
      <c r="U21" s="32">
        <v>23.398</v>
      </c>
      <c r="V21" s="32">
        <v>20.905000000000001</v>
      </c>
      <c r="W21" s="32">
        <v>24.802</v>
      </c>
      <c r="X21" s="32">
        <v>26.378</v>
      </c>
      <c r="Y21" s="32">
        <v>25.954999999999998</v>
      </c>
      <c r="Z21" s="32">
        <v>25.766999999999999</v>
      </c>
      <c r="AA21" s="32">
        <v>24.196999999999999</v>
      </c>
      <c r="AB21" s="32">
        <v>21.170999999999999</v>
      </c>
      <c r="AC21" s="32">
        <v>21.056000000000001</v>
      </c>
      <c r="AD21" s="32">
        <v>23.353999999999999</v>
      </c>
      <c r="AE21" s="32">
        <v>24.183</v>
      </c>
      <c r="AF21" s="32">
        <v>22.696000000000002</v>
      </c>
      <c r="AG21" s="32">
        <v>20.82</v>
      </c>
      <c r="AH21" s="32">
        <v>22.390999999999998</v>
      </c>
      <c r="AI21" s="32">
        <v>20.741</v>
      </c>
      <c r="AJ21" s="32">
        <v>19.683</v>
      </c>
      <c r="AK21" s="32">
        <v>19.998000000000001</v>
      </c>
      <c r="AL21" s="32">
        <v>20.263999999999999</v>
      </c>
      <c r="AM21" s="32">
        <v>20.486999999999998</v>
      </c>
      <c r="AN21" s="32">
        <v>20.681000000000001</v>
      </c>
      <c r="AO21" s="32">
        <v>20.846</v>
      </c>
      <c r="AP21" s="32">
        <v>20.992000000000001</v>
      </c>
      <c r="AQ21" s="32">
        <v>21.103000000000002</v>
      </c>
      <c r="AR21" s="32">
        <v>21.196000000000002</v>
      </c>
      <c r="AS21" s="32">
        <v>21.282</v>
      </c>
      <c r="AT21" s="32">
        <v>21.353999999999999</v>
      </c>
      <c r="AU21" s="32">
        <v>21.391999999999999</v>
      </c>
      <c r="AV21" s="32">
        <v>21.422000000000001</v>
      </c>
      <c r="AW21" s="32">
        <v>21.440999999999999</v>
      </c>
      <c r="AX21" s="32">
        <v>21.44</v>
      </c>
      <c r="AY21" s="32">
        <v>21.420999999999999</v>
      </c>
      <c r="AZ21" s="32">
        <v>21.37</v>
      </c>
      <c r="BA21" s="32">
        <v>21.29</v>
      </c>
    </row>
    <row r="22" spans="2:53" x14ac:dyDescent="0.3">
      <c r="B22" s="23" t="s">
        <v>51</v>
      </c>
      <c r="C22" s="32">
        <v>29.280999999999999</v>
      </c>
      <c r="D22" s="32">
        <v>34.999000000000002</v>
      </c>
      <c r="E22" s="32">
        <v>38.999000000000002</v>
      </c>
      <c r="F22" s="32">
        <v>45.603000000000002</v>
      </c>
      <c r="G22" s="32">
        <v>49.558</v>
      </c>
      <c r="H22" s="32">
        <v>51.893999999999998</v>
      </c>
      <c r="I22" s="32">
        <v>52.212000000000003</v>
      </c>
      <c r="J22" s="32">
        <v>54.124000000000002</v>
      </c>
      <c r="K22" s="32">
        <v>42.243000000000002</v>
      </c>
      <c r="L22" s="32">
        <v>43.789000000000001</v>
      </c>
      <c r="M22" s="32">
        <v>45.719000000000001</v>
      </c>
      <c r="N22" s="32">
        <v>47.393000000000001</v>
      </c>
      <c r="O22" s="32">
        <v>50.048000000000002</v>
      </c>
      <c r="P22" s="32">
        <v>51.575000000000003</v>
      </c>
      <c r="Q22" s="32">
        <v>48.250999999999998</v>
      </c>
      <c r="R22" s="32">
        <v>43.070999999999998</v>
      </c>
      <c r="S22" s="32">
        <v>42.722999999999999</v>
      </c>
      <c r="T22" s="32">
        <v>46.292999999999999</v>
      </c>
      <c r="U22" s="32">
        <v>46.795000000000002</v>
      </c>
      <c r="V22" s="32">
        <v>44.774000000000001</v>
      </c>
      <c r="W22" s="32">
        <v>44.853000000000002</v>
      </c>
      <c r="X22" s="32">
        <v>45.280999999999999</v>
      </c>
      <c r="Y22" s="32">
        <v>45.155000000000001</v>
      </c>
      <c r="Z22" s="32">
        <v>44.381999999999998</v>
      </c>
      <c r="AA22" s="32">
        <v>44.816000000000003</v>
      </c>
      <c r="AB22" s="32">
        <v>47.015000000000001</v>
      </c>
      <c r="AC22" s="32">
        <v>49.148000000000003</v>
      </c>
      <c r="AD22" s="32">
        <v>48.656999999999996</v>
      </c>
      <c r="AE22" s="32">
        <v>45.35</v>
      </c>
      <c r="AF22" s="32">
        <v>45.932000000000002</v>
      </c>
      <c r="AG22" s="32">
        <v>41.893999999999998</v>
      </c>
      <c r="AH22" s="32">
        <v>43.43</v>
      </c>
      <c r="AI22" s="32">
        <v>42.889000000000003</v>
      </c>
      <c r="AJ22" s="32">
        <v>43.165999999999997</v>
      </c>
      <c r="AK22" s="32">
        <v>42.518999999999998</v>
      </c>
      <c r="AL22" s="32">
        <v>42.786999999999999</v>
      </c>
      <c r="AM22" s="32">
        <v>43.039000000000001</v>
      </c>
      <c r="AN22" s="32">
        <v>43.268999999999998</v>
      </c>
      <c r="AO22" s="32">
        <v>43.445999999999998</v>
      </c>
      <c r="AP22" s="32">
        <v>43.62</v>
      </c>
      <c r="AQ22" s="32">
        <v>43.606999999999999</v>
      </c>
      <c r="AR22" s="32">
        <v>43.594999999999999</v>
      </c>
      <c r="AS22" s="32">
        <v>43.569000000000003</v>
      </c>
      <c r="AT22" s="32">
        <v>43.529000000000003</v>
      </c>
      <c r="AU22" s="32">
        <v>43.472999999999999</v>
      </c>
      <c r="AV22" s="32">
        <v>43.402000000000001</v>
      </c>
      <c r="AW22" s="32">
        <v>43.316000000000003</v>
      </c>
      <c r="AX22" s="32">
        <v>43.216999999999999</v>
      </c>
      <c r="AY22" s="32">
        <v>43.104999999999997</v>
      </c>
      <c r="AZ22" s="32">
        <v>42.978999999999999</v>
      </c>
      <c r="BA22" s="32">
        <v>42.841000000000001</v>
      </c>
    </row>
    <row r="23" spans="2:53" x14ac:dyDescent="0.3">
      <c r="B23" s="23" t="s">
        <v>50</v>
      </c>
      <c r="C23" s="32">
        <v>3.1190000000000002</v>
      </c>
      <c r="D23" s="32">
        <v>4.4729999999999999</v>
      </c>
      <c r="E23" s="32">
        <v>7.5119999999999996</v>
      </c>
      <c r="F23" s="32">
        <v>8.6460000000000008</v>
      </c>
      <c r="G23" s="32">
        <v>9.827</v>
      </c>
      <c r="H23" s="32">
        <v>10.352</v>
      </c>
      <c r="I23" s="32">
        <v>11.442</v>
      </c>
      <c r="J23" s="32">
        <v>13.259</v>
      </c>
      <c r="K23" s="32">
        <v>14.567</v>
      </c>
      <c r="L23" s="32">
        <v>15.1</v>
      </c>
      <c r="M23" s="32">
        <v>15.997</v>
      </c>
      <c r="N23" s="32">
        <v>15.837</v>
      </c>
      <c r="O23" s="32">
        <v>16.768000000000001</v>
      </c>
      <c r="P23" s="32">
        <v>17.794</v>
      </c>
      <c r="Q23" s="32">
        <v>18.440999999999999</v>
      </c>
      <c r="R23" s="32">
        <v>18.902999999999999</v>
      </c>
      <c r="S23" s="32">
        <v>19.117000000000001</v>
      </c>
      <c r="T23" s="32">
        <v>21.297999999999998</v>
      </c>
      <c r="U23" s="32">
        <v>21.417999999999999</v>
      </c>
      <c r="V23" s="32">
        <v>23.518000000000001</v>
      </c>
      <c r="W23" s="32">
        <v>23.838000000000001</v>
      </c>
      <c r="X23" s="32">
        <v>24.327000000000002</v>
      </c>
      <c r="Y23" s="32">
        <v>26.236999999999998</v>
      </c>
      <c r="Z23" s="32">
        <v>27.48</v>
      </c>
      <c r="AA23" s="32">
        <v>27.597999999999999</v>
      </c>
      <c r="AB23" s="32">
        <v>27.167999999999999</v>
      </c>
      <c r="AC23" s="32">
        <v>28.385999999999999</v>
      </c>
      <c r="AD23" s="32">
        <v>30.273</v>
      </c>
      <c r="AE23" s="32">
        <v>31.183</v>
      </c>
      <c r="AF23" s="32">
        <v>31.94</v>
      </c>
      <c r="AG23" s="32">
        <v>30.542999999999999</v>
      </c>
      <c r="AH23" s="32">
        <v>34.433999999999997</v>
      </c>
      <c r="AI23" s="32">
        <v>32.853999999999999</v>
      </c>
      <c r="AJ23" s="32">
        <v>33.081000000000003</v>
      </c>
      <c r="AK23" s="32">
        <v>33.893000000000001</v>
      </c>
      <c r="AL23" s="32">
        <v>34.685000000000002</v>
      </c>
      <c r="AM23" s="32">
        <v>35.136000000000003</v>
      </c>
      <c r="AN23" s="32">
        <v>35.591999999999999</v>
      </c>
      <c r="AO23" s="32">
        <v>36.054000000000002</v>
      </c>
      <c r="AP23" s="32">
        <v>36.523000000000003</v>
      </c>
      <c r="AQ23" s="32">
        <v>36.997</v>
      </c>
      <c r="AR23" s="32">
        <v>37.408999999999999</v>
      </c>
      <c r="AS23" s="32">
        <v>37.826000000000001</v>
      </c>
      <c r="AT23" s="32">
        <v>38.247</v>
      </c>
      <c r="AU23" s="32">
        <v>38.673999999999999</v>
      </c>
      <c r="AV23" s="32">
        <v>39.103999999999999</v>
      </c>
      <c r="AW23" s="32">
        <v>39.451000000000001</v>
      </c>
      <c r="AX23" s="32">
        <v>39.801000000000002</v>
      </c>
      <c r="AY23" s="32">
        <v>40.152999999999999</v>
      </c>
      <c r="AZ23" s="32">
        <v>40.509</v>
      </c>
      <c r="BA23" s="32">
        <v>40.868000000000002</v>
      </c>
    </row>
    <row r="24" spans="2:53" x14ac:dyDescent="0.3">
      <c r="B24" s="23" t="s">
        <v>174</v>
      </c>
      <c r="C24" s="52">
        <v>0</v>
      </c>
      <c r="D24" s="52">
        <v>0</v>
      </c>
      <c r="E24" s="52">
        <v>504.56</v>
      </c>
      <c r="F24" s="52">
        <v>539.98599999999999</v>
      </c>
      <c r="G24" s="52">
        <v>568.452</v>
      </c>
      <c r="H24" s="52">
        <v>643.10199999999998</v>
      </c>
      <c r="I24" s="52">
        <v>724.12800000000004</v>
      </c>
      <c r="J24" s="52">
        <v>911.46199999999999</v>
      </c>
      <c r="K24" s="52">
        <v>864.84500000000003</v>
      </c>
      <c r="L24" s="52">
        <v>911.08600000000001</v>
      </c>
      <c r="M24" s="52">
        <v>926.89700000000005</v>
      </c>
      <c r="N24" s="52">
        <v>907.34500000000003</v>
      </c>
      <c r="O24" s="52">
        <v>858.36300000000006</v>
      </c>
      <c r="P24" s="52">
        <v>841.03800000000001</v>
      </c>
      <c r="Q24" s="52">
        <v>886.41300000000001</v>
      </c>
      <c r="R24" s="52">
        <v>922.89700000000005</v>
      </c>
      <c r="S24" s="52">
        <v>949.98299999999995</v>
      </c>
      <c r="T24" s="52">
        <v>955.89800000000002</v>
      </c>
      <c r="U24" s="52">
        <v>938.74900000000002</v>
      </c>
      <c r="V24" s="52">
        <v>912.654</v>
      </c>
      <c r="W24" s="52">
        <v>938.92600000000004</v>
      </c>
      <c r="X24" s="52">
        <v>1002.2569999999999</v>
      </c>
      <c r="Y24" s="52">
        <v>1034.7080000000001</v>
      </c>
      <c r="Z24" s="52">
        <v>1001.98</v>
      </c>
      <c r="AA24" s="52">
        <v>1030.0920000000001</v>
      </c>
      <c r="AB24" s="52">
        <v>1116.9860000000001</v>
      </c>
      <c r="AC24" s="52">
        <v>1157.6120000000001</v>
      </c>
      <c r="AD24" s="52">
        <v>1229.652</v>
      </c>
      <c r="AE24" s="52">
        <v>1258.874</v>
      </c>
      <c r="AF24" s="52">
        <v>1250.71</v>
      </c>
      <c r="AG24" s="52">
        <v>1159.002</v>
      </c>
      <c r="AH24" s="52">
        <v>1163.818</v>
      </c>
      <c r="AI24" s="52">
        <v>1243.99</v>
      </c>
      <c r="AJ24" s="52">
        <v>1246.587</v>
      </c>
      <c r="AK24" s="52">
        <v>1250.5119999999999</v>
      </c>
      <c r="AL24" s="52">
        <v>1259.779</v>
      </c>
      <c r="AM24" s="52">
        <v>1271.874</v>
      </c>
      <c r="AN24" s="52">
        <v>1291.874</v>
      </c>
      <c r="AO24" s="52">
        <v>1302.17</v>
      </c>
      <c r="AP24" s="52">
        <v>1307.317</v>
      </c>
      <c r="AQ24" s="52">
        <v>1312.4649999999999</v>
      </c>
      <c r="AR24" s="52">
        <v>1309.3869999999999</v>
      </c>
      <c r="AS24" s="52">
        <v>1306.308</v>
      </c>
      <c r="AT24" s="52">
        <v>1303.23</v>
      </c>
      <c r="AU24" s="52">
        <v>1300.152</v>
      </c>
      <c r="AV24" s="52">
        <v>1297.0730000000001</v>
      </c>
      <c r="AW24" s="52">
        <v>1294.921</v>
      </c>
      <c r="AX24" s="52">
        <v>1292.769</v>
      </c>
      <c r="AY24" s="52">
        <v>1290.617</v>
      </c>
      <c r="AZ24" s="52">
        <v>1288.4649999999999</v>
      </c>
      <c r="BA24" s="52">
        <v>1286.3130000000001</v>
      </c>
    </row>
    <row r="25" spans="2:53" x14ac:dyDescent="0.3">
      <c r="B25" s="21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</row>
    <row r="26" spans="2:53" x14ac:dyDescent="0.3">
      <c r="B26" s="25" t="s">
        <v>52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</row>
    <row r="27" spans="2:53" x14ac:dyDescent="0.3">
      <c r="B27" s="23" t="s">
        <v>194</v>
      </c>
      <c r="C27" s="32">
        <v>734.88599999999997</v>
      </c>
      <c r="D27" s="32">
        <v>776.61099999999999</v>
      </c>
      <c r="E27" s="32">
        <v>820.70600000000002</v>
      </c>
      <c r="F27" s="32">
        <v>867.30399999999997</v>
      </c>
      <c r="G27" s="32">
        <v>916.548</v>
      </c>
      <c r="H27" s="32">
        <v>968.58900000000006</v>
      </c>
      <c r="I27" s="32">
        <v>999.75599999999997</v>
      </c>
      <c r="J27" s="32">
        <v>1031.9259999999999</v>
      </c>
      <c r="K27" s="32">
        <v>1065.1320000000001</v>
      </c>
      <c r="L27" s="32">
        <v>1099.4059999999999</v>
      </c>
      <c r="M27" s="32">
        <v>1150.2570000000001</v>
      </c>
      <c r="N27" s="32">
        <v>1186.0450000000001</v>
      </c>
      <c r="O27" s="32">
        <v>1227.895</v>
      </c>
      <c r="P27" s="32">
        <v>1269.7729999999999</v>
      </c>
      <c r="Q27" s="32">
        <v>1310.3589999999999</v>
      </c>
      <c r="R27" s="32">
        <v>1352.461</v>
      </c>
      <c r="S27" s="32">
        <v>1380.2729999999999</v>
      </c>
      <c r="T27" s="32">
        <v>1407.9259999999999</v>
      </c>
      <c r="U27" s="32">
        <v>1435.902</v>
      </c>
      <c r="V27" s="32">
        <v>1464.2629999999999</v>
      </c>
      <c r="W27" s="32">
        <v>1496.4110000000001</v>
      </c>
      <c r="X27" s="32">
        <v>1533.8050000000001</v>
      </c>
      <c r="Y27" s="32">
        <v>1554.491</v>
      </c>
      <c r="Z27" s="32">
        <v>1574.854</v>
      </c>
      <c r="AA27" s="32">
        <v>1608.412</v>
      </c>
      <c r="AB27" s="32">
        <v>1654.17</v>
      </c>
      <c r="AC27" s="32">
        <v>1699.3140000000001</v>
      </c>
      <c r="AD27" s="32">
        <v>1718.4860000000001</v>
      </c>
      <c r="AE27" s="32">
        <v>1772.232</v>
      </c>
      <c r="AF27" s="32">
        <v>1817.39</v>
      </c>
      <c r="AG27" s="32">
        <v>1852.3489999999999</v>
      </c>
      <c r="AH27" s="32">
        <v>1855.4280000000001</v>
      </c>
      <c r="AI27" s="32">
        <v>1901.5509999999999</v>
      </c>
      <c r="AJ27" s="32">
        <v>1924.807</v>
      </c>
      <c r="AK27" s="32">
        <v>1934.097</v>
      </c>
      <c r="AL27" s="32">
        <v>1939.097</v>
      </c>
      <c r="AM27" s="32">
        <v>1954.53</v>
      </c>
      <c r="AN27" s="32">
        <v>1966.9870000000001</v>
      </c>
      <c r="AO27" s="32">
        <v>1975.9449999999999</v>
      </c>
      <c r="AP27" s="32">
        <v>1981.7550000000001</v>
      </c>
      <c r="AQ27" s="32">
        <v>1984.415</v>
      </c>
      <c r="AR27" s="32">
        <v>1991.904</v>
      </c>
      <c r="AS27" s="32">
        <v>1996.16</v>
      </c>
      <c r="AT27" s="32">
        <v>2000.056</v>
      </c>
      <c r="AU27" s="32">
        <v>2003.5940000000001</v>
      </c>
      <c r="AV27" s="32">
        <v>2006.7719999999999</v>
      </c>
      <c r="AW27" s="32">
        <v>2009.5909999999999</v>
      </c>
      <c r="AX27" s="32">
        <v>2012.0519999999999</v>
      </c>
      <c r="AY27" s="32">
        <v>2014.153</v>
      </c>
      <c r="AZ27" s="32">
        <v>2015.895</v>
      </c>
      <c r="BA27" s="32">
        <v>2017.279</v>
      </c>
    </row>
    <row r="28" spans="2:53" x14ac:dyDescent="0.3">
      <c r="B28" s="23" t="s">
        <v>195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>
        <v>1009.638</v>
      </c>
      <c r="AD28" s="32">
        <v>1040.4649999999999</v>
      </c>
      <c r="AE28" s="32">
        <v>1077.203</v>
      </c>
      <c r="AF28" s="32">
        <v>1108.6469999999999</v>
      </c>
      <c r="AG28" s="32">
        <v>1145.6310000000001</v>
      </c>
      <c r="AH28" s="32">
        <v>1181.4469999999999</v>
      </c>
      <c r="AI28" s="32">
        <v>1201.434</v>
      </c>
      <c r="AJ28" s="32">
        <v>1227.963</v>
      </c>
      <c r="AK28" s="32">
        <v>1232.4590000000001</v>
      </c>
      <c r="AL28" s="32">
        <v>1243.711</v>
      </c>
      <c r="AM28" s="32">
        <v>1260.9570000000001</v>
      </c>
      <c r="AN28" s="32">
        <v>1275.8879999999999</v>
      </c>
      <c r="AO28" s="32">
        <v>1288.116</v>
      </c>
      <c r="AP28" s="32">
        <v>1298.01</v>
      </c>
      <c r="AQ28" s="32">
        <v>1305.248</v>
      </c>
      <c r="AR28" s="32">
        <v>1315.3630000000001</v>
      </c>
      <c r="AS28" s="32">
        <v>1323.248</v>
      </c>
      <c r="AT28" s="32">
        <v>1330.7170000000001</v>
      </c>
      <c r="AU28" s="32">
        <v>1337.453</v>
      </c>
      <c r="AV28" s="32">
        <v>1343.864</v>
      </c>
      <c r="AW28" s="32">
        <v>1349.9590000000001</v>
      </c>
      <c r="AX28" s="32">
        <v>1355.606</v>
      </c>
      <c r="AY28" s="32">
        <v>1360.8330000000001</v>
      </c>
      <c r="AZ28" s="32">
        <v>1365.4069999999999</v>
      </c>
      <c r="BA28" s="32">
        <v>1369.384</v>
      </c>
    </row>
    <row r="29" spans="2:53" x14ac:dyDescent="0.3">
      <c r="B29" s="23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</row>
    <row r="30" spans="2:53" x14ac:dyDescent="0.3">
      <c r="B30" s="25" t="s">
        <v>53</v>
      </c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</row>
    <row r="31" spans="2:53" x14ac:dyDescent="0.3">
      <c r="B31" s="23" t="s">
        <v>196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>
        <v>12059.32</v>
      </c>
      <c r="N31" s="32">
        <v>12914.115</v>
      </c>
      <c r="O31" s="32">
        <v>13949.441000000001</v>
      </c>
      <c r="P31" s="32">
        <v>14586.795</v>
      </c>
      <c r="Q31" s="32">
        <v>14934.092000000001</v>
      </c>
      <c r="R31" s="32">
        <v>15396.715</v>
      </c>
      <c r="S31" s="32">
        <v>15895.234</v>
      </c>
      <c r="T31" s="32">
        <v>16428.177</v>
      </c>
      <c r="U31" s="32">
        <v>16794.219000000001</v>
      </c>
      <c r="V31" s="32">
        <v>17325.21</v>
      </c>
      <c r="W31" s="32">
        <v>17941.356</v>
      </c>
      <c r="X31" s="32">
        <v>18437.373</v>
      </c>
      <c r="Y31" s="32">
        <v>18870.532999999999</v>
      </c>
      <c r="Z31" s="32">
        <v>19400.864000000001</v>
      </c>
      <c r="AA31" s="32">
        <v>20117.955000000002</v>
      </c>
      <c r="AB31" s="32">
        <v>20989.884999999998</v>
      </c>
      <c r="AC31" s="32">
        <v>21803.350999999999</v>
      </c>
      <c r="AD31" s="32">
        <v>22528.295999999998</v>
      </c>
      <c r="AE31" s="32">
        <v>23202.555</v>
      </c>
      <c r="AF31" s="32">
        <v>23677.366000000002</v>
      </c>
      <c r="AG31" s="32">
        <v>24365.978999999999</v>
      </c>
      <c r="AH31" s="32">
        <v>24911.100999999999</v>
      </c>
      <c r="AI31" s="32">
        <v>25522.125</v>
      </c>
      <c r="AJ31" s="32">
        <v>25779.32</v>
      </c>
      <c r="AK31" s="32">
        <v>26187.267</v>
      </c>
      <c r="AL31" s="32">
        <v>26502.681</v>
      </c>
      <c r="AM31" s="32">
        <v>26777.098000000002</v>
      </c>
      <c r="AN31" s="32">
        <v>27024.901999999998</v>
      </c>
      <c r="AO31" s="32">
        <v>27246.802</v>
      </c>
      <c r="AP31" s="32">
        <v>27450.225999999999</v>
      </c>
      <c r="AQ31" s="32">
        <v>27625.491999999998</v>
      </c>
      <c r="AR31" s="32">
        <v>27783.489000000001</v>
      </c>
      <c r="AS31" s="32">
        <v>27931.165000000001</v>
      </c>
      <c r="AT31" s="32">
        <v>28065.934000000001</v>
      </c>
      <c r="AU31" s="32">
        <v>28177.73</v>
      </c>
      <c r="AV31" s="32">
        <v>28279.648000000001</v>
      </c>
      <c r="AW31" s="32">
        <v>28371.74</v>
      </c>
      <c r="AX31" s="32">
        <v>28450.084999999999</v>
      </c>
      <c r="AY31" s="32">
        <v>28514.302</v>
      </c>
      <c r="AZ31" s="32">
        <v>28556.782999999999</v>
      </c>
      <c r="BA31" s="32">
        <v>28579.651999999998</v>
      </c>
    </row>
    <row r="32" spans="2:53" x14ac:dyDescent="0.3">
      <c r="B32" s="23" t="s">
        <v>197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</row>
    <row r="33" spans="2:53" x14ac:dyDescent="0.3">
      <c r="B33" s="35" t="s">
        <v>177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>
        <v>7214.107</v>
      </c>
      <c r="N33" s="32">
        <v>7417.5209999999997</v>
      </c>
      <c r="O33" s="32">
        <v>7672.643</v>
      </c>
      <c r="P33" s="32">
        <v>7760.8270000000002</v>
      </c>
      <c r="Q33" s="32">
        <v>7702.6360000000004</v>
      </c>
      <c r="R33" s="32">
        <v>7800.2889999999998</v>
      </c>
      <c r="S33" s="32">
        <v>7915.8909999999996</v>
      </c>
      <c r="T33" s="32">
        <v>8085.5240000000003</v>
      </c>
      <c r="U33" s="32">
        <v>8260.4150000000009</v>
      </c>
      <c r="V33" s="32">
        <v>8561.2909999999993</v>
      </c>
      <c r="W33" s="32">
        <v>8914.1299999999992</v>
      </c>
      <c r="X33" s="32">
        <v>9193.1180000000004</v>
      </c>
      <c r="Y33" s="32">
        <v>9333.35</v>
      </c>
      <c r="Z33" s="32">
        <v>9484.7569999999996</v>
      </c>
      <c r="AA33" s="32">
        <v>9706.3340000000007</v>
      </c>
      <c r="AB33" s="32">
        <v>9964.8040000000001</v>
      </c>
      <c r="AC33" s="32">
        <v>10307.263999999999</v>
      </c>
      <c r="AD33" s="32">
        <v>10665.409</v>
      </c>
      <c r="AE33" s="32">
        <v>11016.476000000001</v>
      </c>
      <c r="AF33" s="32">
        <v>11448.911</v>
      </c>
      <c r="AG33" s="32">
        <v>12060.218999999999</v>
      </c>
      <c r="AH33" s="32">
        <v>12630.282999999999</v>
      </c>
      <c r="AI33" s="32">
        <v>13056.44</v>
      </c>
      <c r="AJ33" s="32">
        <v>13235.227000000001</v>
      </c>
      <c r="AK33" s="32">
        <v>13515.089</v>
      </c>
      <c r="AL33" s="32">
        <v>13755.976000000001</v>
      </c>
      <c r="AM33" s="32">
        <v>13978.298000000001</v>
      </c>
      <c r="AN33" s="32">
        <v>14189.905000000001</v>
      </c>
      <c r="AO33" s="32">
        <v>14388.142</v>
      </c>
      <c r="AP33" s="32">
        <v>14574.245999999999</v>
      </c>
      <c r="AQ33" s="32">
        <v>14738.239</v>
      </c>
      <c r="AR33" s="32">
        <v>14883.562</v>
      </c>
      <c r="AS33" s="32">
        <v>15010.271000000001</v>
      </c>
      <c r="AT33" s="32">
        <v>15111.798000000001</v>
      </c>
      <c r="AU33" s="32">
        <v>15178.356</v>
      </c>
      <c r="AV33" s="32">
        <v>15213.496999999999</v>
      </c>
      <c r="AW33" s="32">
        <v>15212.778</v>
      </c>
      <c r="AX33" s="32">
        <v>15170.764999999999</v>
      </c>
      <c r="AY33" s="32">
        <v>15084.942999999999</v>
      </c>
      <c r="AZ33" s="32">
        <v>14951.137000000001</v>
      </c>
      <c r="BA33" s="32">
        <v>14770.974</v>
      </c>
    </row>
    <row r="34" spans="2:53" x14ac:dyDescent="0.3">
      <c r="B34" s="35" t="s">
        <v>178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>
        <v>3594.1039999999998</v>
      </c>
      <c r="N34" s="32">
        <v>4029.6840000000002</v>
      </c>
      <c r="O34" s="32">
        <v>4607.34</v>
      </c>
      <c r="P34" s="32">
        <v>5054.7169999999996</v>
      </c>
      <c r="Q34" s="32">
        <v>5385.1149999999998</v>
      </c>
      <c r="R34" s="32">
        <v>5650.03</v>
      </c>
      <c r="S34" s="32">
        <v>5869.4409999999998</v>
      </c>
      <c r="T34" s="32">
        <v>6087.2920000000004</v>
      </c>
      <c r="U34" s="32">
        <v>6136.8890000000001</v>
      </c>
      <c r="V34" s="32">
        <v>6284.5590000000002</v>
      </c>
      <c r="W34" s="32">
        <v>6483.4340000000002</v>
      </c>
      <c r="X34" s="32">
        <v>6705.0050000000001</v>
      </c>
      <c r="Y34" s="32">
        <v>7001.9650000000001</v>
      </c>
      <c r="Z34" s="32">
        <v>7395.7780000000002</v>
      </c>
      <c r="AA34" s="32">
        <v>7938.7529999999997</v>
      </c>
      <c r="AB34" s="32">
        <v>8622.3070000000007</v>
      </c>
      <c r="AC34" s="32">
        <v>9170.5830000000005</v>
      </c>
      <c r="AD34" s="32">
        <v>9576.5210000000006</v>
      </c>
      <c r="AE34" s="32">
        <v>9929.6640000000007</v>
      </c>
      <c r="AF34" s="32">
        <v>9958.1479999999992</v>
      </c>
      <c r="AG34" s="32">
        <v>10000.201999999999</v>
      </c>
      <c r="AH34" s="32">
        <v>9893.8780000000006</v>
      </c>
      <c r="AI34" s="32">
        <v>10047.307000000001</v>
      </c>
      <c r="AJ34" s="32">
        <v>10110.463</v>
      </c>
      <c r="AK34" s="32">
        <v>10208.509</v>
      </c>
      <c r="AL34" s="32">
        <v>10254.698</v>
      </c>
      <c r="AM34" s="32">
        <v>10272.65</v>
      </c>
      <c r="AN34" s="32">
        <v>10264.014999999999</v>
      </c>
      <c r="AO34" s="32">
        <v>10227.763000000001</v>
      </c>
      <c r="AP34" s="32">
        <v>10164.189</v>
      </c>
      <c r="AQ34" s="32">
        <v>10070.805</v>
      </c>
      <c r="AR34" s="32">
        <v>9949.8050000000003</v>
      </c>
      <c r="AS34" s="32">
        <v>9801.4359999999997</v>
      </c>
      <c r="AT34" s="32">
        <v>9625.9380000000001</v>
      </c>
      <c r="AU34" s="32">
        <v>9423.1049999999996</v>
      </c>
      <c r="AV34" s="32">
        <v>9196.5930000000008</v>
      </c>
      <c r="AW34" s="32">
        <v>8948.3790000000008</v>
      </c>
      <c r="AX34" s="32">
        <v>8681.0879999999997</v>
      </c>
      <c r="AY34" s="32">
        <v>8397.8459999999995</v>
      </c>
      <c r="AZ34" s="32">
        <v>8101.8509999999997</v>
      </c>
      <c r="BA34" s="32">
        <v>7797.5159999999996</v>
      </c>
    </row>
    <row r="35" spans="2:53" x14ac:dyDescent="0.3">
      <c r="B35" s="35" t="s">
        <v>176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>
        <v>1214.0920000000001</v>
      </c>
      <c r="N35" s="32">
        <v>1427.711</v>
      </c>
      <c r="O35" s="32">
        <v>1625.3869999999999</v>
      </c>
      <c r="P35" s="32">
        <v>1723.4680000000001</v>
      </c>
      <c r="Q35" s="32">
        <v>1793.72</v>
      </c>
      <c r="R35" s="32">
        <v>1889.6020000000001</v>
      </c>
      <c r="S35" s="32">
        <v>2047.4110000000001</v>
      </c>
      <c r="T35" s="32">
        <v>2187.0790000000002</v>
      </c>
      <c r="U35" s="32">
        <v>2321.2739999999999</v>
      </c>
      <c r="V35" s="32">
        <v>2396.91</v>
      </c>
      <c r="W35" s="32">
        <v>2455.6999999999998</v>
      </c>
      <c r="X35" s="32">
        <v>2445.114</v>
      </c>
      <c r="Y35" s="32">
        <v>2433.3690000000001</v>
      </c>
      <c r="Z35" s="32">
        <v>2410.498</v>
      </c>
      <c r="AA35" s="32">
        <v>2355.0120000000002</v>
      </c>
      <c r="AB35" s="32">
        <v>2275.6619999999998</v>
      </c>
      <c r="AC35" s="32">
        <v>2185.1149999999998</v>
      </c>
      <c r="AD35" s="32">
        <v>2122.4850000000001</v>
      </c>
      <c r="AE35" s="32">
        <v>2052.8710000000001</v>
      </c>
      <c r="AF35" s="32">
        <v>2021.721</v>
      </c>
      <c r="AG35" s="32">
        <v>1995.741</v>
      </c>
      <c r="AH35" s="32">
        <v>1960.973</v>
      </c>
      <c r="AI35" s="32">
        <v>1902.019</v>
      </c>
      <c r="AJ35" s="32">
        <v>1898.529</v>
      </c>
      <c r="AK35" s="32">
        <v>1896.451</v>
      </c>
      <c r="AL35" s="32">
        <v>1881.2840000000001</v>
      </c>
      <c r="AM35" s="32">
        <v>1855.3140000000001</v>
      </c>
      <c r="AN35" s="32">
        <v>1819.6010000000001</v>
      </c>
      <c r="AO35" s="32">
        <v>1774.568</v>
      </c>
      <c r="AP35" s="32">
        <v>1721.0350000000001</v>
      </c>
      <c r="AQ35" s="32">
        <v>1659.4010000000001</v>
      </c>
      <c r="AR35" s="32">
        <v>1591.0170000000001</v>
      </c>
      <c r="AS35" s="32">
        <v>1517.0509999999999</v>
      </c>
      <c r="AT35" s="32">
        <v>1438.6079999999999</v>
      </c>
      <c r="AU35" s="32">
        <v>1356.883</v>
      </c>
      <c r="AV35" s="32">
        <v>1273.759</v>
      </c>
      <c r="AW35" s="32">
        <v>1190.7170000000001</v>
      </c>
      <c r="AX35" s="32">
        <v>1109.1969999999999</v>
      </c>
      <c r="AY35" s="32">
        <v>1030.5650000000001</v>
      </c>
      <c r="AZ35" s="32">
        <v>955.86699999999996</v>
      </c>
      <c r="BA35" s="32">
        <v>885.95600000000002</v>
      </c>
    </row>
    <row r="36" spans="2:53" x14ac:dyDescent="0.3">
      <c r="B36" s="35" t="s">
        <v>179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>
        <v>6.0000000000000001E-3</v>
      </c>
      <c r="N36" s="32">
        <v>2E-3</v>
      </c>
      <c r="O36" s="32">
        <v>2E-3</v>
      </c>
      <c r="P36" s="32">
        <v>2E-3</v>
      </c>
      <c r="Q36" s="32">
        <v>4.0000000000000001E-3</v>
      </c>
      <c r="R36" s="32">
        <v>5.0000000000000001E-3</v>
      </c>
      <c r="S36" s="32">
        <v>8.0000000000000002E-3</v>
      </c>
      <c r="T36" s="32">
        <v>1.4999999999999999E-2</v>
      </c>
      <c r="U36" s="32">
        <v>4.0000000000000001E-3</v>
      </c>
      <c r="V36" s="32">
        <v>4.0000000000000001E-3</v>
      </c>
      <c r="W36" s="32">
        <v>6.6000000000000003E-2</v>
      </c>
      <c r="X36" s="32">
        <v>0.34399999999999997</v>
      </c>
      <c r="Y36" s="32">
        <v>0.86</v>
      </c>
      <c r="Z36" s="32">
        <v>1.464</v>
      </c>
      <c r="AA36" s="32">
        <v>2.7749999999999999</v>
      </c>
      <c r="AB36" s="32">
        <v>5.7119999999999997</v>
      </c>
      <c r="AC36" s="32">
        <v>10.855</v>
      </c>
      <c r="AD36" s="32">
        <v>25.108000000000001</v>
      </c>
      <c r="AE36" s="32">
        <v>55.756</v>
      </c>
      <c r="AF36" s="32">
        <v>89.918000000000006</v>
      </c>
      <c r="AG36" s="32">
        <v>134.96199999999999</v>
      </c>
      <c r="AH36" s="32">
        <v>231.44300000000001</v>
      </c>
      <c r="AI36" s="32">
        <v>268.63299999999998</v>
      </c>
      <c r="AJ36" s="32">
        <v>281.488</v>
      </c>
      <c r="AK36" s="32">
        <v>306.22899999999998</v>
      </c>
      <c r="AL36" s="32">
        <v>342.25</v>
      </c>
      <c r="AM36" s="32">
        <v>392.82400000000001</v>
      </c>
      <c r="AN36" s="32">
        <v>461.85399999999998</v>
      </c>
      <c r="AO36" s="32">
        <v>553.02499999999998</v>
      </c>
      <c r="AP36" s="32">
        <v>671.08299999999997</v>
      </c>
      <c r="AQ36" s="32">
        <v>818.19399999999996</v>
      </c>
      <c r="AR36" s="32">
        <v>998.07</v>
      </c>
      <c r="AS36" s="32">
        <v>1215.8119999999999</v>
      </c>
      <c r="AT36" s="32">
        <v>1474.0260000000001</v>
      </c>
      <c r="AU36" s="32">
        <v>1771.482</v>
      </c>
      <c r="AV36" s="32">
        <v>2112.0650000000001</v>
      </c>
      <c r="AW36" s="32">
        <v>2496.84</v>
      </c>
      <c r="AX36" s="32">
        <v>2923.5509999999999</v>
      </c>
      <c r="AY36" s="32">
        <v>3390.2060000000001</v>
      </c>
      <c r="AZ36" s="32">
        <v>3889.8539999999998</v>
      </c>
      <c r="BA36" s="32">
        <v>4418.26</v>
      </c>
    </row>
    <row r="37" spans="2:53" x14ac:dyDescent="0.3">
      <c r="B37" s="35" t="s">
        <v>180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2.9000000000000001E-2</v>
      </c>
      <c r="AC37" s="55">
        <v>8.6999999999999994E-2</v>
      </c>
      <c r="AD37" s="55">
        <v>0.17</v>
      </c>
      <c r="AE37" s="55">
        <v>0.89300000000000002</v>
      </c>
      <c r="AF37" s="55">
        <v>5.0830000000000002</v>
      </c>
      <c r="AG37" s="55">
        <v>10.906000000000001</v>
      </c>
      <c r="AH37" s="55">
        <v>19.404</v>
      </c>
      <c r="AI37" s="55">
        <v>22.521999999999998</v>
      </c>
      <c r="AJ37" s="55">
        <v>23.6</v>
      </c>
      <c r="AK37" s="55">
        <v>25.673999999999999</v>
      </c>
      <c r="AL37" s="55">
        <v>28.693999999999999</v>
      </c>
      <c r="AM37" s="55">
        <v>32.933999999999997</v>
      </c>
      <c r="AN37" s="55">
        <v>38.722000000000001</v>
      </c>
      <c r="AO37" s="55">
        <v>46.365000000000002</v>
      </c>
      <c r="AP37" s="55">
        <v>56.262999999999998</v>
      </c>
      <c r="AQ37" s="55">
        <v>68.596999999999994</v>
      </c>
      <c r="AR37" s="55">
        <v>83.677000000000007</v>
      </c>
      <c r="AS37" s="55">
        <v>101.93300000000001</v>
      </c>
      <c r="AT37" s="55">
        <v>123.581</v>
      </c>
      <c r="AU37" s="55">
        <v>148.52000000000001</v>
      </c>
      <c r="AV37" s="55">
        <v>177.07400000000001</v>
      </c>
      <c r="AW37" s="55">
        <v>209.333</v>
      </c>
      <c r="AX37" s="55">
        <v>245.108</v>
      </c>
      <c r="AY37" s="55">
        <v>284.23200000000003</v>
      </c>
      <c r="AZ37" s="55">
        <v>326.12200000000001</v>
      </c>
      <c r="BA37" s="55">
        <v>370.42399999999998</v>
      </c>
    </row>
    <row r="38" spans="2:53" x14ac:dyDescent="0.3">
      <c r="B38" s="35" t="s">
        <v>198</v>
      </c>
      <c r="M38" s="55">
        <v>37.01</v>
      </c>
      <c r="N38" s="55">
        <v>39.197000000000003</v>
      </c>
      <c r="O38" s="55">
        <v>44.069000000000003</v>
      </c>
      <c r="P38" s="55">
        <v>47.780999999999999</v>
      </c>
      <c r="Q38" s="55">
        <v>52.616999999999997</v>
      </c>
      <c r="R38" s="55">
        <v>56.789000000000001</v>
      </c>
      <c r="S38" s="55">
        <v>62.481999999999999</v>
      </c>
      <c r="T38" s="55">
        <v>68.266000000000005</v>
      </c>
      <c r="U38" s="55">
        <v>75.637</v>
      </c>
      <c r="V38" s="55">
        <v>82.445999999999998</v>
      </c>
      <c r="W38" s="55">
        <v>88.025999999999996</v>
      </c>
      <c r="X38" s="55">
        <v>93.790999999999997</v>
      </c>
      <c r="Y38" s="55">
        <v>100.989</v>
      </c>
      <c r="Z38" s="55">
        <v>108.367</v>
      </c>
      <c r="AA38" s="55">
        <v>115.081</v>
      </c>
      <c r="AB38" s="55">
        <v>121.371</v>
      </c>
      <c r="AC38" s="55">
        <v>129.447</v>
      </c>
      <c r="AD38" s="55">
        <v>138.60300000000001</v>
      </c>
      <c r="AE38" s="55">
        <v>146.89500000000001</v>
      </c>
      <c r="AF38" s="55">
        <v>153.58500000000001</v>
      </c>
      <c r="AG38" s="55">
        <v>163.94900000000001</v>
      </c>
      <c r="AH38" s="55">
        <v>175.12</v>
      </c>
      <c r="AI38" s="55">
        <v>225.203</v>
      </c>
      <c r="AJ38" s="55">
        <v>230.01400000000001</v>
      </c>
      <c r="AK38" s="55">
        <v>235.315</v>
      </c>
      <c r="AL38" s="55">
        <v>239.78</v>
      </c>
      <c r="AM38" s="55">
        <v>245.078</v>
      </c>
      <c r="AN38" s="55">
        <v>250.80600000000001</v>
      </c>
      <c r="AO38" s="55">
        <v>256.93900000000002</v>
      </c>
      <c r="AP38" s="55">
        <v>263.411</v>
      </c>
      <c r="AQ38" s="55">
        <v>270.25599999999997</v>
      </c>
      <c r="AR38" s="55">
        <v>277.358</v>
      </c>
      <c r="AS38" s="55">
        <v>284.66300000000001</v>
      </c>
      <c r="AT38" s="55">
        <v>291.983</v>
      </c>
      <c r="AU38" s="55">
        <v>299.38400000000001</v>
      </c>
      <c r="AV38" s="55">
        <v>306.66000000000003</v>
      </c>
      <c r="AW38" s="55">
        <v>313.69299999999998</v>
      </c>
      <c r="AX38" s="55">
        <v>320.375</v>
      </c>
      <c r="AY38" s="55">
        <v>326.51</v>
      </c>
      <c r="AZ38" s="55">
        <v>331.952</v>
      </c>
      <c r="BA38" s="55">
        <v>336.52300000000002</v>
      </c>
    </row>
    <row r="39" spans="2:53" x14ac:dyDescent="0.3">
      <c r="B39" s="3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</row>
    <row r="40" spans="2:53" x14ac:dyDescent="0.3">
      <c r="B40" s="23" t="s">
        <v>200</v>
      </c>
      <c r="M40" s="55"/>
      <c r="N40" s="55"/>
      <c r="O40" s="55">
        <v>284987.924</v>
      </c>
      <c r="P40" s="55">
        <v>293577.82199999999</v>
      </c>
      <c r="Q40" s="55">
        <v>297452.196</v>
      </c>
      <c r="R40" s="55">
        <v>306579.63299999997</v>
      </c>
      <c r="S40" s="55">
        <v>311034.82699999999</v>
      </c>
      <c r="T40" s="55">
        <v>293952.223</v>
      </c>
      <c r="U40" s="55">
        <v>270711.98200000002</v>
      </c>
      <c r="V40" s="55">
        <v>278370.23200000002</v>
      </c>
      <c r="W40" s="55">
        <v>275336.46100000001</v>
      </c>
      <c r="X40" s="55">
        <v>269962.79499999998</v>
      </c>
      <c r="Y40" s="55">
        <v>281986.511</v>
      </c>
      <c r="Z40" s="55">
        <v>280234.86800000002</v>
      </c>
      <c r="AA40" s="55">
        <v>293645.005</v>
      </c>
      <c r="AB40" s="55">
        <v>303002.48200000002</v>
      </c>
      <c r="AC40" s="55">
        <v>314546.84000000003</v>
      </c>
      <c r="AD40" s="55">
        <v>322609.44300000003</v>
      </c>
      <c r="AE40" s="55">
        <v>329109.364</v>
      </c>
      <c r="AF40" s="55">
        <v>329225.77899999998</v>
      </c>
      <c r="AG40" s="55">
        <v>331925.88</v>
      </c>
      <c r="AH40" s="55">
        <v>355380.92300000001</v>
      </c>
      <c r="AI40" s="55">
        <v>334053.196</v>
      </c>
      <c r="AJ40" s="55">
        <v>337056.51</v>
      </c>
      <c r="AK40" s="55">
        <v>339359.07900000003</v>
      </c>
      <c r="AL40" s="55">
        <v>342003.103</v>
      </c>
      <c r="AM40" s="55">
        <v>343612.989</v>
      </c>
      <c r="AN40" s="55">
        <v>344990.75300000003</v>
      </c>
      <c r="AO40" s="55">
        <v>346149.26</v>
      </c>
      <c r="AP40" s="55">
        <v>347151.95500000002</v>
      </c>
      <c r="AQ40" s="55">
        <v>347934.35499999998</v>
      </c>
      <c r="AR40" s="55">
        <v>348537.83299999998</v>
      </c>
      <c r="AS40" s="55">
        <v>349065.42599999998</v>
      </c>
      <c r="AT40" s="55">
        <v>349511.37300000002</v>
      </c>
      <c r="AU40" s="55">
        <v>349803.22200000001</v>
      </c>
      <c r="AV40" s="55">
        <v>350045.71799999999</v>
      </c>
      <c r="AW40" s="55">
        <v>350247.397</v>
      </c>
      <c r="AX40" s="55">
        <v>350384.45400000003</v>
      </c>
      <c r="AY40" s="55">
        <v>350446.42700000003</v>
      </c>
      <c r="AZ40" s="55">
        <v>350365.4</v>
      </c>
      <c r="BA40" s="55">
        <v>350159.63400000002</v>
      </c>
    </row>
    <row r="41" spans="2:53" x14ac:dyDescent="0.3">
      <c r="B41" s="23" t="s">
        <v>201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</row>
    <row r="42" spans="2:53" x14ac:dyDescent="0.3">
      <c r="B42" s="35" t="s">
        <v>177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>
        <v>115375.96400000001</v>
      </c>
      <c r="P42" s="32">
        <v>113138.85</v>
      </c>
      <c r="Q42" s="32">
        <v>112061.094</v>
      </c>
      <c r="R42" s="32">
        <v>113337.05499999999</v>
      </c>
      <c r="S42" s="32">
        <v>112453.908</v>
      </c>
      <c r="T42" s="32">
        <v>104491.34</v>
      </c>
      <c r="U42" s="32">
        <v>94764.584000000003</v>
      </c>
      <c r="V42" s="32">
        <v>99481.968999999997</v>
      </c>
      <c r="W42" s="32">
        <v>100062.239</v>
      </c>
      <c r="X42" s="32">
        <v>99522.782000000007</v>
      </c>
      <c r="Y42" s="32">
        <v>105556.499</v>
      </c>
      <c r="Z42" s="32">
        <v>104282.818</v>
      </c>
      <c r="AA42" s="32">
        <v>109374.727</v>
      </c>
      <c r="AB42" s="32">
        <v>110704.17200000001</v>
      </c>
      <c r="AC42" s="32">
        <v>116958.753</v>
      </c>
      <c r="AD42" s="32">
        <v>119450.901</v>
      </c>
      <c r="AE42" s="32">
        <v>122616.92</v>
      </c>
      <c r="AF42" s="32">
        <v>125865.912</v>
      </c>
      <c r="AG42" s="32">
        <v>130587.03</v>
      </c>
      <c r="AH42" s="32">
        <v>149347.764</v>
      </c>
      <c r="AI42" s="32">
        <v>140465.046</v>
      </c>
      <c r="AJ42" s="32">
        <v>142610.84700000001</v>
      </c>
      <c r="AK42" s="32">
        <v>144773.79699999999</v>
      </c>
      <c r="AL42" s="32">
        <v>147201.68</v>
      </c>
      <c r="AM42" s="32">
        <v>149169.01800000001</v>
      </c>
      <c r="AN42" s="32">
        <v>151053.019</v>
      </c>
      <c r="AO42" s="32">
        <v>152825.12400000001</v>
      </c>
      <c r="AP42" s="32">
        <v>154487.29800000001</v>
      </c>
      <c r="AQ42" s="32">
        <v>155950.07199999999</v>
      </c>
      <c r="AR42" s="32">
        <v>157205.774</v>
      </c>
      <c r="AS42" s="32">
        <v>158268.70800000001</v>
      </c>
      <c r="AT42" s="32">
        <v>159073.91899999999</v>
      </c>
      <c r="AU42" s="32">
        <v>159535.63399999999</v>
      </c>
      <c r="AV42" s="32">
        <v>159668.196</v>
      </c>
      <c r="AW42" s="32">
        <v>159425.29699999999</v>
      </c>
      <c r="AX42" s="32">
        <v>158757.97700000001</v>
      </c>
      <c r="AY42" s="32">
        <v>157637.57</v>
      </c>
      <c r="AZ42" s="32">
        <v>156031.905</v>
      </c>
      <c r="BA42" s="32">
        <v>153956.70600000001</v>
      </c>
    </row>
    <row r="43" spans="2:53" x14ac:dyDescent="0.3">
      <c r="B43" s="35" t="s">
        <v>178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>
        <v>116955.16</v>
      </c>
      <c r="P43" s="32">
        <v>125629.541</v>
      </c>
      <c r="Q43" s="32">
        <v>133384.014</v>
      </c>
      <c r="R43" s="32">
        <v>138993.954</v>
      </c>
      <c r="S43" s="32">
        <v>138523.655</v>
      </c>
      <c r="T43" s="32">
        <v>132110.342</v>
      </c>
      <c r="U43" s="32">
        <v>118960.82399999999</v>
      </c>
      <c r="V43" s="32">
        <v>120685.251</v>
      </c>
      <c r="W43" s="32">
        <v>119327.433</v>
      </c>
      <c r="X43" s="32">
        <v>118064.86900000001</v>
      </c>
      <c r="Y43" s="32">
        <v>124619.651</v>
      </c>
      <c r="Z43" s="32">
        <v>127644.913</v>
      </c>
      <c r="AA43" s="32">
        <v>137105.21299999999</v>
      </c>
      <c r="AB43" s="32">
        <v>146623.08900000001</v>
      </c>
      <c r="AC43" s="32">
        <v>156451.75599999999</v>
      </c>
      <c r="AD43" s="32">
        <v>163049.141</v>
      </c>
      <c r="AE43" s="32">
        <v>167547.04500000001</v>
      </c>
      <c r="AF43" s="32">
        <v>164787.90400000001</v>
      </c>
      <c r="AG43" s="32">
        <v>163403.31</v>
      </c>
      <c r="AH43" s="32">
        <v>165238.42800000001</v>
      </c>
      <c r="AI43" s="32">
        <v>157310.30799999999</v>
      </c>
      <c r="AJ43" s="32">
        <v>158403.902</v>
      </c>
      <c r="AK43" s="32">
        <v>158680.21900000001</v>
      </c>
      <c r="AL43" s="32">
        <v>159023.823</v>
      </c>
      <c r="AM43" s="32">
        <v>158673.42199999999</v>
      </c>
      <c r="AN43" s="32">
        <v>157998.98199999999</v>
      </c>
      <c r="AO43" s="32">
        <v>156984.58600000001</v>
      </c>
      <c r="AP43" s="32">
        <v>155620.905</v>
      </c>
      <c r="AQ43" s="32">
        <v>153889.16200000001</v>
      </c>
      <c r="AR43" s="32">
        <v>151771.57</v>
      </c>
      <c r="AS43" s="32">
        <v>149287.36900000001</v>
      </c>
      <c r="AT43" s="32">
        <v>146447.264</v>
      </c>
      <c r="AU43" s="32">
        <v>143260.57699999999</v>
      </c>
      <c r="AV43" s="32">
        <v>139759.93299999999</v>
      </c>
      <c r="AW43" s="32">
        <v>135974.598</v>
      </c>
      <c r="AX43" s="32">
        <v>131946.86900000001</v>
      </c>
      <c r="AY43" s="32">
        <v>127717.90700000001</v>
      </c>
      <c r="AZ43" s="32">
        <v>123336.18700000001</v>
      </c>
      <c r="BA43" s="32">
        <v>118861.205</v>
      </c>
    </row>
    <row r="44" spans="2:53" x14ac:dyDescent="0.3">
      <c r="B44" s="35" t="s">
        <v>176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>
        <v>52424.517</v>
      </c>
      <c r="P44" s="32">
        <v>52933.58</v>
      </c>
      <c r="Q44" s="32">
        <v>51729.915999999997</v>
      </c>
      <c r="R44" s="32">
        <v>53666.584000000003</v>
      </c>
      <c r="S44" s="32">
        <v>56529.177000000003</v>
      </c>
      <c r="T44" s="32">
        <v>54318.71</v>
      </c>
      <c r="U44" s="32">
        <v>53625.629000000001</v>
      </c>
      <c r="V44" s="32">
        <v>54441.112000000001</v>
      </c>
      <c r="W44" s="32">
        <v>52330.398000000001</v>
      </c>
      <c r="X44" s="32">
        <v>48931.821000000004</v>
      </c>
      <c r="Y44" s="32">
        <v>49873.243000000002</v>
      </c>
      <c r="Z44" s="32">
        <v>46320.190999999999</v>
      </c>
      <c r="AA44" s="32">
        <v>45129.85</v>
      </c>
      <c r="AB44" s="32">
        <v>43571.588000000003</v>
      </c>
      <c r="AC44" s="32">
        <v>38887.701999999997</v>
      </c>
      <c r="AD44" s="32">
        <v>37506.462</v>
      </c>
      <c r="AE44" s="32">
        <v>35901.32</v>
      </c>
      <c r="AF44" s="32">
        <v>33893.091999999997</v>
      </c>
      <c r="AG44" s="32">
        <v>32364.367999999999</v>
      </c>
      <c r="AH44" s="32">
        <v>33835.771999999997</v>
      </c>
      <c r="AI44" s="32">
        <v>29202.542000000001</v>
      </c>
      <c r="AJ44" s="32">
        <v>28860.027999999998</v>
      </c>
      <c r="AK44" s="32">
        <v>28405.296999999999</v>
      </c>
      <c r="AL44" s="32">
        <v>27803.949000000001</v>
      </c>
      <c r="AM44" s="32">
        <v>27099.592000000001</v>
      </c>
      <c r="AN44" s="32">
        <v>26296.387999999999</v>
      </c>
      <c r="AO44" s="32">
        <v>25400.452000000001</v>
      </c>
      <c r="AP44" s="32">
        <v>24417.448</v>
      </c>
      <c r="AQ44" s="32">
        <v>23360.472000000002</v>
      </c>
      <c r="AR44" s="32">
        <v>22238.830999999998</v>
      </c>
      <c r="AS44" s="32">
        <v>21063.204000000002</v>
      </c>
      <c r="AT44" s="32">
        <v>19850.162</v>
      </c>
      <c r="AU44" s="32">
        <v>18620.874</v>
      </c>
      <c r="AV44" s="32">
        <v>17391.266</v>
      </c>
      <c r="AW44" s="32">
        <v>16180.299000000001</v>
      </c>
      <c r="AX44" s="32">
        <v>15007.844999999999</v>
      </c>
      <c r="AY44" s="32">
        <v>13889.284</v>
      </c>
      <c r="AZ44" s="32">
        <v>12838.64</v>
      </c>
      <c r="BA44" s="32">
        <v>11864.120999999999</v>
      </c>
    </row>
    <row r="45" spans="2:53" x14ac:dyDescent="0.3">
      <c r="B45" s="35" t="s">
        <v>199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>
        <v>3.1E-2</v>
      </c>
      <c r="P45" s="32">
        <v>2.5999999999999999E-2</v>
      </c>
      <c r="Q45" s="32">
        <v>0.10199999999999999</v>
      </c>
      <c r="R45" s="32">
        <v>2.9000000000000001E-2</v>
      </c>
      <c r="S45" s="32">
        <v>0.16800000000000001</v>
      </c>
      <c r="T45" s="32">
        <v>0.38900000000000001</v>
      </c>
      <c r="U45" s="32">
        <v>6.5000000000000002E-2</v>
      </c>
      <c r="V45" s="32">
        <v>6.6000000000000003E-2</v>
      </c>
      <c r="W45" s="32">
        <v>1.3</v>
      </c>
      <c r="X45" s="32">
        <v>6.3140000000000001</v>
      </c>
      <c r="Y45" s="32">
        <v>17.123999999999999</v>
      </c>
      <c r="Z45" s="32">
        <v>34.558</v>
      </c>
      <c r="AA45" s="32">
        <v>58.271000000000001</v>
      </c>
      <c r="AB45" s="32">
        <v>105.367</v>
      </c>
      <c r="AC45" s="32">
        <v>197.042</v>
      </c>
      <c r="AD45" s="32">
        <v>450.98</v>
      </c>
      <c r="AE45" s="32">
        <v>981.20699999999999</v>
      </c>
      <c r="AF45" s="32">
        <v>1547.441</v>
      </c>
      <c r="AG45" s="32">
        <v>2283.1010000000001</v>
      </c>
      <c r="AH45" s="32">
        <v>4110.5540000000001</v>
      </c>
      <c r="AI45" s="32">
        <v>4334.5680000000002</v>
      </c>
      <c r="AJ45" s="32">
        <v>4467.2539999999999</v>
      </c>
      <c r="AK45" s="32">
        <v>4787.2719999999999</v>
      </c>
      <c r="AL45" s="32">
        <v>5264.9679999999998</v>
      </c>
      <c r="AM45" s="32">
        <v>5959.8280000000004</v>
      </c>
      <c r="AN45" s="32">
        <v>6920.9160000000002</v>
      </c>
      <c r="AO45" s="32">
        <v>8198.6509999999998</v>
      </c>
      <c r="AP45" s="32">
        <v>9857.8529999999992</v>
      </c>
      <c r="AQ45" s="32">
        <v>11928.675999999999</v>
      </c>
      <c r="AR45" s="32">
        <v>14464.959000000001</v>
      </c>
      <c r="AS45" s="32">
        <v>17530.019</v>
      </c>
      <c r="AT45" s="32">
        <v>21158.292000000001</v>
      </c>
      <c r="AU45" s="32">
        <v>25332.662</v>
      </c>
      <c r="AV45" s="32">
        <v>30097.877</v>
      </c>
      <c r="AW45" s="32">
        <v>35462.834000000003</v>
      </c>
      <c r="AX45" s="32">
        <v>41392.749000000003</v>
      </c>
      <c r="AY45" s="32">
        <v>47852.381000000001</v>
      </c>
      <c r="AZ45" s="32">
        <v>54745.881000000001</v>
      </c>
      <c r="BA45" s="32">
        <v>62010.771000000001</v>
      </c>
    </row>
    <row r="46" spans="2:53" x14ac:dyDescent="0.3">
      <c r="B46" s="61" t="s">
        <v>63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62">
        <v>232.25399999999999</v>
      </c>
      <c r="P46" s="62">
        <v>1875.826</v>
      </c>
      <c r="Q46" s="62">
        <v>277.07</v>
      </c>
      <c r="R46" s="62">
        <v>582.01</v>
      </c>
      <c r="S46" s="62">
        <v>3527.92</v>
      </c>
      <c r="T46" s="62">
        <v>3031.442</v>
      </c>
      <c r="U46" s="62">
        <v>3360.8789999999999</v>
      </c>
      <c r="V46" s="62">
        <v>3761.8330000000001</v>
      </c>
      <c r="W46" s="62">
        <v>3615.0909999999999</v>
      </c>
      <c r="X46" s="62">
        <v>3437.009</v>
      </c>
      <c r="Y46" s="62">
        <v>1919.9939999999999</v>
      </c>
      <c r="Z46" s="62">
        <v>1952.3869999999999</v>
      </c>
      <c r="AA46" s="62">
        <v>1976.943</v>
      </c>
      <c r="AB46" s="62">
        <v>1998.2660000000001</v>
      </c>
      <c r="AC46" s="62">
        <v>2051.587</v>
      </c>
      <c r="AD46" s="62">
        <v>2151.9589999999998</v>
      </c>
      <c r="AE46" s="62">
        <v>2062.8710000000001</v>
      </c>
      <c r="AF46" s="62">
        <v>3131.4290000000001</v>
      </c>
      <c r="AG46" s="62">
        <v>3288.0709999999999</v>
      </c>
      <c r="AH46" s="62">
        <v>2848.4050000000002</v>
      </c>
      <c r="AI46" s="62">
        <v>2740.7310000000002</v>
      </c>
      <c r="AJ46" s="62">
        <v>2714.48</v>
      </c>
      <c r="AK46" s="62">
        <v>2712.4940000000001</v>
      </c>
      <c r="AL46" s="62">
        <v>2708.683</v>
      </c>
      <c r="AM46" s="62">
        <v>2711.1289999999999</v>
      </c>
      <c r="AN46" s="62">
        <v>2721.4490000000001</v>
      </c>
      <c r="AO46" s="62">
        <v>2740.4470000000001</v>
      </c>
      <c r="AP46" s="62">
        <v>2768.451</v>
      </c>
      <c r="AQ46" s="62">
        <v>2805.973</v>
      </c>
      <c r="AR46" s="62">
        <v>2856.7</v>
      </c>
      <c r="AS46" s="62">
        <v>2916.1260000000002</v>
      </c>
      <c r="AT46" s="62">
        <v>2981.7370000000001</v>
      </c>
      <c r="AU46" s="62">
        <v>3053.4749999999999</v>
      </c>
      <c r="AV46" s="62">
        <v>3128.4470000000001</v>
      </c>
      <c r="AW46" s="62">
        <v>3204.3690000000001</v>
      </c>
      <c r="AX46" s="62">
        <v>3279.0129999999999</v>
      </c>
      <c r="AY46" s="62">
        <v>3349.2849999999999</v>
      </c>
      <c r="AZ46" s="62">
        <v>3412.7869999999998</v>
      </c>
      <c r="BA46" s="62">
        <v>3466.8310000000001</v>
      </c>
    </row>
  </sheetData>
  <phoneticPr fontId="2" type="noConversion"/>
  <pageMargins left="0.25" right="0.25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482D-706E-430C-BF2E-7D51F952B7EC}">
  <sheetPr>
    <tabColor rgb="FF002060"/>
    <pageSetUpPr fitToPage="1"/>
  </sheetPr>
  <dimension ref="B1:BK58"/>
  <sheetViews>
    <sheetView zoomScale="70" zoomScaleNormal="70" workbookViewId="0">
      <selection activeCell="BO29" sqref="BO29"/>
    </sheetView>
  </sheetViews>
  <sheetFormatPr defaultColWidth="9" defaultRowHeight="12" outlineLevelCol="1" x14ac:dyDescent="0.3"/>
  <cols>
    <col min="1" max="1" width="9" style="19"/>
    <col min="2" max="2" width="26.375" style="19" customWidth="1"/>
    <col min="3" max="3" width="9" style="19"/>
    <col min="4" max="7" width="0" style="19" hidden="1" customWidth="1" outlineLevel="1"/>
    <col min="8" max="8" width="9" style="19" collapsed="1"/>
    <col min="9" max="12" width="0" style="19" hidden="1" customWidth="1" outlineLevel="1"/>
    <col min="13" max="13" width="9" style="19" collapsed="1"/>
    <col min="14" max="17" width="0" style="19" hidden="1" customWidth="1" outlineLevel="1"/>
    <col min="18" max="18" width="9" style="19" collapsed="1"/>
    <col min="19" max="22" width="0" style="19" hidden="1" customWidth="1" outlineLevel="1"/>
    <col min="23" max="23" width="9" style="19" collapsed="1"/>
    <col min="24" max="27" width="0" style="19" hidden="1" customWidth="1" outlineLevel="1"/>
    <col min="28" max="28" width="9" style="19" collapsed="1"/>
    <col min="29" max="32" width="0" style="19" hidden="1" customWidth="1" outlineLevel="1"/>
    <col min="33" max="33" width="9" style="19" collapsed="1"/>
    <col min="34" max="37" width="9" style="19" customWidth="1" outlineLevel="1"/>
    <col min="38" max="38" width="9" style="19"/>
    <col min="39" max="42" width="0" style="19" hidden="1" customWidth="1" outlineLevel="1"/>
    <col min="43" max="43" width="9" style="19" collapsed="1"/>
    <col min="44" max="47" width="0" style="19" hidden="1" customWidth="1" outlineLevel="1"/>
    <col min="48" max="48" width="9" style="19" collapsed="1"/>
    <col min="49" max="52" width="9" style="19" hidden="1" customWidth="1" outlineLevel="1"/>
    <col min="53" max="53" width="9" style="19" collapsed="1"/>
    <col min="54" max="57" width="9" style="19" hidden="1" customWidth="1" outlineLevel="1"/>
    <col min="58" max="58" width="9" style="19" collapsed="1"/>
    <col min="59" max="62" width="0" style="19" hidden="1" customWidth="1" outlineLevel="1"/>
    <col min="63" max="63" width="9" style="19" collapsed="1"/>
    <col min="64" max="16384" width="9" style="19"/>
  </cols>
  <sheetData>
    <row r="1" spans="2:63" x14ac:dyDescent="0.3">
      <c r="BB1" s="102" t="s">
        <v>212</v>
      </c>
      <c r="BC1" s="103"/>
      <c r="BD1" s="103"/>
      <c r="BE1" s="103"/>
      <c r="BF1" s="103"/>
      <c r="BG1" s="103"/>
      <c r="BH1" s="103"/>
      <c r="BI1" s="103"/>
      <c r="BJ1" s="103"/>
      <c r="BK1" s="103"/>
    </row>
    <row r="2" spans="2:63" ht="13.5" x14ac:dyDescent="0.3">
      <c r="BA2" s="7" t="s">
        <v>0</v>
      </c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2:63" x14ac:dyDescent="0.3">
      <c r="B3" s="19" t="s">
        <v>78</v>
      </c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2:63" x14ac:dyDescent="0.3">
      <c r="B4" s="18" t="s">
        <v>3</v>
      </c>
      <c r="C4" s="18">
        <v>1990</v>
      </c>
      <c r="D4" s="18">
        <v>1991</v>
      </c>
      <c r="E4" s="18">
        <v>1992</v>
      </c>
      <c r="F4" s="18">
        <v>1993</v>
      </c>
      <c r="G4" s="18">
        <v>1994</v>
      </c>
      <c r="H4" s="18">
        <v>1995</v>
      </c>
      <c r="I4" s="18">
        <v>1996</v>
      </c>
      <c r="J4" s="18">
        <v>1997</v>
      </c>
      <c r="K4" s="18">
        <v>1998</v>
      </c>
      <c r="L4" s="18">
        <v>1999</v>
      </c>
      <c r="M4" s="18">
        <v>2000</v>
      </c>
      <c r="N4" s="18">
        <v>2001</v>
      </c>
      <c r="O4" s="18">
        <v>2002</v>
      </c>
      <c r="P4" s="18">
        <v>2003</v>
      </c>
      <c r="Q4" s="18">
        <v>2004</v>
      </c>
      <c r="R4" s="18">
        <v>2005</v>
      </c>
      <c r="S4" s="18">
        <v>2006</v>
      </c>
      <c r="T4" s="18">
        <v>2007</v>
      </c>
      <c r="U4" s="18">
        <v>2008</v>
      </c>
      <c r="V4" s="18">
        <v>2009</v>
      </c>
      <c r="W4" s="18">
        <v>2010</v>
      </c>
      <c r="X4" s="18">
        <v>2011</v>
      </c>
      <c r="Y4" s="18">
        <v>2012</v>
      </c>
      <c r="Z4" s="18">
        <v>2013</v>
      </c>
      <c r="AA4" s="18">
        <v>2014</v>
      </c>
      <c r="AB4" s="18">
        <v>2015</v>
      </c>
      <c r="AC4" s="18">
        <v>2016</v>
      </c>
      <c r="AD4" s="18">
        <v>2017</v>
      </c>
      <c r="AE4" s="18">
        <v>2018</v>
      </c>
      <c r="AF4" s="18">
        <v>2019</v>
      </c>
      <c r="AG4" s="18">
        <v>2020</v>
      </c>
      <c r="AH4" s="18">
        <v>2021</v>
      </c>
      <c r="AI4" s="18">
        <v>2022</v>
      </c>
      <c r="AJ4" s="18">
        <v>2023</v>
      </c>
      <c r="AK4" s="18">
        <v>2024</v>
      </c>
      <c r="AL4" s="18">
        <v>2025</v>
      </c>
      <c r="AM4" s="18">
        <v>2026</v>
      </c>
      <c r="AN4" s="18">
        <v>2027</v>
      </c>
      <c r="AO4" s="18">
        <v>2028</v>
      </c>
      <c r="AP4" s="18">
        <v>2029</v>
      </c>
      <c r="AQ4" s="18">
        <v>2030</v>
      </c>
      <c r="AR4" s="18">
        <v>2031</v>
      </c>
      <c r="AS4" s="18">
        <v>2032</v>
      </c>
      <c r="AT4" s="18">
        <v>2033</v>
      </c>
      <c r="AU4" s="18">
        <v>2034</v>
      </c>
      <c r="AV4" s="18">
        <v>2035</v>
      </c>
      <c r="AW4" s="18">
        <v>2036</v>
      </c>
      <c r="AX4" s="18">
        <v>2037</v>
      </c>
      <c r="AY4" s="18">
        <v>2038</v>
      </c>
      <c r="AZ4" s="18">
        <v>2039</v>
      </c>
      <c r="BA4" s="18">
        <v>2040</v>
      </c>
      <c r="BB4" s="69">
        <v>2041</v>
      </c>
      <c r="BC4" s="69">
        <v>2042</v>
      </c>
      <c r="BD4" s="69">
        <v>2043</v>
      </c>
      <c r="BE4" s="69">
        <v>2044</v>
      </c>
      <c r="BF4" s="69">
        <v>2045</v>
      </c>
      <c r="BG4" s="69">
        <v>2046</v>
      </c>
      <c r="BH4" s="69">
        <v>2047</v>
      </c>
      <c r="BI4" s="69">
        <v>2048</v>
      </c>
      <c r="BJ4" s="69">
        <v>2049</v>
      </c>
      <c r="BK4" s="69">
        <v>2050</v>
      </c>
    </row>
    <row r="6" spans="2:63" x14ac:dyDescent="0.3">
      <c r="B6" s="25" t="s">
        <v>54</v>
      </c>
      <c r="C6" s="54">
        <f>SUM(C7:C14)</f>
        <v>23.137</v>
      </c>
      <c r="D6" s="54">
        <f t="shared" ref="D6" si="0">SUM(D7:D14)</f>
        <v>26.260999999999999</v>
      </c>
      <c r="E6" s="54">
        <f t="shared" ref="E6" si="1">SUM(E7:E14)</f>
        <v>29.042000000000002</v>
      </c>
      <c r="F6" s="54">
        <f t="shared" ref="F6" si="2">SUM(F7:F14)</f>
        <v>31.472999999999999</v>
      </c>
      <c r="G6" s="54">
        <f t="shared" ref="G6" si="3">SUM(G7:G14)</f>
        <v>36.03</v>
      </c>
      <c r="H6" s="54">
        <f t="shared" ref="H6" si="4">SUM(H7:H14)</f>
        <v>40.457000000000001</v>
      </c>
      <c r="I6" s="54">
        <f t="shared" ref="I6" si="5">SUM(I7:I14)</f>
        <v>48.457000000000001</v>
      </c>
      <c r="J6" s="54">
        <f t="shared" ref="J6" si="6">SUM(J7:J14)</f>
        <v>51.171999999999997</v>
      </c>
      <c r="K6" s="54">
        <f t="shared" ref="K6" si="7">SUM(K7:K14)</f>
        <v>49.643000000000001</v>
      </c>
      <c r="L6" s="54">
        <f t="shared" ref="L6" si="8">SUM(L7:L14)</f>
        <v>55.433999999999997</v>
      </c>
      <c r="M6" s="54">
        <f t="shared" ref="M6" si="9">SUM(M7:M14)</f>
        <v>60.628999999999998</v>
      </c>
      <c r="N6" s="54">
        <f t="shared" ref="N6" si="10">SUM(N7:N14)</f>
        <v>63.887000000000008</v>
      </c>
      <c r="O6" s="54">
        <f t="shared" ref="O6" si="11">SUM(O7:O14)</f>
        <v>68.282000000000011</v>
      </c>
      <c r="P6" s="54">
        <f t="shared" ref="P6" si="12">SUM(P7:P14)</f>
        <v>72.207999999999998</v>
      </c>
      <c r="Q6" s="54">
        <f t="shared" ref="Q6" si="13">SUM(Q7:Q14)</f>
        <v>76.905000000000001</v>
      </c>
      <c r="R6" s="54">
        <f t="shared" ref="R6" si="14">SUM(R7:R14)</f>
        <v>81.402000000000001</v>
      </c>
      <c r="S6" s="54">
        <f t="shared" ref="S6" si="15">SUM(S7:S14)</f>
        <v>85.165999999999997</v>
      </c>
      <c r="T6" s="54">
        <f t="shared" ref="T6" si="16">SUM(T7:T14)</f>
        <v>87.495999999999995</v>
      </c>
      <c r="U6" s="54">
        <f t="shared" ref="U6" si="17">SUM(U7:U14)</f>
        <v>91.808999999999997</v>
      </c>
      <c r="V6" s="54">
        <f t="shared" ref="V6" si="18">SUM(V7:V14)</f>
        <v>95.311999999999998</v>
      </c>
      <c r="W6" s="54">
        <f t="shared" ref="W6" si="19">SUM(W7:W14)</f>
        <v>105.142</v>
      </c>
      <c r="X6" s="54">
        <f t="shared" ref="X6" si="20">SUM(X7:X14)</f>
        <v>110.30099999999999</v>
      </c>
      <c r="Y6" s="54">
        <f t="shared" ref="Y6" si="21">SUM(Y7:Y14)</f>
        <v>111.78200000000001</v>
      </c>
      <c r="Z6" s="54">
        <f t="shared" ref="Z6" si="22">SUM(Z7:Z14)</f>
        <v>113.366</v>
      </c>
      <c r="AA6" s="54">
        <f t="shared" ref="AA6" si="23">SUM(AA7:AA14)</f>
        <v>111.15800000000002</v>
      </c>
      <c r="AB6" s="54">
        <f t="shared" ref="AB6" si="24">SUM(AB7:AB14)</f>
        <v>112.512</v>
      </c>
      <c r="AC6" s="54">
        <f t="shared" ref="AC6" si="25">SUM(AC7:AC14)</f>
        <v>111.86499999999998</v>
      </c>
      <c r="AD6" s="54">
        <f t="shared" ref="AD6" si="26">SUM(AD7:AD14)</f>
        <v>112.24099999999999</v>
      </c>
      <c r="AE6" s="54">
        <f t="shared" ref="AE6" si="27">SUM(AE7:AE14)</f>
        <v>116.82599999999999</v>
      </c>
      <c r="AF6" s="54">
        <f t="shared" ref="AF6" si="28">SUM(AF7:AF14)</f>
        <v>114.711</v>
      </c>
      <c r="AG6" s="54">
        <f t="shared" ref="AG6" si="29">SUM(AG7:AG14)</f>
        <v>111.21199999999999</v>
      </c>
      <c r="AH6" s="54">
        <f t="shared" ref="AH6" si="30">SUM(AH7:AH14)</f>
        <v>115.38300000000001</v>
      </c>
      <c r="AI6" s="54">
        <f t="shared" ref="AI6" si="31">SUM(AI7:AI14)</f>
        <v>120.56399999999999</v>
      </c>
      <c r="AJ6" s="54">
        <f t="shared" ref="AJ6" si="32">SUM(AJ7:AJ14)</f>
        <v>119.54399999999998</v>
      </c>
      <c r="AK6" s="54">
        <f t="shared" ref="AK6" si="33">SUM(AK7:AK14)</f>
        <v>122.626</v>
      </c>
      <c r="AL6" s="54">
        <f t="shared" ref="AL6" si="34">SUM(AL7:AL14)</f>
        <v>125.20500000000001</v>
      </c>
      <c r="AM6" s="54">
        <f t="shared" ref="AM6" si="35">SUM(AM7:AM14)</f>
        <v>127.295</v>
      </c>
      <c r="AN6" s="54">
        <f t="shared" ref="AN6" si="36">SUM(AN7:AN14)</f>
        <v>129.51</v>
      </c>
      <c r="AO6" s="54">
        <f t="shared" ref="AO6" si="37">SUM(AO7:AO14)</f>
        <v>131.72399999999999</v>
      </c>
      <c r="AP6" s="54">
        <f t="shared" ref="AP6" si="38">SUM(AP7:AP14)</f>
        <v>134.49400000000003</v>
      </c>
      <c r="AQ6" s="54">
        <f t="shared" ref="AQ6" si="39">SUM(AQ7:AQ14)</f>
        <v>136.55700000000002</v>
      </c>
      <c r="AR6" s="54">
        <f t="shared" ref="AR6" si="40">SUM(AR7:AR14)</f>
        <v>138.90299999999999</v>
      </c>
      <c r="AS6" s="54">
        <f t="shared" ref="AS6" si="41">SUM(AS7:AS14)</f>
        <v>141.25300000000001</v>
      </c>
      <c r="AT6" s="54">
        <f t="shared" ref="AT6" si="42">SUM(AT7:AT14)</f>
        <v>143.607</v>
      </c>
      <c r="AU6" s="54">
        <f t="shared" ref="AU6" si="43">SUM(AU7:AU14)</f>
        <v>145.941</v>
      </c>
      <c r="AV6" s="54">
        <f t="shared" ref="AV6" si="44">SUM(AV7:AV14)</f>
        <v>148.274</v>
      </c>
      <c r="AW6" s="54">
        <f t="shared" ref="AW6" si="45">SUM(AW7:AW14)</f>
        <v>150.44800000000001</v>
      </c>
      <c r="AX6" s="54">
        <f t="shared" ref="AX6" si="46">SUM(AX7:AX14)</f>
        <v>152.65300000000002</v>
      </c>
      <c r="AY6" s="54">
        <f t="shared" ref="AY6" si="47">SUM(AY7:AY14)</f>
        <v>154.86199999999999</v>
      </c>
      <c r="AZ6" s="54">
        <f t="shared" ref="AZ6" si="48">SUM(AZ7:AZ14)</f>
        <v>156.88300000000001</v>
      </c>
      <c r="BA6" s="54">
        <f t="shared" ref="BA6:BK6" si="49">SUM(BA7:BA14)</f>
        <v>158.88300000000001</v>
      </c>
      <c r="BB6" s="78">
        <f t="shared" si="49"/>
        <v>161.12480086447232</v>
      </c>
      <c r="BC6" s="78">
        <f t="shared" si="49"/>
        <v>163.40835133540668</v>
      </c>
      <c r="BD6" s="78">
        <f t="shared" si="49"/>
        <v>165.73442915622286</v>
      </c>
      <c r="BE6" s="78">
        <f t="shared" si="49"/>
        <v>168.10382655934089</v>
      </c>
      <c r="BF6" s="78">
        <f t="shared" si="49"/>
        <v>170.51735053610798</v>
      </c>
      <c r="BG6" s="78">
        <f t="shared" si="49"/>
        <v>172.97582311175478</v>
      </c>
      <c r="BH6" s="78">
        <f t="shared" si="49"/>
        <v>175.48008162547376</v>
      </c>
      <c r="BI6" s="78">
        <f t="shared" si="49"/>
        <v>178.03097901571559</v>
      </c>
      <c r="BJ6" s="78">
        <f t="shared" si="49"/>
        <v>180.62938411080052</v>
      </c>
      <c r="BK6" s="78">
        <f t="shared" si="49"/>
        <v>183.27618192494393</v>
      </c>
    </row>
    <row r="7" spans="2:63" x14ac:dyDescent="0.3">
      <c r="B7" s="23" t="s">
        <v>71</v>
      </c>
      <c r="C7" s="32">
        <f>SUM(전환E!C7,전환E!C17)</f>
        <v>4.694</v>
      </c>
      <c r="D7" s="32">
        <f>SUM(전환E!D7,전환E!D17)</f>
        <v>4.7030000000000003</v>
      </c>
      <c r="E7" s="32">
        <f>SUM(전환E!E7,전환E!E17)</f>
        <v>5.0839999999999996</v>
      </c>
      <c r="F7" s="32">
        <f>SUM(전환E!F7,전환E!F17)</f>
        <v>6.8929999999999998</v>
      </c>
      <c r="G7" s="32">
        <f>SUM(전환E!G7,전환E!G17)</f>
        <v>9.0210000000000008</v>
      </c>
      <c r="H7" s="32">
        <f>SUM(전환E!H7,전환E!H17)</f>
        <v>10.090999999999999</v>
      </c>
      <c r="I7" s="32">
        <f>SUM(전환E!I7,전환E!I17)</f>
        <v>15.11</v>
      </c>
      <c r="J7" s="32">
        <f>SUM(전환E!J7,전환E!J17)</f>
        <v>17.11</v>
      </c>
      <c r="K7" s="32">
        <f>SUM(전환E!K7,전환E!K17)</f>
        <v>19.161999999999999</v>
      </c>
      <c r="L7" s="32">
        <f>SUM(전환E!L7,전환E!L17)</f>
        <v>20.937000000000001</v>
      </c>
      <c r="M7" s="32">
        <f>SUM(전환E!M7,전환E!M17)</f>
        <v>22.988</v>
      </c>
      <c r="N7" s="32">
        <f>SUM(전환E!N7,전환E!N17)</f>
        <v>25.257000000000001</v>
      </c>
      <c r="O7" s="32">
        <f>SUM(전환E!O7,전환E!O17)</f>
        <v>27.562000000000001</v>
      </c>
      <c r="P7" s="32">
        <f>SUM(전환E!P7,전환E!P17)</f>
        <v>28.58</v>
      </c>
      <c r="Q7" s="32">
        <f>SUM(전환E!Q7,전환E!Q17)</f>
        <v>30.806999999999999</v>
      </c>
      <c r="R7" s="32">
        <f>SUM(전환E!R7,전환E!R17)</f>
        <v>32.286999999999999</v>
      </c>
      <c r="S7" s="32">
        <f>SUM(전환E!S7,전환E!S17)</f>
        <v>33.728000000000002</v>
      </c>
      <c r="T7" s="32">
        <f>SUM(전환E!T7,전환E!T17)</f>
        <v>35.262999999999998</v>
      </c>
      <c r="U7" s="32">
        <f>SUM(전환E!U7,전환E!U17)</f>
        <v>39.948999999999998</v>
      </c>
      <c r="V7" s="32">
        <f>SUM(전환E!V7,전환E!V17)</f>
        <v>45.277000000000001</v>
      </c>
      <c r="W7" s="32">
        <f>SUM(전환E!W7,전환E!W17)</f>
        <v>48.564</v>
      </c>
      <c r="X7" s="32">
        <f>SUM(전환E!X7,전환E!X17)</f>
        <v>50.631999999999998</v>
      </c>
      <c r="Y7" s="32">
        <f>SUM(전환E!Y7,전환E!Y17)</f>
        <v>49.564999999999998</v>
      </c>
      <c r="Z7" s="32">
        <f>SUM(전환E!Z7,전환E!Z17)</f>
        <v>49.963999999999999</v>
      </c>
      <c r="AA7" s="32">
        <f>SUM(전환E!AA7,전환E!AA17)</f>
        <v>49.021000000000001</v>
      </c>
      <c r="AB7" s="32">
        <f>SUM(전환E!AB7,전환E!AB17)</f>
        <v>50.220999999999997</v>
      </c>
      <c r="AC7" s="32">
        <f>SUM(전환E!AC7,전환E!AC17)</f>
        <v>48.762999999999998</v>
      </c>
      <c r="AD7" s="32">
        <f>SUM(전환E!AD7,전환E!AD17)</f>
        <v>52.250999999999998</v>
      </c>
      <c r="AE7" s="32">
        <f>SUM(전환E!AE7,전환E!AE17)</f>
        <v>53.921999999999997</v>
      </c>
      <c r="AF7" s="32">
        <f>SUM(전환E!AF7,전환E!AF17)</f>
        <v>50.140999999999998</v>
      </c>
      <c r="AG7" s="32">
        <f>SUM(전환E!AG7,전환E!AG17)</f>
        <v>41.905000000000001</v>
      </c>
      <c r="AH7" s="32">
        <f>SUM(전환E!AH7,전환E!AH17)</f>
        <v>40.768000000000001</v>
      </c>
      <c r="AI7" s="32">
        <f>SUM(전환E!AI7,전환E!AI17)</f>
        <v>39.716999999999999</v>
      </c>
      <c r="AJ7" s="32">
        <f>SUM(전환E!AJ7,전환E!AJ17)</f>
        <v>38.18</v>
      </c>
      <c r="AK7" s="32">
        <f>SUM(전환E!AK7,전환E!AK17)</f>
        <v>38.18</v>
      </c>
      <c r="AL7" s="32">
        <f>SUM(전환E!AL7,전환E!AL17)</f>
        <v>38.18</v>
      </c>
      <c r="AM7" s="32">
        <f>SUM(전환E!AM7,전환E!AM17)</f>
        <v>38.18</v>
      </c>
      <c r="AN7" s="32">
        <f>SUM(전환E!AN7,전환E!AN17)</f>
        <v>38.18</v>
      </c>
      <c r="AO7" s="32">
        <f>SUM(전환E!AO7,전환E!AO17)</f>
        <v>38.18</v>
      </c>
      <c r="AP7" s="32">
        <f>SUM(전환E!AP7,전환E!AP17)</f>
        <v>38.18</v>
      </c>
      <c r="AQ7" s="32">
        <f>SUM(전환E!AQ7,전환E!AQ17)</f>
        <v>38.18</v>
      </c>
      <c r="AR7" s="32">
        <f>SUM(전환E!AR7,전환E!AR17)</f>
        <v>38.18</v>
      </c>
      <c r="AS7" s="32">
        <f>SUM(전환E!AS7,전환E!AS17)</f>
        <v>38.18</v>
      </c>
      <c r="AT7" s="32">
        <f>SUM(전환E!AT7,전환E!AT17)</f>
        <v>38.18</v>
      </c>
      <c r="AU7" s="32">
        <f>SUM(전환E!AU7,전환E!AU17)</f>
        <v>38.18</v>
      </c>
      <c r="AV7" s="32">
        <f>SUM(전환E!AV7,전환E!AV17)</f>
        <v>38.18</v>
      </c>
      <c r="AW7" s="32">
        <f>SUM(전환E!AW7,전환E!AW17)</f>
        <v>38.18</v>
      </c>
      <c r="AX7" s="32">
        <f>SUM(전환E!AX7,전환E!AX17)</f>
        <v>38.18</v>
      </c>
      <c r="AY7" s="32">
        <f>SUM(전환E!AY7,전환E!AY17)</f>
        <v>38.18</v>
      </c>
      <c r="AZ7" s="32">
        <f>SUM(전환E!AZ7,전환E!AZ17)</f>
        <v>38.18</v>
      </c>
      <c r="BA7" s="32">
        <f>SUM(전환E!BA7,전환E!BA17)</f>
        <v>38.18</v>
      </c>
      <c r="BB7" s="79">
        <f>SUM(전환E!BB7,전환E!BB17)</f>
        <v>38.18</v>
      </c>
      <c r="BC7" s="79">
        <f>SUM(전환E!BC7,전환E!BC17)</f>
        <v>38.18</v>
      </c>
      <c r="BD7" s="79">
        <f>SUM(전환E!BD7,전환E!BD17)</f>
        <v>38.18</v>
      </c>
      <c r="BE7" s="79">
        <f>SUM(전환E!BE7,전환E!BE17)</f>
        <v>38.18</v>
      </c>
      <c r="BF7" s="79">
        <f>SUM(전환E!BF7,전환E!BF17)</f>
        <v>38.18</v>
      </c>
      <c r="BG7" s="79">
        <f>SUM(전환E!BG7,전환E!BG17)</f>
        <v>38.18</v>
      </c>
      <c r="BH7" s="79">
        <f>SUM(전환E!BH7,전환E!BH17)</f>
        <v>38.18</v>
      </c>
      <c r="BI7" s="79">
        <f>SUM(전환E!BI7,전환E!BI17)</f>
        <v>38.18</v>
      </c>
      <c r="BJ7" s="79">
        <f>SUM(전환E!BJ7,전환E!BJ17)</f>
        <v>38.18</v>
      </c>
      <c r="BK7" s="79">
        <f>SUM(전환E!BK7,전환E!BK17)</f>
        <v>38.18</v>
      </c>
    </row>
    <row r="8" spans="2:63" x14ac:dyDescent="0.3">
      <c r="B8" s="23" t="s">
        <v>72</v>
      </c>
      <c r="C8" s="32">
        <f>SUM(전환E!C8,전환E!C18)</f>
        <v>4.9140000000000006</v>
      </c>
      <c r="D8" s="32">
        <f>SUM(전환E!D8,전환E!D18)</f>
        <v>7.2239999999999993</v>
      </c>
      <c r="E8" s="32">
        <f>SUM(전환E!E8,전환E!E18)</f>
        <v>9.0250000000000004</v>
      </c>
      <c r="F8" s="32">
        <f>SUM(전환E!F8,전환E!F18)</f>
        <v>8.827</v>
      </c>
      <c r="G8" s="32">
        <f>SUM(전환E!G8,전환E!G18)</f>
        <v>10.077999999999999</v>
      </c>
      <c r="H8" s="32">
        <f>SUM(전환E!H8,전환E!H18)</f>
        <v>11.317</v>
      </c>
      <c r="I8" s="32">
        <f>SUM(전환E!I8,전환E!I18)</f>
        <v>11.401</v>
      </c>
      <c r="J8" s="32">
        <f>SUM(전환E!J8,전환E!J18)</f>
        <v>10.117999999999999</v>
      </c>
      <c r="K8" s="32">
        <f>SUM(전환E!K8,전환E!K18)</f>
        <v>4.3490000000000002</v>
      </c>
      <c r="L8" s="32">
        <f>SUM(전환E!L8,전환E!L18)</f>
        <v>4.6589999999999998</v>
      </c>
      <c r="M8" s="32">
        <f>SUM(전환E!M8,전환E!M18)</f>
        <v>6.8309999999999995</v>
      </c>
      <c r="N8" s="32">
        <f>SUM(전환E!N8,전환E!N18)</f>
        <v>7.1230000000000002</v>
      </c>
      <c r="O8" s="32">
        <f>SUM(전환E!O8,전환E!O18)</f>
        <v>6.3480000000000008</v>
      </c>
      <c r="P8" s="32">
        <f>SUM(전환E!P8,전환E!P18)</f>
        <v>6.4259999999999993</v>
      </c>
      <c r="Q8" s="32">
        <f>SUM(전환E!Q8,전환E!Q18)</f>
        <v>5.5010000000000003</v>
      </c>
      <c r="R8" s="32">
        <f>SUM(전환E!R8,전환E!R18)</f>
        <v>4.8649999999999993</v>
      </c>
      <c r="S8" s="32">
        <f>SUM(전환E!S8,전환E!S18)</f>
        <v>4.9649999999999999</v>
      </c>
      <c r="T8" s="32">
        <f>SUM(전환E!T8,전환E!T18)</f>
        <v>5.0609999999999999</v>
      </c>
      <c r="U8" s="32">
        <f>SUM(전환E!U8,전환E!U18)</f>
        <v>2.9</v>
      </c>
      <c r="V8" s="32">
        <f>SUM(전환E!V8,전환E!V18)</f>
        <v>3.9420000000000002</v>
      </c>
      <c r="W8" s="32">
        <f>SUM(전환E!W8,전환E!W18)</f>
        <v>3.661</v>
      </c>
      <c r="X8" s="32">
        <f>SUM(전환E!X8,전환E!X18)</f>
        <v>2.7280000000000002</v>
      </c>
      <c r="Y8" s="32">
        <f>SUM(전환E!Y8,전환E!Y18)</f>
        <v>3.9899999999999998</v>
      </c>
      <c r="Z8" s="32">
        <f>SUM(전환E!Z8,전환E!Z18)</f>
        <v>4.0570000000000004</v>
      </c>
      <c r="AA8" s="32">
        <f>SUM(전환E!AA8,전환E!AA18)</f>
        <v>2.0870000000000002</v>
      </c>
      <c r="AB8" s="32">
        <f>SUM(전환E!AB8,전환E!AB18)</f>
        <v>2.3320000000000003</v>
      </c>
      <c r="AC8" s="32">
        <f>SUM(전환E!AC8,전환E!AC18)</f>
        <v>3.4099999999999997</v>
      </c>
      <c r="AD8" s="32">
        <f>SUM(전환E!AD8,전환E!AD18)</f>
        <v>1.7690000000000001</v>
      </c>
      <c r="AE8" s="32">
        <f>SUM(전환E!AE8,전환E!AE18)</f>
        <v>1.675</v>
      </c>
      <c r="AF8" s="32">
        <f>SUM(전환E!AF8,전환E!AF18)</f>
        <v>1.282</v>
      </c>
      <c r="AG8" s="32">
        <f>SUM(전환E!AG8,전환E!AG18)</f>
        <v>0.95000000000000007</v>
      </c>
      <c r="AH8" s="32">
        <f>SUM(전환E!AH8,전환E!AH18)</f>
        <v>1.0569999999999999</v>
      </c>
      <c r="AI8" s="32">
        <f>SUM(전환E!AI8,전환E!AI18)</f>
        <v>0.86</v>
      </c>
      <c r="AJ8" s="32">
        <f>SUM(전환E!AJ8,전환E!AJ18)</f>
        <v>0.79</v>
      </c>
      <c r="AK8" s="32">
        <f>SUM(전환E!AK8,전환E!AK18)</f>
        <v>0.80800000000000005</v>
      </c>
      <c r="AL8" s="32">
        <f>SUM(전환E!AL8,전환E!AL18)</f>
        <v>0.82400000000000007</v>
      </c>
      <c r="AM8" s="32">
        <f>SUM(전환E!AM8,전환E!AM18)</f>
        <v>0.83699999999999997</v>
      </c>
      <c r="AN8" s="32">
        <f>SUM(전환E!AN8,전환E!AN18)</f>
        <v>0.85099999999999998</v>
      </c>
      <c r="AO8" s="32">
        <f>SUM(전환E!AO8,전환E!AO18)</f>
        <v>0.86499999999999999</v>
      </c>
      <c r="AP8" s="32">
        <f>SUM(전환E!AP8,전환E!AP18)</f>
        <v>0.88100000000000001</v>
      </c>
      <c r="AQ8" s="32">
        <f>SUM(전환E!AQ8,전환E!AQ18)</f>
        <v>0.89400000000000002</v>
      </c>
      <c r="AR8" s="32">
        <f>SUM(전환E!AR8,전환E!AR18)</f>
        <v>0.90900000000000003</v>
      </c>
      <c r="AS8" s="32">
        <f>SUM(전환E!AS8,전환E!AS18)</f>
        <v>0.92400000000000004</v>
      </c>
      <c r="AT8" s="32">
        <f>SUM(전환E!AT8,전환E!AT18)</f>
        <v>0.93800000000000006</v>
      </c>
      <c r="AU8" s="32">
        <f>SUM(전환E!AU8,전환E!AU18)</f>
        <v>0.95300000000000007</v>
      </c>
      <c r="AV8" s="32">
        <f>SUM(전환E!AV8,전환E!AV18)</f>
        <v>0.96799999999999997</v>
      </c>
      <c r="AW8" s="32">
        <f>SUM(전환E!AW8,전환E!AW18)</f>
        <v>0.98199999999999998</v>
      </c>
      <c r="AX8" s="32">
        <f>SUM(전환E!AX8,전환E!AX18)</f>
        <v>0.997</v>
      </c>
      <c r="AY8" s="32">
        <f>SUM(전환E!AY8,전환E!AY18)</f>
        <v>1.012</v>
      </c>
      <c r="AZ8" s="32">
        <f>SUM(전환E!AZ8,전환E!AZ18)</f>
        <v>1.0270000000000001</v>
      </c>
      <c r="BA8" s="32">
        <f>SUM(전환E!BA8,전환E!BA18)</f>
        <v>1.04</v>
      </c>
      <c r="BB8" s="79">
        <f>SUM(전환E!BB8,전환E!BB18)</f>
        <v>1.055208489399043</v>
      </c>
      <c r="BC8" s="79">
        <f>SUM(전환E!BC8,전환E!BC18)</f>
        <v>1.0706985671399103</v>
      </c>
      <c r="BD8" s="79">
        <f>SUM(전환E!BD8,전환E!BD18)</f>
        <v>1.0864756150153148</v>
      </c>
      <c r="BE8" s="79">
        <f>SUM(전환E!BE8,전환E!BE18)</f>
        <v>1.1025451180534522</v>
      </c>
      <c r="BF8" s="79">
        <f>SUM(전환E!BF8,전환E!BF18)</f>
        <v>1.1189126664991211</v>
      </c>
      <c r="BG8" s="79">
        <f>SUM(전환E!BG8,전환E!BG18)</f>
        <v>1.135583957832861</v>
      </c>
      <c r="BH8" s="79">
        <f>SUM(전환E!BH8,전환E!BH18)</f>
        <v>1.1525647988288448</v>
      </c>
      <c r="BI8" s="79">
        <f>SUM(전환E!BI8,전환E!BI18)</f>
        <v>1.1698611076522598</v>
      </c>
      <c r="BJ8" s="79">
        <f>SUM(전환E!BJ8,전환E!BJ18)</f>
        <v>1.1874789159969434</v>
      </c>
      <c r="BK8" s="79">
        <f>SUM(전환E!BK8,전환E!BK18)</f>
        <v>1.2054243712640407</v>
      </c>
    </row>
    <row r="9" spans="2:63" x14ac:dyDescent="0.3">
      <c r="B9" s="23" t="s">
        <v>73</v>
      </c>
      <c r="C9" s="32">
        <f>SUM(전환E!C9,전환E!C19)</f>
        <v>2.2639999999999998</v>
      </c>
      <c r="D9" s="32">
        <f>SUM(전환E!D9,전환E!D19)</f>
        <v>2.34</v>
      </c>
      <c r="E9" s="32">
        <f>SUM(전환E!E9,전환E!E19)</f>
        <v>2.8919999999999999</v>
      </c>
      <c r="F9" s="32">
        <f>SUM(전환E!F9,전환E!F19)</f>
        <v>3.37</v>
      </c>
      <c r="G9" s="32">
        <f>SUM(전환E!G9,전환E!G19)</f>
        <v>4.4379999999999997</v>
      </c>
      <c r="H9" s="32">
        <f>SUM(전환E!H9,전환E!H19)</f>
        <v>4.7720000000000002</v>
      </c>
      <c r="I9" s="32">
        <f>SUM(전환E!I9,전환E!I19)</f>
        <v>6.2</v>
      </c>
      <c r="J9" s="32">
        <f>SUM(전환E!J9,전환E!J19)</f>
        <v>7.5249999999999995</v>
      </c>
      <c r="K9" s="32">
        <f>SUM(전환E!K9,전환E!K19)</f>
        <v>5.9580000000000002</v>
      </c>
      <c r="L9" s="32">
        <f>SUM(전환E!L9,전환E!L19)</f>
        <v>6.8439999999999994</v>
      </c>
      <c r="M9" s="32">
        <f>SUM(전환E!M9,전환E!M19)</f>
        <v>6.5960000000000001</v>
      </c>
      <c r="N9" s="32">
        <f>SUM(전환E!N9,전환E!N19)</f>
        <v>7.0350000000000001</v>
      </c>
      <c r="O9" s="32">
        <f>SUM(전환E!O9,전환E!O19)</f>
        <v>8.1620000000000008</v>
      </c>
      <c r="P9" s="32">
        <f>SUM(전환E!P9,전환E!P19)</f>
        <v>8.32</v>
      </c>
      <c r="Q9" s="32">
        <f>SUM(전환E!Q9,전환E!Q19)</f>
        <v>11.622</v>
      </c>
      <c r="R9" s="32">
        <f>SUM(전환E!R9,전환E!R19)</f>
        <v>11.963999999999999</v>
      </c>
      <c r="S9" s="32">
        <f>SUM(전환E!S9,전환E!S19)</f>
        <v>13.784000000000001</v>
      </c>
      <c r="T9" s="32">
        <f>SUM(전환E!T9,전환E!T19)</f>
        <v>15.754000000000001</v>
      </c>
      <c r="U9" s="32">
        <f>SUM(전환E!U9,전환E!U19)</f>
        <v>15.86</v>
      </c>
      <c r="V9" s="32">
        <f>SUM(전환E!V9,전환E!V19)</f>
        <v>13.600999999999999</v>
      </c>
      <c r="W9" s="32">
        <f>SUM(전환E!W9,전환E!W19)</f>
        <v>19.911999999999999</v>
      </c>
      <c r="X9" s="32">
        <f>SUM(전환E!X9,전환E!X19)</f>
        <v>22.091999999999999</v>
      </c>
      <c r="Y9" s="32">
        <f>SUM(전환E!Y9,전환E!Y19)</f>
        <v>24.611000000000001</v>
      </c>
      <c r="Z9" s="32">
        <f>SUM(전환E!Z9,전환E!Z19)</f>
        <v>27.125</v>
      </c>
      <c r="AA9" s="32">
        <f>SUM(전환E!AA9,전환E!AA19)</f>
        <v>24.122</v>
      </c>
      <c r="AB9" s="32">
        <f>SUM(전환E!AB9,전환E!AB19)</f>
        <v>21.457000000000001</v>
      </c>
      <c r="AC9" s="32">
        <f>SUM(전환E!AC9,전환E!AC19)</f>
        <v>21.996000000000002</v>
      </c>
      <c r="AD9" s="32">
        <f>SUM(전환E!AD9,전환E!AD19)</f>
        <v>22.372</v>
      </c>
      <c r="AE9" s="32">
        <f>SUM(전환E!AE9,전환E!AE19)</f>
        <v>27.792000000000002</v>
      </c>
      <c r="AF9" s="32">
        <f>SUM(전환E!AF9,전환E!AF19)</f>
        <v>26.19</v>
      </c>
      <c r="AG9" s="32">
        <f>SUM(전환E!AG9,전환E!AG19)</f>
        <v>26.788</v>
      </c>
      <c r="AH9" s="32">
        <f>SUM(전환E!AH9,전환E!AH19)</f>
        <v>31.097000000000001</v>
      </c>
      <c r="AI9" s="32">
        <f>SUM(전환E!AI9,전환E!AI19)</f>
        <v>30.542000000000002</v>
      </c>
      <c r="AJ9" s="32">
        <f>SUM(전환E!AJ9,전환E!AJ19)</f>
        <v>29.510999999999999</v>
      </c>
      <c r="AK9" s="32">
        <f>SUM(전환E!AK9,전환E!AK19)</f>
        <v>30.606999999999999</v>
      </c>
      <c r="AL9" s="32">
        <f>SUM(전환E!AL9,전환E!AL19)</f>
        <v>31.529</v>
      </c>
      <c r="AM9" s="32">
        <f>SUM(전환E!AM9,전환E!AM19)</f>
        <v>32.280999999999999</v>
      </c>
      <c r="AN9" s="32">
        <f>SUM(전환E!AN9,전환E!AN19)</f>
        <v>33.076999999999998</v>
      </c>
      <c r="AO9" s="32">
        <f>SUM(전환E!AO9,전환E!AO19)</f>
        <v>33.872999999999998</v>
      </c>
      <c r="AP9" s="32">
        <f>SUM(전환E!AP9,전환E!AP19)</f>
        <v>34.863</v>
      </c>
      <c r="AQ9" s="32">
        <f>SUM(전환E!AQ9,전환E!AQ19)</f>
        <v>35.608000000000004</v>
      </c>
      <c r="AR9" s="32">
        <f>SUM(전환E!AR9,전환E!AR19)</f>
        <v>36.451000000000001</v>
      </c>
      <c r="AS9" s="32">
        <f>SUM(전환E!AS9,전환E!AS19)</f>
        <v>37.297000000000004</v>
      </c>
      <c r="AT9" s="32">
        <f>SUM(전환E!AT9,전환E!AT19)</f>
        <v>38.145000000000003</v>
      </c>
      <c r="AU9" s="32">
        <f>SUM(전환E!AU9,전환E!AU19)</f>
        <v>38.984999999999999</v>
      </c>
      <c r="AV9" s="32">
        <f>SUM(전환E!AV9,전환E!AV19)</f>
        <v>39.826999999999998</v>
      </c>
      <c r="AW9" s="32">
        <f>SUM(전환E!AW9,전환E!AW19)</f>
        <v>40.613</v>
      </c>
      <c r="AX9" s="32">
        <f>SUM(전환E!AX9,전환E!AX19)</f>
        <v>41.410999999999994</v>
      </c>
      <c r="AY9" s="32">
        <f>SUM(전환E!AY9,전환E!AY19)</f>
        <v>42.211000000000006</v>
      </c>
      <c r="AZ9" s="32">
        <f>SUM(전환E!AZ9,전환E!AZ19)</f>
        <v>42.946000000000005</v>
      </c>
      <c r="BA9" s="32">
        <f>SUM(전환E!BA9,전환E!BA19)</f>
        <v>43.675000000000004</v>
      </c>
      <c r="BB9" s="79">
        <f>SUM(전환E!BB9,전환E!BB19)</f>
        <v>44.488225495529228</v>
      </c>
      <c r="BC9" s="79">
        <f>SUM(전환E!BC9,전환E!BC19)</f>
        <v>45.316630167084789</v>
      </c>
      <c r="BD9" s="79">
        <f>SUM(전환E!BD9,전환E!BD19)</f>
        <v>46.160497398658684</v>
      </c>
      <c r="BE9" s="79">
        <f>SUM(전환E!BE9,전환E!BE19)</f>
        <v>47.020115864905335</v>
      </c>
      <c r="BF9" s="79">
        <f>SUM(전환E!BF9,전환E!BF19)</f>
        <v>47.895779629916198</v>
      </c>
      <c r="BG9" s="79">
        <f>SUM(전환E!BG9,전환E!BG19)</f>
        <v>48.787788247838527</v>
      </c>
      <c r="BH9" s="79">
        <f>SUM(전환E!BH9,전환E!BH19)</f>
        <v>49.696446865372558</v>
      </c>
      <c r="BI9" s="79">
        <f>SUM(전환E!BI9,전환E!BI19)</f>
        <v>50.622066326182349</v>
      </c>
      <c r="BJ9" s="79">
        <f>SUM(전환E!BJ9,전환E!BJ19)</f>
        <v>51.564963277255899</v>
      </c>
      <c r="BK9" s="79">
        <f>SUM(전환E!BK9,전환E!BK19)</f>
        <v>52.525460277251</v>
      </c>
    </row>
    <row r="10" spans="2:63" x14ac:dyDescent="0.3">
      <c r="B10" s="56" t="s">
        <v>181</v>
      </c>
      <c r="C10" s="32">
        <f>SUM(전환E!C10,전환E!C20)</f>
        <v>0</v>
      </c>
      <c r="D10" s="32">
        <f>SUM(전환E!D10,전환E!D20)</f>
        <v>0</v>
      </c>
      <c r="E10" s="32">
        <f>SUM(전환E!E10,전환E!E20)</f>
        <v>0</v>
      </c>
      <c r="F10" s="32">
        <f>SUM(전환E!F10,전환E!F20)</f>
        <v>0</v>
      </c>
      <c r="G10" s="32">
        <f>SUM(전환E!G10,전환E!G20)</f>
        <v>0</v>
      </c>
      <c r="H10" s="32">
        <f>SUM(전환E!H10,전환E!H20)</f>
        <v>0</v>
      </c>
      <c r="I10" s="32">
        <f>SUM(전환E!I10,전환E!I20)</f>
        <v>0</v>
      </c>
      <c r="J10" s="32">
        <f>SUM(전환E!J10,전환E!J20)</f>
        <v>0</v>
      </c>
      <c r="K10" s="32">
        <f>SUM(전환E!K10,전환E!K20)</f>
        <v>0</v>
      </c>
      <c r="L10" s="32">
        <f>SUM(전환E!L10,전환E!L20)</f>
        <v>0</v>
      </c>
      <c r="M10" s="32">
        <f>SUM(전환E!M10,전환E!M20)</f>
        <v>0</v>
      </c>
      <c r="N10" s="32">
        <f>SUM(전환E!N10,전환E!N20)</f>
        <v>0</v>
      </c>
      <c r="O10" s="32">
        <f>SUM(전환E!O10,전환E!O20)</f>
        <v>0</v>
      </c>
      <c r="P10" s="32">
        <f>SUM(전환E!P10,전환E!P20)</f>
        <v>0</v>
      </c>
      <c r="Q10" s="32">
        <f>SUM(전환E!Q10,전환E!Q20)</f>
        <v>0</v>
      </c>
      <c r="R10" s="32">
        <f>SUM(전환E!R10,전환E!R20)</f>
        <v>0</v>
      </c>
      <c r="S10" s="32">
        <f>SUM(전환E!S10,전환E!S20)</f>
        <v>0</v>
      </c>
      <c r="T10" s="32">
        <f>SUM(전환E!T10,전환E!T20)</f>
        <v>0</v>
      </c>
      <c r="U10" s="32">
        <f>SUM(전환E!U10,전환E!U20)</f>
        <v>0</v>
      </c>
      <c r="V10" s="32">
        <f>SUM(전환E!V10,전환E!V20)</f>
        <v>0</v>
      </c>
      <c r="W10" s="32">
        <f>SUM(전환E!W10,전환E!W20)</f>
        <v>0</v>
      </c>
      <c r="X10" s="32">
        <f>SUM(전환E!X10,전환E!X20)</f>
        <v>0</v>
      </c>
      <c r="Y10" s="32">
        <f>SUM(전환E!Y10,전환E!Y20)</f>
        <v>0</v>
      </c>
      <c r="Z10" s="32">
        <f>SUM(전환E!Z10,전환E!Z20)</f>
        <v>0</v>
      </c>
      <c r="AA10" s="32">
        <f>SUM(전환E!AA10,전환E!AA20)</f>
        <v>0</v>
      </c>
      <c r="AB10" s="32">
        <f>SUM(전환E!AB10,전환E!AB20)</f>
        <v>0</v>
      </c>
      <c r="AC10" s="32">
        <f>SUM(전환E!AC10,전환E!AC20)</f>
        <v>0</v>
      </c>
      <c r="AD10" s="32">
        <f>SUM(전환E!AD10,전환E!AD20)</f>
        <v>0</v>
      </c>
      <c r="AE10" s="32">
        <f>SUM(전환E!AE10,전환E!AE20)</f>
        <v>0</v>
      </c>
      <c r="AF10" s="32">
        <f>SUM(전환E!AF10,전환E!AF20)</f>
        <v>0</v>
      </c>
      <c r="AG10" s="32">
        <f>SUM(전환E!AG10,전환E!AG20)</f>
        <v>0</v>
      </c>
      <c r="AH10" s="32">
        <f>SUM(전환E!AH10,전환E!AH20)</f>
        <v>0</v>
      </c>
      <c r="AI10" s="32">
        <f>SUM(전환E!AI10,전환E!AI20)</f>
        <v>0</v>
      </c>
      <c r="AJ10" s="32">
        <f>SUM(전환E!AJ10,전환E!AJ20)</f>
        <v>0</v>
      </c>
      <c r="AK10" s="32">
        <f>SUM(전환E!AK10,전환E!AK20)</f>
        <v>0</v>
      </c>
      <c r="AL10" s="32">
        <f>SUM(전환E!AL10,전환E!AL20)</f>
        <v>0</v>
      </c>
      <c r="AM10" s="32">
        <f>SUM(전환E!AM10,전환E!AM20)</f>
        <v>0</v>
      </c>
      <c r="AN10" s="32">
        <f>SUM(전환E!AN10,전환E!AN20)</f>
        <v>0</v>
      </c>
      <c r="AO10" s="32">
        <f>SUM(전환E!AO10,전환E!AO20)</f>
        <v>0</v>
      </c>
      <c r="AP10" s="32">
        <f>SUM(전환E!AP10,전환E!AP20)</f>
        <v>0</v>
      </c>
      <c r="AQ10" s="32">
        <f>SUM(전환E!AQ10,전환E!AQ20)</f>
        <v>0</v>
      </c>
      <c r="AR10" s="32">
        <f>SUM(전환E!AR10,전환E!AR20)</f>
        <v>0</v>
      </c>
      <c r="AS10" s="32">
        <f>SUM(전환E!AS10,전환E!AS20)</f>
        <v>0</v>
      </c>
      <c r="AT10" s="32">
        <f>SUM(전환E!AT10,전환E!AT20)</f>
        <v>0</v>
      </c>
      <c r="AU10" s="32">
        <f>SUM(전환E!AU10,전환E!AU20)</f>
        <v>0</v>
      </c>
      <c r="AV10" s="32">
        <f>SUM(전환E!AV10,전환E!AV20)</f>
        <v>0</v>
      </c>
      <c r="AW10" s="32">
        <f>SUM(전환E!AW10,전환E!AW20)</f>
        <v>0</v>
      </c>
      <c r="AX10" s="32">
        <f>SUM(전환E!AX10,전환E!AX20)</f>
        <v>0</v>
      </c>
      <c r="AY10" s="32">
        <f>SUM(전환E!AY10,전환E!AY20)</f>
        <v>0</v>
      </c>
      <c r="AZ10" s="32">
        <f>SUM(전환E!AZ10,전환E!AZ20)</f>
        <v>0</v>
      </c>
      <c r="BA10" s="32">
        <f>SUM(전환E!BA10,전환E!BA20)</f>
        <v>0</v>
      </c>
      <c r="BB10" s="79">
        <f>SUM(전환E!BB10,전환E!BB20)</f>
        <v>0</v>
      </c>
      <c r="BC10" s="79">
        <f>SUM(전환E!BC10,전환E!BC20)</f>
        <v>0</v>
      </c>
      <c r="BD10" s="79">
        <f>SUM(전환E!BD10,전환E!BD20)</f>
        <v>0</v>
      </c>
      <c r="BE10" s="79">
        <f>SUM(전환E!BE10,전환E!BE20)</f>
        <v>0</v>
      </c>
      <c r="BF10" s="79">
        <f>SUM(전환E!BF10,전환E!BF20)</f>
        <v>0</v>
      </c>
      <c r="BG10" s="79">
        <f>SUM(전환E!BG10,전환E!BG20)</f>
        <v>0</v>
      </c>
      <c r="BH10" s="79">
        <f>SUM(전환E!BH10,전환E!BH20)</f>
        <v>0</v>
      </c>
      <c r="BI10" s="79">
        <f>SUM(전환E!BI10,전환E!BI20)</f>
        <v>0</v>
      </c>
      <c r="BJ10" s="79">
        <f>SUM(전환E!BJ10,전환E!BJ20)</f>
        <v>0</v>
      </c>
      <c r="BK10" s="79">
        <f>SUM(전환E!BK10,전환E!BK20)</f>
        <v>0</v>
      </c>
    </row>
    <row r="11" spans="2:63" x14ac:dyDescent="0.3">
      <c r="B11" s="56" t="s">
        <v>182</v>
      </c>
      <c r="C11" s="32">
        <f>SUM(전환E!C11,전환E!C21)</f>
        <v>0</v>
      </c>
      <c r="D11" s="32">
        <f>SUM(전환E!D11,전환E!D21)</f>
        <v>0</v>
      </c>
      <c r="E11" s="32">
        <f>SUM(전환E!E11,전환E!E21)</f>
        <v>0</v>
      </c>
      <c r="F11" s="32">
        <f>SUM(전환E!F11,전환E!F21)</f>
        <v>0</v>
      </c>
      <c r="G11" s="32">
        <f>SUM(전환E!G11,전환E!G21)</f>
        <v>0</v>
      </c>
      <c r="H11" s="32">
        <f>SUM(전환E!H11,전환E!H21)</f>
        <v>0</v>
      </c>
      <c r="I11" s="32">
        <f>SUM(전환E!I11,전환E!I21)</f>
        <v>0</v>
      </c>
      <c r="J11" s="32">
        <f>SUM(전환E!J11,전환E!J21)</f>
        <v>0</v>
      </c>
      <c r="K11" s="32">
        <f>SUM(전환E!K11,전환E!K21)</f>
        <v>0</v>
      </c>
      <c r="L11" s="32">
        <f>SUM(전환E!L11,전환E!L21)</f>
        <v>0</v>
      </c>
      <c r="M11" s="32">
        <f>SUM(전환E!M11,전환E!M21)</f>
        <v>0</v>
      </c>
      <c r="N11" s="32">
        <f>SUM(전환E!N11,전환E!N21)</f>
        <v>0</v>
      </c>
      <c r="O11" s="32">
        <f>SUM(전환E!O11,전환E!O21)</f>
        <v>0</v>
      </c>
      <c r="P11" s="32">
        <f>SUM(전환E!P11,전환E!P21)</f>
        <v>0</v>
      </c>
      <c r="Q11" s="32">
        <f>SUM(전환E!Q11,전환E!Q21)</f>
        <v>0</v>
      </c>
      <c r="R11" s="32">
        <f>SUM(전환E!R11,전환E!R21)</f>
        <v>0</v>
      </c>
      <c r="S11" s="32">
        <f>SUM(전환E!S11,전환E!S21)</f>
        <v>0</v>
      </c>
      <c r="T11" s="32">
        <f>SUM(전환E!T11,전환E!T21)</f>
        <v>0</v>
      </c>
      <c r="U11" s="32">
        <f>SUM(전환E!U11,전환E!U21)</f>
        <v>0</v>
      </c>
      <c r="V11" s="32">
        <f>SUM(전환E!V11,전환E!V21)</f>
        <v>0</v>
      </c>
      <c r="W11" s="32">
        <f>SUM(전환E!W11,전환E!W21)</f>
        <v>0</v>
      </c>
      <c r="X11" s="32">
        <f>SUM(전환E!X11,전환E!X21)</f>
        <v>0</v>
      </c>
      <c r="Y11" s="32">
        <f>SUM(전환E!Y11,전환E!Y21)</f>
        <v>0</v>
      </c>
      <c r="Z11" s="32">
        <f>SUM(전환E!Z11,전환E!Z21)</f>
        <v>0</v>
      </c>
      <c r="AA11" s="32">
        <f>SUM(전환E!AA11,전환E!AA21)</f>
        <v>0</v>
      </c>
      <c r="AB11" s="32">
        <f>SUM(전환E!AB11,전환E!AB21)</f>
        <v>0</v>
      </c>
      <c r="AC11" s="32">
        <f>SUM(전환E!AC11,전환E!AC21)</f>
        <v>0</v>
      </c>
      <c r="AD11" s="32">
        <f>SUM(전환E!AD11,전환E!AD21)</f>
        <v>0</v>
      </c>
      <c r="AE11" s="32">
        <f>SUM(전환E!AE11,전환E!AE21)</f>
        <v>0</v>
      </c>
      <c r="AF11" s="32">
        <f>SUM(전환E!AF11,전환E!AF21)</f>
        <v>0</v>
      </c>
      <c r="AG11" s="32">
        <f>SUM(전환E!AG11,전환E!AG21)</f>
        <v>0</v>
      </c>
      <c r="AH11" s="32">
        <f>SUM(전환E!AH11,전환E!AH21)</f>
        <v>0</v>
      </c>
      <c r="AI11" s="32">
        <f>SUM(전환E!AI11,전환E!AI21)</f>
        <v>0</v>
      </c>
      <c r="AJ11" s="32">
        <f>SUM(전환E!AJ11,전환E!AJ21)</f>
        <v>0</v>
      </c>
      <c r="AK11" s="32">
        <f>SUM(전환E!AK11,전환E!AK21)</f>
        <v>0</v>
      </c>
      <c r="AL11" s="32">
        <f>SUM(전환E!AL11,전환E!AL21)</f>
        <v>0</v>
      </c>
      <c r="AM11" s="32">
        <f>SUM(전환E!AM11,전환E!AM21)</f>
        <v>0</v>
      </c>
      <c r="AN11" s="32">
        <f>SUM(전환E!AN11,전환E!AN21)</f>
        <v>0</v>
      </c>
      <c r="AO11" s="32">
        <f>SUM(전환E!AO11,전환E!AO21)</f>
        <v>0</v>
      </c>
      <c r="AP11" s="32">
        <f>SUM(전환E!AP11,전환E!AP21)</f>
        <v>0</v>
      </c>
      <c r="AQ11" s="32">
        <f>SUM(전환E!AQ11,전환E!AQ21)</f>
        <v>0</v>
      </c>
      <c r="AR11" s="32">
        <f>SUM(전환E!AR11,전환E!AR21)</f>
        <v>0</v>
      </c>
      <c r="AS11" s="32">
        <f>SUM(전환E!AS11,전환E!AS21)</f>
        <v>0</v>
      </c>
      <c r="AT11" s="32">
        <f>SUM(전환E!AT11,전환E!AT21)</f>
        <v>0</v>
      </c>
      <c r="AU11" s="32">
        <f>SUM(전환E!AU11,전환E!AU21)</f>
        <v>0</v>
      </c>
      <c r="AV11" s="32">
        <f>SUM(전환E!AV11,전환E!AV21)</f>
        <v>0</v>
      </c>
      <c r="AW11" s="32">
        <f>SUM(전환E!AW11,전환E!AW21)</f>
        <v>0</v>
      </c>
      <c r="AX11" s="32">
        <f>SUM(전환E!AX11,전환E!AX21)</f>
        <v>0</v>
      </c>
      <c r="AY11" s="32">
        <f>SUM(전환E!AY11,전환E!AY21)</f>
        <v>0</v>
      </c>
      <c r="AZ11" s="32">
        <f>SUM(전환E!AZ11,전환E!AZ21)</f>
        <v>0</v>
      </c>
      <c r="BA11" s="32">
        <f>SUM(전환E!BA11,전환E!BA21)</f>
        <v>0</v>
      </c>
      <c r="BB11" s="79">
        <f>SUM(전환E!BB11,전환E!BB21)</f>
        <v>0</v>
      </c>
      <c r="BC11" s="79">
        <f>SUM(전환E!BC11,전환E!BC21)</f>
        <v>0</v>
      </c>
      <c r="BD11" s="79">
        <f>SUM(전환E!BD11,전환E!BD21)</f>
        <v>0</v>
      </c>
      <c r="BE11" s="79">
        <f>SUM(전환E!BE11,전환E!BE21)</f>
        <v>0</v>
      </c>
      <c r="BF11" s="79">
        <f>SUM(전환E!BF11,전환E!BF21)</f>
        <v>0</v>
      </c>
      <c r="BG11" s="79">
        <f>SUM(전환E!BG11,전환E!BG21)</f>
        <v>0</v>
      </c>
      <c r="BH11" s="79">
        <f>SUM(전환E!BH11,전환E!BH21)</f>
        <v>0</v>
      </c>
      <c r="BI11" s="79">
        <f>SUM(전환E!BI11,전환E!BI21)</f>
        <v>0</v>
      </c>
      <c r="BJ11" s="79">
        <f>SUM(전환E!BJ11,전환E!BJ21)</f>
        <v>0</v>
      </c>
      <c r="BK11" s="79">
        <f>SUM(전환E!BK11,전환E!BK21)</f>
        <v>0</v>
      </c>
    </row>
    <row r="12" spans="2:63" x14ac:dyDescent="0.3">
      <c r="B12" s="23" t="s">
        <v>75</v>
      </c>
      <c r="C12" s="32">
        <f>SUM(전환E!C12,전환E!C22)</f>
        <v>0</v>
      </c>
      <c r="D12" s="32">
        <f>SUM(전환E!D12,전환E!D22)</f>
        <v>0</v>
      </c>
      <c r="E12" s="32">
        <f>SUM(전환E!E12,전환E!E22)</f>
        <v>0</v>
      </c>
      <c r="F12" s="32">
        <f>SUM(전환E!F12,전환E!F22)</f>
        <v>0</v>
      </c>
      <c r="G12" s="32">
        <f>SUM(전환E!G12,전환E!G22)</f>
        <v>0</v>
      </c>
      <c r="H12" s="32">
        <f>SUM(전환E!H12,전환E!H22)</f>
        <v>0</v>
      </c>
      <c r="I12" s="32">
        <f>SUM(전환E!I12,전환E!I22)</f>
        <v>0</v>
      </c>
      <c r="J12" s="32">
        <f>SUM(전환E!J12,전환E!J22)</f>
        <v>0</v>
      </c>
      <c r="K12" s="32">
        <f>SUM(전환E!K12,전환E!K22)</f>
        <v>0</v>
      </c>
      <c r="L12" s="32">
        <f>SUM(전환E!L12,전환E!L22)</f>
        <v>0</v>
      </c>
      <c r="M12" s="32">
        <f>SUM(전환E!M12,전환E!M22)</f>
        <v>0</v>
      </c>
      <c r="N12" s="32">
        <f>SUM(전환E!N12,전환E!N22)</f>
        <v>2E-3</v>
      </c>
      <c r="O12" s="32">
        <f>SUM(전환E!O12,전환E!O22)</f>
        <v>2.9000000000000001E-2</v>
      </c>
      <c r="P12" s="32">
        <f>SUM(전환E!P12,전환E!P22)</f>
        <v>3.5000000000000003E-2</v>
      </c>
      <c r="Q12" s="32">
        <f>SUM(전환E!Q12,전환E!Q22)</f>
        <v>4.4999999999999998E-2</v>
      </c>
      <c r="R12" s="32">
        <f>SUM(전환E!R12,전환E!R22)</f>
        <v>7.2000000000000008E-2</v>
      </c>
      <c r="S12" s="32">
        <f>SUM(전환E!S12,전환E!S22)</f>
        <v>0.08</v>
      </c>
      <c r="T12" s="32">
        <f>SUM(전환E!T12,전환E!T22)</f>
        <v>0.108</v>
      </c>
      <c r="U12" s="32">
        <f>SUM(전환E!U12,전환E!U22)</f>
        <v>0.14899999999999999</v>
      </c>
      <c r="V12" s="32">
        <f>SUM(전환E!V12,전환E!V22)</f>
        <v>0.128</v>
      </c>
      <c r="W12" s="32">
        <f>SUM(전환E!W12,전환E!W22)</f>
        <v>0.11800000000000001</v>
      </c>
      <c r="X12" s="32">
        <f>SUM(전환E!X12,전환E!X22)</f>
        <v>0.35699999999999998</v>
      </c>
      <c r="Y12" s="32">
        <f>SUM(전환E!Y12,전환E!Y22)</f>
        <v>0.18</v>
      </c>
      <c r="Z12" s="32">
        <f>SUM(전환E!Z12,전환E!Z22)</f>
        <v>0.98799999999999999</v>
      </c>
      <c r="AA12" s="32">
        <f>SUM(전환E!AA12,전환E!AA22)</f>
        <v>1.0189999999999999</v>
      </c>
      <c r="AB12" s="32">
        <f>SUM(전환E!AB12,전환E!AB22)</f>
        <v>1.444</v>
      </c>
      <c r="AC12" s="32">
        <f>SUM(전환E!AC12,전환E!AC22)</f>
        <v>0.91</v>
      </c>
      <c r="AD12" s="32">
        <f>SUM(전환E!AD12,전환E!AD22)</f>
        <v>1.3919999999999999</v>
      </c>
      <c r="AE12" s="32">
        <f>SUM(전환E!AE12,전환E!AE22)</f>
        <v>1.4530000000000001</v>
      </c>
      <c r="AF12" s="32">
        <f>SUM(전환E!AF12,전환E!AF22)</f>
        <v>1.6879999999999999</v>
      </c>
      <c r="AG12" s="32">
        <f>SUM(전환E!AG12,전환E!AG22)</f>
        <v>1.5129999999999999</v>
      </c>
      <c r="AH12" s="32">
        <f>SUM(전환E!AH12,전환E!AH22)</f>
        <v>1.6859999999999999</v>
      </c>
      <c r="AI12" s="32">
        <f>SUM(전환E!AI12,전환E!AI22)</f>
        <v>2.734</v>
      </c>
      <c r="AJ12" s="32">
        <f>SUM(전환E!AJ12,전환E!AJ22)</f>
        <v>2.827</v>
      </c>
      <c r="AK12" s="32">
        <f>SUM(전환E!AK12,전환E!AK22)</f>
        <v>2.9339999999999997</v>
      </c>
      <c r="AL12" s="32">
        <f>SUM(전환E!AL12,전환E!AL22)</f>
        <v>3.024</v>
      </c>
      <c r="AM12" s="32">
        <f>SUM(전환E!AM12,전환E!AM22)</f>
        <v>3.097</v>
      </c>
      <c r="AN12" s="32">
        <f>SUM(전환E!AN12,전환E!AN22)</f>
        <v>3.1739999999999999</v>
      </c>
      <c r="AO12" s="32">
        <f>SUM(전환E!AO12,전환E!AO22)</f>
        <v>3.2519999999999998</v>
      </c>
      <c r="AP12" s="32">
        <f>SUM(전환E!AP12,전환E!AP22)</f>
        <v>3.3479999999999999</v>
      </c>
      <c r="AQ12" s="32">
        <f>SUM(전환E!AQ12,전환E!AQ22)</f>
        <v>3.42</v>
      </c>
      <c r="AR12" s="32">
        <f>SUM(전환E!AR12,전환E!AR22)</f>
        <v>3.5019999999999998</v>
      </c>
      <c r="AS12" s="32">
        <f>SUM(전환E!AS12,전환E!AS22)</f>
        <v>3.5840000000000001</v>
      </c>
      <c r="AT12" s="32">
        <f>SUM(전환E!AT12,전환E!AT22)</f>
        <v>3.6659999999999999</v>
      </c>
      <c r="AU12" s="32">
        <f>SUM(전환E!AU12,전환E!AU22)</f>
        <v>3.7479999999999998</v>
      </c>
      <c r="AV12" s="32">
        <f>SUM(전환E!AV12,전환E!AV22)</f>
        <v>3.8289999999999997</v>
      </c>
      <c r="AW12" s="32">
        <f>SUM(전환E!AW12,전환E!AW22)</f>
        <v>3.9049999999999998</v>
      </c>
      <c r="AX12" s="32">
        <f>SUM(전환E!AX12,전환E!AX22)</f>
        <v>3.9819999999999998</v>
      </c>
      <c r="AY12" s="32">
        <f>SUM(전환E!AY12,전환E!AY22)</f>
        <v>4.0590000000000002</v>
      </c>
      <c r="AZ12" s="32">
        <f>SUM(전환E!AZ12,전환E!AZ22)</f>
        <v>4.1290000000000004</v>
      </c>
      <c r="BA12" s="32">
        <f>SUM(전환E!BA12,전환E!BA22)</f>
        <v>4.1990000000000007</v>
      </c>
      <c r="BB12" s="79">
        <f>SUM(전환E!BB12,전환E!BB22)</f>
        <v>4.2771854874837718</v>
      </c>
      <c r="BC12" s="79">
        <f>SUM(전환E!BC12,전환E!BC22)</f>
        <v>4.3568271375337826</v>
      </c>
      <c r="BD12" s="79">
        <f>SUM(전환E!BD12,전환E!BD22)</f>
        <v>4.4379520703930293</v>
      </c>
      <c r="BE12" s="79">
        <f>SUM(전환E!BE12,전환E!BE22)</f>
        <v>4.5205879114044176</v>
      </c>
      <c r="BF12" s="79">
        <f>SUM(전환E!BF12,전환E!BF22)</f>
        <v>4.6047628004179746</v>
      </c>
      <c r="BG12" s="79">
        <f>SUM(전환E!BG12,전환E!BG22)</f>
        <v>4.6905054013732705</v>
      </c>
      <c r="BH12" s="79">
        <f>SUM(전환E!BH12,전환E!BH22)</f>
        <v>4.7778449120602993</v>
      </c>
      <c r="BI12" s="79">
        <f>SUM(전환E!BI12,전환E!BI22)</f>
        <v>4.8668110740621593</v>
      </c>
      <c r="BJ12" s="79">
        <f>SUM(전환E!BJ12,전환E!BJ22)</f>
        <v>4.9574341828829027</v>
      </c>
      <c r="BK12" s="79">
        <f>SUM(전환E!BK12,전환E!BK22)</f>
        <v>5.0497450982640188</v>
      </c>
    </row>
    <row r="13" spans="2:63" x14ac:dyDescent="0.3">
      <c r="B13" s="23" t="s">
        <v>77</v>
      </c>
      <c r="C13" s="32">
        <f>SUM(전환E!C13,전환E!C23)</f>
        <v>0</v>
      </c>
      <c r="D13" s="32">
        <f>SUM(전환E!D13,전환E!D23)</f>
        <v>0</v>
      </c>
      <c r="E13" s="32">
        <f>SUM(전환E!E13,전환E!E23)</f>
        <v>0</v>
      </c>
      <c r="F13" s="32">
        <f>SUM(전환E!F13,전환E!F23)</f>
        <v>0</v>
      </c>
      <c r="G13" s="32">
        <f>SUM(전환E!G13,전환E!G23)</f>
        <v>0</v>
      </c>
      <c r="H13" s="32">
        <f>SUM(전환E!H13,전환E!H23)</f>
        <v>0</v>
      </c>
      <c r="I13" s="32">
        <f>SUM(전환E!I13,전환E!I23)</f>
        <v>0</v>
      </c>
      <c r="J13" s="32">
        <f>SUM(전환E!J13,전환E!J23)</f>
        <v>0</v>
      </c>
      <c r="K13" s="32">
        <f>SUM(전환E!K13,전환E!K23)</f>
        <v>0</v>
      </c>
      <c r="L13" s="32">
        <f>SUM(전환E!L13,전환E!L23)</f>
        <v>0</v>
      </c>
      <c r="M13" s="32">
        <f>SUM(전환E!M13,전환E!M23)</f>
        <v>0</v>
      </c>
      <c r="N13" s="32">
        <f>SUM(전환E!N13,전환E!N23)</f>
        <v>0</v>
      </c>
      <c r="O13" s="32">
        <f>SUM(전환E!O13,전환E!O23)</f>
        <v>0</v>
      </c>
      <c r="P13" s="32">
        <f>SUM(전환E!P13,전환E!P23)</f>
        <v>0</v>
      </c>
      <c r="Q13" s="32">
        <f>SUM(전환E!Q13,전환E!Q23)</f>
        <v>0</v>
      </c>
      <c r="R13" s="32">
        <f>SUM(전환E!R13,전환E!R23)</f>
        <v>0</v>
      </c>
      <c r="S13" s="32">
        <f>SUM(전환E!S13,전환E!S23)</f>
        <v>0</v>
      </c>
      <c r="T13" s="32">
        <f>SUM(전환E!T13,전환E!T23)</f>
        <v>0</v>
      </c>
      <c r="U13" s="32">
        <f>SUM(전환E!U13,전환E!U23)</f>
        <v>0</v>
      </c>
      <c r="V13" s="32">
        <f>SUM(전환E!V13,전환E!V23)</f>
        <v>0</v>
      </c>
      <c r="W13" s="32">
        <f>SUM(전환E!W13,전환E!W23)</f>
        <v>0</v>
      </c>
      <c r="X13" s="32">
        <f>SUM(전환E!X13,전환E!X23)</f>
        <v>3.0000000000000001E-3</v>
      </c>
      <c r="Y13" s="32">
        <f>SUM(전환E!Y13,전환E!Y23)</f>
        <v>2.4E-2</v>
      </c>
      <c r="Z13" s="32">
        <f>SUM(전환E!Z13,전환E!Z23)</f>
        <v>2.5999999999999999E-2</v>
      </c>
      <c r="AA13" s="32">
        <f>SUM(전환E!AA13,전환E!AA23)</f>
        <v>2.4E-2</v>
      </c>
      <c r="AB13" s="32">
        <f>SUM(전환E!AB13,전환E!AB23)</f>
        <v>0.03</v>
      </c>
      <c r="AC13" s="32">
        <f>SUM(전환E!AC13,전환E!AC23)</f>
        <v>3.5000000000000003E-2</v>
      </c>
      <c r="AD13" s="32">
        <f>SUM(전환E!AD13,전환E!AD23)</f>
        <v>4.2000000000000003E-2</v>
      </c>
      <c r="AE13" s="32">
        <f>SUM(전환E!AE13,전환E!AE23)</f>
        <v>0.08</v>
      </c>
      <c r="AF13" s="32">
        <f>SUM(전환E!AF13,전환E!AF23)</f>
        <v>7.2999999999999995E-2</v>
      </c>
      <c r="AG13" s="32">
        <f>SUM(전환E!AG13,전환E!AG23)</f>
        <v>6.4000000000000001E-2</v>
      </c>
      <c r="AH13" s="32">
        <f>SUM(전환E!AH13,전환E!AH23)</f>
        <v>0.04</v>
      </c>
      <c r="AI13" s="32">
        <f>SUM(전환E!AI13,전환E!AI23)</f>
        <v>3.3000000000000002E-2</v>
      </c>
      <c r="AJ13" s="32">
        <f>SUM(전환E!AJ13,전환E!AJ23)</f>
        <v>2.9000000000000001E-2</v>
      </c>
      <c r="AK13" s="32">
        <f>SUM(전환E!AK13,전환E!AK23)</f>
        <v>0.03</v>
      </c>
      <c r="AL13" s="32">
        <f>SUM(전환E!AL13,전환E!AL23)</f>
        <v>3.1E-2</v>
      </c>
      <c r="AM13" s="32">
        <f>SUM(전환E!AM13,전환E!AM23)</f>
        <v>3.1E-2</v>
      </c>
      <c r="AN13" s="32">
        <f>SUM(전환E!AN13,전환E!AN23)</f>
        <v>3.2000000000000001E-2</v>
      </c>
      <c r="AO13" s="32">
        <f>SUM(전환E!AO13,전환E!AO23)</f>
        <v>3.3000000000000002E-2</v>
      </c>
      <c r="AP13" s="32">
        <f>SUM(전환E!AP13,전환E!AP23)</f>
        <v>3.4000000000000002E-2</v>
      </c>
      <c r="AQ13" s="32">
        <f>SUM(전환E!AQ13,전환E!AQ23)</f>
        <v>3.5000000000000003E-2</v>
      </c>
      <c r="AR13" s="32">
        <f>SUM(전환E!AR13,전환E!AR23)</f>
        <v>3.5999999999999997E-2</v>
      </c>
      <c r="AS13" s="32">
        <f>SUM(전환E!AS13,전환E!AS23)</f>
        <v>3.5999999999999997E-2</v>
      </c>
      <c r="AT13" s="32">
        <f>SUM(전환E!AT13,전환E!AT23)</f>
        <v>3.6999999999999998E-2</v>
      </c>
      <c r="AU13" s="32">
        <f>SUM(전환E!AU13,전환E!AU23)</f>
        <v>3.7999999999999999E-2</v>
      </c>
      <c r="AV13" s="32">
        <f>SUM(전환E!AV13,전환E!AV23)</f>
        <v>3.9E-2</v>
      </c>
      <c r="AW13" s="32">
        <f>SUM(전환E!AW13,전환E!AW23)</f>
        <v>0.04</v>
      </c>
      <c r="AX13" s="32">
        <f>SUM(전환E!AX13,전환E!AX23)</f>
        <v>0.04</v>
      </c>
      <c r="AY13" s="32">
        <f>SUM(전환E!AY13,전환E!AY23)</f>
        <v>4.1000000000000002E-2</v>
      </c>
      <c r="AZ13" s="32">
        <f>SUM(전환E!AZ13,전환E!AZ23)</f>
        <v>4.2000000000000003E-2</v>
      </c>
      <c r="BA13" s="32">
        <f>SUM(전환E!BA13,전환E!BA23)</f>
        <v>4.2999999999999997E-2</v>
      </c>
      <c r="BB13" s="79">
        <f>SUM(전환E!BB13,전환E!BB23)</f>
        <v>4.3847943079305174E-2</v>
      </c>
      <c r="BC13" s="79">
        <f>SUM(전환E!BC13,전환E!BC23)</f>
        <v>4.4712607262464808E-2</v>
      </c>
      <c r="BD13" s="79">
        <f>SUM(전환E!BD13,전환E!BD23)</f>
        <v>4.5594322283067076E-2</v>
      </c>
      <c r="BE13" s="79">
        <f>SUM(전환E!BE13,전환E!BE23)</f>
        <v>4.649342437691676E-2</v>
      </c>
      <c r="BF13" s="79">
        <f>SUM(전환E!BF13,전환E!BF23)</f>
        <v>4.7410256410256417E-2</v>
      </c>
      <c r="BG13" s="79">
        <f>SUM(전환E!BG13,전환E!BG23)</f>
        <v>4.8345168010515971E-2</v>
      </c>
      <c r="BH13" s="79">
        <f>SUM(전환E!BH13,전환E!BH23)</f>
        <v>4.9298515699640694E-2</v>
      </c>
      <c r="BI13" s="79">
        <f>SUM(전환E!BI13,전환E!BI23)</f>
        <v>5.0270663030048318E-2</v>
      </c>
      <c r="BJ13" s="79">
        <f>SUM(전환E!BJ13,전환E!BJ23)</f>
        <v>5.1261980723267202E-2</v>
      </c>
      <c r="BK13" s="79">
        <f>SUM(전환E!BK13,전환E!BK23)</f>
        <v>5.2272846811308359E-2</v>
      </c>
    </row>
    <row r="14" spans="2:63" x14ac:dyDescent="0.3">
      <c r="B14" s="23" t="s">
        <v>63</v>
      </c>
      <c r="C14" s="32">
        <f>SUM(전환E!C14,전환E!C24)</f>
        <v>11.265000000000001</v>
      </c>
      <c r="D14" s="32">
        <f>SUM(전환E!D14,전환E!D24)</f>
        <v>11.994</v>
      </c>
      <c r="E14" s="32">
        <f>SUM(전환E!E14,전환E!E24)</f>
        <v>12.041</v>
      </c>
      <c r="F14" s="32">
        <f>SUM(전환E!F14,전환E!F24)</f>
        <v>12.382999999999999</v>
      </c>
      <c r="G14" s="32">
        <f>SUM(전환E!G14,전환E!G24)</f>
        <v>12.493</v>
      </c>
      <c r="H14" s="32">
        <f>SUM(전환E!H14,전환E!H24)</f>
        <v>14.276999999999999</v>
      </c>
      <c r="I14" s="32">
        <f>SUM(전환E!I14,전환E!I24)</f>
        <v>15.746</v>
      </c>
      <c r="J14" s="32">
        <f>SUM(전환E!J14,전환E!J24)</f>
        <v>16.419</v>
      </c>
      <c r="K14" s="32">
        <f>SUM(전환E!K14,전환E!K24)</f>
        <v>20.173999999999999</v>
      </c>
      <c r="L14" s="32">
        <f>SUM(전환E!L14,전환E!L24)</f>
        <v>22.994</v>
      </c>
      <c r="M14" s="32">
        <f>SUM(전환E!M14,전환E!M24)</f>
        <v>24.213999999999999</v>
      </c>
      <c r="N14" s="32">
        <f>SUM(전환E!N14,전환E!N24)</f>
        <v>24.47</v>
      </c>
      <c r="O14" s="32">
        <f>SUM(전환E!O14,전환E!O24)</f>
        <v>26.181000000000001</v>
      </c>
      <c r="P14" s="32">
        <f>SUM(전환E!P14,전환E!P24)</f>
        <v>28.847000000000001</v>
      </c>
      <c r="Q14" s="32">
        <f>SUM(전환E!Q14,전환E!Q24)</f>
        <v>28.93</v>
      </c>
      <c r="R14" s="32">
        <f>SUM(전환E!R14,전환E!R24)</f>
        <v>32.213999999999999</v>
      </c>
      <c r="S14" s="32">
        <f>SUM(전환E!S14,전환E!S24)</f>
        <v>32.609000000000002</v>
      </c>
      <c r="T14" s="32">
        <f>SUM(전환E!T14,전환E!T24)</f>
        <v>31.31</v>
      </c>
      <c r="U14" s="32">
        <f>SUM(전환E!U14,전환E!U24)</f>
        <v>32.951000000000001</v>
      </c>
      <c r="V14" s="32">
        <f>SUM(전환E!V14,전환E!V24)</f>
        <v>32.363999999999997</v>
      </c>
      <c r="W14" s="32">
        <f>SUM(전환E!W14,전환E!W24)</f>
        <v>32.887</v>
      </c>
      <c r="X14" s="32">
        <f>SUM(전환E!X14,전환E!X24)</f>
        <v>34.488999999999997</v>
      </c>
      <c r="Y14" s="32">
        <f>SUM(전환E!Y14,전환E!Y24)</f>
        <v>33.411999999999999</v>
      </c>
      <c r="Z14" s="32">
        <f>SUM(전환E!Z14,전환E!Z24)</f>
        <v>31.206</v>
      </c>
      <c r="AA14" s="32">
        <f>SUM(전환E!AA14,전환E!AA24)</f>
        <v>34.884999999999998</v>
      </c>
      <c r="AB14" s="32">
        <f>SUM(전환E!AB14,전환E!AB24)</f>
        <v>37.027999999999999</v>
      </c>
      <c r="AC14" s="32">
        <f>SUM(전환E!AC14,전환E!AC24)</f>
        <v>36.750999999999998</v>
      </c>
      <c r="AD14" s="32">
        <f>SUM(전환E!AD14,전환E!AD24)</f>
        <v>34.414999999999999</v>
      </c>
      <c r="AE14" s="32">
        <f>SUM(전환E!AE14,전환E!AE24)</f>
        <v>31.904</v>
      </c>
      <c r="AF14" s="32">
        <f>SUM(전환E!AF14,전환E!AF24)</f>
        <v>35.337000000000003</v>
      </c>
      <c r="AG14" s="32">
        <f>SUM(전환E!AG14,전환E!AG24)</f>
        <v>39.991999999999997</v>
      </c>
      <c r="AH14" s="32">
        <f>SUM(전환E!AH14,전환E!AH24)</f>
        <v>40.734999999999999</v>
      </c>
      <c r="AI14" s="32">
        <f>SUM(전환E!AI14,전환E!AI24)</f>
        <v>46.677999999999997</v>
      </c>
      <c r="AJ14" s="32">
        <f>SUM(전환E!AJ14,전환E!AJ24)</f>
        <v>48.207000000000001</v>
      </c>
      <c r="AK14" s="32">
        <f>SUM(전환E!AK14,전환E!AK24)</f>
        <v>50.067</v>
      </c>
      <c r="AL14" s="32">
        <f>SUM(전환E!AL14,전환E!AL24)</f>
        <v>51.616999999999997</v>
      </c>
      <c r="AM14" s="32">
        <f>SUM(전환E!AM14,전환E!AM24)</f>
        <v>52.869</v>
      </c>
      <c r="AN14" s="32">
        <f>SUM(전환E!AN14,전환E!AN24)</f>
        <v>54.195999999999998</v>
      </c>
      <c r="AO14" s="32">
        <f>SUM(전환E!AO14,전환E!AO24)</f>
        <v>55.521000000000001</v>
      </c>
      <c r="AP14" s="32">
        <f>SUM(전환E!AP14,전환E!AP24)</f>
        <v>57.188000000000002</v>
      </c>
      <c r="AQ14" s="32">
        <f>SUM(전환E!AQ14,전환E!AQ24)</f>
        <v>58.42</v>
      </c>
      <c r="AR14" s="32">
        <f>SUM(전환E!AR14,전환E!AR24)</f>
        <v>59.825000000000003</v>
      </c>
      <c r="AS14" s="32">
        <f>SUM(전환E!AS14,전환E!AS24)</f>
        <v>61.231999999999999</v>
      </c>
      <c r="AT14" s="32">
        <f>SUM(전환E!AT14,전환E!AT24)</f>
        <v>62.640999999999998</v>
      </c>
      <c r="AU14" s="32">
        <f>SUM(전환E!AU14,전환E!AU24)</f>
        <v>64.037000000000006</v>
      </c>
      <c r="AV14" s="32">
        <f>SUM(전환E!AV14,전환E!AV24)</f>
        <v>65.430999999999997</v>
      </c>
      <c r="AW14" s="32">
        <f>SUM(전환E!AW14,전환E!AW24)</f>
        <v>66.727999999999994</v>
      </c>
      <c r="AX14" s="32">
        <f>SUM(전환E!AX14,전환E!AX24)</f>
        <v>68.043000000000006</v>
      </c>
      <c r="AY14" s="32">
        <f>SUM(전환E!AY14,전환E!AY24)</f>
        <v>69.358999999999995</v>
      </c>
      <c r="AZ14" s="32">
        <f>SUM(전환E!AZ14,전환E!AZ24)</f>
        <v>70.558999999999997</v>
      </c>
      <c r="BA14" s="32">
        <f>SUM(전환E!BA14,전환E!BA24)</f>
        <v>71.745999999999995</v>
      </c>
      <c r="BB14" s="79">
        <f>SUM(전환E!BB14,전환E!BB24)</f>
        <v>73.08033344898098</v>
      </c>
      <c r="BC14" s="79">
        <f>SUM(전환E!BC14,전환E!BC24)</f>
        <v>74.439482856385709</v>
      </c>
      <c r="BD14" s="79">
        <f>SUM(전환E!BD14,전환E!BD24)</f>
        <v>75.823909749872769</v>
      </c>
      <c r="BE14" s="79">
        <f>SUM(전환E!BE14,전환E!BE24)</f>
        <v>77.234084240600765</v>
      </c>
      <c r="BF14" s="79">
        <f>SUM(전환E!BF14,전환E!BF24)</f>
        <v>78.670485182864425</v>
      </c>
      <c r="BG14" s="79">
        <f>SUM(전환E!BG14,전환E!BG24)</f>
        <v>80.133600336699615</v>
      </c>
      <c r="BH14" s="79">
        <f>SUM(전환E!BH14,전환E!BH24)</f>
        <v>81.623926533512432</v>
      </c>
      <c r="BI14" s="79">
        <f>SUM(전환E!BI14,전환E!BI24)</f>
        <v>83.141969844788775</v>
      </c>
      <c r="BJ14" s="79">
        <f>SUM(전환E!BJ14,전환E!BJ24)</f>
        <v>84.688245753941487</v>
      </c>
      <c r="BK14" s="79">
        <f>SUM(전환E!BK14,전환E!BK24)</f>
        <v>86.263279331353559</v>
      </c>
    </row>
    <row r="15" spans="2:63" x14ac:dyDescent="0.3">
      <c r="B15" s="23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79"/>
      <c r="BC15" s="79"/>
      <c r="BD15" s="79"/>
      <c r="BE15" s="79"/>
      <c r="BF15" s="79"/>
      <c r="BG15" s="79"/>
      <c r="BH15" s="79"/>
      <c r="BI15" s="79"/>
      <c r="BJ15" s="79"/>
      <c r="BK15" s="79"/>
    </row>
    <row r="16" spans="2:63" x14ac:dyDescent="0.3">
      <c r="B16" s="25" t="s">
        <v>55</v>
      </c>
      <c r="C16" s="54">
        <f>SUM(C17:C24)</f>
        <v>31.838999999999999</v>
      </c>
      <c r="D16" s="54">
        <f t="shared" ref="D16" si="50">SUM(D17:D24)</f>
        <v>36.489000000000004</v>
      </c>
      <c r="E16" s="54">
        <f t="shared" ref="E16" si="51">SUM(E17:E24)</f>
        <v>45.051000000000002</v>
      </c>
      <c r="F16" s="54">
        <f t="shared" ref="F16" si="52">SUM(F17:F24)</f>
        <v>49.991999999999997</v>
      </c>
      <c r="G16" s="54">
        <f t="shared" ref="G16" si="53">SUM(G17:G24)</f>
        <v>58.665000000000006</v>
      </c>
      <c r="H16" s="54">
        <f t="shared" ref="H16" si="54">SUM(H17:H24)</f>
        <v>58.975999999999999</v>
      </c>
      <c r="I16" s="54">
        <f t="shared" ref="I16" si="55">SUM(I17:I24)</f>
        <v>61.765000000000001</v>
      </c>
      <c r="J16" s="54">
        <f t="shared" ref="J16" si="56">SUM(J17:J24)</f>
        <v>68.50500000000001</v>
      </c>
      <c r="K16" s="54">
        <f t="shared" ref="K16" si="57">SUM(K17:K24)</f>
        <v>68.259999999999991</v>
      </c>
      <c r="L16" s="54">
        <f t="shared" ref="L16" si="58">SUM(L17:L24)</f>
        <v>75.876000000000005</v>
      </c>
      <c r="M16" s="54">
        <f t="shared" ref="M16" si="59">SUM(M17:M24)</f>
        <v>81.923999999999992</v>
      </c>
      <c r="N16" s="54">
        <f t="shared" ref="N16" si="60">SUM(N17:N24)</f>
        <v>82.201999999999998</v>
      </c>
      <c r="O16" s="54">
        <f t="shared" ref="O16" si="61">SUM(O17:O24)</f>
        <v>85.392999999999986</v>
      </c>
      <c r="P16" s="54">
        <f t="shared" ref="P16" si="62">SUM(P17:P24)</f>
        <v>87.844999999999985</v>
      </c>
      <c r="Q16" s="54">
        <f t="shared" ref="Q16" si="63">SUM(Q17:Q24)</f>
        <v>90.037999999999997</v>
      </c>
      <c r="R16" s="54">
        <f t="shared" ref="R16" si="64">SUM(R17:R24)</f>
        <v>91.09</v>
      </c>
      <c r="S16" s="54">
        <f t="shared" ref="S16" si="65">SUM(S17:S24)</f>
        <v>93.915999999999997</v>
      </c>
      <c r="T16" s="54">
        <f t="shared" ref="T16" si="66">SUM(T17:T24)</f>
        <v>99.39200000000001</v>
      </c>
      <c r="U16" s="54">
        <f t="shared" ref="U16" si="67">SUM(U17:U24)</f>
        <v>100.74400000000001</v>
      </c>
      <c r="V16" s="54">
        <f t="shared" ref="V16" si="68">SUM(V17:V24)</f>
        <v>99.784999999999968</v>
      </c>
      <c r="W16" s="54">
        <f t="shared" ref="W16" si="69">SUM(W17:W24)</f>
        <v>110.84</v>
      </c>
      <c r="X16" s="54">
        <f t="shared" ref="X16" si="70">SUM(X17:X24)</f>
        <v>120.00700000000003</v>
      </c>
      <c r="Y16" s="54">
        <f t="shared" ref="Y16" si="71">SUM(Y17:Y24)</f>
        <v>119.49599999999998</v>
      </c>
      <c r="Z16" s="54">
        <f t="shared" ref="Z16" si="72">SUM(Z17:Z24)</f>
        <v>120.25099999999999</v>
      </c>
      <c r="AA16" s="54">
        <f t="shared" ref="AA16" si="73">SUM(AA17:AA24)</f>
        <v>125.105</v>
      </c>
      <c r="AB16" s="54">
        <f t="shared" ref="AB16" si="74">SUM(AB17:AB24)</f>
        <v>125.072</v>
      </c>
      <c r="AC16" s="54">
        <f t="shared" ref="AC16" si="75">SUM(AC17:AC24)</f>
        <v>130.31399999999996</v>
      </c>
      <c r="AD16" s="54">
        <f t="shared" ref="AD16" si="76">SUM(AD17:AD24)</f>
        <v>132.99200000000002</v>
      </c>
      <c r="AE16" s="54">
        <f t="shared" ref="AE16" si="77">SUM(AE17:AE24)</f>
        <v>134.38400000000001</v>
      </c>
      <c r="AF16" s="54">
        <f t="shared" ref="AF16" si="78">SUM(AF17:AF24)</f>
        <v>133.56399999999996</v>
      </c>
      <c r="AG16" s="54">
        <f t="shared" ref="AG16" si="79">SUM(AG17:AG24)</f>
        <v>127.265</v>
      </c>
      <c r="AH16" s="54">
        <f t="shared" ref="AH16" si="80">SUM(AH17:AH24)</f>
        <v>134.64400000000001</v>
      </c>
      <c r="AI16" s="54">
        <f t="shared" ref="AI16" si="81">SUM(AI17:AI24)</f>
        <v>135.48099999999999</v>
      </c>
      <c r="AJ16" s="54">
        <f t="shared" ref="AJ16" si="82">SUM(AJ17:AJ24)</f>
        <v>137.328</v>
      </c>
      <c r="AK16" s="54">
        <f t="shared" ref="AK16" si="83">SUM(AK17:AK24)</f>
        <v>140.64799999999997</v>
      </c>
      <c r="AL16" s="54">
        <f t="shared" ref="AL16" si="84">SUM(AL17:AL24)</f>
        <v>142.89599999999999</v>
      </c>
      <c r="AM16" s="54">
        <f t="shared" ref="AM16" si="85">SUM(AM17:AM24)</f>
        <v>144.30500000000001</v>
      </c>
      <c r="AN16" s="54">
        <f t="shared" ref="AN16" si="86">SUM(AN17:AN24)</f>
        <v>145.809</v>
      </c>
      <c r="AO16" s="54">
        <f t="shared" ref="AO16" si="87">SUM(AO17:AO24)</f>
        <v>147.417</v>
      </c>
      <c r="AP16" s="54">
        <f t="shared" ref="AP16" si="88">SUM(AP17:AP24)</f>
        <v>149.23599999999999</v>
      </c>
      <c r="AQ16" s="54">
        <f t="shared" ref="AQ16" si="89">SUM(AQ17:AQ24)</f>
        <v>150.74799999999999</v>
      </c>
      <c r="AR16" s="54">
        <f t="shared" ref="AR16" si="90">SUM(AR17:AR24)</f>
        <v>152.15200000000002</v>
      </c>
      <c r="AS16" s="54">
        <f t="shared" ref="AS16" si="91">SUM(AS17:AS24)</f>
        <v>153.57400000000001</v>
      </c>
      <c r="AT16" s="54">
        <f t="shared" ref="AT16" si="92">SUM(AT17:AT24)</f>
        <v>154.99199999999999</v>
      </c>
      <c r="AU16" s="54">
        <f t="shared" ref="AU16" si="93">SUM(AU17:AU24)</f>
        <v>156.39599999999999</v>
      </c>
      <c r="AV16" s="54">
        <f t="shared" ref="AV16" si="94">SUM(AV17:AV24)</f>
        <v>157.798</v>
      </c>
      <c r="AW16" s="54">
        <f t="shared" ref="AW16" si="95">SUM(AW17:AW24)</f>
        <v>158.95799999999994</v>
      </c>
      <c r="AX16" s="54">
        <f t="shared" ref="AX16" si="96">SUM(AX17:AX24)</f>
        <v>160.10900000000001</v>
      </c>
      <c r="AY16" s="54">
        <f t="shared" ref="AY16" si="97">SUM(AY17:AY24)</f>
        <v>161.255</v>
      </c>
      <c r="AZ16" s="54">
        <f t="shared" ref="AZ16" si="98">SUM(AZ17:AZ24)</f>
        <v>162.38299999999998</v>
      </c>
      <c r="BA16" s="54">
        <f t="shared" ref="BA16:BK16" si="99">SUM(BA17:BA24)</f>
        <v>163.49300000000002</v>
      </c>
      <c r="BB16" s="78">
        <f t="shared" si="99"/>
        <v>164.69390772924601</v>
      </c>
      <c r="BC16" s="78">
        <f t="shared" si="99"/>
        <v>165.91648838862301</v>
      </c>
      <c r="BD16" s="78">
        <f t="shared" si="99"/>
        <v>167.16120919094288</v>
      </c>
      <c r="BE16" s="78">
        <f t="shared" si="99"/>
        <v>168.42854928942185</v>
      </c>
      <c r="BF16" s="78">
        <f t="shared" si="99"/>
        <v>169.71900009881733</v>
      </c>
      <c r="BG16" s="78">
        <f t="shared" si="99"/>
        <v>171.0330656253976</v>
      </c>
      <c r="BH16" s="78">
        <f t="shared" si="99"/>
        <v>172.37126280598974</v>
      </c>
      <c r="BI16" s="78">
        <f t="shared" si="99"/>
        <v>173.73412185635806</v>
      </c>
      <c r="BJ16" s="78">
        <f t="shared" si="99"/>
        <v>175.12218662916942</v>
      </c>
      <c r="BK16" s="78">
        <f t="shared" si="99"/>
        <v>176.53601498181274</v>
      </c>
    </row>
    <row r="17" spans="2:63" x14ac:dyDescent="0.3">
      <c r="B17" s="23" t="s">
        <v>71</v>
      </c>
      <c r="C17" s="32">
        <f>SUM(산업E!C7,산업E!C17,산업E!C27,산업E!C38,산업E!C48,산업E!C58)</f>
        <v>11.7</v>
      </c>
      <c r="D17" s="32">
        <f>SUM(산업E!D7,산업E!D17,산업E!D27,산업E!D38,산업E!D48,산업E!D58)</f>
        <v>14.186000000000002</v>
      </c>
      <c r="E17" s="32">
        <f>SUM(산업E!E7,산업E!E17,산업E!E27,산업E!E38,산업E!E48,산업E!E58)</f>
        <v>14.811999999999999</v>
      </c>
      <c r="F17" s="32">
        <f>SUM(산업E!F7,산업E!F17,산업E!F27,산업E!F38,산업E!F48,산업E!F58)</f>
        <v>17.006</v>
      </c>
      <c r="G17" s="32">
        <f>SUM(산업E!G7,산업E!G17,산업E!G27,산업E!G38,산업E!G48,산업E!G58)</f>
        <v>17.456</v>
      </c>
      <c r="H17" s="32">
        <f>SUM(산업E!H7,산업E!H17,산업E!H27,산업E!H38,산업E!H48,산업E!H58)</f>
        <v>18.062999999999995</v>
      </c>
      <c r="I17" s="32">
        <f>SUM(산업E!I7,산업E!I17,산업E!I27,산업E!I38,산업E!I48,산업E!I58)</f>
        <v>18.259</v>
      </c>
      <c r="J17" s="32">
        <f>SUM(산업E!J7,산업E!J17,산업E!J27,산업E!J38,산업E!J48,산업E!J58)</f>
        <v>18.559999999999999</v>
      </c>
      <c r="K17" s="32">
        <f>SUM(산업E!K7,산업E!K17,산업E!K27,산업E!K38,산업E!K48,산업E!K58)</f>
        <v>17.696999999999999</v>
      </c>
      <c r="L17" s="32">
        <f>SUM(산업E!L7,산업E!L17,산업E!L27,산업E!L38,산업E!L48,산업E!L58)</f>
        <v>18.122</v>
      </c>
      <c r="M17" s="32">
        <f>SUM(산업E!M7,산업E!M17,산업E!M27,산업E!M38,산업E!M48,산업E!M58)</f>
        <v>20.677</v>
      </c>
      <c r="N17" s="32">
        <f>SUM(산업E!N7,산업E!N17,산업E!N27,산업E!N38,산업E!N48,산업E!N58)</f>
        <v>21.233000000000001</v>
      </c>
      <c r="O17" s="32">
        <f>SUM(산업E!O7,산업E!O17,산업E!O27,산업E!O38,산업E!O48,산업E!O58)</f>
        <v>22.278999999999996</v>
      </c>
      <c r="P17" s="32">
        <f>SUM(산업E!P7,산업E!P17,산업E!P27,산업E!P38,산업E!P48,산업E!P58)</f>
        <v>23.067</v>
      </c>
      <c r="Q17" s="32">
        <f>SUM(산업E!Q7,산업E!Q17,산업E!Q27,산업E!Q38,산업E!Q48,산업E!Q58)</f>
        <v>23.034000000000002</v>
      </c>
      <c r="R17" s="32">
        <f>SUM(산업E!R7,산업E!R17,산업E!R27,산업E!R38,산업E!R48,산업E!R58)</f>
        <v>22.041999999999998</v>
      </c>
      <c r="S17" s="32">
        <f>SUM(산업E!S7,산업E!S17,산업E!S27,산업E!S38,산업E!S48,산업E!S58)</f>
        <v>22.423000000000002</v>
      </c>
      <c r="T17" s="32">
        <f>SUM(산업E!T7,산업E!T17,산업E!T27,산업E!T38,산업E!T48,산업E!T58)</f>
        <v>23.853999999999999</v>
      </c>
      <c r="U17" s="32">
        <f>SUM(산업E!U7,산업E!U17,산업E!U27,산업E!U38,산업E!U48,산업E!U58)</f>
        <v>25.678999999999998</v>
      </c>
      <c r="V17" s="32">
        <f>SUM(산업E!V7,산업E!V17,산업E!V27,산업E!V38,산업E!V48,산업E!V58)</f>
        <v>23.204999999999998</v>
      </c>
      <c r="W17" s="32">
        <f>SUM(산업E!W7,산업E!W17,산업E!W27,산업E!W38,산업E!W48,산업E!W58)</f>
        <v>28.980999999999998</v>
      </c>
      <c r="X17" s="32">
        <f>SUM(산업E!X7,산업E!X17,산업E!X27,산업E!X38,산업E!X48,산업E!X58)</f>
        <v>34.344000000000001</v>
      </c>
      <c r="Y17" s="32">
        <f>SUM(산업E!Y7,산업E!Y17,산업E!Y27,산업E!Y38,산업E!Y48,산업E!Y58)</f>
        <v>31.919999999999998</v>
      </c>
      <c r="Z17" s="32">
        <f>SUM(산업E!Z7,산업E!Z17,산업E!Z27,산업E!Z38,산업E!Z48,산업E!Z58)</f>
        <v>31.496000000000002</v>
      </c>
      <c r="AA17" s="32">
        <f>SUM(산업E!AA7,산업E!AA17,산업E!AA27,산업E!AA38,산업E!AA48,산업E!AA58)</f>
        <v>34.233999999999995</v>
      </c>
      <c r="AB17" s="32">
        <f>SUM(산업E!AB7,산업E!AB17,산업E!AB27,산업E!AB38,산업E!AB48,산업E!AB58)</f>
        <v>34.167999999999999</v>
      </c>
      <c r="AC17" s="32">
        <f>SUM(산업E!AC7,산업E!AC17,산업E!AC27,산업E!AC38,산업E!AC48,산업E!AC58)</f>
        <v>33.088000000000001</v>
      </c>
      <c r="AD17" s="32">
        <f>SUM(산업E!AD7,산업E!AD17,산업E!AD27,산업E!AD38,산업E!AD48,산업E!AD58)</f>
        <v>32.746000000000002</v>
      </c>
      <c r="AE17" s="32">
        <f>SUM(산업E!AE7,산업E!AE17,산업E!AE27,산업E!AE38,산업E!AE48,산업E!AE58)</f>
        <v>33.242000000000004</v>
      </c>
      <c r="AF17" s="32">
        <f>SUM(산업E!AF7,산업E!AF17,산업E!AF27,산업E!AF38,산업E!AF48,산업E!AF58)</f>
        <v>31.967000000000002</v>
      </c>
      <c r="AG17" s="32">
        <f>SUM(산업E!AG7,산업E!AG17,산업E!AG27,산업E!AG38,산업E!AG48,산업E!AG58)</f>
        <v>30.327999999999996</v>
      </c>
      <c r="AH17" s="32">
        <f>SUM(산업E!AH7,산업E!AH17,산업E!AH27,산업E!AH38,산업E!AH48,산업E!AH58)</f>
        <v>31.458999999999996</v>
      </c>
      <c r="AI17" s="32">
        <f>SUM(산업E!AI7,산업E!AI17,산업E!AI27,산업E!AI38,산업E!AI48,산업E!AI58)</f>
        <v>30.633000000000003</v>
      </c>
      <c r="AJ17" s="32">
        <f>SUM(산업E!AJ7,산업E!AJ17,산업E!AJ27,산업E!AJ38,산업E!AJ48,산업E!AJ58)</f>
        <v>31.600999999999999</v>
      </c>
      <c r="AK17" s="32">
        <f>SUM(산업E!AK7,산업E!AK17,산업E!AK27,산업E!AK38,산업E!AK48,산업E!AK58)</f>
        <v>31.896999999999998</v>
      </c>
      <c r="AL17" s="32">
        <f>SUM(산업E!AL7,산업E!AL17,산업E!AL27,산업E!AL38,산업E!AL48,산업E!AL58)</f>
        <v>32.102000000000004</v>
      </c>
      <c r="AM17" s="32">
        <f>SUM(산업E!AM7,산업E!AM17,산업E!AM27,산업E!AM38,산업E!AM48,산업E!AM58)</f>
        <v>32.262</v>
      </c>
      <c r="AN17" s="32">
        <f>SUM(산업E!AN7,산업E!AN17,산업E!AN27,산업E!AN38,산업E!AN48,산업E!AN58)</f>
        <v>32.401000000000003</v>
      </c>
      <c r="AO17" s="32">
        <f>SUM(산업E!AO7,산업E!AO17,산업E!AO27,산업E!AO38,산업E!AO48,산업E!AO58)</f>
        <v>32.472000000000001</v>
      </c>
      <c r="AP17" s="32">
        <f>SUM(산업E!AP7,산업E!AP17,산업E!AP27,산업E!AP38,산업E!AP48,산업E!AP58)</f>
        <v>32.533999999999999</v>
      </c>
      <c r="AQ17" s="32">
        <f>SUM(산업E!AQ7,산업E!AQ17,산업E!AQ27,산업E!AQ38,산업E!AQ48,산업E!AQ58)</f>
        <v>32.592999999999996</v>
      </c>
      <c r="AR17" s="32">
        <f>SUM(산업E!AR7,산업E!AR17,산업E!AR27,산업E!AR38,산업E!AR48,산업E!AR58)</f>
        <v>32.588000000000001</v>
      </c>
      <c r="AS17" s="32">
        <f>SUM(산업E!AS7,산업E!AS17,산업E!AS27,산업E!AS38,산업E!AS48,산업E!AS58)</f>
        <v>32.590999999999994</v>
      </c>
      <c r="AT17" s="32">
        <f>SUM(산업E!AT7,산업E!AT17,산업E!AT27,산업E!AT38,산업E!AT48,산업E!AT58)</f>
        <v>32.591999999999999</v>
      </c>
      <c r="AU17" s="32">
        <f>SUM(산업E!AU7,산업E!AU17,산업E!AU27,산업E!AU38,산업E!AU48,산업E!AU58)</f>
        <v>32.591000000000001</v>
      </c>
      <c r="AV17" s="32">
        <f>SUM(산업E!AV7,산업E!AV17,산업E!AV27,산업E!AV38,산업E!AV48,산업E!AV58)</f>
        <v>32.588999999999999</v>
      </c>
      <c r="AW17" s="32">
        <f>SUM(산업E!AW7,산업E!AW17,산업E!AW27,산업E!AW38,산업E!AW48,산업E!AW58)</f>
        <v>32.577999999999996</v>
      </c>
      <c r="AX17" s="32">
        <f>SUM(산업E!AX7,산업E!AX17,산업E!AX27,산업E!AX38,산업E!AX48,산업E!AX58)</f>
        <v>32.563000000000002</v>
      </c>
      <c r="AY17" s="32">
        <f>SUM(산업E!AY7,산업E!AY17,산업E!AY27,산업E!AY38,산업E!AY48,산업E!AY58)</f>
        <v>32.548000000000002</v>
      </c>
      <c r="AZ17" s="32">
        <f>SUM(산업E!AZ7,산업E!AZ17,산업E!AZ27,산업E!AZ38,산업E!AZ48,산업E!AZ58)</f>
        <v>32.528999999999996</v>
      </c>
      <c r="BA17" s="32">
        <f>SUM(산업E!BA7,산업E!BA17,산업E!BA27,산업E!BA38,산업E!BA48,산업E!BA58)</f>
        <v>32.506</v>
      </c>
      <c r="BB17" s="79">
        <f>SUM(산업E!BB7,산업E!BB17,산업E!BB27,산업E!BB38,산업E!BB48,산업E!BB58)</f>
        <v>32.490060095392735</v>
      </c>
      <c r="BC17" s="79">
        <f>SUM(산업E!BC7,산업E!BC17,산업E!BC27,산업E!BC38,산업E!BC48,산업E!BC58)</f>
        <v>32.474344289450606</v>
      </c>
      <c r="BD17" s="79">
        <f>SUM(산업E!BD7,산업E!BD17,산업E!BD27,산업E!BD38,산업E!BD48,산업E!BD58)</f>
        <v>32.458854390837985</v>
      </c>
      <c r="BE17" s="79">
        <f>SUM(산업E!BE7,산업E!BE17,산업E!BE27,산업E!BE38,산업E!BE48,산업E!BE58)</f>
        <v>32.443592242329117</v>
      </c>
      <c r="BF17" s="79">
        <f>SUM(산업E!BF7,산업E!BF17,산업E!BF27,산업E!BF38,산업E!BF48,산업E!BF58)</f>
        <v>32.428559721528593</v>
      </c>
      <c r="BG17" s="79">
        <f>SUM(산업E!BG7,산업E!BG17,산업E!BG27,산업E!BG38,산업E!BG48,산업E!BG58)</f>
        <v>32.413758741608227</v>
      </c>
      <c r="BH17" s="79">
        <f>SUM(산업E!BH7,산업E!BH17,산업E!BH27,산업E!BH38,산업E!BH48,산업E!BH58)</f>
        <v>32.39919125206076</v>
      </c>
      <c r="BI17" s="79">
        <f>SUM(산업E!BI7,산업E!BI17,산업E!BI27,산업E!BI38,산업E!BI48,산업E!BI58)</f>
        <v>32.384859239470742</v>
      </c>
      <c r="BJ17" s="79">
        <f>SUM(산업E!BJ7,산업E!BJ17,산업E!BJ27,산업E!BJ38,산업E!BJ48,산업E!BJ58)</f>
        <v>32.370764728303058</v>
      </c>
      <c r="BK17" s="79">
        <f>SUM(산업E!BK7,산업E!BK17,산업E!BK27,산업E!BK38,산업E!BK48,산업E!BK58)</f>
        <v>32.356909781709405</v>
      </c>
    </row>
    <row r="18" spans="2:63" x14ac:dyDescent="0.3">
      <c r="B18" s="23" t="s">
        <v>72</v>
      </c>
      <c r="C18" s="32">
        <f>SUM(산업E!C8,산업E!C18,산업E!C28,산업E!C39,산업E!C49,산업E!C59)</f>
        <v>14.016999999999999</v>
      </c>
      <c r="D18" s="32">
        <f>SUM(산업E!D8,산업E!D18,산업E!D28,산업E!D39,산업E!D49,산업E!D59)</f>
        <v>15.327999999999999</v>
      </c>
      <c r="E18" s="32">
        <f>SUM(산업E!E8,산업E!E18,산업E!E28,산업E!E39,산업E!E49,산업E!E59)</f>
        <v>22.563000000000002</v>
      </c>
      <c r="F18" s="32">
        <f>SUM(산업E!F8,산업E!F18,산업E!F28,산업E!F39,산업E!F49,산업E!F59)</f>
        <v>24.633999999999997</v>
      </c>
      <c r="G18" s="32">
        <f>SUM(산업E!G8,산업E!G18,산업E!G28,산업E!G39,산업E!G49,산업E!G59)</f>
        <v>31.881</v>
      </c>
      <c r="H18" s="32">
        <f>SUM(산업E!H8,산업E!H18,산업E!H28,산업E!H39,산업E!H49,산업E!H59)</f>
        <v>29.507999999999999</v>
      </c>
      <c r="I18" s="32">
        <f>SUM(산업E!I8,산업E!I18,산업E!I28,산업E!I39,산업E!I49,산업E!I59)</f>
        <v>30.651999999999997</v>
      </c>
      <c r="J18" s="32">
        <f>SUM(산업E!J8,산업E!J18,산업E!J28,산업E!J39,산업E!J49,산업E!J59)</f>
        <v>35.691000000000003</v>
      </c>
      <c r="K18" s="32">
        <f>SUM(산업E!K8,산업E!K18,산업E!K28,산업E!K39,산업E!K49,산업E!K59)</f>
        <v>36.533999999999999</v>
      </c>
      <c r="L18" s="32">
        <f>SUM(산업E!L8,산업E!L18,산업E!L28,산업E!L39,산업E!L49,산업E!L59)</f>
        <v>41.518999999999991</v>
      </c>
      <c r="M18" s="32">
        <f>SUM(산업E!M8,산업E!M18,산업E!M28,산업E!M39,산업E!M49,산업E!M59)</f>
        <v>41.978999999999999</v>
      </c>
      <c r="N18" s="32">
        <f>SUM(산업E!N8,산업E!N18,산업E!N28,산업E!N39,산업E!N49,산업E!N59)</f>
        <v>40.909000000000006</v>
      </c>
      <c r="O18" s="32">
        <f>SUM(산업E!O8,산업E!O18,산업E!O28,산업E!O39,산업E!O49,산업E!O59)</f>
        <v>42.04</v>
      </c>
      <c r="P18" s="32">
        <f>SUM(산업E!P8,산업E!P18,산업E!P28,산업E!P39,산업E!P49,산업E!P59)</f>
        <v>41.823999999999991</v>
      </c>
      <c r="Q18" s="32">
        <f>SUM(산업E!Q8,산업E!Q18,산업E!Q28,산업E!Q39,산업E!Q49,산업E!Q59)</f>
        <v>42.67</v>
      </c>
      <c r="R18" s="32">
        <f>SUM(산업E!R8,산업E!R18,산업E!R28,산업E!R39,산업E!R49,산업E!R59)</f>
        <v>43.603000000000002</v>
      </c>
      <c r="S18" s="32">
        <f>SUM(산업E!S8,산업E!S18,산업E!S28,산업E!S39,산업E!S49,산업E!S59)</f>
        <v>44.582999999999998</v>
      </c>
      <c r="T18" s="32">
        <f>SUM(산업E!T8,산업E!T18,산업E!T28,산업E!T39,산업E!T49,산업E!T59)</f>
        <v>47.365000000000002</v>
      </c>
      <c r="U18" s="32">
        <f>SUM(산업E!U8,산업E!U18,산업E!U28,산업E!U39,산업E!U49,산업E!U59)</f>
        <v>45.959000000000003</v>
      </c>
      <c r="V18" s="32">
        <f>SUM(산업E!V8,산업E!V18,산업E!V28,산업E!V39,산업E!V49,산업E!V59)</f>
        <v>47.555</v>
      </c>
      <c r="W18" s="32">
        <f>SUM(산업E!W8,산업E!W18,산업E!W28,산업E!W39,산업E!W49,산업E!W59)</f>
        <v>49.273000000000003</v>
      </c>
      <c r="X18" s="32">
        <f>SUM(산업E!X8,산업E!X18,산업E!X28,산업E!X39,산업E!X49,산업E!X59)</f>
        <v>49.866000000000007</v>
      </c>
      <c r="Y18" s="32">
        <f>SUM(산업E!Y8,산업E!Y18,산업E!Y28,산업E!Y39,산업E!Y49,산업E!Y59)</f>
        <v>50.014000000000003</v>
      </c>
      <c r="Z18" s="32">
        <f>SUM(산업E!Z8,산업E!Z18,산업E!Z28,산업E!Z39,산업E!Z49,산업E!Z59)</f>
        <v>50.171999999999997</v>
      </c>
      <c r="AA18" s="32">
        <f>SUM(산업E!AA8,산업E!AA18,산업E!AA28,산업E!AA39,산업E!AA49,산업E!AA59)</f>
        <v>51.464999999999996</v>
      </c>
      <c r="AB18" s="32">
        <f>SUM(산업E!AB8,산업E!AB18,산업E!AB28,산업E!AB39,산업E!AB49,산업E!AB59)</f>
        <v>53.09</v>
      </c>
      <c r="AC18" s="32">
        <f>SUM(산업E!AC8,산업E!AC18,산업E!AC28,산업E!AC39,산업E!AC49,산업E!AC59)</f>
        <v>57.326999999999998</v>
      </c>
      <c r="AD18" s="32">
        <f>SUM(산업E!AD8,산업E!AD18,산업E!AD28,산업E!AD39,산업E!AD49,산업E!AD59)</f>
        <v>58.32</v>
      </c>
      <c r="AE18" s="32">
        <f>SUM(산업E!AE8,산업E!AE18,산업E!AE28,산업E!AE39,산업E!AE49,산업E!AE59)</f>
        <v>57.204999999999998</v>
      </c>
      <c r="AF18" s="32">
        <f>SUM(산업E!AF8,산업E!AF18,산업E!AF28,산업E!AF39,산업E!AF49,산업E!AF59)</f>
        <v>57.384</v>
      </c>
      <c r="AG18" s="32">
        <f>SUM(산업E!AG8,산업E!AG18,산업E!AG28,산업E!AG39,산업E!AG49,산업E!AG59)</f>
        <v>53.791000000000004</v>
      </c>
      <c r="AH18" s="32">
        <f>SUM(산업E!AH8,산업E!AH18,산업E!AH28,산업E!AH39,산업E!AH49,산업E!AH59)</f>
        <v>57.358000000000004</v>
      </c>
      <c r="AI18" s="32">
        <f>SUM(산업E!AI8,산업E!AI18,산업E!AI28,산업E!AI39,산업E!AI49,산업E!AI59)</f>
        <v>59.137000000000008</v>
      </c>
      <c r="AJ18" s="32">
        <f>SUM(산업E!AJ8,산업E!AJ18,산업E!AJ28,산업E!AJ39,산업E!AJ49,산업E!AJ59)</f>
        <v>60.458000000000006</v>
      </c>
      <c r="AK18" s="32">
        <f>SUM(산업E!AK8,산업E!AK18,산업E!AK28,산업E!AK39,산업E!AK49,산업E!AK59)</f>
        <v>61.822000000000003</v>
      </c>
      <c r="AL18" s="32">
        <f>SUM(산업E!AL8,산업E!AL18,산업E!AL28,산업E!AL39,산업E!AL49,산업E!AL59)</f>
        <v>63.088999999999999</v>
      </c>
      <c r="AM18" s="32">
        <f>SUM(산업E!AM8,산업E!AM18,산업E!AM28,산업E!AM39,산업E!AM49,산업E!AM59)</f>
        <v>63.820999999999998</v>
      </c>
      <c r="AN18" s="32">
        <f>SUM(산업E!AN8,산업E!AN18,산업E!AN28,산업E!AN39,산업E!AN49,산업E!AN59)</f>
        <v>64.593999999999994</v>
      </c>
      <c r="AO18" s="32">
        <f>SUM(산업E!AO8,산업E!AO18,산업E!AO28,산업E!AO39,산업E!AO49,산업E!AO59)</f>
        <v>65.353000000000009</v>
      </c>
      <c r="AP18" s="32">
        <f>SUM(산업E!AP8,산업E!AP18,산업E!AP28,산업E!AP39,산업E!AP49,산업E!AP59)</f>
        <v>66.113</v>
      </c>
      <c r="AQ18" s="32">
        <f>SUM(산업E!AQ8,산업E!AQ18,산업E!AQ28,산업E!AQ39,산업E!AQ49,산업E!AQ59)</f>
        <v>66.882999999999996</v>
      </c>
      <c r="AR18" s="32">
        <f>SUM(산업E!AR8,산업E!AR18,산업E!AR28,산업E!AR39,산업E!AR49,산업E!AR59)</f>
        <v>67.537000000000006</v>
      </c>
      <c r="AS18" s="32">
        <f>SUM(산업E!AS8,산업E!AS18,산업E!AS28,산업E!AS39,산업E!AS49,산업E!AS59)</f>
        <v>68.203000000000003</v>
      </c>
      <c r="AT18" s="32">
        <f>SUM(산업E!AT8,산업E!AT18,산업E!AT28,산업E!AT39,산업E!AT49,산업E!AT59)</f>
        <v>68.878</v>
      </c>
      <c r="AU18" s="32">
        <f>SUM(산업E!AU8,산업E!AU18,산업E!AU28,산업E!AU39,산업E!AU49,산업E!AU59)</f>
        <v>69.564999999999998</v>
      </c>
      <c r="AV18" s="32">
        <f>SUM(산업E!AV8,산업E!AV18,산업E!AV28,산업E!AV39,산업E!AV49,산업E!AV59)</f>
        <v>70.262</v>
      </c>
      <c r="AW18" s="32">
        <f>SUM(산업E!AW8,산업E!AW18,산업E!AW28,산업E!AW39,산업E!AW49,산업E!AW59)</f>
        <v>70.823999999999998</v>
      </c>
      <c r="AX18" s="32">
        <f>SUM(산업E!AX8,산업E!AX18,산업E!AX28,산업E!AX39,산업E!AX49,산업E!AX59)</f>
        <v>71.394999999999996</v>
      </c>
      <c r="AY18" s="32">
        <f>SUM(산업E!AY8,산업E!AY18,산업E!AY28,산업E!AY39,산업E!AY49,산업E!AY59)</f>
        <v>71.969000000000008</v>
      </c>
      <c r="AZ18" s="32">
        <f>SUM(산업E!AZ8,산업E!AZ18,산업E!AZ28,산업E!AZ39,산업E!AZ49,산업E!AZ59)</f>
        <v>72.548999999999992</v>
      </c>
      <c r="BA18" s="32">
        <f>SUM(산업E!BA8,산업E!BA18,산업E!BA28,산업E!BA39,산업E!BA49,산업E!BA59)</f>
        <v>73.137</v>
      </c>
      <c r="BB18" s="79">
        <f>SUM(산업E!BB8,산업E!BB18,산업E!BB28,산업E!BB39,산업E!BB49,산업E!BB59)</f>
        <v>73.727349607806872</v>
      </c>
      <c r="BC18" s="79">
        <f>SUM(산업E!BC8,산업E!BC18,산업E!BC28,산업E!BC39,산업E!BC49,산업E!BC59)</f>
        <v>74.322919555565278</v>
      </c>
      <c r="BD18" s="79">
        <f>SUM(산업E!BD8,산업E!BD18,산업E!BD28,산업E!BD39,산업E!BD49,산업E!BD59)</f>
        <v>74.923755131611856</v>
      </c>
      <c r="BE18" s="79">
        <f>SUM(산업E!BE8,산업E!BE18,산업E!BE28,산업E!BE39,산업E!BE49,산업E!BE59)</f>
        <v>75.529902030945266</v>
      </c>
      <c r="BF18" s="79">
        <f>SUM(산업E!BF8,산업E!BF18,산업E!BF28,산업E!BF39,산업E!BF49,산업E!BF59)</f>
        <v>76.141406358729483</v>
      </c>
      <c r="BG18" s="79">
        <f>SUM(산업E!BG8,산업E!BG18,산업E!BG28,산업E!BG39,산업E!BG49,산업E!BG59)</f>
        <v>76.758314633828746</v>
      </c>
      <c r="BH18" s="79">
        <f>SUM(산업E!BH8,산업E!BH18,산업E!BH28,산업E!BH39,산업E!BH49,산업E!BH59)</f>
        <v>77.380673792374623</v>
      </c>
      <c r="BI18" s="79">
        <f>SUM(산업E!BI8,산업E!BI18,산업E!BI28,산업E!BI39,산업E!BI49,산업E!BI59)</f>
        <v>78.008531191365407</v>
      </c>
      <c r="BJ18" s="79">
        <f>SUM(산업E!BJ8,산업E!BJ18,산업E!BJ28,산업E!BJ39,산업E!BJ49,산업E!BJ59)</f>
        <v>78.641934612298229</v>
      </c>
      <c r="BK18" s="79">
        <f>SUM(산업E!BK8,산업E!BK18,산업E!BK28,산업E!BK39,산업E!BK49,산업E!BK59)</f>
        <v>79.280932264834121</v>
      </c>
    </row>
    <row r="19" spans="2:63" x14ac:dyDescent="0.3">
      <c r="B19" s="23" t="s">
        <v>73</v>
      </c>
      <c r="C19" s="32">
        <f>SUM(산업E!C9,산업E!C19,산업E!C30,산업E!C40,산업E!C50,산업E!C60)</f>
        <v>0.23900000000000002</v>
      </c>
      <c r="D19" s="32">
        <f>SUM(산업E!D9,산업E!D19,산업E!D30,산업E!D40,산업E!D50,산업E!D60)</f>
        <v>0.32</v>
      </c>
      <c r="E19" s="32">
        <f>SUM(산업E!E9,산업E!E19,산업E!E30,산업E!E40,산업E!E50,산업E!E60)</f>
        <v>0.38699999999999996</v>
      </c>
      <c r="F19" s="32">
        <f>SUM(산업E!F9,산업E!F19,산업E!F30,산업E!F40,산업E!F50,산업E!F60)</f>
        <v>0.47699999999999998</v>
      </c>
      <c r="G19" s="32">
        <f>SUM(산업E!G9,산업E!G19,산업E!G30,산업E!G40,산업E!G50,산업E!G60)</f>
        <v>0.6160000000000001</v>
      </c>
      <c r="H19" s="32">
        <f>SUM(산업E!H9,산업E!H19,산업E!H30,산업E!H40,산업E!H50,산업E!H60)</f>
        <v>0.874</v>
      </c>
      <c r="I19" s="32">
        <f>SUM(산업E!I9,산업E!I19,산업E!I30,산업E!I40,산업E!I50,산업E!I60)</f>
        <v>1.159</v>
      </c>
      <c r="J19" s="32">
        <f>SUM(산업E!J9,산업E!J19,산업E!J30,산업E!J40,산업E!J50,산업E!J60)</f>
        <v>1.504</v>
      </c>
      <c r="K19" s="32">
        <f>SUM(산업E!K9,산업E!K19,산업E!K30,산업E!K40,산업E!K50,산업E!K60)</f>
        <v>1.823</v>
      </c>
      <c r="L19" s="32">
        <f>SUM(산업E!L9,산업E!L19,산업E!L30,산업E!L40,산업E!L50,산업E!L60)</f>
        <v>2.5419999999999998</v>
      </c>
      <c r="M19" s="32">
        <f>SUM(산업E!M9,산업E!M19,산업E!M30,산업E!M40,산업E!M50,산업E!M60)</f>
        <v>3.5110000000000001</v>
      </c>
      <c r="N19" s="32">
        <f>SUM(산업E!N9,산업E!N19,산업E!N30,산업E!N40,산업E!N50,산업E!N60)</f>
        <v>4.1669999999999998</v>
      </c>
      <c r="O19" s="32">
        <f>SUM(산업E!O9,산업E!O19,산업E!O30,산업E!O40,산업E!O50,산업E!O60)</f>
        <v>4.5960000000000001</v>
      </c>
      <c r="P19" s="32">
        <f>SUM(산업E!P9,산업E!P19,산업E!P30,산업E!P40,산업E!P50,산업E!P60)</f>
        <v>4.7560000000000002</v>
      </c>
      <c r="Q19" s="32">
        <f>SUM(산업E!Q9,산업E!Q19,산업E!Q30,산업E!Q40,산업E!Q50,산업E!Q60)</f>
        <v>5.1269999999999998</v>
      </c>
      <c r="R19" s="32">
        <f>SUM(산업E!R9,산업E!R19,산업E!R30,산업E!R40,산업E!R50,산업E!R60)</f>
        <v>5.266</v>
      </c>
      <c r="S19" s="32">
        <f>SUM(산업E!S9,산업E!S19,산업E!S30,산업E!S40,산업E!S50,산업E!S60)</f>
        <v>6.1450000000000005</v>
      </c>
      <c r="T19" s="32">
        <f>SUM(산업E!T9,산업E!T19,산업E!T30,산업E!T40,산업E!T50,산업E!T60)</f>
        <v>6.0629999999999988</v>
      </c>
      <c r="U19" s="32">
        <f>SUM(산업E!U9,산업E!U19,산업E!U30,산업E!U40,산업E!U50,산업E!U60)</f>
        <v>6.5529999999999999</v>
      </c>
      <c r="V19" s="32">
        <f>SUM(산업E!V9,산업E!V19,산업E!V30,산업E!V40,산업E!V50,산업E!V60)</f>
        <v>6.8620000000000001</v>
      </c>
      <c r="W19" s="32">
        <f>SUM(산업E!W9,산업E!W19,산업E!W30,산업E!W40,산업E!W50,산업E!W60)</f>
        <v>8.5030000000000001</v>
      </c>
      <c r="X19" s="32">
        <f>SUM(산업E!X9,산업E!X19,산업E!X30,산업E!X40,산업E!X50,산업E!X60)</f>
        <v>9.6739999999999995</v>
      </c>
      <c r="Y19" s="32">
        <f>SUM(산업E!Y9,산업E!Y19,산업E!Y30,산업E!Y40,산업E!Y50,산업E!Y60)</f>
        <v>10.702999999999999</v>
      </c>
      <c r="Z19" s="32">
        <f>SUM(산업E!Z9,산업E!Z19,산업E!Z30,산업E!Z40,산업E!Z50,산업E!Z60)</f>
        <v>11.097999999999999</v>
      </c>
      <c r="AA19" s="32">
        <f>SUM(산업E!AA9,산업E!AA19,산업E!AA30,산업E!AA40,산업E!AA50,산업E!AA60)</f>
        <v>10.079000000000001</v>
      </c>
      <c r="AB19" s="32">
        <f>SUM(산업E!AB9,산업E!AB19,산업E!AB30,산업E!AB40,산업E!AB50,산업E!AB60)</f>
        <v>8.9429999999999996</v>
      </c>
      <c r="AC19" s="32">
        <f>SUM(산업E!AC9,산업E!AC19,산업E!AC30,산업E!AC40,산업E!AC50,산업E!AC60)</f>
        <v>9.4089999999999989</v>
      </c>
      <c r="AD19" s="32">
        <f>SUM(산업E!AD9,산업E!AD19,산업E!AD30,산업E!AD40,산업E!AD50,산업E!AD60)</f>
        <v>10.214000000000002</v>
      </c>
      <c r="AE19" s="32">
        <f>SUM(산업E!AE9,산업E!AE19,산업E!AE30,산업E!AE40,산업E!AE50,산업E!AE60)</f>
        <v>11.623999999999999</v>
      </c>
      <c r="AF19" s="32">
        <f>SUM(산업E!AF9,산업E!AF19,산업E!AF30,산업E!AF40,산업E!AF50,산업E!AF60)</f>
        <v>11.928000000000001</v>
      </c>
      <c r="AG19" s="32">
        <f>SUM(산업E!AG9,산업E!AG19,산업E!AG30,산업E!AG40,산업E!AG50,산업E!AG60)</f>
        <v>11.224</v>
      </c>
      <c r="AH19" s="32">
        <f>SUM(산업E!AH9,산업E!AH19,산업E!AH30,산업E!AH40,산업E!AH50,산업E!AH60)</f>
        <v>12.25</v>
      </c>
      <c r="AI19" s="32">
        <f>SUM(산업E!AI9,산업E!AI19,산업E!AI30,산업E!AI40,산업E!AI50,산업E!AI60)</f>
        <v>12.167000000000002</v>
      </c>
      <c r="AJ19" s="32">
        <f>SUM(산업E!AJ9,산업E!AJ19,산업E!AJ30,산업E!AJ40,산업E!AJ50,산업E!AJ60)</f>
        <v>12.028</v>
      </c>
      <c r="AK19" s="32">
        <f>SUM(산업E!AK9,산업E!AK19,산업E!AK30,산업E!AK40,산업E!AK50,산업E!AK60)</f>
        <v>12.279999999999998</v>
      </c>
      <c r="AL19" s="32">
        <f>SUM(산업E!AL9,산업E!AL19,산업E!AL30,산업E!AL40,산업E!AL50,산업E!AL60)</f>
        <v>12.371</v>
      </c>
      <c r="AM19" s="32">
        <f>SUM(산업E!AM9,산업E!AM19,산업E!AM30,산업E!AM40,산업E!AM50,산업E!AM60)</f>
        <v>12.452</v>
      </c>
      <c r="AN19" s="32">
        <f>SUM(산업E!AN9,산업E!AN19,산업E!AN30,산업E!AN40,산업E!AN50,산업E!AN60)</f>
        <v>12.545999999999999</v>
      </c>
      <c r="AO19" s="32">
        <f>SUM(산업E!AO9,산업E!AO19,산업E!AO30,산업E!AO40,산업E!AO50,산업E!AO60)</f>
        <v>12.621</v>
      </c>
      <c r="AP19" s="32">
        <f>SUM(산업E!AP9,산업E!AP19,산업E!AP30,산업E!AP40,산업E!AP50,산업E!AP60)</f>
        <v>12.682</v>
      </c>
      <c r="AQ19" s="32">
        <f>SUM(산업E!AQ9,산업E!AQ19,산업E!AQ30,산업E!AQ40,산업E!AQ50,산업E!AQ60)</f>
        <v>12.733000000000001</v>
      </c>
      <c r="AR19" s="32">
        <f>SUM(산업E!AR9,산업E!AR19,산업E!AR30,산업E!AR40,산업E!AR50,산업E!AR60)</f>
        <v>12.762</v>
      </c>
      <c r="AS19" s="32">
        <f>SUM(산업E!AS9,산업E!AS19,산업E!AS30,산업E!AS40,산업E!AS50,산업E!AS60)</f>
        <v>12.787999999999998</v>
      </c>
      <c r="AT19" s="32">
        <f>SUM(산업E!AT9,산업E!AT19,산업E!AT30,산업E!AT40,산업E!AT50,산업E!AT60)</f>
        <v>12.813000000000001</v>
      </c>
      <c r="AU19" s="32">
        <f>SUM(산업E!AU9,산업E!AU19,산업E!AU30,산업E!AU40,산업E!AU50,산업E!AU60)</f>
        <v>12.832000000000001</v>
      </c>
      <c r="AV19" s="32">
        <f>SUM(산업E!AV9,산업E!AV19,산업E!AV30,산업E!AV40,산업E!AV50,산업E!AV60)</f>
        <v>12.849</v>
      </c>
      <c r="AW19" s="32">
        <f>SUM(산업E!AW9,산업E!AW19,산업E!AW30,산업E!AW40,산업E!AW50,산업E!AW60)</f>
        <v>12.854000000000001</v>
      </c>
      <c r="AX19" s="32">
        <f>SUM(산업E!AX9,산업E!AX19,산업E!AX30,산업E!AX40,산업E!AX50,산업E!AX60)</f>
        <v>12.857999999999999</v>
      </c>
      <c r="AY19" s="32">
        <f>SUM(산업E!AY9,산업E!AY19,산업E!AY30,산업E!AY40,산업E!AY50,산업E!AY60)</f>
        <v>12.859000000000002</v>
      </c>
      <c r="AZ19" s="32">
        <f>SUM(산업E!AZ9,산업E!AZ19,산업E!AZ30,산업E!AZ40,산업E!AZ50,산업E!AZ60)</f>
        <v>12.856999999999999</v>
      </c>
      <c r="BA19" s="32">
        <f>SUM(산업E!BA9,산업E!BA19,산업E!BA30,산업E!BA40,산업E!BA50,산업E!BA60)</f>
        <v>12.85</v>
      </c>
      <c r="BB19" s="79">
        <f>SUM(산업E!BB9,산업E!BB19,산업E!BB30,산업E!BB40,산업E!BB50,산업E!BB60)</f>
        <v>12.851739004142484</v>
      </c>
      <c r="BC19" s="79">
        <f>SUM(산업E!BC9,산업E!BC19,산업E!BC30,산업E!BC40,산업E!BC50,산업E!BC60)</f>
        <v>12.853997165244454</v>
      </c>
      <c r="BD19" s="79">
        <f>SUM(산업E!BD9,산업E!BD19,산업E!BD30,산업E!BD40,산업E!BD50,산업E!BD60)</f>
        <v>12.856777228689419</v>
      </c>
      <c r="BE19" s="79">
        <f>SUM(산업E!BE9,산업E!BE19,산업E!BE30,산업E!BE40,산업E!BE50,산업E!BE60)</f>
        <v>12.86008199436789</v>
      </c>
      <c r="BF19" s="79">
        <f>SUM(산업E!BF9,산업E!BF19,산업E!BF30,산업E!BF40,산업E!BF50,산업E!BF60)</f>
        <v>12.86391431717084</v>
      </c>
      <c r="BG19" s="79">
        <f>SUM(산업E!BG9,산업E!BG19,산업E!BG30,산업E!BG40,산업E!BG50,산업E!BG60)</f>
        <v>12.868277107490036</v>
      </c>
      <c r="BH19" s="79">
        <f>SUM(산업E!BH9,산업E!BH19,산업E!BH30,산업E!BH40,산업E!BH50,산업E!BH60)</f>
        <v>12.873173331725372</v>
      </c>
      <c r="BI19" s="79">
        <f>SUM(산업E!BI9,산업E!BI19,산업E!BI30,산업E!BI40,산업E!BI50,산업E!BI60)</f>
        <v>12.878606012799263</v>
      </c>
      <c r="BJ19" s="79">
        <f>SUM(산업E!BJ9,산업E!BJ19,산업E!BJ30,산업E!BJ40,산업E!BJ50,산업E!BJ60)</f>
        <v>12.884578230678143</v>
      </c>
      <c r="BK19" s="79">
        <f>SUM(산업E!BK9,산업E!BK19,산업E!BK30,산업E!BK40,산업E!BK50,산업E!BK60)</f>
        <v>12.89109312290118</v>
      </c>
    </row>
    <row r="20" spans="2:63" x14ac:dyDescent="0.3">
      <c r="B20" s="23" t="s">
        <v>219</v>
      </c>
      <c r="C20" s="32">
        <f>SUM(산업E!C10,산업E!C20,산업E!C31,산업E!C41,산업E!C51,산업E!C61)</f>
        <v>5.8830000000000009</v>
      </c>
      <c r="D20" s="32">
        <f>SUM(산업E!D10,산업E!D20,산업E!D31,산업E!D41,산업E!D51,산업E!D61)</f>
        <v>6.6549999999999994</v>
      </c>
      <c r="E20" s="32">
        <f>SUM(산업E!E10,산업E!E20,산업E!E31,산업E!E41,산업E!E51,산업E!E61)</f>
        <v>7.2890000000000015</v>
      </c>
      <c r="F20" s="32">
        <f>SUM(산업E!F10,산업E!F20,산업E!F31,산업E!F41,산업E!F51,산업E!F61)</f>
        <v>7.8749999999999991</v>
      </c>
      <c r="G20" s="32">
        <f>SUM(산업E!G10,산업E!G20,산업E!G31,산업E!G41,산업E!G51,산업E!G61)</f>
        <v>8.7120000000000015</v>
      </c>
      <c r="H20" s="32">
        <f>SUM(산업E!H10,산업E!H20,산업E!H31,산업E!H41,산업E!H51,산업E!H61)</f>
        <v>9.5949999999999989</v>
      </c>
      <c r="I20" s="32">
        <f>SUM(산업E!I10,산업E!I20,산업E!I31,산업E!I41,산업E!I51,산업E!I61)</f>
        <v>10.581000000000001</v>
      </c>
      <c r="J20" s="32">
        <f>SUM(산업E!J10,산업E!J20,산업E!J31,산업E!J41,산업E!J51,산업E!J61)</f>
        <v>11.558</v>
      </c>
      <c r="K20" s="32">
        <f>SUM(산업E!K10,산업E!K20,산업E!K31,산업E!K41,산업E!K51,산업E!K61)</f>
        <v>10.861999999999998</v>
      </c>
      <c r="L20" s="32">
        <f>SUM(산업E!L10,산업E!L20,산업E!L31,산업E!L41,산업E!L51,산업E!L61)</f>
        <v>12.046000000000001</v>
      </c>
      <c r="M20" s="32">
        <f>SUM(산업E!M10,산업E!M20,산업E!M31,산업E!M41,산업E!M51,산업E!M61)</f>
        <v>13.003</v>
      </c>
      <c r="N20" s="32">
        <f>SUM(산업E!N10,산업E!N20,산업E!N31,산업E!N41,산업E!N51,산업E!N61)</f>
        <v>13.218999999999999</v>
      </c>
      <c r="O20" s="32">
        <f>SUM(산업E!O10,산업E!O20,산업E!O31,산업E!O41,산업E!O51,산업E!O61)</f>
        <v>13.798</v>
      </c>
      <c r="P20" s="32">
        <f>SUM(산업E!P10,산업E!P20,산업E!P31,산업E!P41,산업E!P51,산업E!P61)</f>
        <v>14.818000000000001</v>
      </c>
      <c r="Q20" s="32">
        <f>SUM(산업E!Q10,산업E!Q20,산업E!Q31,산업E!Q41,산업E!Q51,산업E!Q61)</f>
        <v>15.702999999999999</v>
      </c>
      <c r="R20" s="32">
        <f>SUM(산업E!R10,산업E!R20,산업E!R31,산업E!R41,산업E!R51,산업E!R61)</f>
        <v>16.268000000000001</v>
      </c>
      <c r="S20" s="32">
        <f>SUM(산업E!S10,산업E!S20,산업E!S31,산업E!S41,산업E!S51,산업E!S61)</f>
        <v>16.806000000000001</v>
      </c>
      <c r="T20" s="32">
        <f>SUM(산업E!T10,산업E!T20,산업E!T31,산업E!T41,산업E!T51,산업E!T61)</f>
        <v>17.893000000000001</v>
      </c>
      <c r="U20" s="32">
        <f>SUM(산업E!U10,산업E!U20,산업E!U31,산업E!U41,산업E!U51,산업E!U61)</f>
        <v>18.423999999999999</v>
      </c>
      <c r="V20" s="32">
        <f>SUM(산업E!V10,산업E!V20,산업E!V31,산업E!V41,산업E!V51,산업E!V61)</f>
        <v>17.885999999999999</v>
      </c>
      <c r="W20" s="32">
        <f>SUM(산업E!W10,산업E!W20,산업E!W31,산업E!W41,산업E!W51,산업E!W61)</f>
        <v>20.070999999999998</v>
      </c>
      <c r="X20" s="32">
        <f>SUM(산업E!X10,산업E!X20,산업E!X31,산업E!X41,산업E!X51,산업E!X61)</f>
        <v>21.720999999999997</v>
      </c>
      <c r="Y20" s="32">
        <f>SUM(산업E!Y10,산업E!Y20,산업E!Y31,산업E!Y41,산업E!Y51,산업E!Y61)</f>
        <v>22.606000000000002</v>
      </c>
      <c r="Z20" s="32">
        <f>SUM(산업E!Z10,산업E!Z20,산업E!Z31,산업E!Z41,산업E!Z51,산업E!Z61)</f>
        <v>22.992000000000004</v>
      </c>
      <c r="AA20" s="32">
        <f>SUM(산업E!AA10,산업E!AA20,산업E!AA31,산업E!AA41,산업E!AA51,산업E!AA61)</f>
        <v>23.721</v>
      </c>
      <c r="AB20" s="32">
        <f>SUM(산업E!AB10,산업E!AB20,산업E!AB31,산업E!AB41,산업E!AB51,산업E!AB61)</f>
        <v>23.172000000000001</v>
      </c>
      <c r="AC20" s="32">
        <f>SUM(산업E!AC10,산업E!AC20,산업E!AC31,산업E!AC41,산업E!AC51,산업E!AC61)</f>
        <v>23.887</v>
      </c>
      <c r="AD20" s="32">
        <f>SUM(산업E!AD10,산업E!AD20,산업E!AD31,산업E!AD41,산업E!AD51,산업E!AD61)</f>
        <v>24.900999999999996</v>
      </c>
      <c r="AE20" s="32">
        <f>SUM(산업E!AE10,산업E!AE20,산업E!AE31,산업E!AE41,산업E!AE51,산업E!AE61)</f>
        <v>25.280999999999999</v>
      </c>
      <c r="AF20" s="32">
        <f>SUM(산업E!AF10,산업E!AF20,산업E!AF31,산업E!AF41,산업E!AF51,산업E!AF61)</f>
        <v>24.877000000000002</v>
      </c>
      <c r="AG20" s="32">
        <f>SUM(산업E!AG10,산업E!AG20,산업E!AG31,산업E!AG41,산업E!AG51,산업E!AG61)</f>
        <v>24.294999999999998</v>
      </c>
      <c r="AH20" s="32">
        <f>SUM(산업E!AH10,산업E!AH20,산업E!AH31,산업E!AH41,산업E!AH51,산업E!AH61)</f>
        <v>25.353000000000002</v>
      </c>
      <c r="AI20" s="32">
        <f>SUM(산업E!AI10,산업E!AI20,산업E!AI31,산업E!AI41,산업E!AI51,산업E!AI61)</f>
        <v>25.725999999999999</v>
      </c>
      <c r="AJ20" s="32">
        <f>SUM(산업E!AJ10,산업E!AJ20,산업E!AJ31,산업E!AJ41,산업E!AJ51,산업E!AJ61)</f>
        <v>25.604999999999997</v>
      </c>
      <c r="AK20" s="32">
        <f>SUM(산업E!AK10,산업E!AK20,산업E!AK31,산업E!AK41,산업E!AK51,산업E!AK61)</f>
        <v>26.698999999999998</v>
      </c>
      <c r="AL20" s="32">
        <f>SUM(산업E!AL10,산업E!AL20,산업E!AL31,산업E!AL41,산업E!AL51,산업E!AL61)</f>
        <v>27.283000000000001</v>
      </c>
      <c r="AM20" s="32">
        <f>SUM(산업E!AM10,산업E!AM20,산업E!AM31,산업E!AM41,산업E!AM51,산업E!AM61)</f>
        <v>27.656000000000002</v>
      </c>
      <c r="AN20" s="32">
        <f>SUM(산업E!AN10,산업E!AN20,산업E!AN31,산업E!AN41,산업E!AN51,산업E!AN61)</f>
        <v>28.085999999999999</v>
      </c>
      <c r="AO20" s="32">
        <f>SUM(산업E!AO10,산업E!AO20,산업E!AO31,산업E!AO41,산업E!AO51,산업E!AO61)</f>
        <v>28.716999999999999</v>
      </c>
      <c r="AP20" s="32">
        <f>SUM(산업E!AP10,산업E!AP20,산업E!AP31,산업E!AP41,산업E!AP51,산업E!AP61)</f>
        <v>29.576000000000001</v>
      </c>
      <c r="AQ20" s="32">
        <f>SUM(산업E!AQ10,산업E!AQ20,산업E!AQ31,산업E!AQ41,산업E!AQ51,산업E!AQ61)</f>
        <v>30.135999999999996</v>
      </c>
      <c r="AR20" s="32">
        <f>SUM(산업E!AR10,산업E!AR20,산업E!AR31,산업E!AR41,산업E!AR51,산업E!AR61)</f>
        <v>30.794000000000004</v>
      </c>
      <c r="AS20" s="32">
        <f>SUM(산업E!AS10,산업E!AS20,산업E!AS31,산업E!AS41,산업E!AS51,산업E!AS61)</f>
        <v>31.448999999999998</v>
      </c>
      <c r="AT20" s="32">
        <f>SUM(산업E!AT10,산업E!AT20,산업E!AT31,산업E!AT41,산업E!AT51,산업E!AT61)</f>
        <v>32.094999999999999</v>
      </c>
      <c r="AU20" s="32">
        <f>SUM(산업E!AU10,산업E!AU20,산업E!AU31,산업E!AU41,산업E!AU51,산업E!AU61)</f>
        <v>32.725000000000001</v>
      </c>
      <c r="AV20" s="32">
        <f>SUM(산업E!AV10,산업E!AV20,산업E!AV31,산업E!AV41,산업E!AV51,산업E!AV61)</f>
        <v>33.344999999999999</v>
      </c>
      <c r="AW20" s="32">
        <f>SUM(산업E!AW10,산업E!AW20,산업E!AW31,산업E!AW41,산업E!AW51,산업E!AW61)</f>
        <v>33.887</v>
      </c>
      <c r="AX20" s="32">
        <f>SUM(산업E!AX10,산업E!AX20,산업E!AX31,산업E!AX41,산업E!AX51,산업E!AX61)</f>
        <v>34.418999999999997</v>
      </c>
      <c r="AY20" s="32">
        <f>SUM(산업E!AY10,산업E!AY20,산업E!AY31,산업E!AY41,산업E!AY51,산업E!AY61)</f>
        <v>34.942999999999998</v>
      </c>
      <c r="AZ20" s="32">
        <f>SUM(산업E!AZ10,산업E!AZ20,산업E!AZ31,산업E!AZ41,산업E!AZ51,산업E!AZ61)</f>
        <v>35.451000000000001</v>
      </c>
      <c r="BA20" s="32">
        <f>SUM(산업E!BA10,산업E!BA20,산업E!BA31,산업E!BA41,산업E!BA51,산업E!BA61)</f>
        <v>35.943000000000005</v>
      </c>
      <c r="BB20" s="79">
        <f>SUM(산업E!BB10,산업E!BB20,산업E!BB31,산업E!BB41,산업E!BB51,산업E!BB61)</f>
        <v>36.504374551183311</v>
      </c>
      <c r="BC20" s="79">
        <f>SUM(산업E!BC10,산업E!BC20,산업E!BC31,산업E!BC41,산업E!BC51,산업E!BC61)</f>
        <v>37.080572988246367</v>
      </c>
      <c r="BD20" s="79">
        <f>SUM(산업E!BD10,산업E!BD20,산업E!BD31,산업E!BD41,산업E!BD51,산업E!BD61)</f>
        <v>37.672002123215044</v>
      </c>
      <c r="BE20" s="79">
        <f>SUM(산업E!BE10,산업E!BE20,산업E!BE31,산업E!BE41,산업E!BE51,산업E!BE61)</f>
        <v>38.279080064106012</v>
      </c>
      <c r="BF20" s="79">
        <f>SUM(산업E!BF10,산업E!BF20,산업E!BF31,산업E!BF41,산업E!BF51,산업E!BF61)</f>
        <v>38.902236529130661</v>
      </c>
      <c r="BG20" s="79">
        <f>SUM(산업E!BG10,산업E!BG20,산업E!BG31,산업E!BG41,산업E!BG51,산업E!BG61)</f>
        <v>39.5419131696422</v>
      </c>
      <c r="BH20" s="79">
        <f>SUM(산업E!BH10,산업E!BH20,산업E!BH31,산업E!BH41,산업E!BH51,산업E!BH61)</f>
        <v>40.198563902068969</v>
      </c>
      <c r="BI20" s="79">
        <f>SUM(산업E!BI10,산업E!BI20,산업E!BI31,산업E!BI41,산업E!BI51,산업E!BI61)</f>
        <v>40.872655249084346</v>
      </c>
      <c r="BJ20" s="79">
        <f>SUM(산업E!BJ10,산업E!BJ20,산업E!BJ31,산업E!BJ41,산업E!BJ51,산업E!BJ61)</f>
        <v>41.564666690269981</v>
      </c>
      <c r="BK20" s="79">
        <f>SUM(산업E!BK10,산업E!BK20,산업E!BK31,산업E!BK41,산업E!BK51,산업E!BK61)</f>
        <v>42.275091022536685</v>
      </c>
    </row>
    <row r="21" spans="2:63" x14ac:dyDescent="0.3">
      <c r="B21" s="23" t="s">
        <v>220</v>
      </c>
      <c r="C21" s="32">
        <f>SUM(산업E!C11,산업E!C21,산업E!C32,산업E!C42,산업E!C52,산업E!C62)</f>
        <v>0</v>
      </c>
      <c r="D21" s="32">
        <f>SUM(산업E!D11,산업E!D21,산업E!D32,산업E!D42,산업E!D52,산업E!D62)</f>
        <v>0</v>
      </c>
      <c r="E21" s="32">
        <f>SUM(산업E!E11,산업E!E21,산업E!E32,산업E!E42,산업E!E52,산업E!E62)</f>
        <v>0</v>
      </c>
      <c r="F21" s="32">
        <f>SUM(산업E!F11,산업E!F21,산업E!F32,산업E!F42,산업E!F52,산업E!F62)</f>
        <v>0</v>
      </c>
      <c r="G21" s="32">
        <f>SUM(산업E!G11,산업E!G21,산업E!G32,산업E!G42,산업E!G52,산업E!G62)</f>
        <v>0</v>
      </c>
      <c r="H21" s="32">
        <f>SUM(산업E!H11,산업E!H21,산업E!H32,산업E!H42,산업E!H52,산업E!H62)</f>
        <v>0.90300000000000002</v>
      </c>
      <c r="I21" s="32">
        <f>SUM(산업E!I11,산업E!I21,산업E!I32,산업E!I42,산업E!I52,산업E!I62)</f>
        <v>1.101</v>
      </c>
      <c r="J21" s="32">
        <f>SUM(산업E!J11,산업E!J21,산업E!J32,산업E!J42,산업E!J52,산업E!J62)</f>
        <v>1.159</v>
      </c>
      <c r="K21" s="32">
        <f>SUM(산업E!K11,산업E!K21,산업E!K32,산업E!K42,산업E!K52,산업E!K62)</f>
        <v>1.097</v>
      </c>
      <c r="L21" s="32">
        <f>SUM(산업E!L11,산업E!L21,산업E!L32,산업E!L42,산업E!L52,산업E!L62)</f>
        <v>1.391</v>
      </c>
      <c r="M21" s="32">
        <f>SUM(산업E!M11,산업E!M21,산업E!M32,산업E!M42,산업E!M52,산업E!M62)</f>
        <v>2.13</v>
      </c>
      <c r="N21" s="32">
        <f>SUM(산업E!N11,산업E!N21,산업E!N32,산업E!N42,산업E!N52,산업E!N62)</f>
        <v>2.0619999999999998</v>
      </c>
      <c r="O21" s="32">
        <f>SUM(산업E!O11,산업E!O21,산업E!O32,산업E!O42,산업E!O52,산업E!O62)</f>
        <v>2.137</v>
      </c>
      <c r="P21" s="32">
        <f>SUM(산업E!P11,산업E!P21,산업E!P32,산업E!P42,산업E!P52,산업E!P62)</f>
        <v>2.7469999999999999</v>
      </c>
      <c r="Q21" s="32">
        <f>SUM(산업E!Q11,산업E!Q21,산업E!Q32,산업E!Q42,산업E!Q52,산업E!Q62)</f>
        <v>2.7469999999999999</v>
      </c>
      <c r="R21" s="32">
        <f>SUM(산업E!R11,산업E!R21,산업E!R32,산업E!R42,산업E!R52,산업E!R62)</f>
        <v>2.7390000000000003</v>
      </c>
      <c r="S21" s="32">
        <f>SUM(산업E!S11,산업E!S21,산업E!S32,산업E!S42,산업E!S52,산업E!S62)</f>
        <v>2.7990000000000004</v>
      </c>
      <c r="T21" s="32">
        <f>SUM(산업E!T11,산업E!T21,산업E!T32,산업E!T42,산업E!T52,산업E!T62)</f>
        <v>2.9210000000000003</v>
      </c>
      <c r="U21" s="32">
        <f>SUM(산업E!U11,산업E!U21,산업E!U32,산업E!U42,산업E!U52,산업E!U62)</f>
        <v>2.6879999999999997</v>
      </c>
      <c r="V21" s="32">
        <f>SUM(산업E!V11,산업E!V21,산업E!V32,산업E!V42,산업E!V52,산업E!V62)</f>
        <v>2.7010000000000001</v>
      </c>
      <c r="W21" s="32">
        <f>SUM(산업E!W11,산업E!W21,산업E!W32,산업E!W42,산업E!W52,산업E!W62)</f>
        <v>2.4950000000000001</v>
      </c>
      <c r="X21" s="32">
        <f>SUM(산업E!X11,산업E!X21,산업E!X32,산업E!X42,산업E!X52,산업E!X62)</f>
        <v>2.6139999999999999</v>
      </c>
      <c r="Y21" s="32">
        <f>SUM(산업E!Y11,산업E!Y21,산업E!Y32,산업E!Y42,산업E!Y52,산업E!Y62)</f>
        <v>2.2489999999999997</v>
      </c>
      <c r="Z21" s="32">
        <f>SUM(산업E!Z11,산업E!Z21,산업E!Z32,산업E!Z42,산업E!Z52,산업E!Z62)</f>
        <v>2.1749999999999998</v>
      </c>
      <c r="AA21" s="32">
        <f>SUM(산업E!AA11,산업E!AA21,산업E!AA32,산업E!AA42,산업E!AA52,산업E!AA62)</f>
        <v>2.6399999999999997</v>
      </c>
      <c r="AB21" s="32">
        <f>SUM(산업E!AB11,산업E!AB21,산업E!AB32,산업E!AB42,산업E!AB52,산업E!AB62)</f>
        <v>2.8029999999999999</v>
      </c>
      <c r="AC21" s="32">
        <f>SUM(산업E!AC11,산업E!AC21,산업E!AC32,산업E!AC42,산업E!AC52,산업E!AC62)</f>
        <v>3.0960000000000001</v>
      </c>
      <c r="AD21" s="32">
        <f>SUM(산업E!AD11,산업E!AD21,산업E!AD32,산업E!AD42,산업E!AD52,산업E!AD62)</f>
        <v>3.3200000000000003</v>
      </c>
      <c r="AE21" s="32">
        <f>SUM(산업E!AE11,산업E!AE21,산업E!AE32,산업E!AE42,산업E!AE52,산업E!AE62)</f>
        <v>3.4119999999999999</v>
      </c>
      <c r="AF21" s="32">
        <f>SUM(산업E!AF11,산업E!AF21,산업E!AF32,산업E!AF42,산업E!AF52,산업E!AF62)</f>
        <v>3.6219999999999994</v>
      </c>
      <c r="AG21" s="32">
        <f>SUM(산업E!AG11,산업E!AG21,산업E!AG32,산업E!AG42,산업E!AG52,산업E!AG62)</f>
        <v>3.7700000000000005</v>
      </c>
      <c r="AH21" s="32">
        <f>SUM(산업E!AH11,산업E!AH21,산업E!AH32,산업E!AH42,산업E!AH52,산업E!AH62)</f>
        <v>3.9619999999999997</v>
      </c>
      <c r="AI21" s="32">
        <f>SUM(산업E!AI11,산업E!AI21,산업E!AI32,산업E!AI42,산업E!AI52,산업E!AI62)</f>
        <v>3.8079999999999998</v>
      </c>
      <c r="AJ21" s="32">
        <f>SUM(산업E!AJ11,산업E!AJ21,산업E!AJ32,산업E!AJ42,산업E!AJ52,산업E!AJ62)</f>
        <v>3.6459999999999999</v>
      </c>
      <c r="AK21" s="32">
        <f>SUM(산업E!AK11,산업E!AK21,산업E!AK32,산업E!AK42,산업E!AK52,산업E!AK62)</f>
        <v>3.843</v>
      </c>
      <c r="AL21" s="32">
        <f>SUM(산업E!AL11,산업E!AL21,산업E!AL32,산업E!AL42,산업E!AL52,산업E!AL62)</f>
        <v>3.8970000000000002</v>
      </c>
      <c r="AM21" s="32">
        <f>SUM(산업E!AM11,산업E!AM21,산업E!AM32,산업E!AM42,산업E!AM52,산업E!AM62)</f>
        <v>3.927</v>
      </c>
      <c r="AN21" s="32">
        <f>SUM(산업E!AN11,산업E!AN21,산업E!AN32,산업E!AN42,산업E!AN52,산업E!AN62)</f>
        <v>3.9619999999999997</v>
      </c>
      <c r="AO21" s="32">
        <f>SUM(산업E!AO11,산업E!AO21,산업E!AO32,산업E!AO42,산업E!AO52,산업E!AO62)</f>
        <v>4.0010000000000003</v>
      </c>
      <c r="AP21" s="32">
        <f>SUM(산업E!AP11,산업E!AP21,산업E!AP32,산업E!AP42,산업E!AP52,산업E!AP62)</f>
        <v>4.04</v>
      </c>
      <c r="AQ21" s="32">
        <f>SUM(산업E!AQ11,산업E!AQ21,산업E!AQ32,산업E!AQ42,산업E!AQ52,산업E!AQ62)</f>
        <v>4.0810000000000004</v>
      </c>
      <c r="AR21" s="32">
        <f>SUM(산업E!AR11,산업E!AR21,산업E!AR32,산업E!AR42,산업E!AR52,산업E!AR62)</f>
        <v>4.1179999999999994</v>
      </c>
      <c r="AS21" s="32">
        <f>SUM(산업E!AS11,산업E!AS21,산업E!AS32,산업E!AS42,산업E!AS52,산업E!AS62)</f>
        <v>4.157</v>
      </c>
      <c r="AT21" s="32">
        <f>SUM(산업E!AT11,산업E!AT21,산업E!AT32,산업E!AT42,산업E!AT52,산업E!AT62)</f>
        <v>4.1970000000000001</v>
      </c>
      <c r="AU21" s="32">
        <f>SUM(산업E!AU11,산업E!AU21,산업E!AU32,산업E!AU42,산업E!AU52,산업E!AU62)</f>
        <v>4.2370000000000001</v>
      </c>
      <c r="AV21" s="32">
        <f>SUM(산업E!AV11,산업E!AV21,산업E!AV32,산업E!AV42,산업E!AV52,산업E!AV62)</f>
        <v>4.2780000000000005</v>
      </c>
      <c r="AW21" s="32">
        <f>SUM(산업E!AW11,산업E!AW21,산업E!AW32,산업E!AW42,산업E!AW52,산업E!AW62)</f>
        <v>4.3129999999999997</v>
      </c>
      <c r="AX21" s="32">
        <f>SUM(산업E!AX11,산업E!AX21,산업E!AX32,산업E!AX42,산업E!AX52,산업E!AX62)</f>
        <v>4.3479999999999999</v>
      </c>
      <c r="AY21" s="32">
        <f>SUM(산업E!AY11,산업E!AY21,산업E!AY32,산업E!AY42,산업E!AY52,산업E!AY62)</f>
        <v>4.3849999999999998</v>
      </c>
      <c r="AZ21" s="32">
        <f>SUM(산업E!AZ11,산업E!AZ21,산업E!AZ32,산업E!AZ42,산업E!AZ52,산업E!AZ62)</f>
        <v>4.4209999999999994</v>
      </c>
      <c r="BA21" s="32">
        <f>SUM(산업E!BA11,산업E!BA21,산업E!BA32,산업E!BA42,산업E!BA52,산업E!BA62)</f>
        <v>4.4589999999999996</v>
      </c>
      <c r="BB21" s="79">
        <f>SUM(산업E!BB11,산업E!BB21,산업E!BB32,산업E!BB42,산업E!BB52,산업E!BB62)</f>
        <v>4.4965725082344559</v>
      </c>
      <c r="BC21" s="79">
        <f>SUM(산업E!BC11,산업E!BC21,산업E!BC32,산업E!BC42,산업E!BC52,산업E!BC62)</f>
        <v>4.5346149904571726</v>
      </c>
      <c r="BD21" s="79">
        <f>SUM(산업E!BD11,산업E!BD21,산업E!BD32,산업E!BD42,산업E!BD52,산업E!BD62)</f>
        <v>4.5731329251066075</v>
      </c>
      <c r="BE21" s="79">
        <f>SUM(산업E!BE11,산업E!BE21,산업E!BE32,산업E!BE42,산업E!BE52,산업E!BE62)</f>
        <v>4.6121318589893674</v>
      </c>
      <c r="BF21" s="79">
        <f>SUM(산업E!BF11,산업E!BF21,산업E!BF32,산업E!BF42,산업E!BF52,산업E!BF62)</f>
        <v>4.6516174081654658</v>
      </c>
      <c r="BG21" s="79">
        <f>SUM(산업E!BG11,산업E!BG21,산업E!BG32,산업E!BG42,산업E!BG52,산업E!BG62)</f>
        <v>4.6915952588455676</v>
      </c>
      <c r="BH21" s="79">
        <f>SUM(산업E!BH11,산업E!BH21,산업E!BH32,산업E!BH42,산업E!BH52,산업E!BH62)</f>
        <v>4.7320711683004184</v>
      </c>
      <c r="BI21" s="79">
        <f>SUM(산업E!BI11,산업E!BI21,산업E!BI32,산업E!BI42,산업E!BI52,산업E!BI62)</f>
        <v>4.7730509657826019</v>
      </c>
      <c r="BJ21" s="79">
        <f>SUM(산업E!BJ11,산업E!BJ21,산업E!BJ32,산업E!BJ42,산업E!BJ52,산업E!BJ62)</f>
        <v>4.8145405534608221</v>
      </c>
      <c r="BK21" s="79">
        <f>SUM(산업E!BK11,산업E!BK21,산업E!BK32,산업E!BK42,산업E!BK52,산업E!BK62)</f>
        <v>4.8565459073668746</v>
      </c>
    </row>
    <row r="22" spans="2:63" x14ac:dyDescent="0.3">
      <c r="B22" s="23" t="s">
        <v>75</v>
      </c>
      <c r="C22" s="32">
        <f>SUM(산업E!C12,산업E!C22,산업E!C33,산업E!C43,산업E!C53,산업E!C63)</f>
        <v>0</v>
      </c>
      <c r="D22" s="32">
        <f>SUM(산업E!D12,산업E!D22,산업E!D33,산업E!D43,산업E!D53,산업E!D63)</f>
        <v>0</v>
      </c>
      <c r="E22" s="32">
        <f>SUM(산업E!E12,산업E!E22,산업E!E33,산업E!E43,산업E!E53,산업E!E63)</f>
        <v>0</v>
      </c>
      <c r="F22" s="32">
        <f>SUM(산업E!F12,산업E!F22,산업E!F33,산업E!F43,산업E!F53,산업E!F63)</f>
        <v>0</v>
      </c>
      <c r="G22" s="32">
        <f>SUM(산업E!G12,산업E!G22,산업E!G33,산업E!G43,산업E!G53,산업E!G63)</f>
        <v>0</v>
      </c>
      <c r="H22" s="32">
        <f>SUM(산업E!H12,산업E!H22,산업E!H33,산업E!H43,산업E!H53,산업E!H63)</f>
        <v>3.3000000000000002E-2</v>
      </c>
      <c r="I22" s="32">
        <f>SUM(산업E!I12,산업E!I22,산업E!I33,산업E!I43,산업E!I53,산업E!I63)</f>
        <v>1.2999999999999999E-2</v>
      </c>
      <c r="J22" s="32">
        <f>SUM(산업E!J12,산업E!J22,산업E!J33,산업E!J43,산업E!J53,산업E!J63)</f>
        <v>2.8000000000000001E-2</v>
      </c>
      <c r="K22" s="32">
        <f>SUM(산업E!K12,산업E!K22,산업E!K33,산업E!K43,산업E!K53,산업E!K63)</f>
        <v>5.8000000000000003E-2</v>
      </c>
      <c r="L22" s="32">
        <f>SUM(산업E!L12,산업E!L22,산업E!L33,산업E!L43,산업E!L53,산업E!L63)</f>
        <v>6.5000000000000002E-2</v>
      </c>
      <c r="M22" s="32">
        <f>SUM(산업E!M12,산업E!M22,산업E!M33,산업E!M43,산업E!M53,산업E!M63)</f>
        <v>5.8999999999999997E-2</v>
      </c>
      <c r="N22" s="32">
        <f>SUM(산업E!N12,산업E!N22,산업E!N33,산업E!N43,산업E!N53,산업E!N63)</f>
        <v>6.2E-2</v>
      </c>
      <c r="O22" s="32">
        <f>SUM(산업E!O12,산업E!O22,산업E!O33,산업E!O43,산업E!O53,산업E!O63)</f>
        <v>8.5999999999999993E-2</v>
      </c>
      <c r="P22" s="32">
        <f>SUM(산업E!P12,산업E!P22,산업E!P33,산업E!P43,산업E!P53,산업E!P63)</f>
        <v>9.7000000000000003E-2</v>
      </c>
      <c r="Q22" s="32">
        <f>SUM(산업E!Q12,산업E!Q22,산업E!Q33,산업E!Q43,산업E!Q53,산업E!Q63)</f>
        <v>8.7999999999999995E-2</v>
      </c>
      <c r="R22" s="32">
        <f>SUM(산업E!R12,산업E!R22,산업E!R33,산업E!R43,산업E!R53,산업E!R63)</f>
        <v>0.26200000000000001</v>
      </c>
      <c r="S22" s="32">
        <f>SUM(산업E!S12,산업E!S22,산업E!S33,산업E!S43,산업E!S53,산업E!S63)</f>
        <v>0.24299999999999999</v>
      </c>
      <c r="T22" s="32">
        <f>SUM(산업E!T12,산업E!T22,산업E!T33,산업E!T43,산업E!T53,산업E!T63)</f>
        <v>0.248</v>
      </c>
      <c r="U22" s="32">
        <f>SUM(산업E!U12,산업E!U22,산업E!U33,산업E!U43,산업E!U53,산업E!U63)</f>
        <v>0.23</v>
      </c>
      <c r="V22" s="32">
        <f>SUM(산업E!V12,산업E!V22,산업E!V33,산업E!V43,산업E!V53,산업E!V63)</f>
        <v>0.20199999999999999</v>
      </c>
      <c r="W22" s="32">
        <f>SUM(산업E!W12,산업E!W22,산업E!W33,산업E!W43,산업E!W53,산업E!W63)</f>
        <v>0.25900000000000001</v>
      </c>
      <c r="X22" s="32">
        <f>SUM(산업E!X12,산업E!X22,산업E!X33,산업E!X43,산업E!X53,산업E!X63)</f>
        <v>0.311</v>
      </c>
      <c r="Y22" s="32">
        <f>SUM(산업E!Y12,산업E!Y22,산업E!Y33,산업E!Y43,산업E!Y53,산업E!Y63)</f>
        <v>0.56400000000000006</v>
      </c>
      <c r="Z22" s="32">
        <f>SUM(산업E!Z12,산업E!Z22,산업E!Z33,산업E!Z43,산업E!Z53,산업E!Z63)</f>
        <v>0.6180000000000001</v>
      </c>
      <c r="AA22" s="32">
        <f>SUM(산업E!AA12,산업E!AA22,산업E!AA33,산업E!AA43,산업E!AA53,산업E!AA63)</f>
        <v>1.1970000000000001</v>
      </c>
      <c r="AB22" s="32">
        <f>SUM(산업E!AB12,산업E!AB22,산업E!AB33,산업E!AB43,산업E!AB53,산업E!AB63)</f>
        <v>0.97</v>
      </c>
      <c r="AC22" s="32">
        <f>SUM(산업E!AC12,산업E!AC22,산업E!AC33,산업E!AC43,산업E!AC53,산업E!AC63)</f>
        <v>1.278</v>
      </c>
      <c r="AD22" s="32">
        <f>SUM(산업E!AD12,산업E!AD22,산업E!AD33,산업E!AD43,산업E!AD53,산업E!AD63)</f>
        <v>1.1139999999999999</v>
      </c>
      <c r="AE22" s="32">
        <f>SUM(산업E!AE12,산업E!AE22,산업E!AE33,산업E!AE43,산업E!AE53,산업E!AE63)</f>
        <v>1.581</v>
      </c>
      <c r="AF22" s="32">
        <f>SUM(산업E!AF12,산업E!AF22,산업E!AF33,산업E!AF43,산업E!AF53,산업E!AF63)</f>
        <v>1.6240000000000001</v>
      </c>
      <c r="AG22" s="32">
        <f>SUM(산업E!AG12,산업E!AG22,산업E!AG33,산업E!AG43,산업E!AG53,산업E!AG63)</f>
        <v>1.5009999999999999</v>
      </c>
      <c r="AH22" s="32">
        <f>SUM(산업E!AH12,산업E!AH22,산업E!AH33,산업E!AH43,산업E!AH53,산업E!AH63)</f>
        <v>1.8180000000000001</v>
      </c>
      <c r="AI22" s="32">
        <f>SUM(산업E!AI12,산업E!AI22,산업E!AI33,산업E!AI43,산업E!AI53,산업E!AI63)</f>
        <v>1.7390000000000001</v>
      </c>
      <c r="AJ22" s="32">
        <f>SUM(산업E!AJ12,산업E!AJ22,산업E!AJ33,산업E!AJ43,산업E!AJ53,산업E!AJ63)</f>
        <v>1.7110000000000001</v>
      </c>
      <c r="AK22" s="32">
        <f>SUM(산업E!AK12,산업E!AK22,산업E!AK33,산업E!AK43,산업E!AK53,산업E!AK63)</f>
        <v>1.774</v>
      </c>
      <c r="AL22" s="32">
        <f>SUM(산업E!AL12,산업E!AL22,산업E!AL33,산업E!AL43,산업E!AL53,산업E!AL63)</f>
        <v>1.7960000000000003</v>
      </c>
      <c r="AM22" s="32">
        <f>SUM(산업E!AM12,산업E!AM22,산업E!AM33,산업E!AM43,산업E!AM53,산업E!AM63)</f>
        <v>1.8090000000000002</v>
      </c>
      <c r="AN22" s="32">
        <f>SUM(산업E!AN12,산업E!AN22,산업E!AN33,산업E!AN43,산업E!AN53,산업E!AN63)</f>
        <v>1.823</v>
      </c>
      <c r="AO22" s="32">
        <f>SUM(산업E!AO12,산업E!AO22,산업E!AO33,산업E!AO43,산업E!AO53,산업E!AO63)</f>
        <v>1.8380000000000001</v>
      </c>
      <c r="AP22" s="32">
        <f>SUM(산업E!AP12,산업E!AP22,산업E!AP33,산업E!AP43,산업E!AP53,산업E!AP63)</f>
        <v>1.8570000000000002</v>
      </c>
      <c r="AQ22" s="32">
        <f>SUM(산업E!AQ12,산업E!AQ22,산업E!AQ33,산업E!AQ43,산업E!AQ53,산업E!AQ63)</f>
        <v>1.871</v>
      </c>
      <c r="AR22" s="32">
        <f>SUM(산업E!AR12,산업E!AR22,산업E!AR33,산업E!AR43,산업E!AR53,산업E!AR63)</f>
        <v>1.8860000000000001</v>
      </c>
      <c r="AS22" s="32">
        <f>SUM(산업E!AS12,산업E!AS22,산업E!AS33,산업E!AS43,산업E!AS53,산업E!AS63)</f>
        <v>1.9020000000000001</v>
      </c>
      <c r="AT22" s="32">
        <f>SUM(산업E!AT12,산업E!AT22,산업E!AT33,산업E!AT43,산업E!AT53,산업E!AT63)</f>
        <v>1.9169999999999998</v>
      </c>
      <c r="AU22" s="32">
        <f>SUM(산업E!AU12,산업E!AU22,산업E!AU33,산업E!AU43,산업E!AU53,산업E!AU63)</f>
        <v>1.9319999999999999</v>
      </c>
      <c r="AV22" s="32">
        <f>SUM(산업E!AV12,산업E!AV22,산업E!AV33,산업E!AV43,산업E!AV53,산업E!AV63)</f>
        <v>1.946</v>
      </c>
      <c r="AW22" s="32">
        <f>SUM(산업E!AW12,산업E!AW22,산업E!AW33,산업E!AW43,산업E!AW53,산업E!AW63)</f>
        <v>1.9590000000000001</v>
      </c>
      <c r="AX22" s="32">
        <f>SUM(산업E!AX12,산업E!AX22,산업E!AX33,산업E!AX43,산업E!AX53,산업E!AX63)</f>
        <v>1.9710000000000001</v>
      </c>
      <c r="AY22" s="32">
        <f>SUM(산업E!AY12,산업E!AY22,산업E!AY33,산업E!AY43,산업E!AY53,산업E!AY63)</f>
        <v>1.9830000000000001</v>
      </c>
      <c r="AZ22" s="32">
        <f>SUM(산업E!AZ12,산업E!AZ22,산업E!AZ33,산업E!AZ43,산업E!AZ53,산업E!AZ63)</f>
        <v>1.9970000000000001</v>
      </c>
      <c r="BA22" s="32">
        <f>SUM(산업E!BA12,산업E!BA22,산업E!BA33,산업E!BA43,산업E!BA53,산업E!BA63)</f>
        <v>2.008</v>
      </c>
      <c r="BB22" s="79">
        <f>SUM(산업E!BB12,산업E!BB22,산업E!BB33,산업E!BB43,산업E!BB53,산업E!BB63)</f>
        <v>2.0211054098257706</v>
      </c>
      <c r="BC22" s="79">
        <f>SUM(산업E!BC12,산업E!BC22,산업E!BC33,산업E!BC43,산업E!BC53,산업E!BC63)</f>
        <v>2.0344539558212658</v>
      </c>
      <c r="BD22" s="79">
        <f>SUM(산업E!BD12,산업E!BD22,산업E!BD33,산업E!BD43,산업E!BD53,산업E!BD63)</f>
        <v>2.0480491888878536</v>
      </c>
      <c r="BE22" s="79">
        <f>SUM(산업E!BE12,산업E!BE22,산업E!BE33,산업E!BE43,산업E!BE53,산업E!BE63)</f>
        <v>2.0618947231667404</v>
      </c>
      <c r="BF22" s="79">
        <f>SUM(산업E!BF12,산업E!BF22,산업E!BF33,산업E!BF43,산업E!BF53,산업E!BF63)</f>
        <v>2.0759942371734024</v>
      </c>
      <c r="BG22" s="79">
        <f>SUM(산업E!BG12,산업E!BG22,산업E!BG33,산업E!BG43,산업E!BG53,산업E!BG63)</f>
        <v>2.0903514749530068</v>
      </c>
      <c r="BH22" s="79">
        <f>SUM(산업E!BH12,산업E!BH22,산업E!BH33,산업E!BH43,산업E!BH53,산업E!BH63)</f>
        <v>2.1049702472572025</v>
      </c>
      <c r="BI22" s="79">
        <f>SUM(산업E!BI12,산업E!BI22,산업E!BI33,산업E!BI43,산업E!BI53,산업E!BI63)</f>
        <v>2.1198544327426871</v>
      </c>
      <c r="BJ22" s="79">
        <f>SUM(산업E!BJ12,산업E!BJ22,산업E!BJ33,산업E!BJ43,산업E!BJ53,산업E!BJ63)</f>
        <v>2.135007979191947</v>
      </c>
      <c r="BK22" s="79">
        <f>SUM(산업E!BK12,산업E!BK22,산업E!BK33,산업E!BK43,산업E!BK53,산업E!BK63)</f>
        <v>2.1504349047565925</v>
      </c>
    </row>
    <row r="23" spans="2:63" x14ac:dyDescent="0.3">
      <c r="B23" s="23" t="s">
        <v>77</v>
      </c>
      <c r="C23" s="32">
        <f>SUM(산업E!C13,산업E!C23,산업E!C34,산업E!C44,산업E!C54,산업E!C64)</f>
        <v>0</v>
      </c>
      <c r="D23" s="32">
        <f>SUM(산업E!D13,산업E!D23,산업E!D34,산업E!D44,산업E!D54,산업E!D64)</f>
        <v>0</v>
      </c>
      <c r="E23" s="32">
        <f>SUM(산업E!E13,산업E!E23,산업E!E34,산업E!E44,산업E!E54,산업E!E64)</f>
        <v>0</v>
      </c>
      <c r="F23" s="32">
        <f>SUM(산업E!F13,산업E!F23,산업E!F34,산업E!F44,산업E!F54,산업E!F64)</f>
        <v>0</v>
      </c>
      <c r="G23" s="32">
        <f>SUM(산업E!G13,산업E!G23,산업E!G34,산업E!G44,산업E!G54,산업E!G64)</f>
        <v>0</v>
      </c>
      <c r="H23" s="32">
        <f>SUM(산업E!H13,산업E!H23,산업E!H34,산업E!H44,산업E!H54,산업E!H64)</f>
        <v>0</v>
      </c>
      <c r="I23" s="32">
        <f>SUM(산업E!I13,산업E!I23,산업E!I34,산업E!I44,산업E!I54,산업E!I64)</f>
        <v>0</v>
      </c>
      <c r="J23" s="32">
        <f>SUM(산업E!J13,산업E!J23,산업E!J34,산업E!J44,산업E!J54,산업E!J64)</f>
        <v>5.0000000000000001E-3</v>
      </c>
      <c r="K23" s="32">
        <f>SUM(산업E!K13,산업E!K23,산업E!K34,산업E!K44,산업E!K54,산업E!K64)</f>
        <v>0.189</v>
      </c>
      <c r="L23" s="32">
        <f>SUM(산업E!L13,산업E!L23,산업E!L34,산업E!L44,산업E!L54,산업E!L64)</f>
        <v>0.191</v>
      </c>
      <c r="M23" s="32">
        <f>SUM(산업E!M13,산업E!M23,산업E!M34,산업E!M44,산업E!M54,산업E!M64)</f>
        <v>0.56500000000000006</v>
      </c>
      <c r="N23" s="32">
        <f>SUM(산업E!N13,산업E!N23,산업E!N34,산업E!N44,산업E!N54,산업E!N64)</f>
        <v>0.55000000000000004</v>
      </c>
      <c r="O23" s="32">
        <f>SUM(산업E!O13,산업E!O23,산업E!O34,산업E!O44,산업E!O54,산업E!O64)</f>
        <v>0.45700000000000002</v>
      </c>
      <c r="P23" s="32">
        <f>SUM(산업E!P13,산업E!P23,산업E!P34,산업E!P44,산업E!P54,산업E!P64)</f>
        <v>0.53600000000000003</v>
      </c>
      <c r="Q23" s="32">
        <f>SUM(산업E!Q13,산업E!Q23,산업E!Q34,산업E!Q44,산업E!Q54,산업E!Q64)</f>
        <v>0.66900000000000004</v>
      </c>
      <c r="R23" s="32">
        <f>SUM(산업E!R13,산업E!R23,산업E!R34,산업E!R44,산업E!R54,산업E!R64)</f>
        <v>0.90999999999999992</v>
      </c>
      <c r="S23" s="32">
        <f>SUM(산업E!S13,산업E!S23,산업E!S34,산업E!S44,산업E!S54,산업E!S64)</f>
        <v>0.91599999999999993</v>
      </c>
      <c r="T23" s="32">
        <f>SUM(산업E!T13,산업E!T23,산업E!T34,산업E!T44,산업E!T54,산업E!T64)</f>
        <v>1.0469999999999999</v>
      </c>
      <c r="U23" s="32">
        <f>SUM(산업E!U13,산업E!U23,산업E!U34,산업E!U44,산업E!U54,산업E!U64)</f>
        <v>1.2100000000000002</v>
      </c>
      <c r="V23" s="32">
        <f>SUM(산업E!V13,산업E!V23,산업E!V34,산업E!V44,산업E!V54,산업E!V64)</f>
        <v>1.3720000000000001</v>
      </c>
      <c r="W23" s="32">
        <f>SUM(산업E!W13,산업E!W23,산업E!W34,산업E!W44,산업E!W54,산업E!W64)</f>
        <v>1.256</v>
      </c>
      <c r="X23" s="32">
        <f>SUM(산업E!X13,산업E!X23,산업E!X34,산업E!X44,산업E!X54,산업E!X64)</f>
        <v>1.476</v>
      </c>
      <c r="Y23" s="32">
        <f>SUM(산업E!Y13,산업E!Y23,산업E!Y34,산업E!Y44,산업E!Y54,산업E!Y64)</f>
        <v>1.4380000000000002</v>
      </c>
      <c r="Z23" s="32">
        <f>SUM(산업E!Z13,산업E!Z23,산업E!Z34,산업E!Z44,산업E!Z54,산업E!Z64)</f>
        <v>1.698</v>
      </c>
      <c r="AA23" s="32">
        <f>SUM(산업E!AA13,산업E!AA23,산업E!AA34,산업E!AA44,산업E!AA54,산업E!AA64)</f>
        <v>1.766</v>
      </c>
      <c r="AB23" s="32">
        <f>SUM(산업E!AB13,산업E!AB23,산업E!AB34,산업E!AB44,산업E!AB54,산업E!AB64)</f>
        <v>1.9169999999999998</v>
      </c>
      <c r="AC23" s="32">
        <f>SUM(산업E!AC13,산업E!AC23,산업E!AC34,산업E!AC44,산업E!AC54,산업E!AC64)</f>
        <v>2.2200000000000002</v>
      </c>
      <c r="AD23" s="32">
        <f>SUM(산업E!AD13,산업E!AD23,산업E!AD34,산업E!AD44,산업E!AD54,산업E!AD64)</f>
        <v>2.3660000000000001</v>
      </c>
      <c r="AE23" s="32">
        <f>SUM(산업E!AE13,산업E!AE23,산업E!AE34,산업E!AE44,산업E!AE54,산업E!AE64)</f>
        <v>2.0259999999999998</v>
      </c>
      <c r="AF23" s="32">
        <f>SUM(산업E!AF13,산업E!AF23,산업E!AF34,산업E!AF44,산업E!AF54,산업E!AF64)</f>
        <v>2.1469999999999998</v>
      </c>
      <c r="AG23" s="32">
        <f>SUM(산업E!AG13,산업E!AG23,산업E!AG34,산업E!AG44,산업E!AG54,산업E!AG64)</f>
        <v>2.3380000000000001</v>
      </c>
      <c r="AH23" s="32">
        <f>SUM(산업E!AH13,산업E!AH23,산업E!AH34,산업E!AH44,산업E!AH54,산업E!AH64)</f>
        <v>2.423</v>
      </c>
      <c r="AI23" s="32">
        <f>SUM(산업E!AI13,산업E!AI23,산업E!AI34,산업E!AI44,산업E!AI54,산업E!AI64)</f>
        <v>2.2489999999999997</v>
      </c>
      <c r="AJ23" s="32">
        <f>SUM(산업E!AJ13,산업E!AJ23,산업E!AJ34,산업E!AJ44,산업E!AJ54,산업E!AJ64)</f>
        <v>2.2559999999999998</v>
      </c>
      <c r="AK23" s="32">
        <f>SUM(산업E!AK13,산업E!AK23,산업E!AK34,산업E!AK44,산업E!AK54,산업E!AK64)</f>
        <v>2.31</v>
      </c>
      <c r="AL23" s="32">
        <f>SUM(산업E!AL13,산업E!AL23,산업E!AL34,산업E!AL44,산업E!AL54,산업E!AL64)</f>
        <v>2.3340000000000001</v>
      </c>
      <c r="AM23" s="32">
        <f>SUM(산업E!AM13,산업E!AM23,산업E!AM34,산업E!AM44,산업E!AM54,산업E!AM64)</f>
        <v>2.3540000000000001</v>
      </c>
      <c r="AN23" s="32">
        <f>SUM(산업E!AN13,산업E!AN23,산업E!AN34,산업E!AN44,산업E!AN54,산업E!AN64)</f>
        <v>2.3730000000000002</v>
      </c>
      <c r="AO23" s="32">
        <f>SUM(산업E!AO13,산업E!AO23,산업E!AO34,산업E!AO44,산업E!AO54,산업E!AO64)</f>
        <v>2.391</v>
      </c>
      <c r="AP23" s="32">
        <f>SUM(산업E!AP13,산업E!AP23,산업E!AP34,산업E!AP44,산업E!AP54,산업E!AP64)</f>
        <v>2.4090000000000003</v>
      </c>
      <c r="AQ23" s="32">
        <f>SUM(산업E!AQ13,산업E!AQ23,산업E!AQ34,산업E!AQ44,산업E!AQ54,산업E!AQ64)</f>
        <v>2.4260000000000002</v>
      </c>
      <c r="AR23" s="32">
        <f>SUM(산업E!AR13,산업E!AR23,산업E!AR34,산업E!AR44,산업E!AR54,산업E!AR64)</f>
        <v>2.4419999999999997</v>
      </c>
      <c r="AS23" s="32">
        <f>SUM(산업E!AS13,산업E!AS23,산업E!AS34,산업E!AS44,산업E!AS54,산업E!AS64)</f>
        <v>2.4590000000000001</v>
      </c>
      <c r="AT23" s="32">
        <f>SUM(산업E!AT13,산업E!AT23,산업E!AT34,산업E!AT44,산업E!AT54,산업E!AT64)</f>
        <v>2.4740000000000002</v>
      </c>
      <c r="AU23" s="32">
        <f>SUM(산업E!AU13,산업E!AU23,산업E!AU34,산업E!AU44,산업E!AU54,산업E!AU64)</f>
        <v>2.488</v>
      </c>
      <c r="AV23" s="32">
        <f>SUM(산업E!AV13,산업E!AV23,산업E!AV34,산업E!AV44,산업E!AV54,산업E!AV64)</f>
        <v>2.5030000000000001</v>
      </c>
      <c r="AW23" s="32">
        <f>SUM(산업E!AW13,산업E!AW23,산업E!AW34,산업E!AW44,산업E!AW54,산업E!AW64)</f>
        <v>2.5159999999999996</v>
      </c>
      <c r="AX23" s="32">
        <f>SUM(산업E!AX13,산업E!AX23,산업E!AX34,산업E!AX44,산업E!AX54,산업E!AX64)</f>
        <v>2.5279999999999996</v>
      </c>
      <c r="AY23" s="32">
        <f>SUM(산업E!AY13,산업E!AY23,산업E!AY34,산업E!AY44,산업E!AY54,산업E!AY64)</f>
        <v>2.5409999999999999</v>
      </c>
      <c r="AZ23" s="32">
        <f>SUM(산업E!AZ13,산업E!AZ23,산업E!AZ34,산업E!AZ44,산업E!AZ54,산업E!AZ64)</f>
        <v>2.552</v>
      </c>
      <c r="BA23" s="32">
        <f>SUM(산업E!BA13,산업E!BA23,산업E!BA34,산업E!BA44,산업E!BA54,산업E!BA64)</f>
        <v>2.5619999999999998</v>
      </c>
      <c r="BB23" s="79">
        <f>SUM(산업E!BB13,산업E!BB23,산업E!BB34,산업E!BB44,산업E!BB54,산업E!BB64)</f>
        <v>2.5742884572499154</v>
      </c>
      <c r="BC23" s="79">
        <f>SUM(산업E!BC13,산업E!BC23,산업E!BC34,산업E!BC44,산업E!BC54,산업E!BC64)</f>
        <v>2.5867430100250397</v>
      </c>
      <c r="BD23" s="79">
        <f>SUM(산업E!BD13,산업E!BD23,산업E!BD34,산업E!BD44,산업E!BD54,산업E!BD64)</f>
        <v>2.5993650941668363</v>
      </c>
      <c r="BE23" s="79">
        <f>SUM(산업E!BE13,산업E!BE23,산업E!BE34,산업E!BE44,산업E!BE54,산업E!BE64)</f>
        <v>2.6121561616515452</v>
      </c>
      <c r="BF23" s="79">
        <f>SUM(산업E!BF13,산업E!BF23,산업E!BF34,산업E!BF44,산업E!BF54,산업E!BF64)</f>
        <v>2.6251176807650864</v>
      </c>
      <c r="BG23" s="79">
        <f>SUM(산업E!BG13,산업E!BG23,산업E!BG34,산업E!BG44,산업E!BG54,산업E!BG64)</f>
        <v>2.6382511362800418</v>
      </c>
      <c r="BH23" s="79">
        <f>SUM(산업E!BH13,산업E!BH23,산업E!BH34,산업E!BH44,산업E!BH54,산업E!BH64)</f>
        <v>2.6515580296347321</v>
      </c>
      <c r="BI23" s="79">
        <f>SUM(산업E!BI13,산업E!BI23,산업E!BI34,산업E!BI44,산업E!BI54,산업E!BI64)</f>
        <v>2.6650398791144223</v>
      </c>
      <c r="BJ23" s="79">
        <f>SUM(산업E!BJ13,산업E!BJ23,산업E!BJ34,산업E!BJ44,산업E!BJ54,산업E!BJ64)</f>
        <v>2.6786982200346672</v>
      </c>
      <c r="BK23" s="79">
        <f>SUM(산업E!BK13,산업E!BK23,산업E!BK34,산업E!BK44,산업E!BK54,산업E!BK64)</f>
        <v>2.6925346049268422</v>
      </c>
    </row>
    <row r="24" spans="2:63" x14ac:dyDescent="0.3">
      <c r="B24" s="23" t="s">
        <v>63</v>
      </c>
      <c r="C24" s="32">
        <f>SUM(산업E!C14,산업E!C24,산업E!C35,산업E!C45,산업E!C55,산업E!C65)</f>
        <v>0</v>
      </c>
      <c r="D24" s="32">
        <f>SUM(산업E!D14,산업E!D24,산업E!D35,산업E!D45,산업E!D55,산업E!D65)</f>
        <v>0</v>
      </c>
      <c r="E24" s="32">
        <f>SUM(산업E!E14,산업E!E24,산업E!E35,산업E!E45,산업E!E55,산업E!E65)</f>
        <v>0</v>
      </c>
      <c r="F24" s="32">
        <f>SUM(산업E!F14,산업E!F24,산업E!F35,산업E!F45,산업E!F55,산업E!F65)</f>
        <v>0</v>
      </c>
      <c r="G24" s="32">
        <f>SUM(산업E!G14,산업E!G24,산업E!G35,산업E!G45,산업E!G55,산업E!G65)</f>
        <v>0</v>
      </c>
      <c r="H24" s="32">
        <f>SUM(산업E!H14,산업E!H24,산업E!H35,산업E!H45,산업E!H55,산업E!H65)</f>
        <v>0</v>
      </c>
      <c r="I24" s="32">
        <f>SUM(산업E!I14,산업E!I24,산업E!I35,산업E!I45,산업E!I55,산업E!I65)</f>
        <v>0</v>
      </c>
      <c r="J24" s="32">
        <f>SUM(산업E!J14,산업E!J24,산업E!J35,산업E!J45,산업E!J55,산업E!J65)</f>
        <v>0</v>
      </c>
      <c r="K24" s="32">
        <f>SUM(산업E!K14,산업E!K24,산업E!K35,산업E!K45,산업E!K55,산업E!K65)</f>
        <v>0</v>
      </c>
      <c r="L24" s="32">
        <f>SUM(산업E!L14,산업E!L24,산업E!L35,산업E!L45,산업E!L55,산업E!L65)</f>
        <v>0</v>
      </c>
      <c r="M24" s="32">
        <f>SUM(산업E!M14,산업E!M24,산업E!M35,산업E!M45,산업E!M55,산업E!M65)</f>
        <v>0</v>
      </c>
      <c r="N24" s="32">
        <f>SUM(산업E!N14,산업E!N24,산업E!N35,산업E!N45,산업E!N55,산업E!N65)</f>
        <v>0</v>
      </c>
      <c r="O24" s="32">
        <f>SUM(산업E!O14,산업E!O24,산업E!O35,산업E!O45,산업E!O55,산업E!O65)</f>
        <v>0</v>
      </c>
      <c r="P24" s="32">
        <f>SUM(산업E!P14,산업E!P24,산업E!P35,산업E!P45,산업E!P55,산업E!P65)</f>
        <v>0</v>
      </c>
      <c r="Q24" s="32">
        <f>SUM(산업E!Q14,산업E!Q24,산업E!Q35,산업E!Q45,산업E!Q55,산업E!Q65)</f>
        <v>0</v>
      </c>
      <c r="R24" s="32">
        <f>SUM(산업E!R14,산업E!R24,산업E!R35,산업E!R45,산업E!R55,산업E!R65)</f>
        <v>0</v>
      </c>
      <c r="S24" s="32">
        <f>SUM(산업E!S14,산업E!S24,산업E!S35,산업E!S45,산업E!S55,산업E!S65)</f>
        <v>1E-3</v>
      </c>
      <c r="T24" s="32">
        <f>SUM(산업E!T14,산업E!T24,산업E!T35,산업E!T45,산업E!T55,산업E!T65)</f>
        <v>1E-3</v>
      </c>
      <c r="U24" s="32">
        <f>SUM(산업E!U14,산업E!U24,산업E!U35,산업E!U45,산업E!U55,산업E!U65)</f>
        <v>1E-3</v>
      </c>
      <c r="V24" s="32">
        <f>SUM(산업E!V14,산업E!V24,산업E!V35,산업E!V45,산업E!V55,산업E!V65)</f>
        <v>2E-3</v>
      </c>
      <c r="W24" s="32">
        <f>SUM(산업E!W14,산업E!W24,산업E!W35,산업E!W45,산업E!W55,산업E!W65)</f>
        <v>2E-3</v>
      </c>
      <c r="X24" s="32">
        <f>SUM(산업E!X14,산업E!X24,산업E!X35,산업E!X45,산업E!X55,산업E!X65)</f>
        <v>1E-3</v>
      </c>
      <c r="Y24" s="32">
        <f>SUM(산업E!Y14,산업E!Y24,산업E!Y35,산업E!Y45,산업E!Y55,산업E!Y65)</f>
        <v>2E-3</v>
      </c>
      <c r="Z24" s="32">
        <f>SUM(산업E!Z14,산업E!Z24,산업E!Z35,산업E!Z45,산업E!Z55,산업E!Z65)</f>
        <v>2E-3</v>
      </c>
      <c r="AA24" s="32">
        <f>SUM(산업E!AA14,산업E!AA24,산업E!AA35,산업E!AA45,산업E!AA55,산업E!AA65)</f>
        <v>3.0000000000000001E-3</v>
      </c>
      <c r="AB24" s="32">
        <f>SUM(산업E!AB14,산업E!AB24,산업E!AB35,산업E!AB45,산업E!AB55,산업E!AB65)</f>
        <v>8.9999999999999993E-3</v>
      </c>
      <c r="AC24" s="32">
        <f>SUM(산업E!AC14,산업E!AC24,산업E!AC35,산업E!AC45,산업E!AC55,산업E!AC65)</f>
        <v>8.9999999999999993E-3</v>
      </c>
      <c r="AD24" s="32">
        <f>SUM(산업E!AD14,산업E!AD24,산업E!AD35,산업E!AD45,산업E!AD55,산업E!AD65)</f>
        <v>1.0999999999999999E-2</v>
      </c>
      <c r="AE24" s="32">
        <f>SUM(산업E!AE14,산업E!AE24,산업E!AE35,산업E!AE45,산업E!AE55,산업E!AE65)</f>
        <v>1.2999999999999999E-2</v>
      </c>
      <c r="AF24" s="32">
        <f>SUM(산업E!AF14,산업E!AF24,산업E!AF35,산업E!AF45,산업E!AF55,산업E!AF65)</f>
        <v>1.4999999999999999E-2</v>
      </c>
      <c r="AG24" s="32">
        <f>SUM(산업E!AG14,산업E!AG24,산업E!AG35,산업E!AG45,산업E!AG55,산업E!AG65)</f>
        <v>1.7999999999999999E-2</v>
      </c>
      <c r="AH24" s="32">
        <f>SUM(산업E!AH14,산업E!AH24,산업E!AH35,산업E!AH45,산업E!AH55,산업E!AH65)</f>
        <v>2.1000000000000001E-2</v>
      </c>
      <c r="AI24" s="32">
        <f>SUM(산업E!AI14,산업E!AI24,산업E!AI35,산업E!AI45,산업E!AI55,산업E!AI65)</f>
        <v>2.1999999999999999E-2</v>
      </c>
      <c r="AJ24" s="32">
        <f>SUM(산업E!AJ14,산업E!AJ24,산업E!AJ35,산업E!AJ45,산업E!AJ55,산업E!AJ65)</f>
        <v>2.3E-2</v>
      </c>
      <c r="AK24" s="32">
        <f>SUM(산업E!AK14,산업E!AK24,산업E!AK35,산업E!AK45,산업E!AK55,산업E!AK65)</f>
        <v>2.3E-2</v>
      </c>
      <c r="AL24" s="32">
        <f>SUM(산업E!AL14,산업E!AL24,산업E!AL35,산업E!AL45,산업E!AL55,산업E!AL65)</f>
        <v>2.4E-2</v>
      </c>
      <c r="AM24" s="32">
        <f>SUM(산업E!AM14,산업E!AM24,산업E!AM35,산업E!AM45,산업E!AM55,산업E!AM65)</f>
        <v>2.4E-2</v>
      </c>
      <c r="AN24" s="32">
        <f>SUM(산업E!AN14,산업E!AN24,산업E!AN35,산업E!AN45,산업E!AN55,산업E!AN65)</f>
        <v>2.4E-2</v>
      </c>
      <c r="AO24" s="32">
        <f>SUM(산업E!AO14,산업E!AO24,산업E!AO35,산업E!AO45,산업E!AO55,산업E!AO65)</f>
        <v>2.4E-2</v>
      </c>
      <c r="AP24" s="32">
        <f>SUM(산업E!AP14,산업E!AP24,산업E!AP35,산업E!AP45,산업E!AP55,산업E!AP65)</f>
        <v>2.5000000000000001E-2</v>
      </c>
      <c r="AQ24" s="32">
        <f>SUM(산업E!AQ14,산업E!AQ24,산업E!AQ35,산업E!AQ45,산업E!AQ55,산업E!AQ65)</f>
        <v>2.5000000000000001E-2</v>
      </c>
      <c r="AR24" s="32">
        <f>SUM(산업E!AR14,산업E!AR24,산업E!AR35,산업E!AR45,산업E!AR55,산업E!AR65)</f>
        <v>2.5000000000000001E-2</v>
      </c>
      <c r="AS24" s="32">
        <f>SUM(산업E!AS14,산업E!AS24,산업E!AS35,산업E!AS45,산업E!AS55,산업E!AS65)</f>
        <v>2.5000000000000001E-2</v>
      </c>
      <c r="AT24" s="32">
        <f>SUM(산업E!AT14,산업E!AT24,산업E!AT35,산업E!AT45,산업E!AT55,산업E!AT65)</f>
        <v>2.5999999999999999E-2</v>
      </c>
      <c r="AU24" s="32">
        <f>SUM(산업E!AU14,산업E!AU24,산업E!AU35,산업E!AU45,산업E!AU55,산업E!AU65)</f>
        <v>2.5999999999999999E-2</v>
      </c>
      <c r="AV24" s="32">
        <f>SUM(산업E!AV14,산업E!AV24,산업E!AV35,산업E!AV45,산업E!AV55,산업E!AV65)</f>
        <v>2.5999999999999999E-2</v>
      </c>
      <c r="AW24" s="32">
        <f>SUM(산업E!AW14,산업E!AW24,산업E!AW35,산업E!AW45,산업E!AW55,산업E!AW65)</f>
        <v>2.7E-2</v>
      </c>
      <c r="AX24" s="32">
        <f>SUM(산업E!AX14,산업E!AX24,산업E!AX35,산업E!AX45,산업E!AX55,산업E!AX65)</f>
        <v>2.7E-2</v>
      </c>
      <c r="AY24" s="32">
        <f>SUM(산업E!AY14,산업E!AY24,산업E!AY35,산업E!AY45,산업E!AY55,산업E!AY65)</f>
        <v>2.7E-2</v>
      </c>
      <c r="AZ24" s="32">
        <f>SUM(산업E!AZ14,산업E!AZ24,산업E!AZ35,산업E!AZ45,산업E!AZ55,산업E!AZ65)</f>
        <v>2.7E-2</v>
      </c>
      <c r="BA24" s="32">
        <f>SUM(산업E!BA14,산업E!BA24,산업E!BA35,산업E!BA45,산업E!BA55,산업E!BA65)</f>
        <v>2.8000000000000001E-2</v>
      </c>
      <c r="BB24" s="79">
        <f>SUM(산업E!BB14,산업E!BB24,산업E!BB35,산업E!BB45,산업E!BB55,산업E!BB65)</f>
        <v>2.841809541047103E-2</v>
      </c>
      <c r="BC24" s="79">
        <f>SUM(산업E!BC14,산업E!BC24,산업E!BC35,산업E!BC45,산업E!BC55,산업E!BC65)</f>
        <v>2.8842433812808377E-2</v>
      </c>
      <c r="BD24" s="79">
        <f>SUM(산업E!BD14,산업E!BD24,산업E!BD35,산업E!BD45,산업E!BD55,산업E!BD65)</f>
        <v>2.9273108427235149E-2</v>
      </c>
      <c r="BE24" s="79">
        <f>SUM(산업E!BE14,산업E!BE24,산업E!BE35,산업E!BE45,산업E!BE55,산업E!BE65)</f>
        <v>2.9710213865936856E-2</v>
      </c>
      <c r="BF24" s="79">
        <f>SUM(산업E!BF14,산업E!BF24,산업E!BF35,산업E!BF45,산업E!BF55,산업E!BF65)</f>
        <v>3.0153846153846173E-2</v>
      </c>
      <c r="BG24" s="79">
        <f>SUM(산업E!BG14,산업E!BG24,산업E!BG35,산업E!BG45,산업E!BG55,산업E!BG65)</f>
        <v>3.0604102749738051E-2</v>
      </c>
      <c r="BH24" s="79">
        <f>SUM(산업E!BH14,산업E!BH24,산업E!BH35,산업E!BH45,산업E!BH55,산업E!BH65)</f>
        <v>3.106108256763981E-2</v>
      </c>
      <c r="BI24" s="79">
        <f>SUM(산업E!BI14,산업E!BI24,산업E!BI35,산업E!BI45,산업E!BI55,산업E!BI65)</f>
        <v>3.1524885998560952E-2</v>
      </c>
      <c r="BJ24" s="79">
        <f>SUM(산업E!BJ14,산업E!BJ24,산업E!BJ35,산업E!BJ45,산업E!BJ55,산업E!BJ65)</f>
        <v>3.1995614932547406E-2</v>
      </c>
      <c r="BK24" s="79">
        <f>SUM(산업E!BK14,산업E!BK24,산업E!BK35,산업E!BK45,산업E!BK55,산업E!BK65)</f>
        <v>3.2473372781065137E-2</v>
      </c>
    </row>
    <row r="25" spans="2:63" x14ac:dyDescent="0.3">
      <c r="BB25" s="70"/>
      <c r="BC25" s="70"/>
      <c r="BD25" s="70"/>
      <c r="BE25" s="70"/>
      <c r="BF25" s="70"/>
      <c r="BG25" s="70"/>
      <c r="BH25" s="70"/>
      <c r="BI25" s="70"/>
      <c r="BJ25" s="70"/>
      <c r="BK25" s="70"/>
    </row>
    <row r="26" spans="2:63" x14ac:dyDescent="0.3">
      <c r="B26" s="25" t="s">
        <v>56</v>
      </c>
      <c r="C26" s="54">
        <f>SUM(C27:C34)</f>
        <v>22.175000000000004</v>
      </c>
      <c r="D26" s="54">
        <f t="shared" ref="D26:BA26" si="100">SUM(D27:D34)</f>
        <v>23.332000000000001</v>
      </c>
      <c r="E26" s="54">
        <f t="shared" si="100"/>
        <v>24.377000000000002</v>
      </c>
      <c r="F26" s="54">
        <f t="shared" si="100"/>
        <v>26.37</v>
      </c>
      <c r="G26" s="54">
        <f t="shared" si="100"/>
        <v>27.328000000000003</v>
      </c>
      <c r="H26" s="54">
        <f t="shared" si="100"/>
        <v>31.350999999999999</v>
      </c>
      <c r="I26" s="54">
        <f t="shared" si="100"/>
        <v>34.166999999999994</v>
      </c>
      <c r="J26" s="54">
        <f t="shared" si="100"/>
        <v>35.652999999999999</v>
      </c>
      <c r="K26" s="54">
        <f t="shared" si="100"/>
        <v>29.785</v>
      </c>
      <c r="L26" s="54">
        <f t="shared" si="100"/>
        <v>34.459000000000003</v>
      </c>
      <c r="M26" s="54">
        <f t="shared" si="100"/>
        <v>34.962000000000003</v>
      </c>
      <c r="N26" s="54">
        <f t="shared" si="100"/>
        <v>35.643999999999998</v>
      </c>
      <c r="O26" s="54">
        <f t="shared" si="100"/>
        <v>37.162000000000006</v>
      </c>
      <c r="P26" s="54">
        <f t="shared" si="100"/>
        <v>38.295999999999999</v>
      </c>
      <c r="Q26" s="54">
        <f t="shared" si="100"/>
        <v>38.299000000000007</v>
      </c>
      <c r="R26" s="54">
        <f t="shared" si="100"/>
        <v>39.317</v>
      </c>
      <c r="S26" s="54">
        <f t="shared" si="100"/>
        <v>39.232000000000006</v>
      </c>
      <c r="T26" s="54">
        <f t="shared" si="100"/>
        <v>39.614000000000004</v>
      </c>
      <c r="U26" s="54">
        <f t="shared" si="100"/>
        <v>40.219000000000008</v>
      </c>
      <c r="V26" s="54">
        <f t="shared" si="100"/>
        <v>40.58</v>
      </c>
      <c r="W26" s="54">
        <f t="shared" si="100"/>
        <v>43.583999999999989</v>
      </c>
      <c r="X26" s="54">
        <f t="shared" si="100"/>
        <v>43.07</v>
      </c>
      <c r="Y26" s="54">
        <f t="shared" si="100"/>
        <v>43.531999999999996</v>
      </c>
      <c r="Z26" s="54">
        <f t="shared" si="100"/>
        <v>42.084000000000003</v>
      </c>
      <c r="AA26" s="54">
        <f t="shared" si="100"/>
        <v>40.704000000000001</v>
      </c>
      <c r="AB26" s="54">
        <f t="shared" si="100"/>
        <v>41.808</v>
      </c>
      <c r="AC26" s="54">
        <f t="shared" si="100"/>
        <v>44.123999999999995</v>
      </c>
      <c r="AD26" s="54">
        <f t="shared" si="100"/>
        <v>45.586999999999996</v>
      </c>
      <c r="AE26" s="54">
        <f t="shared" si="100"/>
        <v>47.414999999999992</v>
      </c>
      <c r="AF26" s="54">
        <f t="shared" si="100"/>
        <v>45.673000000000002</v>
      </c>
      <c r="AG26" s="54">
        <f t="shared" si="100"/>
        <v>45.222999999999999</v>
      </c>
      <c r="AH26" s="54">
        <f t="shared" si="100"/>
        <v>46.461000000000006</v>
      </c>
      <c r="AI26" s="54">
        <f t="shared" si="100"/>
        <v>47.115000000000002</v>
      </c>
      <c r="AJ26" s="54">
        <f t="shared" si="100"/>
        <v>47.228999999999999</v>
      </c>
      <c r="AK26" s="54">
        <f t="shared" si="100"/>
        <v>47.38600000000001</v>
      </c>
      <c r="AL26" s="54">
        <f t="shared" si="100"/>
        <v>47.762</v>
      </c>
      <c r="AM26" s="54">
        <f t="shared" si="100"/>
        <v>48.166000000000004</v>
      </c>
      <c r="AN26" s="54">
        <f t="shared" si="100"/>
        <v>48.582000000000001</v>
      </c>
      <c r="AO26" s="54">
        <f t="shared" si="100"/>
        <v>48.805</v>
      </c>
      <c r="AP26" s="54">
        <f t="shared" si="100"/>
        <v>49.030000000000008</v>
      </c>
      <c r="AQ26" s="54">
        <f t="shared" si="100"/>
        <v>49.260000000000005</v>
      </c>
      <c r="AR26" s="54">
        <f t="shared" si="100"/>
        <v>49.507999999999996</v>
      </c>
      <c r="AS26" s="54">
        <f t="shared" si="100"/>
        <v>49.758000000000003</v>
      </c>
      <c r="AT26" s="54">
        <f t="shared" si="100"/>
        <v>50.017000000000003</v>
      </c>
      <c r="AU26" s="54">
        <f t="shared" si="100"/>
        <v>50.283000000000008</v>
      </c>
      <c r="AV26" s="54">
        <f t="shared" si="100"/>
        <v>50.555</v>
      </c>
      <c r="AW26" s="54">
        <f t="shared" si="100"/>
        <v>50.831999999999994</v>
      </c>
      <c r="AX26" s="54">
        <f t="shared" si="100"/>
        <v>51.128999999999998</v>
      </c>
      <c r="AY26" s="54">
        <f t="shared" si="100"/>
        <v>51.432000000000009</v>
      </c>
      <c r="AZ26" s="54">
        <f t="shared" si="100"/>
        <v>51.671999999999997</v>
      </c>
      <c r="BA26" s="54">
        <f t="shared" si="100"/>
        <v>51.918999999999997</v>
      </c>
      <c r="BB26" s="78">
        <f t="shared" ref="BB26:BK26" si="101">SUM(BB27:BB34)</f>
        <v>52.213336729783002</v>
      </c>
      <c r="BC26" s="78">
        <f t="shared" si="101"/>
        <v>52.514719821708248</v>
      </c>
      <c r="BD26" s="78">
        <f t="shared" si="101"/>
        <v>52.823101455568676</v>
      </c>
      <c r="BE26" s="78">
        <f t="shared" si="101"/>
        <v>53.138438107910744</v>
      </c>
      <c r="BF26" s="78">
        <f t="shared" si="101"/>
        <v>53.460690450485117</v>
      </c>
      <c r="BG26" s="78">
        <f t="shared" si="101"/>
        <v>53.789823252966521</v>
      </c>
      <c r="BH26" s="78">
        <f t="shared" si="101"/>
        <v>54.125805289813655</v>
      </c>
      <c r="BI26" s="78">
        <f t="shared" si="101"/>
        <v>54.468609251144819</v>
      </c>
      <c r="BJ26" s="78">
        <f t="shared" si="101"/>
        <v>54.818211657509622</v>
      </c>
      <c r="BK26" s="78">
        <f t="shared" si="101"/>
        <v>55.174592778441159</v>
      </c>
    </row>
    <row r="27" spans="2:63" x14ac:dyDescent="0.3">
      <c r="B27" s="23" t="s">
        <v>71</v>
      </c>
      <c r="C27" s="32">
        <f>SUM(건물E!C7,건물E!C17,건물E!C27)</f>
        <v>8.5380000000000003</v>
      </c>
      <c r="D27" s="32">
        <f>SUM(건물E!D7,건물E!D17,건물E!D27)</f>
        <v>6.7459999999999996</v>
      </c>
      <c r="E27" s="32">
        <f>SUM(건물E!E7,건물E!E17,건물E!E27)</f>
        <v>4.9930000000000003</v>
      </c>
      <c r="F27" s="32">
        <f>SUM(건물E!F7,건물E!F17,건물E!F27)</f>
        <v>3.4969999999999999</v>
      </c>
      <c r="G27" s="32">
        <f>SUM(건물E!G7,건물E!G17,건물E!G27)</f>
        <v>2.09</v>
      </c>
      <c r="H27" s="32">
        <f>SUM(건물E!H7,건물E!H17,건물E!H27)</f>
        <v>1.3579999999999999</v>
      </c>
      <c r="I27" s="32">
        <f>SUM(건물E!I7,건물E!I17,건물E!I27)</f>
        <v>0.88600000000000001</v>
      </c>
      <c r="J27" s="32">
        <f>SUM(건물E!J7,건물E!J17,건물E!J27)</f>
        <v>0.628</v>
      </c>
      <c r="K27" s="32">
        <f>SUM(건물E!K7,건물E!K17,건물E!K27)</f>
        <v>0.496</v>
      </c>
      <c r="L27" s="32">
        <f>SUM(건물E!L7,건물E!L17,건물E!L27)</f>
        <v>0.45100000000000001</v>
      </c>
      <c r="M27" s="32">
        <f>SUM(건물E!M7,건물E!M17,건물E!M27)</f>
        <v>0.48100000000000004</v>
      </c>
      <c r="N27" s="32">
        <f>SUM(건물E!N7,건물E!N17,건물E!N27)</f>
        <v>0.32999999999999996</v>
      </c>
      <c r="O27" s="32">
        <f>SUM(건물E!O7,건물E!O17,건물E!O27)</f>
        <v>0.32699999999999996</v>
      </c>
      <c r="P27" s="32">
        <f>SUM(건물E!P7,건물E!P17,건물E!P27)</f>
        <v>0.31999999999999995</v>
      </c>
      <c r="Q27" s="32">
        <f>SUM(건물E!Q7,건물E!Q17,건물E!Q27)</f>
        <v>0.47299999999999998</v>
      </c>
      <c r="R27" s="32">
        <f>SUM(건물E!R7,건물E!R17,건물E!R27)</f>
        <v>0.68399999999999994</v>
      </c>
      <c r="S27" s="32">
        <f>SUM(건물E!S7,건물E!S17,건물E!S27)</f>
        <v>0.78599999999999992</v>
      </c>
      <c r="T27" s="32">
        <f>SUM(건물E!T7,건물E!T17,건물E!T27)</f>
        <v>0.70599999999999996</v>
      </c>
      <c r="U27" s="32">
        <f>SUM(건물E!U7,건물E!U17,건물E!U27)</f>
        <v>0.79400000000000004</v>
      </c>
      <c r="V27" s="32">
        <f>SUM(건물E!V7,건물E!V17,건물E!V27)</f>
        <v>0.67300000000000004</v>
      </c>
      <c r="W27" s="32">
        <f>SUM(건물E!W7,건물E!W17,건물E!W27)</f>
        <v>0.65100000000000002</v>
      </c>
      <c r="X27" s="32">
        <f>SUM(건물E!X7,건물E!X17,건물E!X27)</f>
        <v>0.66900000000000004</v>
      </c>
      <c r="Y27" s="32">
        <f>SUM(건물E!Y7,건물E!Y17,건물E!Y27)</f>
        <v>0.65400000000000003</v>
      </c>
      <c r="Z27" s="32">
        <f>SUM(건물E!Z7,건물E!Z17,건물E!Z27)</f>
        <v>0.67600000000000005</v>
      </c>
      <c r="AA27" s="32">
        <f>SUM(건물E!AA7,건물E!AA17,건물E!AA27)</f>
        <v>0.58099999999999996</v>
      </c>
      <c r="AB27" s="32">
        <f>SUM(건물E!AB7,건물E!AB17,건물E!AB27)</f>
        <v>0.53200000000000003</v>
      </c>
      <c r="AC27" s="32">
        <f>SUM(건물E!AC7,건물E!AC17,건물E!AC27)</f>
        <v>0.45599999999999996</v>
      </c>
      <c r="AD27" s="32">
        <f>SUM(건물E!AD7,건물E!AD17,건물E!AD27)</f>
        <v>0.38300000000000001</v>
      </c>
      <c r="AE27" s="32">
        <f>SUM(건물E!AE7,건물E!AE17,건물E!AE27)</f>
        <v>0.32200000000000001</v>
      </c>
      <c r="AF27" s="32">
        <f>SUM(건물E!AF7,건물E!AF17,건물E!AF27)</f>
        <v>0.26200000000000001</v>
      </c>
      <c r="AG27" s="32">
        <f>SUM(건물E!AG7,건물E!AG17,건물E!AG27)</f>
        <v>0.23399999999999999</v>
      </c>
      <c r="AH27" s="32">
        <f>SUM(건물E!AH7,건물E!AH17,건물E!AH27)</f>
        <v>0.20599999999999999</v>
      </c>
      <c r="AI27" s="32">
        <f>SUM(건물E!AI7,건물E!AI17,건물E!AI27)</f>
        <v>0.19199999999999998</v>
      </c>
      <c r="AJ27" s="32">
        <f>SUM(건물E!AJ7,건물E!AJ17,건물E!AJ27)</f>
        <v>0.19299999999999998</v>
      </c>
      <c r="AK27" s="32">
        <f>SUM(건물E!AK7,건물E!AK17,건물E!AK27)</f>
        <v>0.189</v>
      </c>
      <c r="AL27" s="32">
        <f>SUM(건물E!AL7,건물E!AL17,건물E!AL27)</f>
        <v>0.184</v>
      </c>
      <c r="AM27" s="32">
        <f>SUM(건물E!AM7,건물E!AM17,건물E!AM27)</f>
        <v>0.17799999999999999</v>
      </c>
      <c r="AN27" s="32">
        <f>SUM(건물E!AN7,건물E!AN17,건물E!AN27)</f>
        <v>0.17299999999999999</v>
      </c>
      <c r="AO27" s="32">
        <f>SUM(건물E!AO7,건물E!AO17,건물E!AO27)</f>
        <v>0.16899999999999998</v>
      </c>
      <c r="AP27" s="32">
        <f>SUM(건물E!AP7,건물E!AP17,건물E!AP27)</f>
        <v>0.16299999999999998</v>
      </c>
      <c r="AQ27" s="32">
        <f>SUM(건물E!AQ7,건물E!AQ17,건물E!AQ27)</f>
        <v>0.15899999999999997</v>
      </c>
      <c r="AR27" s="32">
        <f>SUM(건물E!AR7,건물E!AR17,건물E!AR27)</f>
        <v>0.15400000000000003</v>
      </c>
      <c r="AS27" s="32">
        <f>SUM(건물E!AS7,건물E!AS17,건물E!AS27)</f>
        <v>0.14900000000000002</v>
      </c>
      <c r="AT27" s="32">
        <f>SUM(건물E!AT7,건물E!AT17,건물E!AT27)</f>
        <v>0.14400000000000002</v>
      </c>
      <c r="AU27" s="32">
        <f>SUM(건물E!AU7,건물E!AU17,건물E!AU27)</f>
        <v>0.14100000000000001</v>
      </c>
      <c r="AV27" s="32">
        <f>SUM(건물E!AV7,건물E!AV17,건물E!AV27)</f>
        <v>0.13700000000000001</v>
      </c>
      <c r="AW27" s="32">
        <f>SUM(건물E!AW7,건물E!AW17,건물E!AW27)</f>
        <v>0.13200000000000001</v>
      </c>
      <c r="AX27" s="32">
        <f>SUM(건물E!AX7,건물E!AX17,건물E!AX27)</f>
        <v>0.129</v>
      </c>
      <c r="AY27" s="32">
        <f>SUM(건물E!AY7,건물E!AY17,건물E!AY27)</f>
        <v>0.125</v>
      </c>
      <c r="AZ27" s="32">
        <f>SUM(건물E!AZ7,건물E!AZ17,건물E!AZ27)</f>
        <v>0.121</v>
      </c>
      <c r="BA27" s="32">
        <f>SUM(건물E!BA7,건물E!BA17,건물E!BA27)</f>
        <v>0.11799999999999999</v>
      </c>
      <c r="BB27" s="79">
        <f>SUM(건물E!BB7,건물E!BB17,건물E!BB27)</f>
        <v>0.11452914773405855</v>
      </c>
      <c r="BC27" s="79">
        <f>SUM(건물E!BC7,건물E!BC17,건물E!BC27)</f>
        <v>0.11116053597668799</v>
      </c>
      <c r="BD27" s="79">
        <f>SUM(건물E!BD7,건물E!BD17,건물E!BD27)</f>
        <v>0.10789114906298544</v>
      </c>
      <c r="BE27" s="79">
        <f>SUM(건물E!BE7,건물E!BE17,건물E!BE27)</f>
        <v>0.1047180603836121</v>
      </c>
      <c r="BF27" s="79">
        <f>SUM(건물E!BF7,건물E!BF17,건물E!BF27)</f>
        <v>0.10163842975206613</v>
      </c>
      <c r="BG27" s="79">
        <f>SUM(건물E!BG7,건물E!BG17,건물E!BG27)</f>
        <v>9.8649500849861502E-2</v>
      </c>
      <c r="BH27" s="79">
        <f>SUM(건물E!BH7,건물E!BH17,건물E!BH27)</f>
        <v>9.5748598747305375E-2</v>
      </c>
      <c r="BI27" s="79">
        <f>SUM(건물E!BI7,건물E!BI17,건물E!BI27)</f>
        <v>9.2933127497635243E-2</v>
      </c>
      <c r="BJ27" s="79">
        <f>SUM(건물E!BJ7,건물E!BJ17,건물E!BJ27)</f>
        <v>9.0200567802342937E-2</v>
      </c>
      <c r="BK27" s="79">
        <f>SUM(건물E!BK7,건물E!BK17,건물E!BK27)</f>
        <v>8.7548474745577518E-2</v>
      </c>
    </row>
    <row r="28" spans="2:63" x14ac:dyDescent="0.3">
      <c r="B28" s="23" t="s">
        <v>72</v>
      </c>
      <c r="C28" s="32">
        <f>SUM(건물E!C8,건물E!C18,건물E!C28)</f>
        <v>9.8960000000000008</v>
      </c>
      <c r="D28" s="32">
        <f>SUM(건물E!D8,건물E!D18,건물E!D28)</f>
        <v>12.047000000000001</v>
      </c>
      <c r="E28" s="32">
        <f>SUM(건물E!E8,건물E!E18,건물E!E28)</f>
        <v>13.768000000000001</v>
      </c>
      <c r="F28" s="32">
        <f>SUM(건물E!F8,건물E!F18,건물E!F28)</f>
        <v>16</v>
      </c>
      <c r="G28" s="32">
        <f>SUM(건물E!G8,건물E!G18,건물E!G28)</f>
        <v>16.702000000000002</v>
      </c>
      <c r="H28" s="32">
        <f>SUM(건물E!H8,건물E!H18,건물E!H28)</f>
        <v>18.856999999999999</v>
      </c>
      <c r="I28" s="32">
        <f>SUM(건물E!I8,건물E!I18,건물E!I28)</f>
        <v>19.981000000000002</v>
      </c>
      <c r="J28" s="32">
        <f>SUM(건물E!J8,건물E!J18,건물E!J28)</f>
        <v>20.007000000000001</v>
      </c>
      <c r="K28" s="32">
        <f>SUM(건물E!K8,건물E!K18,건물E!K28)</f>
        <v>14.203999999999999</v>
      </c>
      <c r="L28" s="32">
        <f>SUM(건물E!L8,건물E!L18,건물E!L28)</f>
        <v>16.622</v>
      </c>
      <c r="M28" s="32">
        <f>SUM(건물E!M8,건물E!M18,건물E!M28)</f>
        <v>14.503</v>
      </c>
      <c r="N28" s="32">
        <f>SUM(건물E!N8,건물E!N18,건물E!N28)</f>
        <v>13.603999999999999</v>
      </c>
      <c r="O28" s="32">
        <f>SUM(건물E!O8,건물E!O18,건물E!O28)</f>
        <v>13.065</v>
      </c>
      <c r="P28" s="32">
        <f>SUM(건물E!P8,건물E!P18,건물E!P28)</f>
        <v>12.443000000000001</v>
      </c>
      <c r="Q28" s="32">
        <f>SUM(건물E!Q8,건물E!Q18,건물E!Q28)</f>
        <v>10.826000000000001</v>
      </c>
      <c r="R28" s="32">
        <f>SUM(건물E!R8,건물E!R18,건물E!R28)</f>
        <v>9.5950000000000006</v>
      </c>
      <c r="S28" s="32">
        <f>SUM(건물E!S8,건물E!S18,건물E!S28)</f>
        <v>8.6189999999999998</v>
      </c>
      <c r="T28" s="32">
        <f>SUM(건물E!T8,건물E!T18,건물E!T28)</f>
        <v>8.0960000000000001</v>
      </c>
      <c r="U28" s="32">
        <f>SUM(건물E!U8,건물E!U18,건물E!U28)</f>
        <v>7.6180000000000003</v>
      </c>
      <c r="V28" s="32">
        <f>SUM(건물E!V8,건물E!V18,건물E!V28)</f>
        <v>7.3490000000000002</v>
      </c>
      <c r="W28" s="32">
        <f>SUM(건물E!W8,건물E!W18,건물E!W28)</f>
        <v>7.6120000000000001</v>
      </c>
      <c r="X28" s="32">
        <f>SUM(건물E!X8,건물E!X18,건물E!X28)</f>
        <v>7.09</v>
      </c>
      <c r="Y28" s="32">
        <f>SUM(건물E!Y8,건물E!Y18,건물E!Y28)</f>
        <v>6.5490000000000004</v>
      </c>
      <c r="Z28" s="32">
        <f>SUM(건물E!Z8,건물E!Z18,건물E!Z28)</f>
        <v>6.1749999999999998</v>
      </c>
      <c r="AA28" s="32">
        <f>SUM(건물E!AA8,건물E!AA18,건물E!AA28)</f>
        <v>5.9550000000000001</v>
      </c>
      <c r="AB28" s="32">
        <f>SUM(건물E!AB8,건물E!AB18,건물E!AB28)</f>
        <v>6.6669999999999998</v>
      </c>
      <c r="AC28" s="32">
        <f>SUM(건물E!AC8,건물E!AC18,건물E!AC28)</f>
        <v>7.0489999999999995</v>
      </c>
      <c r="AD28" s="32">
        <f>SUM(건물E!AD8,건물E!AD18,건물E!AD28)</f>
        <v>7.1069999999999993</v>
      </c>
      <c r="AE28" s="32">
        <f>SUM(건물E!AE8,건물E!AE18,건물E!AE28)</f>
        <v>6.7170000000000005</v>
      </c>
      <c r="AF28" s="32">
        <f>SUM(건물E!AF8,건물E!AF18,건물E!AF28)</f>
        <v>6.07</v>
      </c>
      <c r="AG28" s="32">
        <f>SUM(건물E!AG8,건물E!AG18,건물E!AG28)</f>
        <v>5.4470000000000001</v>
      </c>
      <c r="AH28" s="32">
        <f>SUM(건물E!AH8,건물E!AH18,건물E!AH28)</f>
        <v>5.3680000000000003</v>
      </c>
      <c r="AI28" s="32">
        <f>SUM(건물E!AI8,건물E!AI18,건물E!AI28)</f>
        <v>5.5440000000000005</v>
      </c>
      <c r="AJ28" s="32">
        <f>SUM(건물E!AJ8,건물E!AJ18,건물E!AJ28)</f>
        <v>5.5869999999999997</v>
      </c>
      <c r="AK28" s="32">
        <f>SUM(건물E!AK8,건물E!AK18,건물E!AK28)</f>
        <v>5.4220000000000006</v>
      </c>
      <c r="AL28" s="32">
        <f>SUM(건물E!AL8,건물E!AL18,건물E!AL28)</f>
        <v>5.2520000000000007</v>
      </c>
      <c r="AM28" s="32">
        <f>SUM(건물E!AM8,건물E!AM18,건물E!AM28)</f>
        <v>5.0999999999999996</v>
      </c>
      <c r="AN28" s="32">
        <f>SUM(건물E!AN8,건물E!AN18,건물E!AN28)</f>
        <v>4.9589999999999996</v>
      </c>
      <c r="AO28" s="32">
        <f>SUM(건물E!AO8,건물E!AO18,건물E!AO28)</f>
        <v>4.8250000000000002</v>
      </c>
      <c r="AP28" s="32">
        <f>SUM(건물E!AP8,건물E!AP18,건물E!AP28)</f>
        <v>4.6940000000000008</v>
      </c>
      <c r="AQ28" s="32">
        <f>SUM(건물E!AQ8,건물E!AQ18,건물E!AQ28)</f>
        <v>4.5679999999999996</v>
      </c>
      <c r="AR28" s="32">
        <f>SUM(건물E!AR8,건물E!AR18,건물E!AR28)</f>
        <v>4.4470000000000001</v>
      </c>
      <c r="AS28" s="32">
        <f>SUM(건물E!AS8,건물E!AS18,건물E!AS28)</f>
        <v>4.3289999999999997</v>
      </c>
      <c r="AT28" s="32">
        <f>SUM(건물E!AT8,건물E!AT18,건물E!AT28)</f>
        <v>4.2160000000000002</v>
      </c>
      <c r="AU28" s="32">
        <f>SUM(건물E!AU8,건물E!AU18,건물E!AU28)</f>
        <v>4.1079999999999997</v>
      </c>
      <c r="AV28" s="32">
        <f>SUM(건물E!AV8,건물E!AV18,건물E!AV28)</f>
        <v>4.0039999999999996</v>
      </c>
      <c r="AW28" s="32">
        <f>SUM(건물E!AW8,건물E!AW18,건물E!AW28)</f>
        <v>3.903</v>
      </c>
      <c r="AX28" s="32">
        <f>SUM(건물E!AX8,건물E!AX18,건물E!AX28)</f>
        <v>3.8059999999999996</v>
      </c>
      <c r="AY28" s="32">
        <f>SUM(건물E!AY8,건물E!AY18,건물E!AY28)</f>
        <v>3.7130000000000001</v>
      </c>
      <c r="AZ28" s="32">
        <f>SUM(건물E!AZ8,건물E!AZ18,건물E!AZ28)</f>
        <v>3.6230000000000002</v>
      </c>
      <c r="BA28" s="32">
        <f>SUM(건물E!BA8,건물E!BA18,건물E!BA28)</f>
        <v>3.5369999999999999</v>
      </c>
      <c r="BB28" s="79">
        <f>SUM(건물E!BB8,건물E!BB18,건물E!BB28)</f>
        <v>3.4530448089750614</v>
      </c>
      <c r="BC28" s="79">
        <f>SUM(건물E!BC8,건물E!BC18,건물E!BC28)</f>
        <v>3.3719911981152482</v>
      </c>
      <c r="BD28" s="79">
        <f>SUM(건물E!BD8,건물E!BD18,건물E!BD28)</f>
        <v>3.2937405881431827</v>
      </c>
      <c r="BE28" s="79">
        <f>SUM(건물E!BE8,건물E!BE18,건물E!BE28)</f>
        <v>3.2181977542088247</v>
      </c>
      <c r="BF28" s="79">
        <f>SUM(건물E!BF8,건물E!BF18,건물E!BF28)</f>
        <v>3.1452707116522101</v>
      </c>
      <c r="BG28" s="79">
        <f>SUM(건물E!BG8,건물E!BG18,건물E!BG28)</f>
        <v>3.07487060565993</v>
      </c>
      <c r="BH28" s="79">
        <f>SUM(건물E!BH8,건물E!BH18,건물E!BH28)</f>
        <v>3.0069116046825322</v>
      </c>
      <c r="BI28" s="79">
        <f>SUM(건물E!BI8,건물E!BI18,건물E!BI28)</f>
        <v>2.9413107974845341</v>
      </c>
      <c r="BJ28" s="79">
        <f>SUM(건물E!BJ8,건물E!BJ18,건물E!BJ28)</f>
        <v>2.8779880937031428</v>
      </c>
      <c r="BK28" s="79">
        <f>SUM(건물E!BK8,건물E!BK18,건물E!BK28)</f>
        <v>2.8168661277959979</v>
      </c>
    </row>
    <row r="29" spans="2:63" x14ac:dyDescent="0.3">
      <c r="B29" s="23" t="s">
        <v>73</v>
      </c>
      <c r="C29" s="32">
        <f>SUM(건물E!C9,건물E!C19,건물E!C29)</f>
        <v>0.77700000000000002</v>
      </c>
      <c r="D29" s="32">
        <f>SUM(건물E!D9,건물E!D19,건물E!D29)</f>
        <v>1.2270000000000001</v>
      </c>
      <c r="E29" s="32">
        <f>SUM(건물E!E9,건물E!E19,건물E!E29)</f>
        <v>1.8380000000000001</v>
      </c>
      <c r="F29" s="32">
        <f>SUM(건물E!F9,건물E!F19,건물E!F29)</f>
        <v>2.5430000000000001</v>
      </c>
      <c r="G29" s="32">
        <f>SUM(건물E!G9,건물E!G19,건물E!G29)</f>
        <v>3.4279999999999999</v>
      </c>
      <c r="H29" s="32">
        <f>SUM(건물E!H9,건물E!H19,건물E!H29)</f>
        <v>4.59</v>
      </c>
      <c r="I29" s="32">
        <f>SUM(건물E!I9,건물E!I19,건물E!I29)</f>
        <v>5.7710000000000008</v>
      </c>
      <c r="J29" s="32">
        <f>SUM(건물E!J9,건물E!J19,건물E!J29)</f>
        <v>6.5380000000000003</v>
      </c>
      <c r="K29" s="32">
        <f>SUM(건물E!K9,건물E!K19,건물E!K29)</f>
        <v>6.5570000000000004</v>
      </c>
      <c r="L29" s="32">
        <f>SUM(건물E!L9,건물E!L19,건물E!L29)</f>
        <v>7.9249999999999998</v>
      </c>
      <c r="M29" s="32">
        <f>SUM(건물E!M9,건물E!M19,건물E!M29)</f>
        <v>9.202</v>
      </c>
      <c r="N29" s="32">
        <f>SUM(건물E!N9,건물E!N19,건물E!N29)</f>
        <v>9.411999999999999</v>
      </c>
      <c r="O29" s="32">
        <f>SUM(건물E!O9,건물E!O19,건물E!O29)</f>
        <v>10.241</v>
      </c>
      <c r="P29" s="32">
        <f>SUM(건물E!P9,건물E!P19,건물E!P29)</f>
        <v>10.889000000000001</v>
      </c>
      <c r="Q29" s="32">
        <f>SUM(건물E!Q9,건물E!Q19,건물E!Q29)</f>
        <v>11.292</v>
      </c>
      <c r="R29" s="32">
        <f>SUM(건물E!R9,건물E!R19,건물E!R29)</f>
        <v>12.677</v>
      </c>
      <c r="S29" s="32">
        <f>SUM(건물E!S9,건물E!S19,건물E!S29)</f>
        <v>12.640999999999998</v>
      </c>
      <c r="T29" s="32">
        <f>SUM(건물E!T9,건물E!T19,건물E!T29)</f>
        <v>12.760000000000002</v>
      </c>
      <c r="U29" s="32">
        <f>SUM(건물E!U9,건물E!U19,건물E!U29)</f>
        <v>12.922000000000001</v>
      </c>
      <c r="V29" s="32">
        <f>SUM(건물E!V9,건물E!V19,건물E!V29)</f>
        <v>12.96</v>
      </c>
      <c r="W29" s="32">
        <f>SUM(건물E!W9,건물E!W19,건물E!W29)</f>
        <v>13.92</v>
      </c>
      <c r="X29" s="32">
        <f>SUM(건물E!X9,건물E!X19,건물E!X29)</f>
        <v>13.73</v>
      </c>
      <c r="Y29" s="32">
        <f>SUM(건물E!Y9,건물E!Y19,건물E!Y29)</f>
        <v>13.775</v>
      </c>
      <c r="Z29" s="32">
        <f>SUM(건물E!Z9,건물E!Z19,건물E!Z29)</f>
        <v>13.61</v>
      </c>
      <c r="AA29" s="32">
        <f>SUM(건물E!AA9,건물E!AA19,건물E!AA29)</f>
        <v>12.498000000000001</v>
      </c>
      <c r="AB29" s="32">
        <f>SUM(건물E!AB9,건물E!AB19,건물E!AB29)</f>
        <v>12.485000000000001</v>
      </c>
      <c r="AC29" s="32">
        <f>SUM(건물E!AC9,건물E!AC19,건물E!AC29)</f>
        <v>13.202</v>
      </c>
      <c r="AD29" s="32">
        <f>SUM(건물E!AD9,건물E!AD19,건물E!AD29)</f>
        <v>13.914999999999999</v>
      </c>
      <c r="AE29" s="32">
        <f>SUM(건물E!AE9,건물E!AE19,건물E!AE29)</f>
        <v>14.712999999999999</v>
      </c>
      <c r="AF29" s="32">
        <f>SUM(건물E!AF9,건물E!AF19,건물E!AF29)</f>
        <v>14.186999999999999</v>
      </c>
      <c r="AG29" s="32">
        <f>SUM(건물E!AG9,건물E!AG19,건물E!AG29)</f>
        <v>14.189</v>
      </c>
      <c r="AH29" s="32">
        <f>SUM(건물E!AH9,건물E!AH19,건물E!AH29)</f>
        <v>14.468</v>
      </c>
      <c r="AI29" s="32">
        <f>SUM(건물E!AI9,건물E!AI19,건물E!AI29)</f>
        <v>14.475999999999999</v>
      </c>
      <c r="AJ29" s="32">
        <f>SUM(건물E!AJ9,건물E!AJ19,건물E!AJ29)</f>
        <v>14.475999999999999</v>
      </c>
      <c r="AK29" s="32">
        <f>SUM(건물E!AK9,건물E!AK19,건물E!AK29)</f>
        <v>14.521000000000001</v>
      </c>
      <c r="AL29" s="32">
        <f>SUM(건물E!AL9,건물E!AL19,건물E!AL29)</f>
        <v>14.565000000000001</v>
      </c>
      <c r="AM29" s="32">
        <f>SUM(건물E!AM9,건물E!AM19,건물E!AM29)</f>
        <v>14.61</v>
      </c>
      <c r="AN29" s="32">
        <f>SUM(건물E!AN9,건물E!AN19,건물E!AN29)</f>
        <v>14.655000000000001</v>
      </c>
      <c r="AO29" s="32">
        <f>SUM(건물E!AO9,건물E!AO19,건물E!AO29)</f>
        <v>14.7</v>
      </c>
      <c r="AP29" s="32">
        <f>SUM(건물E!AP9,건물E!AP19,건물E!AP29)</f>
        <v>14.745000000000001</v>
      </c>
      <c r="AQ29" s="32">
        <f>SUM(건물E!AQ9,건물E!AQ19,건물E!AQ29)</f>
        <v>14.791</v>
      </c>
      <c r="AR29" s="32">
        <f>SUM(건물E!AR9,건물E!AR19,건물E!AR29)</f>
        <v>14.836</v>
      </c>
      <c r="AS29" s="32">
        <f>SUM(건물E!AS9,건물E!AS19,건물E!AS29)</f>
        <v>14.882</v>
      </c>
      <c r="AT29" s="32">
        <f>SUM(건물E!AT9,건물E!AT19,건물E!AT29)</f>
        <v>14.928000000000001</v>
      </c>
      <c r="AU29" s="32">
        <f>SUM(건물E!AU9,건물E!AU19,건물E!AU29)</f>
        <v>14.974</v>
      </c>
      <c r="AV29" s="32">
        <f>SUM(건물E!AV9,건물E!AV19,건물E!AV29)</f>
        <v>15.02</v>
      </c>
      <c r="AW29" s="32">
        <f>SUM(건물E!AW9,건물E!AW19,건물E!AW29)</f>
        <v>15.067</v>
      </c>
      <c r="AX29" s="32">
        <f>SUM(건물E!AX9,건물E!AX19,건물E!AX29)</f>
        <v>15.113</v>
      </c>
      <c r="AY29" s="32">
        <f>SUM(건물E!AY9,건물E!AY19,건물E!AY29)</f>
        <v>15.16</v>
      </c>
      <c r="AZ29" s="32">
        <f>SUM(건물E!AZ9,건물E!AZ19,건물E!AZ29)</f>
        <v>15.207000000000001</v>
      </c>
      <c r="BA29" s="32">
        <f>SUM(건물E!BA9,건물E!BA19,건물E!BA29)</f>
        <v>15.255000000000001</v>
      </c>
      <c r="BB29" s="79">
        <f>SUM(건물E!BB9,건물E!BB19,건물E!BB29)</f>
        <v>15.302439399863314</v>
      </c>
      <c r="BC29" s="79">
        <f>SUM(건물E!BC9,건물E!BC19,건물E!BC29)</f>
        <v>15.350026330301461</v>
      </c>
      <c r="BD29" s="79">
        <f>SUM(건물E!BD9,건물E!BD19,건물E!BD29)</f>
        <v>15.397761250132655</v>
      </c>
      <c r="BE29" s="79">
        <f>SUM(건물E!BE9,건물E!BE19,건물E!BE29)</f>
        <v>15.445644619602085</v>
      </c>
      <c r="BF29" s="79">
        <f>SUM(건물E!BF9,건물E!BF19,건물E!BF29)</f>
        <v>15.493676900386344</v>
      </c>
      <c r="BG29" s="79">
        <f>SUM(건물E!BG9,건물E!BG19,건물E!BG29)</f>
        <v>15.541858555597884</v>
      </c>
      <c r="BH29" s="79">
        <f>SUM(건물E!BH9,건물E!BH19,건물E!BH29)</f>
        <v>15.59019004978949</v>
      </c>
      <c r="BI29" s="79">
        <f>SUM(건물E!BI9,건물E!BI19,건물E!BI29)</f>
        <v>15.638671848958747</v>
      </c>
      <c r="BJ29" s="79">
        <f>SUM(건물E!BJ9,건물E!BJ19,건물E!BJ29)</f>
        <v>15.687304420552541</v>
      </c>
      <c r="BK29" s="79">
        <f>SUM(건물E!BK9,건물E!BK19,건물E!BK29)</f>
        <v>15.736088233471566</v>
      </c>
    </row>
    <row r="30" spans="2:63" x14ac:dyDescent="0.3">
      <c r="B30" s="23" t="s">
        <v>219</v>
      </c>
      <c r="C30" s="66">
        <f>SUM(건물E!C10,건물E!C20,건물E!C30)</f>
        <v>2.948</v>
      </c>
      <c r="D30" s="66">
        <f>SUM(건물E!D10,건물E!D20,건물E!D30)</f>
        <v>3.2910000000000004</v>
      </c>
      <c r="E30" s="66">
        <f>SUM(건물E!E10,건물E!E20,건물E!E30)</f>
        <v>3.76</v>
      </c>
      <c r="F30" s="66">
        <f>SUM(건물E!F10,건물E!F20,건물E!F30)</f>
        <v>4.3079999999999998</v>
      </c>
      <c r="G30" s="66">
        <f>SUM(건물E!G10,건물E!G20,건물E!G30)</f>
        <v>5.0839999999999996</v>
      </c>
      <c r="H30" s="66">
        <f>SUM(건물E!H10,건물E!H20,건물E!H30)</f>
        <v>5.6050000000000004</v>
      </c>
      <c r="I30" s="66">
        <f>SUM(건물E!I10,건물E!I20,건물E!I30)</f>
        <v>6.3469999999999995</v>
      </c>
      <c r="J30" s="66">
        <f>SUM(건물E!J10,건물E!J20,건물E!J30)</f>
        <v>7.07</v>
      </c>
      <c r="K30" s="66">
        <f>SUM(건물E!K10,건물E!K20,건물E!K30)</f>
        <v>7.157</v>
      </c>
      <c r="L30" s="66">
        <f>SUM(건물E!L10,건물E!L20,건물E!L30)</f>
        <v>7.8929999999999998</v>
      </c>
      <c r="M30" s="66">
        <f>SUM(건물E!M10,건물E!M20,건물E!M30)</f>
        <v>9.0590000000000011</v>
      </c>
      <c r="N30" s="66">
        <f>SUM(건물E!N10,건물E!N20,건물E!N30)</f>
        <v>10.289</v>
      </c>
      <c r="O30" s="66">
        <f>SUM(건물E!O10,건물E!O20,건물E!O30)</f>
        <v>11.323</v>
      </c>
      <c r="P30" s="66">
        <f>SUM(건물E!P10,건물E!P20,건물E!P30)</f>
        <v>12.122999999999999</v>
      </c>
      <c r="Q30" s="66">
        <f>SUM(건물E!Q10,건물E!Q20,건물E!Q30)</f>
        <v>13.016999999999999</v>
      </c>
      <c r="R30" s="66">
        <f>SUM(건물E!R10,건물E!R20,건물E!R30)</f>
        <v>14.039</v>
      </c>
      <c r="S30" s="66">
        <f>SUM(건물E!S10,건물E!S20,건물E!S30)</f>
        <v>14.773</v>
      </c>
      <c r="T30" s="66">
        <f>SUM(건물E!T10,건물E!T20,건물E!T30)</f>
        <v>15.497999999999999</v>
      </c>
      <c r="U30" s="66">
        <f>SUM(건물E!U10,건물E!U20,건물E!U30)</f>
        <v>16.204999999999998</v>
      </c>
      <c r="V30" s="66">
        <f>SUM(건물E!V10,건물E!V20,건물E!V30)</f>
        <v>16.765999999999998</v>
      </c>
      <c r="W30" s="66">
        <f>SUM(건물E!W10,건물E!W20,건물E!W30)</f>
        <v>18.030999999999999</v>
      </c>
      <c r="X30" s="66">
        <f>SUM(건물E!X10,건물E!X20,건물E!X30)</f>
        <v>18.204000000000001</v>
      </c>
      <c r="Y30" s="66">
        <f>SUM(건물E!Y10,건물E!Y20,건물E!Y30)</f>
        <v>18.643999999999998</v>
      </c>
      <c r="Z30" s="66">
        <f>SUM(건물E!Z10,건물E!Z20,건물E!Z30)</f>
        <v>18.687999999999999</v>
      </c>
      <c r="AA30" s="66">
        <f>SUM(건물E!AA10,건물E!AA20,건물E!AA30)</f>
        <v>18.28</v>
      </c>
      <c r="AB30" s="66">
        <f>SUM(건물E!AB10,건물E!AB20,건물E!AB30)</f>
        <v>18.768999999999998</v>
      </c>
      <c r="AC30" s="66">
        <f>SUM(건물E!AC10,건물E!AC20,건물E!AC30)</f>
        <v>19.620999999999999</v>
      </c>
      <c r="AD30" s="66">
        <f>SUM(건물E!AD10,건물E!AD20,건물E!AD30)</f>
        <v>20</v>
      </c>
      <c r="AE30" s="66">
        <f>SUM(건물E!AE10,건물E!AE20,건물E!AE30)</f>
        <v>21.004999999999999</v>
      </c>
      <c r="AF30" s="66">
        <f>SUM(건물E!AF10,건물E!AF20,건물E!AF30)</f>
        <v>20.807000000000002</v>
      </c>
      <c r="AG30" s="66">
        <f>SUM(건물E!AG10,건물E!AG20,건물E!AG30)</f>
        <v>20.766999999999999</v>
      </c>
      <c r="AH30" s="66">
        <f>SUM(건물E!AH10,건물E!AH20,건물E!AH30)</f>
        <v>21.616</v>
      </c>
      <c r="AI30" s="66">
        <f>SUM(건물E!AI10,건물E!AI20,건물E!AI30)</f>
        <v>22.024000000000001</v>
      </c>
      <c r="AJ30" s="66">
        <f>SUM(건물E!AJ10,건물E!AJ20,건물E!AJ30)</f>
        <v>22.067</v>
      </c>
      <c r="AK30" s="66">
        <f>SUM(건물E!AK10,건물E!AK20,건물E!AK30)</f>
        <v>22.265000000000001</v>
      </c>
      <c r="AL30" s="66">
        <f>SUM(건물E!AL10,건물E!AL20,건물E!AL30)</f>
        <v>22.692</v>
      </c>
      <c r="AM30" s="66">
        <f>SUM(건물E!AM10,건물E!AM20,건물E!AM30)</f>
        <v>23.128</v>
      </c>
      <c r="AN30" s="66">
        <f>SUM(건물E!AN10,건물E!AN20,건물E!AN30)</f>
        <v>23.564</v>
      </c>
      <c r="AO30" s="66">
        <f>SUM(건물E!AO10,건물E!AO20,건물E!AO30)</f>
        <v>23.800999999999998</v>
      </c>
      <c r="AP30" s="66">
        <f>SUM(건물E!AP10,건물E!AP20,건물E!AP30)</f>
        <v>24.035999999999998</v>
      </c>
      <c r="AQ30" s="66">
        <f>SUM(건물E!AQ10,건물E!AQ20,건물E!AQ30)</f>
        <v>24.271000000000001</v>
      </c>
      <c r="AR30" s="66">
        <f>SUM(건물E!AR10,건물E!AR20,건물E!AR30)</f>
        <v>24.518000000000001</v>
      </c>
      <c r="AS30" s="66">
        <f>SUM(건물E!AS10,건물E!AS20,건물E!AS30)</f>
        <v>24.764000000000003</v>
      </c>
      <c r="AT30" s="66">
        <f>SUM(건물E!AT10,건물E!AT20,건물E!AT30)</f>
        <v>25.010999999999999</v>
      </c>
      <c r="AU30" s="66">
        <f>SUM(건물E!AU10,건물E!AU20,건물E!AU30)</f>
        <v>25.26</v>
      </c>
      <c r="AV30" s="66">
        <f>SUM(건물E!AV10,건물E!AV20,건물E!AV30)</f>
        <v>25.509</v>
      </c>
      <c r="AW30" s="66">
        <f>SUM(건물E!AW10,건물E!AW20,건물E!AW30)</f>
        <v>25.758000000000003</v>
      </c>
      <c r="AX30" s="66">
        <f>SUM(건물E!AX10,건물E!AX20,건물E!AX30)</f>
        <v>26.022000000000002</v>
      </c>
      <c r="AY30" s="66">
        <f>SUM(건물E!AY10,건물E!AY20,건물E!AY30)</f>
        <v>26.286000000000001</v>
      </c>
      <c r="AZ30" s="66">
        <f>SUM(건물E!AZ10,건물E!AZ20,건물E!AZ30)</f>
        <v>26.481999999999999</v>
      </c>
      <c r="BA30" s="66">
        <f>SUM(건물E!BA10,건물E!BA20,건물E!BA30)</f>
        <v>26.679000000000002</v>
      </c>
      <c r="BB30" s="74">
        <f>SUM(건물E!BB10,건물E!BB20,건물E!BB30)</f>
        <v>26.919395937919596</v>
      </c>
      <c r="BC30" s="74">
        <f>SUM(건물E!BC10,건물E!BC20,건물E!BC30)</f>
        <v>27.161969290501503</v>
      </c>
      <c r="BD30" s="74">
        <f>SUM(건물E!BD10,건물E!BD20,건물E!BD30)</f>
        <v>27.406739887317229</v>
      </c>
      <c r="BE30" s="74">
        <f>SUM(건물E!BE10,건물E!BE20,건물E!BE30)</f>
        <v>27.653727739541452</v>
      </c>
      <c r="BF30" s="74">
        <f>SUM(건물E!BF10,건물E!BF20,건물E!BF30)</f>
        <v>27.902953041624748</v>
      </c>
      <c r="BG30" s="74">
        <f>SUM(건물E!BG10,건물E!BG20,건물E!BG30)</f>
        <v>28.15443617298185</v>
      </c>
      <c r="BH30" s="74">
        <f>SUM(건물E!BH10,건물E!BH20,건물E!BH30)</f>
        <v>28.408197699695471</v>
      </c>
      <c r="BI30" s="74">
        <f>SUM(건물E!BI10,건물E!BI20,건물E!BI30)</f>
        <v>28.664258376235985</v>
      </c>
      <c r="BJ30" s="74">
        <f>SUM(건물E!BJ10,건물E!BJ20,건물E!BJ30)</f>
        <v>28.922639147197032</v>
      </c>
      <c r="BK30" s="74">
        <f>SUM(건물E!BK10,건물E!BK20,건물E!BK30)</f>
        <v>29.183361149047151</v>
      </c>
    </row>
    <row r="31" spans="2:63" x14ac:dyDescent="0.3">
      <c r="B31" s="23" t="s">
        <v>220</v>
      </c>
      <c r="C31" s="32">
        <f>SUM(건물E!C11,건물E!C21,건물E!C31)</f>
        <v>0</v>
      </c>
      <c r="D31" s="32">
        <f>SUM(건물E!D11,건물E!D21,건물E!D31)</f>
        <v>0</v>
      </c>
      <c r="E31" s="32">
        <f>SUM(건물E!E11,건물E!E21,건물E!E31)</f>
        <v>0</v>
      </c>
      <c r="F31" s="32">
        <f>SUM(건물E!F11,건물E!F21,건물E!F31)</f>
        <v>0</v>
      </c>
      <c r="G31" s="32">
        <f>SUM(건물E!G11,건물E!G21,건물E!G31)</f>
        <v>0</v>
      </c>
      <c r="H31" s="32">
        <f>SUM(건물E!H11,건물E!H21,건물E!H31)</f>
        <v>0.63700000000000001</v>
      </c>
      <c r="I31" s="32">
        <f>SUM(건물E!I11,건물E!I21,건물E!I31)</f>
        <v>0.80900000000000005</v>
      </c>
      <c r="J31" s="32">
        <f>SUM(건물E!J11,건물E!J21,건물E!J31)</f>
        <v>0.92800000000000005</v>
      </c>
      <c r="K31" s="32">
        <f>SUM(건물E!K11,건물E!K21,건물E!K31)</f>
        <v>0.88400000000000001</v>
      </c>
      <c r="L31" s="32">
        <f>SUM(건물E!L11,건물E!L21,건물E!L31)</f>
        <v>1.032</v>
      </c>
      <c r="M31" s="32">
        <f>SUM(건물E!M11,건물E!M21,건물E!M31)</f>
        <v>1.208</v>
      </c>
      <c r="N31" s="32">
        <f>SUM(건물E!N11,건물E!N21,건물E!N31)</f>
        <v>1.2170000000000001</v>
      </c>
      <c r="O31" s="32">
        <f>SUM(건물E!O11,건물E!O21,건물E!O31)</f>
        <v>1.2240000000000002</v>
      </c>
      <c r="P31" s="32">
        <f>SUM(건물E!P11,건물E!P21,건물E!P31)</f>
        <v>1.395</v>
      </c>
      <c r="Q31" s="32">
        <f>SUM(건물E!Q11,건물E!Q21,건물E!Q31)</f>
        <v>1.4489999999999998</v>
      </c>
      <c r="R31" s="32">
        <f>SUM(건물E!R11,건물E!R21,건물E!R31)</f>
        <v>1.651</v>
      </c>
      <c r="S31" s="32">
        <f>SUM(건물E!S11,건물E!S21,건물E!S31)</f>
        <v>1.5489999999999999</v>
      </c>
      <c r="T31" s="32">
        <f>SUM(건물E!T11,건물E!T21,건물E!T31)</f>
        <v>1.5760000000000001</v>
      </c>
      <c r="U31" s="32">
        <f>SUM(건물E!U11,건물E!U21,건물E!U31)</f>
        <v>1.67</v>
      </c>
      <c r="V31" s="32">
        <f>SUM(건물E!V11,건물E!V21,건물E!V31)</f>
        <v>1.714</v>
      </c>
      <c r="W31" s="32">
        <f>SUM(건물E!W11,건물E!W21,건물E!W31)</f>
        <v>2.0009999999999999</v>
      </c>
      <c r="X31" s="32">
        <f>SUM(건물E!X11,건물E!X21,건물E!X31)</f>
        <v>2.0030000000000001</v>
      </c>
      <c r="Y31" s="32">
        <f>SUM(건물E!Y11,건물E!Y21,건물E!Y31)</f>
        <v>2.1989999999999998</v>
      </c>
      <c r="Z31" s="32">
        <f>SUM(건물E!Z11,건물E!Z21,건물E!Z31)</f>
        <v>2.0990000000000002</v>
      </c>
      <c r="AA31" s="32">
        <f>SUM(건물E!AA11,건물E!AA21,건물E!AA31)</f>
        <v>1.9870000000000001</v>
      </c>
      <c r="AB31" s="32">
        <f>SUM(건물E!AB11,건물E!AB21,건물E!AB31)</f>
        <v>1.956</v>
      </c>
      <c r="AC31" s="32">
        <f>SUM(건물E!AC11,건물E!AC21,건물E!AC31)</f>
        <v>2.1259999999999999</v>
      </c>
      <c r="AD31" s="32">
        <f>SUM(건물E!AD11,건물E!AD21,건물E!AD31)</f>
        <v>2.3570000000000002</v>
      </c>
      <c r="AE31" s="32">
        <f>SUM(건물E!AE11,건물E!AE21,건물E!AE31)</f>
        <v>2.5960000000000001</v>
      </c>
      <c r="AF31" s="32">
        <f>SUM(건물E!AF11,건물E!AF21,건물E!AF31)</f>
        <v>2.532</v>
      </c>
      <c r="AG31" s="32">
        <f>SUM(건물E!AG11,건물E!AG21,건물E!AG31)</f>
        <v>2.6579999999999999</v>
      </c>
      <c r="AH31" s="32">
        <f>SUM(건물E!AH11,건물E!AH21,건물E!AH31)</f>
        <v>2.7669999999999999</v>
      </c>
      <c r="AI31" s="32">
        <f>SUM(건물E!AI11,건물E!AI21,건물E!AI31)</f>
        <v>2.6989999999999998</v>
      </c>
      <c r="AJ31" s="32">
        <f>SUM(건물E!AJ11,건물E!AJ21,건물E!AJ31)</f>
        <v>2.7010000000000001</v>
      </c>
      <c r="AK31" s="32">
        <f>SUM(건물E!AK11,건물E!AK21,건물E!AK31)</f>
        <v>2.7549999999999999</v>
      </c>
      <c r="AL31" s="32">
        <f>SUM(건물E!AL11,건물E!AL21,건물E!AL31)</f>
        <v>2.8090000000000002</v>
      </c>
      <c r="AM31" s="32">
        <f>SUM(건물E!AM11,건물E!AM21,건물E!AM31)</f>
        <v>2.8649999999999998</v>
      </c>
      <c r="AN31" s="32">
        <f>SUM(건물E!AN11,건물E!AN21,건물E!AN31)</f>
        <v>2.9219999999999997</v>
      </c>
      <c r="AO31" s="32">
        <f>SUM(건물E!AO11,건물E!AO21,건물E!AO31)</f>
        <v>2.9790000000000001</v>
      </c>
      <c r="AP31" s="32">
        <f>SUM(건물E!AP11,건물E!AP21,건물E!AP31)</f>
        <v>3.0389999999999997</v>
      </c>
      <c r="AQ31" s="32">
        <f>SUM(건물E!AQ11,건물E!AQ21,건물E!AQ31)</f>
        <v>3.0979999999999999</v>
      </c>
      <c r="AR31" s="32">
        <f>SUM(건물E!AR11,건물E!AR21,건물E!AR31)</f>
        <v>3.16</v>
      </c>
      <c r="AS31" s="32">
        <f>SUM(건물E!AS11,건물E!AS21,건물E!AS31)</f>
        <v>3.2220000000000004</v>
      </c>
      <c r="AT31" s="32">
        <f>SUM(건물E!AT11,건물E!AT21,건물E!AT31)</f>
        <v>3.286</v>
      </c>
      <c r="AU31" s="32">
        <f>SUM(건물E!AU11,건물E!AU21,건물E!AU31)</f>
        <v>3.3499999999999996</v>
      </c>
      <c r="AV31" s="32">
        <f>SUM(건물E!AV11,건물E!AV21,건물E!AV31)</f>
        <v>3.4159999999999999</v>
      </c>
      <c r="AW31" s="32">
        <f>SUM(건물E!AW11,건물E!AW21,건물E!AW31)</f>
        <v>3.4829999999999997</v>
      </c>
      <c r="AX31" s="32">
        <f>SUM(건물E!AX11,건물E!AX21,건물E!AX31)</f>
        <v>3.552</v>
      </c>
      <c r="AY31" s="32">
        <f>SUM(건물E!AY11,건물E!AY21,건물E!AY31)</f>
        <v>3.6209999999999996</v>
      </c>
      <c r="AZ31" s="32">
        <f>SUM(건물E!AZ11,건물E!AZ21,건물E!AZ31)</f>
        <v>3.6930000000000001</v>
      </c>
      <c r="BA31" s="32">
        <f>SUM(건물E!BA11,건물E!BA21,건물E!BA31)</f>
        <v>3.7650000000000001</v>
      </c>
      <c r="BB31" s="79">
        <f>SUM(건물E!BB11,건물E!BB21,건물E!BB31)</f>
        <v>3.8389741331741352</v>
      </c>
      <c r="BC31" s="79">
        <f>SUM(건물E!BC11,건물E!BC21,건물E!BC31)</f>
        <v>3.9144040393307029</v>
      </c>
      <c r="BD31" s="79">
        <f>SUM(건물E!BD11,건물E!BD21,건물E!BD31)</f>
        <v>3.9913184099380357</v>
      </c>
      <c r="BE31" s="79">
        <f>SUM(건물E!BE11,건물E!BE21,건물E!BE31)</f>
        <v>4.0697465027116504</v>
      </c>
      <c r="BF31" s="79">
        <f>SUM(건물E!BF11,건물E!BF21,건물E!BF31)</f>
        <v>4.1497181528035982</v>
      </c>
      <c r="BG31" s="79">
        <f>SUM(건물E!BG11,건물E!BG21,건물E!BG31)</f>
        <v>4.2312637842131728</v>
      </c>
      <c r="BH31" s="79">
        <f>SUM(건물E!BH11,건물E!BH21,건물E!BH31)</f>
        <v>4.3144144214233764</v>
      </c>
      <c r="BI31" s="79">
        <f>SUM(건물E!BI11,건물E!BI21,건물E!BI31)</f>
        <v>4.3992017012675868</v>
      </c>
      <c r="BJ31" s="79">
        <f>SUM(건물E!BJ11,건물E!BJ21,건물E!BJ31)</f>
        <v>4.4856578850310163</v>
      </c>
      <c r="BK31" s="79">
        <f>SUM(건물E!BK11,건물E!BK21,건물E!BK31)</f>
        <v>4.5738158707915817</v>
      </c>
    </row>
    <row r="32" spans="2:63" x14ac:dyDescent="0.3">
      <c r="B32" s="23" t="s">
        <v>75</v>
      </c>
      <c r="C32" s="32">
        <f>SUM(건물E!C12,건물E!C22,건물E!C32)</f>
        <v>0</v>
      </c>
      <c r="D32" s="32">
        <f>SUM(건물E!D12,건물E!D22,건물E!D32)</f>
        <v>0</v>
      </c>
      <c r="E32" s="32">
        <f>SUM(건물E!E12,건물E!E22,건물E!E32)</f>
        <v>0</v>
      </c>
      <c r="F32" s="32">
        <f>SUM(건물E!F12,건물E!F22,건물E!F32)</f>
        <v>0</v>
      </c>
      <c r="G32" s="32">
        <f>SUM(건물E!G12,건물E!G22,건물E!G32)</f>
        <v>0</v>
      </c>
      <c r="H32" s="32">
        <f>SUM(건물E!H12,건물E!H22,건물E!H32)</f>
        <v>0.19800000000000001</v>
      </c>
      <c r="I32" s="32">
        <f>SUM(건물E!I12,건물E!I22,건물E!I32)</f>
        <v>0.26</v>
      </c>
      <c r="J32" s="32">
        <f>SUM(건물E!J12,건물E!J22,건물E!J32)</f>
        <v>0.31</v>
      </c>
      <c r="K32" s="32">
        <f>SUM(건물E!K12,건물E!K22,건물E!K32)</f>
        <v>0.34200000000000003</v>
      </c>
      <c r="L32" s="32">
        <f>SUM(건물E!L12,건물E!L22,건물E!L32)</f>
        <v>0.38100000000000001</v>
      </c>
      <c r="M32" s="32">
        <f>SUM(건물E!M12,건물E!M22,건물E!M32)</f>
        <v>0.34799999999999998</v>
      </c>
      <c r="N32" s="32">
        <f>SUM(건물E!N12,건물E!N22,건물E!N32)</f>
        <v>0.36799999999999999</v>
      </c>
      <c r="O32" s="32">
        <f>SUM(건물E!O12,건물E!O22,건물E!O32)</f>
        <v>0.44900000000000001</v>
      </c>
      <c r="P32" s="32">
        <f>SUM(건물E!P12,건물E!P22,건물E!P32)</f>
        <v>0.54700000000000004</v>
      </c>
      <c r="Q32" s="32">
        <f>SUM(건물E!Q12,건물E!Q22,건물E!Q32)</f>
        <v>0.60599999999999998</v>
      </c>
      <c r="R32" s="32">
        <f>SUM(건물E!R12,건물E!R22,건물E!R32)</f>
        <v>5.1999999999999998E-2</v>
      </c>
      <c r="S32" s="32">
        <f>SUM(건물E!S12,건물E!S22,건물E!S32)</f>
        <v>0.154</v>
      </c>
      <c r="T32" s="32">
        <f>SUM(건물E!T12,건물E!T22,건물E!T32)</f>
        <v>0.161</v>
      </c>
      <c r="U32" s="32">
        <f>SUM(건물E!U12,건물E!U22,건물E!U32)</f>
        <v>0.183</v>
      </c>
      <c r="V32" s="32">
        <f>SUM(건물E!V12,건물E!V22,건물E!V32)</f>
        <v>0.14000000000000001</v>
      </c>
      <c r="W32" s="32">
        <f>SUM(건물E!W12,건물E!W22,건물E!W32)</f>
        <v>0.30299999999999999</v>
      </c>
      <c r="X32" s="32">
        <f>SUM(건물E!X12,건물E!X22,건물E!X32)</f>
        <v>0.41699999999999998</v>
      </c>
      <c r="Y32" s="32">
        <f>SUM(건물E!Y12,건물E!Y22,건물E!Y32)</f>
        <v>0.57299999999999995</v>
      </c>
      <c r="Z32" s="32">
        <f>SUM(건물E!Z12,건물E!Z22,건물E!Z32)</f>
        <v>0.29299999999999998</v>
      </c>
      <c r="AA32" s="32">
        <f>SUM(건물E!AA12,건물E!AA22,건물E!AA32)</f>
        <v>7.2999999999999995E-2</v>
      </c>
      <c r="AB32" s="32">
        <f>SUM(건물E!AB12,건물E!AB22,건물E!AB32)</f>
        <v>0.17699999999999999</v>
      </c>
      <c r="AC32" s="32">
        <f>SUM(건물E!AC12,건물E!AC22,건물E!AC32)</f>
        <v>0.30299999999999999</v>
      </c>
      <c r="AD32" s="32">
        <f>SUM(건물E!AD12,건물E!AD22,건물E!AD32)</f>
        <v>0.33600000000000002</v>
      </c>
      <c r="AE32" s="32">
        <f>SUM(건물E!AE12,건물E!AE22,건물E!AE32)</f>
        <v>0.35299999999999998</v>
      </c>
      <c r="AF32" s="32">
        <f>SUM(건물E!AF12,건물E!AF22,건물E!AF32)</f>
        <v>0.124</v>
      </c>
      <c r="AG32" s="32">
        <f>SUM(건물E!AG12,건물E!AG22,건물E!AG32)</f>
        <v>0.109</v>
      </c>
      <c r="AH32" s="32">
        <f>SUM(건물E!AH12,건물E!AH22,건물E!AH32)</f>
        <v>0.122</v>
      </c>
      <c r="AI32" s="32">
        <f>SUM(건물E!AI12,건물E!AI22,건물E!AI32)</f>
        <v>0.248</v>
      </c>
      <c r="AJ32" s="32">
        <f>SUM(건물E!AJ12,건물E!AJ22,건물E!AJ32)</f>
        <v>0.248</v>
      </c>
      <c r="AK32" s="32">
        <f>SUM(건물E!AK12,건물E!AK22,건물E!AK32)</f>
        <v>0.249</v>
      </c>
      <c r="AL32" s="32">
        <f>SUM(건물E!AL12,건물E!AL22,건물E!AL32)</f>
        <v>0.249</v>
      </c>
      <c r="AM32" s="32">
        <f>SUM(건물E!AM12,건물E!AM22,건물E!AM32)</f>
        <v>0.249</v>
      </c>
      <c r="AN32" s="32">
        <f>SUM(건물E!AN12,건물E!AN22,건물E!AN32)</f>
        <v>0.249</v>
      </c>
      <c r="AO32" s="32">
        <f>SUM(건물E!AO12,건물E!AO22,건물E!AO32)</f>
        <v>0.249</v>
      </c>
      <c r="AP32" s="32">
        <f>SUM(건물E!AP12,건물E!AP22,건물E!AP32)</f>
        <v>0.249</v>
      </c>
      <c r="AQ32" s="32">
        <f>SUM(건물E!AQ12,건물E!AQ22,건물E!AQ32)</f>
        <v>0.249</v>
      </c>
      <c r="AR32" s="32">
        <f>SUM(건물E!AR12,건물E!AR22,건물E!AR32)</f>
        <v>0.249</v>
      </c>
      <c r="AS32" s="32">
        <f>SUM(건물E!AS12,건물E!AS22,건물E!AS32)</f>
        <v>0.249</v>
      </c>
      <c r="AT32" s="32">
        <f>SUM(건물E!AT12,건물E!AT22,건물E!AT32)</f>
        <v>0.249</v>
      </c>
      <c r="AU32" s="32">
        <f>SUM(건물E!AU12,건물E!AU22,건물E!AU32)</f>
        <v>0.249</v>
      </c>
      <c r="AV32" s="32">
        <f>SUM(건물E!AV12,건물E!AV22,건물E!AV32)</f>
        <v>0.249</v>
      </c>
      <c r="AW32" s="32">
        <f>SUM(건물E!AW12,건물E!AW22,건물E!AW32)</f>
        <v>0.249</v>
      </c>
      <c r="AX32" s="32">
        <f>SUM(건물E!AX12,건물E!AX22,건물E!AX32)</f>
        <v>0.249</v>
      </c>
      <c r="AY32" s="32">
        <f>SUM(건물E!AY12,건물E!AY22,건물E!AY32)</f>
        <v>0.249</v>
      </c>
      <c r="AZ32" s="32">
        <f>SUM(건물E!AZ12,건물E!AZ22,건물E!AZ32)</f>
        <v>0.25</v>
      </c>
      <c r="BA32" s="32">
        <f>SUM(건물E!BA12,건물E!BA22,건물E!BA32)</f>
        <v>0.25</v>
      </c>
      <c r="BB32" s="79">
        <f>SUM(건물E!BB12,건물E!BB22,건물E!BB32)</f>
        <v>0.25020048141252077</v>
      </c>
      <c r="BC32" s="79">
        <f>SUM(건물E!BC12,건물E!BC22,건물E!BC32)</f>
        <v>0.25040112359622863</v>
      </c>
      <c r="BD32" s="79">
        <f>SUM(건물E!BD12,건물E!BD22,건물E!BD32)</f>
        <v>0.25060192668005005</v>
      </c>
      <c r="BE32" s="79">
        <f>SUM(건물E!BE12,건물E!BE22,건물E!BE32)</f>
        <v>0.25080289079301504</v>
      </c>
      <c r="BF32" s="79">
        <f>SUM(건물E!BF12,건물E!BF22,건물E!BF32)</f>
        <v>0.25100401606425693</v>
      </c>
      <c r="BG32" s="79">
        <f>SUM(건물E!BG12,건물E!BG22,건물E!BG32)</f>
        <v>0.25120530262301272</v>
      </c>
      <c r="BH32" s="79">
        <f>SUM(건물E!BH12,건물E!BH22,건물E!BH32)</f>
        <v>0.251406750598623</v>
      </c>
      <c r="BI32" s="79">
        <f>SUM(건물E!BI12,건물E!BI22,건물E!BI32)</f>
        <v>0.25160836012053206</v>
      </c>
      <c r="BJ32" s="79">
        <f>SUM(건물E!BJ12,건물E!BJ22,건물E!BJ32)</f>
        <v>0.25181013131828806</v>
      </c>
      <c r="BK32" s="79">
        <f>SUM(건물E!BK12,건물E!BK22,건물E!BK32)</f>
        <v>0.25201206432154299</v>
      </c>
    </row>
    <row r="33" spans="2:63" x14ac:dyDescent="0.3">
      <c r="B33" s="23" t="s">
        <v>77</v>
      </c>
      <c r="C33" s="32">
        <f>SUM(건물E!C13,건물E!C23,건물E!C33)</f>
        <v>6.0000000000000001E-3</v>
      </c>
      <c r="D33" s="32">
        <f>SUM(건물E!D13,건물E!D23,건물E!D33)</f>
        <v>8.9999999999999993E-3</v>
      </c>
      <c r="E33" s="32">
        <f>SUM(건물E!E13,건물E!E23,건물E!E33)</f>
        <v>5.0000000000000001E-3</v>
      </c>
      <c r="F33" s="32">
        <f>SUM(건물E!F13,건물E!F23,건물E!F33)</f>
        <v>7.0000000000000001E-3</v>
      </c>
      <c r="G33" s="32">
        <f>SUM(건물E!G13,건물E!G23,건물E!G33)</f>
        <v>7.0000000000000001E-3</v>
      </c>
      <c r="H33" s="32">
        <f>SUM(건물E!H13,건물E!H23,건물E!H33)</f>
        <v>8.3000000000000004E-2</v>
      </c>
      <c r="I33" s="32">
        <f>SUM(건물E!I13,건물E!I23,건물E!I33)</f>
        <v>0.08</v>
      </c>
      <c r="J33" s="32">
        <f>SUM(건물E!J13,건물E!J23,건물E!J33)</f>
        <v>0.126</v>
      </c>
      <c r="K33" s="32">
        <f>SUM(건물E!K13,건물E!K23,건물E!K33)</f>
        <v>0.1</v>
      </c>
      <c r="L33" s="32">
        <f>SUM(건물E!L13,건물E!L23,건물E!L33)</f>
        <v>0.11199999999999999</v>
      </c>
      <c r="M33" s="32">
        <f>SUM(건물E!M13,건물E!M23,건물E!M33)</f>
        <v>0.11599999999999999</v>
      </c>
      <c r="N33" s="32">
        <f>SUM(건물E!N13,건물E!N23,건물E!N33)</f>
        <v>0.38500000000000001</v>
      </c>
      <c r="O33" s="32">
        <f>SUM(건물E!O13,건물E!O23,건물E!O33)</f>
        <v>0.496</v>
      </c>
      <c r="P33" s="32">
        <f>SUM(건물E!P13,건물E!P23,건물E!P33)</f>
        <v>0.53900000000000003</v>
      </c>
      <c r="Q33" s="32">
        <f>SUM(건물E!Q13,건물E!Q23,건물E!Q33)</f>
        <v>0.59000000000000008</v>
      </c>
      <c r="R33" s="32">
        <f>SUM(건물E!R13,건물E!R23,건물E!R33)</f>
        <v>0.57700000000000007</v>
      </c>
      <c r="S33" s="32">
        <f>SUM(건물E!S13,건물E!S23,건물E!S33)</f>
        <v>0.66100000000000003</v>
      </c>
      <c r="T33" s="32">
        <f>SUM(건물E!T13,건물E!T23,건물E!T33)</f>
        <v>0.76400000000000001</v>
      </c>
      <c r="U33" s="32">
        <f>SUM(건물E!U13,건물E!U23,건물E!U33)</f>
        <v>0.76100000000000001</v>
      </c>
      <c r="V33" s="32">
        <f>SUM(건물E!V13,건물E!V23,건물E!V33)</f>
        <v>0.89100000000000001</v>
      </c>
      <c r="W33" s="32">
        <f>SUM(건물E!W13,건물E!W23,건물E!W33)</f>
        <v>0.97000000000000008</v>
      </c>
      <c r="X33" s="32">
        <f>SUM(건물E!X13,건물E!X23,건물E!X33)</f>
        <v>0.84699999999999998</v>
      </c>
      <c r="Y33" s="32">
        <f>SUM(건물E!Y13,건물E!Y23,건물E!Y33)</f>
        <v>1.004</v>
      </c>
      <c r="Z33" s="32">
        <f>SUM(건물E!Z13,건물E!Z23,건물E!Z33)</f>
        <v>0.376</v>
      </c>
      <c r="AA33" s="32">
        <f>SUM(건물E!AA13,건물E!AA23,건물E!AA33)</f>
        <v>1.097</v>
      </c>
      <c r="AB33" s="32">
        <f>SUM(건물E!AB13,건물E!AB23,건물E!AB33)</f>
        <v>0.93699999999999994</v>
      </c>
      <c r="AC33" s="32">
        <f>SUM(건물E!AC13,건물E!AC23,건물E!AC33)</f>
        <v>1</v>
      </c>
      <c r="AD33" s="32">
        <f>SUM(건물E!AD13,건물E!AD23,건물E!AD33)</f>
        <v>0.998</v>
      </c>
      <c r="AE33" s="32">
        <f>SUM(건물E!AE13,건물E!AE23,건물E!AE33)</f>
        <v>1.099</v>
      </c>
      <c r="AF33" s="32">
        <f>SUM(건물E!AF13,건물E!AF23,건물E!AF33)</f>
        <v>0.99199999999999999</v>
      </c>
      <c r="AG33" s="32">
        <f>SUM(건물E!AG13,건물E!AG23,건물E!AG33)</f>
        <v>1.038</v>
      </c>
      <c r="AH33" s="32">
        <f>SUM(건물E!AH13,건물E!AH23,건물E!AH33)</f>
        <v>1.0739999999999998</v>
      </c>
      <c r="AI33" s="32">
        <f>SUM(건물E!AI13,건물E!AI23,건물E!AI33)</f>
        <v>1.069</v>
      </c>
      <c r="AJ33" s="32">
        <f>SUM(건물E!AJ13,건물E!AJ23,건물E!AJ33)</f>
        <v>1.0840000000000001</v>
      </c>
      <c r="AK33" s="32">
        <f>SUM(건물E!AK13,건물E!AK23,건물E!AK33)</f>
        <v>1.0979999999999999</v>
      </c>
      <c r="AL33" s="32">
        <f>SUM(건물E!AL13,건물E!AL23,건물E!AL33)</f>
        <v>1.1099999999999999</v>
      </c>
      <c r="AM33" s="32">
        <f>SUM(건물E!AM13,건물E!AM23,건물E!AM33)</f>
        <v>1.1219999999999999</v>
      </c>
      <c r="AN33" s="32">
        <f>SUM(건물E!AN13,건물E!AN23,건물E!AN33)</f>
        <v>1.1339999999999999</v>
      </c>
      <c r="AO33" s="32">
        <f>SUM(건물E!AO13,건물E!AO23,건물E!AO33)</f>
        <v>1.145</v>
      </c>
      <c r="AP33" s="32">
        <f>SUM(건물E!AP13,건물E!AP23,건물E!AP33)</f>
        <v>1.1549999999999998</v>
      </c>
      <c r="AQ33" s="32">
        <f>SUM(건물E!AQ13,건물E!AQ23,건물E!AQ33)</f>
        <v>1.165</v>
      </c>
      <c r="AR33" s="32">
        <f>SUM(건물E!AR13,건물E!AR23,건물E!AR33)</f>
        <v>1.1749999999999998</v>
      </c>
      <c r="AS33" s="32">
        <f>SUM(건물E!AS13,건물E!AS23,건물E!AS33)</f>
        <v>1.1839999999999999</v>
      </c>
      <c r="AT33" s="32">
        <f>SUM(건물E!AT13,건물E!AT23,건물E!AT33)</f>
        <v>1.194</v>
      </c>
      <c r="AU33" s="32">
        <f>SUM(건물E!AU13,건물E!AU23,건물E!AU33)</f>
        <v>1.202</v>
      </c>
      <c r="AV33" s="32">
        <f>SUM(건물E!AV13,건물E!AV23,건물E!AV33)</f>
        <v>1.2109999999999999</v>
      </c>
      <c r="AW33" s="32">
        <f>SUM(건물E!AW13,건물E!AW23,건물E!AW33)</f>
        <v>1.2209999999999999</v>
      </c>
      <c r="AX33" s="32">
        <f>SUM(건물E!AX13,건물E!AX23,건물E!AX33)</f>
        <v>1.23</v>
      </c>
      <c r="AY33" s="32">
        <f>SUM(건물E!AY13,건물E!AY23,건물E!AY33)</f>
        <v>1.2389999999999999</v>
      </c>
      <c r="AZ33" s="32">
        <f>SUM(건물E!AZ13,건물E!AZ23,건물E!AZ33)</f>
        <v>1.2469999999999999</v>
      </c>
      <c r="BA33" s="32">
        <f>SUM(건물E!BA13,건물E!BA23,건물E!BA33)</f>
        <v>1.256</v>
      </c>
      <c r="BB33" s="79">
        <f>SUM(건물E!BB13,건물E!BB23,건물E!BB33)</f>
        <v>1.2654009503646164</v>
      </c>
      <c r="BC33" s="79">
        <f>SUM(건물E!BC13,건물E!BC23,건물E!BC33)</f>
        <v>1.2749426900634746</v>
      </c>
      <c r="BD33" s="79">
        <f>SUM(건물E!BD13,건물E!BD23,건물E!BD33)</f>
        <v>1.2846284357749325</v>
      </c>
      <c r="BE33" s="79">
        <f>SUM(건물E!BE13,건물E!BE23,건물E!BE33)</f>
        <v>1.2944614863859285</v>
      </c>
      <c r="BF33" s="79">
        <f>SUM(건물E!BF13,건물E!BF23,건물E!BF33)</f>
        <v>1.3044452251379153</v>
      </c>
      <c r="BG33" s="79">
        <f>SUM(건물E!BG13,건물E!BG23,건물E!BG33)</f>
        <v>1.3145831218290152</v>
      </c>
      <c r="BH33" s="79">
        <f>SUM(건물E!BH13,건물E!BH23,건물E!BH33)</f>
        <v>1.3248787350738767</v>
      </c>
      <c r="BI33" s="79">
        <f>SUM(건물E!BI13,건물E!BI23,건물E!BI33)</f>
        <v>1.3353357146227363</v>
      </c>
      <c r="BJ33" s="79">
        <f>SUM(건물E!BJ13,건물E!BJ23,건물E!BJ33)</f>
        <v>1.3459578037412465</v>
      </c>
      <c r="BK33" s="79">
        <f>SUM(건물E!BK13,건물E!BK23,건물E!BK33)</f>
        <v>1.3567488416526585</v>
      </c>
    </row>
    <row r="34" spans="2:63" x14ac:dyDescent="0.3">
      <c r="B34" s="23" t="s">
        <v>63</v>
      </c>
      <c r="C34" s="32">
        <f>SUM(건물E!C14,건물E!C24,건물E!C34)</f>
        <v>0.01</v>
      </c>
      <c r="D34" s="32">
        <f>SUM(건물E!D14,건물E!D24,건물E!D34)</f>
        <v>1.2E-2</v>
      </c>
      <c r="E34" s="32">
        <f>SUM(건물E!E14,건물E!E24,건물E!E34)</f>
        <v>1.3000000000000001E-2</v>
      </c>
      <c r="F34" s="32">
        <f>SUM(건물E!F14,건물E!F24,건물E!F34)</f>
        <v>1.4999999999999999E-2</v>
      </c>
      <c r="G34" s="32">
        <f>SUM(건물E!G14,건물E!G24,건물E!G34)</f>
        <v>1.7000000000000001E-2</v>
      </c>
      <c r="H34" s="32">
        <f>SUM(건물E!H14,건물E!H24,건물E!H34)</f>
        <v>2.3E-2</v>
      </c>
      <c r="I34" s="32">
        <f>SUM(건물E!I14,건물E!I24,건물E!I34)</f>
        <v>3.3000000000000002E-2</v>
      </c>
      <c r="J34" s="32">
        <f>SUM(건물E!J14,건물E!J24,건물E!J34)</f>
        <v>4.5999999999999999E-2</v>
      </c>
      <c r="K34" s="32">
        <f>SUM(건물E!K14,건물E!K24,건물E!K34)</f>
        <v>4.4999999999999998E-2</v>
      </c>
      <c r="L34" s="32">
        <f>SUM(건물E!L14,건물E!L24,건물E!L34)</f>
        <v>4.2999999999999997E-2</v>
      </c>
      <c r="M34" s="32">
        <f>SUM(건물E!M14,건물E!M24,건물E!M34)</f>
        <v>4.4999999999999998E-2</v>
      </c>
      <c r="N34" s="32">
        <f>SUM(건물E!N14,건물E!N24,건물E!N34)</f>
        <v>3.9E-2</v>
      </c>
      <c r="O34" s="32">
        <f>SUM(건물E!O14,건물E!O24,건물E!O34)</f>
        <v>3.6999999999999998E-2</v>
      </c>
      <c r="P34" s="32">
        <f>SUM(건물E!P14,건물E!P24,건물E!P34)</f>
        <v>0.04</v>
      </c>
      <c r="Q34" s="32">
        <f>SUM(건물E!Q14,건물E!Q24,건물E!Q34)</f>
        <v>4.5999999999999999E-2</v>
      </c>
      <c r="R34" s="32">
        <f>SUM(건물E!R14,건물E!R24,건물E!R34)</f>
        <v>4.2000000000000003E-2</v>
      </c>
      <c r="S34" s="32">
        <f>SUM(건물E!S14,건물E!S24,건물E!S34)</f>
        <v>4.9000000000000002E-2</v>
      </c>
      <c r="T34" s="32">
        <f>SUM(건물E!T14,건물E!T24,건물E!T34)</f>
        <v>5.2999999999999999E-2</v>
      </c>
      <c r="U34" s="32">
        <f>SUM(건물E!U14,건물E!U24,건물E!U34)</f>
        <v>6.6000000000000003E-2</v>
      </c>
      <c r="V34" s="32">
        <f>SUM(건물E!V14,건물E!V24,건물E!V34)</f>
        <v>8.6999999999999994E-2</v>
      </c>
      <c r="W34" s="32">
        <f>SUM(건물E!W14,건물E!W24,건물E!W34)</f>
        <v>9.6000000000000002E-2</v>
      </c>
      <c r="X34" s="32">
        <f>SUM(건물E!X14,건물E!X24,건물E!X34)</f>
        <v>0.10999999999999999</v>
      </c>
      <c r="Y34" s="32">
        <f>SUM(건물E!Y14,건물E!Y24,건물E!Y34)</f>
        <v>0.13400000000000001</v>
      </c>
      <c r="Z34" s="32">
        <f>SUM(건물E!Z14,건물E!Z24,건물E!Z34)</f>
        <v>0.16700000000000001</v>
      </c>
      <c r="AA34" s="32">
        <f>SUM(건물E!AA14,건물E!AA24,건물E!AA34)</f>
        <v>0.23299999999999998</v>
      </c>
      <c r="AB34" s="32">
        <f>SUM(건물E!AB14,건물E!AB24,건물E!AB34)</f>
        <v>0.28500000000000003</v>
      </c>
      <c r="AC34" s="32">
        <f>SUM(건물E!AC14,건물E!AC24,건물E!AC34)</f>
        <v>0.36699999999999999</v>
      </c>
      <c r="AD34" s="32">
        <f>SUM(건물E!AD14,건물E!AD24,건물E!AD34)</f>
        <v>0.49099999999999999</v>
      </c>
      <c r="AE34" s="32">
        <f>SUM(건물E!AE14,건물E!AE24,건물E!AE34)</f>
        <v>0.61</v>
      </c>
      <c r="AF34" s="32">
        <f>SUM(건물E!AF14,건물E!AF24,건물E!AF34)</f>
        <v>0.69900000000000007</v>
      </c>
      <c r="AG34" s="32">
        <f>SUM(건물E!AG14,건물E!AG24,건물E!AG34)</f>
        <v>0.78099999999999992</v>
      </c>
      <c r="AH34" s="32">
        <f>SUM(건물E!AH14,건물E!AH24,건물E!AH34)</f>
        <v>0.84000000000000008</v>
      </c>
      <c r="AI34" s="32">
        <f>SUM(건물E!AI14,건물E!AI24,건물E!AI34)</f>
        <v>0.86299999999999999</v>
      </c>
      <c r="AJ34" s="32">
        <f>SUM(건물E!AJ14,건물E!AJ24,건물E!AJ34)</f>
        <v>0.873</v>
      </c>
      <c r="AK34" s="32">
        <f>SUM(건물E!AK14,건물E!AK24,건물E!AK34)</f>
        <v>0.88700000000000001</v>
      </c>
      <c r="AL34" s="32">
        <f>SUM(건물E!AL14,건물E!AL24,건물E!AL34)</f>
        <v>0.90100000000000002</v>
      </c>
      <c r="AM34" s="32">
        <f>SUM(건물E!AM14,건물E!AM24,건물E!AM34)</f>
        <v>0.91399999999999992</v>
      </c>
      <c r="AN34" s="32">
        <f>SUM(건물E!AN14,건물E!AN24,건물E!AN34)</f>
        <v>0.92599999999999993</v>
      </c>
      <c r="AO34" s="32">
        <f>SUM(건물E!AO14,건물E!AO24,건물E!AO34)</f>
        <v>0.93700000000000006</v>
      </c>
      <c r="AP34" s="32">
        <f>SUM(건물E!AP14,건물E!AP24,건물E!AP34)</f>
        <v>0.94900000000000007</v>
      </c>
      <c r="AQ34" s="32">
        <f>SUM(건물E!AQ14,건물E!AQ24,건물E!AQ34)</f>
        <v>0.95900000000000007</v>
      </c>
      <c r="AR34" s="32">
        <f>SUM(건물E!AR14,건물E!AR24,건물E!AR34)</f>
        <v>0.96900000000000008</v>
      </c>
      <c r="AS34" s="32">
        <f>SUM(건물E!AS14,건물E!AS24,건물E!AS34)</f>
        <v>0.97900000000000009</v>
      </c>
      <c r="AT34" s="32">
        <f>SUM(건물E!AT14,건물E!AT24,건물E!AT34)</f>
        <v>0.9890000000000001</v>
      </c>
      <c r="AU34" s="32">
        <f>SUM(건물E!AU14,건물E!AU24,건물E!AU34)</f>
        <v>0.99900000000000011</v>
      </c>
      <c r="AV34" s="32">
        <f>SUM(건물E!AV14,건물E!AV24,건물E!AV34)</f>
        <v>1.0090000000000001</v>
      </c>
      <c r="AW34" s="32">
        <f>SUM(건물E!AW14,건물E!AW24,건물E!AW34)</f>
        <v>1.0190000000000001</v>
      </c>
      <c r="AX34" s="32">
        <f>SUM(건물E!AX14,건물E!AX24,건물E!AX34)</f>
        <v>1.028</v>
      </c>
      <c r="AY34" s="32">
        <f>SUM(건물E!AY14,건물E!AY24,건물E!AY34)</f>
        <v>1.0390000000000001</v>
      </c>
      <c r="AZ34" s="32">
        <f>SUM(건물E!AZ14,건물E!AZ24,건물E!AZ34)</f>
        <v>1.0489999999999999</v>
      </c>
      <c r="BA34" s="32">
        <f>SUM(건물E!BA14,건물E!BA24,건물E!BA34)</f>
        <v>1.0589999999999999</v>
      </c>
      <c r="BB34" s="79">
        <f>SUM(건물E!BB14,건물E!BB24,건물E!BB34)</f>
        <v>1.0693518703397049</v>
      </c>
      <c r="BC34" s="79">
        <f>SUM(건물E!BC14,건물E!BC24,건물E!BC34)</f>
        <v>1.0798246138229457</v>
      </c>
      <c r="BD34" s="79">
        <f>SUM(건물E!BD14,건물E!BD24,건물E!BD34)</f>
        <v>1.090419808519604</v>
      </c>
      <c r="BE34" s="79">
        <f>SUM(건물E!BE14,건물E!BE24,건물E!BE34)</f>
        <v>1.1011390542841717</v>
      </c>
      <c r="BF34" s="79">
        <f>SUM(건물E!BF14,건물E!BF24,건물E!BF34)</f>
        <v>1.1119839730639725</v>
      </c>
      <c r="BG34" s="79">
        <f>SUM(건물E!BG14,건물E!BG24,건물E!BG34)</f>
        <v>1.1229562092117926</v>
      </c>
      <c r="BH34" s="79">
        <f>SUM(건물E!BH14,건물E!BH24,건물E!BH34)</f>
        <v>1.1340574298029775</v>
      </c>
      <c r="BI34" s="79">
        <f>SUM(건물E!BI14,건물E!BI24,건물E!BI34)</f>
        <v>1.1452893249570633</v>
      </c>
      <c r="BJ34" s="79">
        <f>SUM(건물E!BJ14,건물E!BJ24,건물E!BJ34)</f>
        <v>1.1566536081640078</v>
      </c>
      <c r="BK34" s="79">
        <f>SUM(건물E!BK14,건물E!BK24,건물E!BK34)</f>
        <v>1.1681520166150836</v>
      </c>
    </row>
    <row r="35" spans="2:63" x14ac:dyDescent="0.3">
      <c r="BB35" s="70"/>
      <c r="BC35" s="70"/>
      <c r="BD35" s="70"/>
      <c r="BE35" s="70"/>
      <c r="BF35" s="70"/>
      <c r="BG35" s="70"/>
      <c r="BH35" s="70"/>
      <c r="BI35" s="70"/>
      <c r="BJ35" s="70"/>
      <c r="BK35" s="70"/>
    </row>
    <row r="36" spans="2:63" x14ac:dyDescent="0.3">
      <c r="B36" s="25" t="s">
        <v>57</v>
      </c>
      <c r="C36" s="54">
        <f>SUM(C37:C44)</f>
        <v>3.641</v>
      </c>
      <c r="D36" s="54">
        <f t="shared" ref="D36" si="102">SUM(D37:D44)</f>
        <v>14.016</v>
      </c>
      <c r="E36" s="54">
        <f t="shared" ref="E36" si="103">SUM(E37:E44)</f>
        <v>15.878000000000002</v>
      </c>
      <c r="F36" s="54">
        <f t="shared" ref="F36" si="104">SUM(F37:F44)</f>
        <v>19.946000000000002</v>
      </c>
      <c r="G36" s="54">
        <f t="shared" ref="G36" si="105">SUM(G37:G44)</f>
        <v>20.763999999999996</v>
      </c>
      <c r="H36" s="54">
        <f t="shared" ref="H36" si="106">SUM(H37:H44)</f>
        <v>23.378</v>
      </c>
      <c r="I36" s="54">
        <f t="shared" ref="I36" si="107">SUM(I37:I44)</f>
        <v>24.906999999999996</v>
      </c>
      <c r="J36" s="54">
        <f t="shared" ref="J36" si="108">SUM(J37:J44)</f>
        <v>26.75</v>
      </c>
      <c r="K36" s="54">
        <f t="shared" ref="K36" si="109">SUM(K37:K44)</f>
        <v>20.945</v>
      </c>
      <c r="L36" s="54">
        <f t="shared" ref="L36" si="110">SUM(L37:L44)</f>
        <v>22.82</v>
      </c>
      <c r="M36" s="54">
        <f t="shared" ref="M36" si="111">SUM(M37:M44)</f>
        <v>25.491000000000003</v>
      </c>
      <c r="N36" s="54">
        <f t="shared" ref="N36" si="112">SUM(N37:N44)</f>
        <v>26.663999999999998</v>
      </c>
      <c r="O36" s="54">
        <f t="shared" ref="O36" si="113">SUM(O37:O44)</f>
        <v>28.456999999999997</v>
      </c>
      <c r="P36" s="54">
        <f t="shared" ref="P36" si="114">SUM(P37:P44)</f>
        <v>29.454000000000001</v>
      </c>
      <c r="Q36" s="54">
        <f t="shared" ref="Q36" si="115">SUM(Q37:Q44)</f>
        <v>29.541</v>
      </c>
      <c r="R36" s="54">
        <f t="shared" ref="R36" si="116">SUM(R37:R44)</f>
        <v>29.887999999999998</v>
      </c>
      <c r="S36" s="54">
        <f t="shared" ref="S36" si="117">SUM(S37:S44)</f>
        <v>30.23</v>
      </c>
      <c r="T36" s="54">
        <f t="shared" ref="T36" si="118">SUM(T37:T44)</f>
        <v>30.786999999999999</v>
      </c>
      <c r="U36" s="54">
        <f t="shared" ref="U36" si="119">SUM(U37:U44)</f>
        <v>30.052000000000003</v>
      </c>
      <c r="V36" s="54">
        <f t="shared" ref="V36" si="120">SUM(V37:V44)</f>
        <v>30.413</v>
      </c>
      <c r="W36" s="54">
        <f t="shared" ref="W36" si="121">SUM(W37:W44)</f>
        <v>31.069999999999997</v>
      </c>
      <c r="X36" s="54">
        <f t="shared" ref="X36" si="122">SUM(X37:X44)</f>
        <v>30.962000000000003</v>
      </c>
      <c r="Y36" s="54">
        <f t="shared" ref="Y36" si="123">SUM(Y37:Y44)</f>
        <v>31.117999999999995</v>
      </c>
      <c r="Z36" s="54">
        <f t="shared" ref="Z36" si="124">SUM(Z37:Z44)</f>
        <v>31.801000000000002</v>
      </c>
      <c r="AA36" s="54">
        <f t="shared" ref="AA36" si="125">SUM(AA37:AA44)</f>
        <v>31.876999999999999</v>
      </c>
      <c r="AB36" s="54">
        <f t="shared" ref="AB36" si="126">SUM(AB37:AB44)</f>
        <v>33.809000000000005</v>
      </c>
      <c r="AC36" s="54">
        <f t="shared" ref="AC36" si="127">SUM(AC37:AC44)</f>
        <v>35.474000000000004</v>
      </c>
      <c r="AD36" s="54">
        <f t="shared" ref="AD36" si="128">SUM(AD37:AD44)</f>
        <v>35.731000000000002</v>
      </c>
      <c r="AE36" s="54">
        <f t="shared" ref="AE36" si="129">SUM(AE37:AE44)</f>
        <v>35.67799999999999</v>
      </c>
      <c r="AF36" s="54">
        <f t="shared" ref="AF36" si="130">SUM(AF37:AF44)</f>
        <v>36.729999999999997</v>
      </c>
      <c r="AG36" s="54">
        <f t="shared" ref="AG36" si="131">SUM(AG37:AG44)</f>
        <v>34.988000000000007</v>
      </c>
      <c r="AH36" s="54">
        <f t="shared" ref="AH36" si="132">SUM(AH37:AH44)</f>
        <v>35.996000000000002</v>
      </c>
      <c r="AI36" s="54">
        <f t="shared" ref="AI36" si="133">SUM(AI37:AI44)</f>
        <v>33.947000000000003</v>
      </c>
      <c r="AJ36" s="54">
        <f t="shared" ref="AJ36" si="134">SUM(AJ37:AJ44)</f>
        <v>34.201000000000001</v>
      </c>
      <c r="AK36" s="54">
        <f t="shared" ref="AK36" si="135">SUM(AK37:AK44)</f>
        <v>34.356000000000002</v>
      </c>
      <c r="AL36" s="54">
        <f t="shared" ref="AL36" si="136">SUM(AL37:AL44)</f>
        <v>34.528999999999996</v>
      </c>
      <c r="AM36" s="54">
        <f t="shared" ref="AM36" si="137">SUM(AM37:AM44)</f>
        <v>34.576000000000001</v>
      </c>
      <c r="AN36" s="54">
        <f t="shared" ref="AN36" si="138">SUM(AN37:AN44)</f>
        <v>34.573</v>
      </c>
      <c r="AO36" s="54">
        <f t="shared" ref="AO36" si="139">SUM(AO37:AO44)</f>
        <v>34.521999999999998</v>
      </c>
      <c r="AP36" s="54">
        <f t="shared" ref="AP36" si="140">SUM(AP37:AP44)</f>
        <v>34.421999999999997</v>
      </c>
      <c r="AQ36" s="54">
        <f t="shared" ref="AQ36" si="141">SUM(AQ37:AQ44)</f>
        <v>34.268000000000001</v>
      </c>
      <c r="AR36" s="54">
        <f t="shared" ref="AR36" si="142">SUM(AR37:AR44)</f>
        <v>34.056999999999995</v>
      </c>
      <c r="AS36" s="54">
        <f t="shared" ref="AS36" si="143">SUM(AS37:AS44)</f>
        <v>33.795000000000002</v>
      </c>
      <c r="AT36" s="54">
        <f t="shared" ref="AT36" si="144">SUM(AT37:AT44)</f>
        <v>33.478000000000009</v>
      </c>
      <c r="AU36" s="54">
        <f t="shared" ref="AU36" si="145">SUM(AU37:AU44)</f>
        <v>33.106999999999999</v>
      </c>
      <c r="AV36" s="54">
        <f t="shared" ref="AV36" si="146">SUM(AV37:AV44)</f>
        <v>32.683999999999997</v>
      </c>
      <c r="AW36" s="54">
        <f t="shared" ref="AW36" si="147">SUM(AW37:AW44)</f>
        <v>32.213999999999992</v>
      </c>
      <c r="AX36" s="54">
        <f t="shared" ref="AX36" si="148">SUM(AX37:AX44)</f>
        <v>31.695</v>
      </c>
      <c r="AY36" s="54">
        <f t="shared" ref="AY36" si="149">SUM(AY37:AY44)</f>
        <v>31.134</v>
      </c>
      <c r="AZ36" s="54">
        <f t="shared" ref="AZ36" si="150">SUM(AZ37:AZ44)</f>
        <v>30.528000000000002</v>
      </c>
      <c r="BA36" s="54">
        <f t="shared" ref="BA36:BK36" si="151">SUM(BA37:BA44)</f>
        <v>29.890000000000008</v>
      </c>
      <c r="BB36" s="78">
        <f t="shared" si="151"/>
        <v>29.434962083784786</v>
      </c>
      <c r="BC36" s="78">
        <f t="shared" si="151"/>
        <v>29.02022056679785</v>
      </c>
      <c r="BD36" s="78">
        <f t="shared" si="151"/>
        <v>28.649151874838381</v>
      </c>
      <c r="BE36" s="78">
        <f t="shared" si="151"/>
        <v>28.325726524958831</v>
      </c>
      <c r="BF36" s="78">
        <f t="shared" si="151"/>
        <v>28.05459988743949</v>
      </c>
      <c r="BG36" s="78">
        <f t="shared" si="151"/>
        <v>27.841217132925788</v>
      </c>
      <c r="BH36" s="78">
        <f t="shared" si="151"/>
        <v>27.69193457330503</v>
      </c>
      <c r="BI36" s="78">
        <f t="shared" si="151"/>
        <v>27.614159949023907</v>
      </c>
      <c r="BJ36" s="78">
        <f t="shared" si="151"/>
        <v>27.616514613284451</v>
      </c>
      <c r="BK36" s="78">
        <f t="shared" si="151"/>
        <v>27.709021023256085</v>
      </c>
    </row>
    <row r="37" spans="2:63" x14ac:dyDescent="0.3">
      <c r="B37" s="23" t="s">
        <v>71</v>
      </c>
      <c r="C37" s="32">
        <f>SUM(수송E!C7,수송E!C17,수송E!C27,수송E!C37)</f>
        <v>0</v>
      </c>
      <c r="D37" s="32">
        <f>SUM(수송E!D7,수송E!D17,수송E!D27,수송E!D37)</f>
        <v>0</v>
      </c>
      <c r="E37" s="32">
        <f>SUM(수송E!E7,수송E!E17,수송E!E27,수송E!E37)</f>
        <v>0</v>
      </c>
      <c r="F37" s="32">
        <f>SUM(수송E!F7,수송E!F17,수송E!F27,수송E!F37)</f>
        <v>0</v>
      </c>
      <c r="G37" s="32">
        <f>SUM(수송E!G7,수송E!G17,수송E!G27,수송E!G37)</f>
        <v>0</v>
      </c>
      <c r="H37" s="32">
        <f>SUM(수송E!H7,수송E!H17,수송E!H27,수송E!H37)</f>
        <v>0</v>
      </c>
      <c r="I37" s="32">
        <f>SUM(수송E!I7,수송E!I17,수송E!I27,수송E!I37)</f>
        <v>0</v>
      </c>
      <c r="J37" s="32">
        <f>SUM(수송E!J7,수송E!J17,수송E!J27,수송E!J37)</f>
        <v>0</v>
      </c>
      <c r="K37" s="32">
        <f>SUM(수송E!K7,수송E!K17,수송E!K27,수송E!K37)</f>
        <v>0</v>
      </c>
      <c r="L37" s="32">
        <f>SUM(수송E!L7,수송E!L17,수송E!L27,수송E!L37)</f>
        <v>0</v>
      </c>
      <c r="M37" s="32">
        <f>SUM(수송E!M7,수송E!M17,수송E!M27,수송E!M37)</f>
        <v>0</v>
      </c>
      <c r="N37" s="32">
        <f>SUM(수송E!N7,수송E!N17,수송E!N27,수송E!N37)</f>
        <v>0</v>
      </c>
      <c r="O37" s="32">
        <f>SUM(수송E!O7,수송E!O17,수송E!O27,수송E!O37)</f>
        <v>0</v>
      </c>
      <c r="P37" s="32">
        <f>SUM(수송E!P7,수송E!P17,수송E!P27,수송E!P37)</f>
        <v>0</v>
      </c>
      <c r="Q37" s="32">
        <f>SUM(수송E!Q7,수송E!Q17,수송E!Q27,수송E!Q37)</f>
        <v>0</v>
      </c>
      <c r="R37" s="32">
        <f>SUM(수송E!R7,수송E!R17,수송E!R27,수송E!R37)</f>
        <v>0</v>
      </c>
      <c r="S37" s="32">
        <f>SUM(수송E!S7,수송E!S17,수송E!S27,수송E!S37)</f>
        <v>0</v>
      </c>
      <c r="T37" s="32">
        <f>SUM(수송E!T7,수송E!T17,수송E!T27,수송E!T37)</f>
        <v>0</v>
      </c>
      <c r="U37" s="32">
        <f>SUM(수송E!U7,수송E!U17,수송E!U27,수송E!U37)</f>
        <v>0</v>
      </c>
      <c r="V37" s="32">
        <f>SUM(수송E!V7,수송E!V17,수송E!V27,수송E!V37)</f>
        <v>0</v>
      </c>
      <c r="W37" s="32">
        <f>SUM(수송E!W7,수송E!W17,수송E!W27,수송E!W37)</f>
        <v>0</v>
      </c>
      <c r="X37" s="32">
        <f>SUM(수송E!X7,수송E!X17,수송E!X27,수송E!X37)</f>
        <v>0</v>
      </c>
      <c r="Y37" s="32">
        <f>SUM(수송E!Y7,수송E!Y17,수송E!Y27,수송E!Y37)</f>
        <v>0</v>
      </c>
      <c r="Z37" s="32">
        <f>SUM(수송E!Z7,수송E!Z17,수송E!Z27,수송E!Z37)</f>
        <v>0</v>
      </c>
      <c r="AA37" s="32">
        <f>SUM(수송E!AA7,수송E!AA17,수송E!AA27,수송E!AA37)</f>
        <v>0</v>
      </c>
      <c r="AB37" s="32">
        <f>SUM(수송E!AB7,수송E!AB17,수송E!AB27,수송E!AB37)</f>
        <v>0</v>
      </c>
      <c r="AC37" s="32">
        <f>SUM(수송E!AC7,수송E!AC17,수송E!AC27,수송E!AC37)</f>
        <v>0</v>
      </c>
      <c r="AD37" s="32">
        <f>SUM(수송E!AD7,수송E!AD17,수송E!AD27,수송E!AD37)</f>
        <v>0</v>
      </c>
      <c r="AE37" s="32">
        <f>SUM(수송E!AE7,수송E!AE17,수송E!AE27,수송E!AE37)</f>
        <v>0</v>
      </c>
      <c r="AF37" s="32">
        <f>SUM(수송E!AF7,수송E!AF17,수송E!AF27,수송E!AF37)</f>
        <v>0</v>
      </c>
      <c r="AG37" s="32">
        <f>SUM(수송E!AG7,수송E!AG17,수송E!AG27,수송E!AG37)</f>
        <v>0</v>
      </c>
      <c r="AH37" s="32">
        <f>SUM(수송E!AH7,수송E!AH17,수송E!AH27,수송E!AH37)</f>
        <v>0</v>
      </c>
      <c r="AI37" s="32">
        <f>SUM(수송E!AI7,수송E!AI17,수송E!AI27,수송E!AI37)</f>
        <v>0</v>
      </c>
      <c r="AJ37" s="32">
        <f>SUM(수송E!AJ7,수송E!AJ17,수송E!AJ27,수송E!AJ37)</f>
        <v>0</v>
      </c>
      <c r="AK37" s="32">
        <f>SUM(수송E!AK7,수송E!AK17,수송E!AK27,수송E!AK37)</f>
        <v>0</v>
      </c>
      <c r="AL37" s="32">
        <f>SUM(수송E!AL7,수송E!AL17,수송E!AL27,수송E!AL37)</f>
        <v>0</v>
      </c>
      <c r="AM37" s="32">
        <f>SUM(수송E!AM7,수송E!AM17,수송E!AM27,수송E!AM37)</f>
        <v>0</v>
      </c>
      <c r="AN37" s="32">
        <f>SUM(수송E!AN7,수송E!AN17,수송E!AN27,수송E!AN37)</f>
        <v>0</v>
      </c>
      <c r="AO37" s="32">
        <f>SUM(수송E!AO7,수송E!AO17,수송E!AO27,수송E!AO37)</f>
        <v>0</v>
      </c>
      <c r="AP37" s="32">
        <f>SUM(수송E!AP7,수송E!AP17,수송E!AP27,수송E!AP37)</f>
        <v>0</v>
      </c>
      <c r="AQ37" s="32">
        <f>SUM(수송E!AQ7,수송E!AQ17,수송E!AQ27,수송E!AQ37)</f>
        <v>0</v>
      </c>
      <c r="AR37" s="32">
        <f>SUM(수송E!AR7,수송E!AR17,수송E!AR27,수송E!AR37)</f>
        <v>0</v>
      </c>
      <c r="AS37" s="32">
        <f>SUM(수송E!AS7,수송E!AS17,수송E!AS27,수송E!AS37)</f>
        <v>0</v>
      </c>
      <c r="AT37" s="32">
        <f>SUM(수송E!AT7,수송E!AT17,수송E!AT27,수송E!AT37)</f>
        <v>0</v>
      </c>
      <c r="AU37" s="32">
        <f>SUM(수송E!AU7,수송E!AU17,수송E!AU27,수송E!AU37)</f>
        <v>0</v>
      </c>
      <c r="AV37" s="32">
        <f>SUM(수송E!AV7,수송E!AV17,수송E!AV27,수송E!AV37)</f>
        <v>0</v>
      </c>
      <c r="AW37" s="32">
        <f>SUM(수송E!AW7,수송E!AW17,수송E!AW27,수송E!AW37)</f>
        <v>0</v>
      </c>
      <c r="AX37" s="32">
        <f>SUM(수송E!AX7,수송E!AX17,수송E!AX27,수송E!AX37)</f>
        <v>0</v>
      </c>
      <c r="AY37" s="32">
        <f>SUM(수송E!AY7,수송E!AY17,수송E!AY27,수송E!AY37)</f>
        <v>0</v>
      </c>
      <c r="AZ37" s="32">
        <f>SUM(수송E!AZ7,수송E!AZ17,수송E!AZ27,수송E!AZ37)</f>
        <v>0</v>
      </c>
      <c r="BA37" s="32">
        <f>SUM(수송E!BA7,수송E!BA17,수송E!BA27,수송E!BA37)</f>
        <v>0</v>
      </c>
      <c r="BB37" s="79">
        <f>SUM(수송E!BB7,수송E!BB17,수송E!BB27,수송E!BB37)</f>
        <v>0</v>
      </c>
      <c r="BC37" s="79">
        <f>SUM(수송E!BC7,수송E!BC17,수송E!BC27,수송E!BC37)</f>
        <v>0</v>
      </c>
      <c r="BD37" s="79">
        <f>SUM(수송E!BD7,수송E!BD17,수송E!BD27,수송E!BD37)</f>
        <v>0</v>
      </c>
      <c r="BE37" s="79">
        <f>SUM(수송E!BE7,수송E!BE17,수송E!BE27,수송E!BE37)</f>
        <v>0</v>
      </c>
      <c r="BF37" s="79">
        <f>SUM(수송E!BF7,수송E!BF17,수송E!BF27,수송E!BF37)</f>
        <v>0</v>
      </c>
      <c r="BG37" s="79">
        <f>SUM(수송E!BG7,수송E!BG17,수송E!BG27,수송E!BG37)</f>
        <v>0</v>
      </c>
      <c r="BH37" s="79">
        <f>SUM(수송E!BH7,수송E!BH17,수송E!BH27,수송E!BH37)</f>
        <v>0</v>
      </c>
      <c r="BI37" s="79">
        <f>SUM(수송E!BI7,수송E!BI17,수송E!BI27,수송E!BI37)</f>
        <v>0</v>
      </c>
      <c r="BJ37" s="79">
        <f>SUM(수송E!BJ7,수송E!BJ17,수송E!BJ27,수송E!BJ37)</f>
        <v>0</v>
      </c>
      <c r="BK37" s="79">
        <f>SUM(수송E!BK7,수송E!BK17,수송E!BK27,수송E!BK37)</f>
        <v>0</v>
      </c>
    </row>
    <row r="38" spans="2:63" x14ac:dyDescent="0.3">
      <c r="B38" s="23" t="s">
        <v>72</v>
      </c>
      <c r="C38" s="32">
        <f>SUM(수송E!C8,수송E!C18,수송E!C28,수송E!C38)</f>
        <v>3.5539999999999998</v>
      </c>
      <c r="D38" s="32">
        <f>SUM(수송E!D8,수송E!D18,수송E!D28,수송E!D38)</f>
        <v>13.922000000000001</v>
      </c>
      <c r="E38" s="32">
        <f>SUM(수송E!E8,수송E!E18,수송E!E28,수송E!E38)</f>
        <v>15.777000000000001</v>
      </c>
      <c r="F38" s="32">
        <f>SUM(수송E!F8,수송E!F18,수송E!F28,수송E!F38)</f>
        <v>19.838000000000001</v>
      </c>
      <c r="G38" s="32">
        <f>SUM(수송E!G8,수송E!G18,수송E!G28,수송E!G38)</f>
        <v>20.639999999999997</v>
      </c>
      <c r="H38" s="32">
        <f>SUM(수송E!H8,수송E!H18,수송E!H28,수송E!H38)</f>
        <v>23.222999999999999</v>
      </c>
      <c r="I38" s="32">
        <f>SUM(수송E!I8,수송E!I18,수송E!I28,수송E!I38)</f>
        <v>24.761999999999997</v>
      </c>
      <c r="J38" s="32">
        <f>SUM(수송E!J8,수송E!J18,수송E!J28,수송E!J38)</f>
        <v>26.599</v>
      </c>
      <c r="K38" s="32">
        <f>SUM(수송E!K8,수송E!K18,수송E!K28,수송E!K38)</f>
        <v>20.809000000000001</v>
      </c>
      <c r="L38" s="32">
        <f>SUM(수송E!L8,수송E!L18,수송E!L28,수송E!L38)</f>
        <v>22.670999999999999</v>
      </c>
      <c r="M38" s="32">
        <f>SUM(수송E!M8,수송E!M18,수송E!M28,수송E!M38)</f>
        <v>25.316000000000003</v>
      </c>
      <c r="N38" s="32">
        <f>SUM(수송E!N8,수송E!N18,수송E!N28,수송E!N38)</f>
        <v>26.462999999999997</v>
      </c>
      <c r="O38" s="32">
        <f>SUM(수송E!O8,수송E!O18,수송E!O28,수송E!O38)</f>
        <v>28.181999999999999</v>
      </c>
      <c r="P38" s="32">
        <f>SUM(수송E!P8,수송E!P18,수송E!P28,수송E!P38)</f>
        <v>29.108000000000001</v>
      </c>
      <c r="Q38" s="32">
        <f>SUM(수송E!Q8,수송E!Q18,수송E!Q28,수송E!Q38)</f>
        <v>29.091000000000001</v>
      </c>
      <c r="R38" s="32">
        <f>SUM(수송E!R8,수송E!R18,수송E!R28,수송E!R38)</f>
        <v>29.324999999999999</v>
      </c>
      <c r="S38" s="32">
        <f>SUM(수송E!S8,수송E!S18,수송E!S28,수송E!S38)</f>
        <v>29.494</v>
      </c>
      <c r="T38" s="32">
        <f>SUM(수송E!T8,수송E!T18,수송E!T28,수송E!T38)</f>
        <v>29.868000000000002</v>
      </c>
      <c r="U38" s="32">
        <f>SUM(수송E!U8,수송E!U18,수송E!U28,수송E!U38)</f>
        <v>28.902000000000001</v>
      </c>
      <c r="V38" s="32">
        <f>SUM(수송E!V8,수송E!V18,수송E!V28,수송E!V38)</f>
        <v>29.004999999999999</v>
      </c>
      <c r="W38" s="32">
        <f>SUM(수송E!W8,수송E!W18,수송E!W28,수송E!W38)</f>
        <v>29.413</v>
      </c>
      <c r="X38" s="32">
        <f>SUM(수송E!X8,수송E!X18,수송E!X28,수송E!X38)</f>
        <v>29.248000000000001</v>
      </c>
      <c r="Y38" s="32">
        <f>SUM(수송E!Y8,수송E!Y18,수송E!Y28,수송E!Y38)</f>
        <v>29.320999999999998</v>
      </c>
      <c r="Z38" s="32">
        <f>SUM(수송E!Z8,수송E!Z18,수송E!Z28,수송E!Z38)</f>
        <v>29.938000000000002</v>
      </c>
      <c r="AA38" s="32">
        <f>SUM(수송E!AA8,수송E!AA18,수송E!AA28,수송E!AA38)</f>
        <v>30.004999999999999</v>
      </c>
      <c r="AB38" s="32">
        <f>SUM(수송E!AB8,수송E!AB18,수송E!AB28,수송E!AB38)</f>
        <v>31.896000000000001</v>
      </c>
      <c r="AC38" s="32">
        <f>SUM(수송E!AC8,수송E!AC18,수송E!AC28,수송E!AC38)</f>
        <v>33.449999999999996</v>
      </c>
      <c r="AD38" s="32">
        <f>SUM(수송E!AD8,수송E!AD18,수송E!AD28,수송E!AD38)</f>
        <v>33.667999999999999</v>
      </c>
      <c r="AE38" s="32">
        <f>SUM(수송E!AE8,수송E!AE18,수송E!AE28,수송E!AE38)</f>
        <v>33.487999999999992</v>
      </c>
      <c r="AF38" s="32">
        <f>SUM(수송E!AF8,수송E!AF18,수송E!AF28,수송E!AF38)</f>
        <v>34.556999999999995</v>
      </c>
      <c r="AG38" s="32">
        <f>SUM(수송E!AG8,수송E!AG18,수송E!AG28,수송E!AG38)</f>
        <v>32.923000000000009</v>
      </c>
      <c r="AH38" s="32">
        <f>SUM(수송E!AH8,수송E!AH18,수송E!AH28,수송E!AH38)</f>
        <v>33.911999999999999</v>
      </c>
      <c r="AI38" s="32">
        <f>SUM(수송E!AI8,수송E!AI18,수송E!AI28,수송E!AI38)</f>
        <v>31.965</v>
      </c>
      <c r="AJ38" s="32">
        <f>SUM(수송E!AJ8,수송E!AJ18,수송E!AJ28,수송E!AJ38)</f>
        <v>32.21</v>
      </c>
      <c r="AK38" s="32">
        <f>SUM(수송E!AK8,수송E!AK18,수송E!AK28,수송E!AK38)</f>
        <v>32.350999999999999</v>
      </c>
      <c r="AL38" s="32">
        <f>SUM(수송E!AL8,수송E!AL18,수송E!AL28,수송E!AL38)</f>
        <v>32.509</v>
      </c>
      <c r="AM38" s="32">
        <f>SUM(수송E!AM8,수송E!AM18,수송E!AM28,수송E!AM38)</f>
        <v>32.54</v>
      </c>
      <c r="AN38" s="32">
        <f>SUM(수송E!AN8,수송E!AN18,수송E!AN28,수송E!AN38)</f>
        <v>32.517000000000003</v>
      </c>
      <c r="AO38" s="32">
        <f>SUM(수송E!AO8,수송E!AO18,수송E!AO28,수송E!AO38)</f>
        <v>32.439</v>
      </c>
      <c r="AP38" s="32">
        <f>SUM(수송E!AP8,수송E!AP18,수송E!AP28,수송E!AP38)</f>
        <v>32.304000000000002</v>
      </c>
      <c r="AQ38" s="32">
        <f>SUM(수송E!AQ8,수송E!AQ18,수송E!AQ28,수송E!AQ38)</f>
        <v>32.106999999999999</v>
      </c>
      <c r="AR38" s="32">
        <f>SUM(수송E!AR8,수송E!AR18,수송E!AR28,수송E!AR38)</f>
        <v>31.843</v>
      </c>
      <c r="AS38" s="32">
        <f>SUM(수송E!AS8,수송E!AS18,수송E!AS28,수송E!AS38)</f>
        <v>31.519000000000002</v>
      </c>
      <c r="AT38" s="32">
        <f>SUM(수송E!AT8,수송E!AT18,수송E!AT28,수송E!AT38)</f>
        <v>31.131</v>
      </c>
      <c r="AU38" s="32">
        <f>SUM(수송E!AU8,수송E!AU18,수송E!AU28,수송E!AU38)</f>
        <v>30.678999999999998</v>
      </c>
      <c r="AV38" s="32">
        <f>SUM(수송E!AV8,수송E!AV18,수송E!AV28,수송E!AV38)</f>
        <v>30.166</v>
      </c>
      <c r="AW38" s="32">
        <f>SUM(수송E!AW8,수송E!AW18,수송E!AW28,수송E!AW38)</f>
        <v>29.596999999999998</v>
      </c>
      <c r="AX38" s="32">
        <f>SUM(수송E!AX8,수송E!AX18,수송E!AX28,수송E!AX38)</f>
        <v>28.972000000000001</v>
      </c>
      <c r="AY38" s="32">
        <f>SUM(수송E!AY8,수송E!AY18,수송E!AY28,수송E!AY38)</f>
        <v>28.297999999999998</v>
      </c>
      <c r="AZ38" s="32">
        <f>SUM(수송E!AZ8,수송E!AZ18,수송E!AZ28,수송E!AZ38)</f>
        <v>27.577000000000002</v>
      </c>
      <c r="BA38" s="32">
        <f>SUM(수송E!BA8,수송E!BA18,수송E!BA28,수송E!BA38)</f>
        <v>26.820000000000004</v>
      </c>
      <c r="BB38" s="79">
        <f>SUM(수송E!BB8,수송E!BB18,수송E!BB28,수송E!BB38)</f>
        <v>26.198967829384106</v>
      </c>
      <c r="BC38" s="79">
        <f>SUM(수송E!BC8,수송E!BC18,수송E!BC28,수송E!BC38)</f>
        <v>25.593086469642202</v>
      </c>
      <c r="BD38" s="79">
        <f>SUM(수송E!BD8,수송E!BD18,수송E!BD28,수송E!BD38)</f>
        <v>25.001987170334875</v>
      </c>
      <c r="BE38" s="79">
        <f>SUM(수송E!BE8,수송E!BE18,수송E!BE28,수송E!BE38)</f>
        <v>24.425310319753059</v>
      </c>
      <c r="BF38" s="79">
        <f>SUM(수송E!BF8,수송E!BF18,수송E!BF28,수송E!BF38)</f>
        <v>23.862705210271756</v>
      </c>
      <c r="BG38" s="79">
        <f>SUM(수송E!BG8,수송E!BG18,수송E!BG28,수송E!BG38)</f>
        <v>23.313829810220305</v>
      </c>
      <c r="BH38" s="79">
        <f>SUM(수송E!BH8,수송E!BH18,수송E!BH28,수송E!BH38)</f>
        <v>22.77835054206011</v>
      </c>
      <c r="BI38" s="79">
        <f>SUM(수송E!BI8,수송E!BI18,수송E!BI28,수송E!BI38)</f>
        <v>22.255942066668752</v>
      </c>
      <c r="BJ38" s="79">
        <f>SUM(수송E!BJ8,수송E!BJ18,수송E!BJ28,수송E!BJ38)</f>
        <v>21.746287073537488</v>
      </c>
      <c r="BK38" s="79">
        <f>SUM(수송E!BK8,수송E!BK18,수송E!BK28,수송E!BK38)</f>
        <v>21.249076076696326</v>
      </c>
    </row>
    <row r="39" spans="2:63" x14ac:dyDescent="0.3">
      <c r="B39" s="23" t="s">
        <v>73</v>
      </c>
      <c r="C39" s="32">
        <f>SUM(수송E!C9,수송E!C19,수송E!C29,수송E!C39)</f>
        <v>0</v>
      </c>
      <c r="D39" s="32">
        <f>SUM(수송E!D9,수송E!D19,수송E!D29,수송E!D39)</f>
        <v>0</v>
      </c>
      <c r="E39" s="32">
        <f>SUM(수송E!E9,수송E!E19,수송E!E29,수송E!E39)</f>
        <v>0</v>
      </c>
      <c r="F39" s="32">
        <f>SUM(수송E!F9,수송E!F19,수송E!F29,수송E!F39)</f>
        <v>0</v>
      </c>
      <c r="G39" s="32">
        <f>SUM(수송E!G9,수송E!G19,수송E!G29,수송E!G39)</f>
        <v>0</v>
      </c>
      <c r="H39" s="32">
        <f>SUM(수송E!H9,수송E!H19,수송E!H29,수송E!H39)</f>
        <v>0</v>
      </c>
      <c r="I39" s="32">
        <f>SUM(수송E!I9,수송E!I19,수송E!I29,수송E!I39)</f>
        <v>0</v>
      </c>
      <c r="J39" s="32">
        <f>SUM(수송E!J9,수송E!J19,수송E!J29,수송E!J39)</f>
        <v>0</v>
      </c>
      <c r="K39" s="32">
        <f>SUM(수송E!K9,수송E!K19,수송E!K29,수송E!K39)</f>
        <v>0</v>
      </c>
      <c r="L39" s="32">
        <f>SUM(수송E!L9,수송E!L19,수송E!L29,수송E!L39)</f>
        <v>0</v>
      </c>
      <c r="M39" s="32">
        <f>SUM(수송E!M9,수송E!M19,수송E!M29,수송E!M39)</f>
        <v>0</v>
      </c>
      <c r="N39" s="32">
        <f>SUM(수송E!N9,수송E!N19,수송E!N29,수송E!N39)</f>
        <v>7.0000000000000001E-3</v>
      </c>
      <c r="O39" s="32">
        <f>SUM(수송E!O9,수송E!O19,수송E!O29,수송E!O39)</f>
        <v>0.08</v>
      </c>
      <c r="P39" s="32">
        <f>SUM(수송E!P9,수송E!P19,수송E!P29,수송E!P39)</f>
        <v>0.14599999999999999</v>
      </c>
      <c r="Q39" s="32">
        <f>SUM(수송E!Q9,수송E!Q19,수송E!Q29,수송E!Q39)</f>
        <v>0.23699999999999999</v>
      </c>
      <c r="R39" s="32">
        <f>SUM(수송E!R9,수송E!R19,수송E!R29,수송E!R39)</f>
        <v>0.33900000000000002</v>
      </c>
      <c r="S39" s="32">
        <f>SUM(수송E!S9,수송E!S19,수송E!S29,수송E!S39)</f>
        <v>0.47499999999999998</v>
      </c>
      <c r="T39" s="32">
        <f>SUM(수송E!T9,수송E!T19,수송E!T29,수송E!T39)</f>
        <v>0.61499999999999999</v>
      </c>
      <c r="U39" s="32">
        <f>SUM(수송E!U9,수송E!U19,수송E!U29,수송E!U39)</f>
        <v>0.77700000000000002</v>
      </c>
      <c r="V39" s="32">
        <f>SUM(수송E!V9,수송E!V19,수송E!V29,수송E!V39)</f>
        <v>0.96</v>
      </c>
      <c r="W39" s="32">
        <f>SUM(수송E!W9,수송E!W19,수송E!W29,수송E!W39)</f>
        <v>1.1120000000000001</v>
      </c>
      <c r="X39" s="32">
        <f>SUM(수송E!X9,수송E!X19,수송E!X29,수송E!X39)</f>
        <v>1.1739999999999999</v>
      </c>
      <c r="Y39" s="32">
        <f>SUM(수송E!Y9,수송E!Y19,수송E!Y29,수송E!Y39)</f>
        <v>1.246</v>
      </c>
      <c r="Z39" s="32">
        <f>SUM(수송E!Z9,수송E!Z19,수송E!Z29,수송E!Z39)</f>
        <v>1.302</v>
      </c>
      <c r="AA39" s="32">
        <f>SUM(수송E!AA9,수송E!AA19,수송E!AA29,수송E!AA39)</f>
        <v>1.306</v>
      </c>
      <c r="AB39" s="32">
        <f>SUM(수송E!AB9,수송E!AB19,수송E!AB29,수송E!AB39)</f>
        <v>1.2809999999999999</v>
      </c>
      <c r="AC39" s="32">
        <f>SUM(수송E!AC9,수송E!AC19,수송E!AC29,수송E!AC39)</f>
        <v>1.27</v>
      </c>
      <c r="AD39" s="32">
        <f>SUM(수송E!AD9,수송E!AD19,수송E!AD29,수송E!AD39)</f>
        <v>1.2529999999999999</v>
      </c>
      <c r="AE39" s="32">
        <f>SUM(수송E!AE9,수송E!AE19,수송E!AE29,수송E!AE39)</f>
        <v>1.2389999999999999</v>
      </c>
      <c r="AF39" s="32">
        <f>SUM(수송E!AF9,수송E!AF19,수송E!AF29,수송E!AF39)</f>
        <v>1.2169999999999999</v>
      </c>
      <c r="AG39" s="32">
        <f>SUM(수송E!AG9,수송E!AG19,수송E!AG29,수송E!AG39)</f>
        <v>1.099</v>
      </c>
      <c r="AH39" s="32">
        <f>SUM(수송E!AH9,수송E!AH19,수송E!AH29,수송E!AH39)</f>
        <v>1.0609999999999999</v>
      </c>
      <c r="AI39" s="32">
        <f>SUM(수송E!AI9,수송E!AI19,수송E!AI29,수송E!AI39)</f>
        <v>1.0209999999999999</v>
      </c>
      <c r="AJ39" s="32">
        <f>SUM(수송E!AJ9,수송E!AJ19,수송E!AJ29,수송E!AJ39)</f>
        <v>1.0109999999999999</v>
      </c>
      <c r="AK39" s="32">
        <f>SUM(수송E!AK9,수송E!AK19,수송E!AK29,수송E!AK39)</f>
        <v>1.0099999999999998</v>
      </c>
      <c r="AL39" s="32">
        <f>SUM(수송E!AL9,수송E!AL19,수송E!AL29,수송E!AL39)</f>
        <v>1.0089999999999999</v>
      </c>
      <c r="AM39" s="32">
        <f>SUM(수송E!AM9,수송E!AM19,수송E!AM29,수송E!AM39)</f>
        <v>1.0099999999999998</v>
      </c>
      <c r="AN39" s="32">
        <f>SUM(수송E!AN9,수송E!AN19,수송E!AN29,수송E!AN39)</f>
        <v>1.0129999999999999</v>
      </c>
      <c r="AO39" s="32">
        <f>SUM(수송E!AO9,수송E!AO19,수송E!AO29,수송E!AO39)</f>
        <v>1.0199999999999998</v>
      </c>
      <c r="AP39" s="32">
        <f>SUM(수송E!AP9,수송E!AP19,수송E!AP29,수송E!AP39)</f>
        <v>1.0309999999999999</v>
      </c>
      <c r="AQ39" s="32">
        <f>SUM(수송E!AQ9,수송E!AQ19,수송E!AQ29,수송E!AQ39)</f>
        <v>1.0449999999999999</v>
      </c>
      <c r="AR39" s="32">
        <f>SUM(수송E!AR9,수송E!AR19,수송E!AR29,수송E!AR39)</f>
        <v>1.0639999999999998</v>
      </c>
      <c r="AS39" s="32">
        <f>SUM(수송E!AS9,수송E!AS19,수송E!AS29,수송E!AS39)</f>
        <v>1.0859999999999999</v>
      </c>
      <c r="AT39" s="32">
        <f>SUM(수송E!AT9,수송E!AT19,수송E!AT29,수송E!AT39)</f>
        <v>1.1099999999999999</v>
      </c>
      <c r="AU39" s="32">
        <f>SUM(수송E!AU9,수송E!AU19,수송E!AU29,수송E!AU39)</f>
        <v>1.1369999999999998</v>
      </c>
      <c r="AV39" s="32">
        <f>SUM(수송E!AV9,수송E!AV19,수송E!AV29,수송E!AV39)</f>
        <v>1.1649999999999998</v>
      </c>
      <c r="AW39" s="32">
        <f>SUM(수송E!AW9,수송E!AW19,수송E!AW29,수송E!AW39)</f>
        <v>1.1929999999999998</v>
      </c>
      <c r="AX39" s="32">
        <f>SUM(수송E!AX9,수송E!AX19,수송E!AX29,수송E!AX39)</f>
        <v>1.2209999999999999</v>
      </c>
      <c r="AY39" s="32">
        <f>SUM(수송E!AY9,수송E!AY19,수송E!AY29,수송E!AY39)</f>
        <v>1.2469999999999999</v>
      </c>
      <c r="AZ39" s="32">
        <f>SUM(수송E!AZ9,수송E!AZ19,수송E!AZ29,수송E!AZ39)</f>
        <v>1.2709999999999999</v>
      </c>
      <c r="BA39" s="32">
        <f>SUM(수송E!BA9,수송E!BA19,수송E!BA29,수송E!BA39)</f>
        <v>1.2909999999999999</v>
      </c>
      <c r="BB39" s="79">
        <f>SUM(수송E!BB9,수송E!BB19,수송E!BB29,수송E!BB39)</f>
        <v>1.3177916268190637</v>
      </c>
      <c r="BC39" s="79">
        <f>SUM(수송E!BC9,수송E!BC19,수송E!BC29,수송E!BC39)</f>
        <v>1.3451396809773617</v>
      </c>
      <c r="BD39" s="79">
        <f>SUM(수송E!BD9,수송E!BD19,수송E!BD29,수송E!BD39)</f>
        <v>1.3730557187490213</v>
      </c>
      <c r="BE39" s="79">
        <f>SUM(수송E!BE9,수송E!BE19,수송E!BE29,수송E!BE39)</f>
        <v>1.401551536416995</v>
      </c>
      <c r="BF39" s="79">
        <f>SUM(수송E!BF9,수송E!BF19,수송E!BF29,수송E!BF39)</f>
        <v>1.4306391752577319</v>
      </c>
      <c r="BG39" s="79">
        <f>SUM(수송E!BG9,수송E!BG19,수송E!BG29,수송E!BG39)</f>
        <v>1.4603309266293747</v>
      </c>
      <c r="BH39" s="79">
        <f>SUM(수송E!BH9,수송E!BH19,수송E!BH29,수송E!BH39)</f>
        <v>1.4906393371656326</v>
      </c>
      <c r="BI39" s="79">
        <f>SUM(수송E!BI9,수송E!BI19,수송E!BI29,수송E!BI39)</f>
        <v>1.5215772140775234</v>
      </c>
      <c r="BJ39" s="79">
        <f>SUM(수송E!BJ9,수송E!BJ19,수송E!BJ29,수송E!BJ39)</f>
        <v>1.5531576305652264</v>
      </c>
      <c r="BK39" s="79">
        <f>SUM(수송E!BK9,수송E!BK19,수송E!BK29,수송E!BK39)</f>
        <v>1.5853939313423318</v>
      </c>
    </row>
    <row r="40" spans="2:63" x14ac:dyDescent="0.3">
      <c r="B40" s="23" t="s">
        <v>181</v>
      </c>
      <c r="C40" s="32">
        <f>SUM(수송E!C10,수송E!C20,수송E!C30,수송E!C40)</f>
        <v>8.6999999999999994E-2</v>
      </c>
      <c r="D40" s="32">
        <f>SUM(수송E!D10,수송E!D20,수송E!D30,수송E!D40)</f>
        <v>9.4E-2</v>
      </c>
      <c r="E40" s="32">
        <f>SUM(수송E!E10,수송E!E20,수송E!E30,수송E!E40)</f>
        <v>0.10100000000000001</v>
      </c>
      <c r="F40" s="32">
        <f>SUM(수송E!F10,수송E!F20,수송E!F30,수송E!F40)</f>
        <v>0.108</v>
      </c>
      <c r="G40" s="32">
        <f>SUM(수송E!G10,수송E!G20,수송E!G30,수송E!G40)</f>
        <v>0.124</v>
      </c>
      <c r="H40" s="32">
        <f>SUM(수송E!H10,수송E!H20,수송E!H30,수송E!H40)</f>
        <v>0.155</v>
      </c>
      <c r="I40" s="32">
        <f>SUM(수송E!I10,수송E!I20,수송E!I30,수송E!I40)</f>
        <v>0.14499999999999999</v>
      </c>
      <c r="J40" s="32">
        <f>SUM(수송E!J10,수송E!J20,수송E!J30,수송E!J40)</f>
        <v>0.151</v>
      </c>
      <c r="K40" s="32">
        <f>SUM(수송E!K10,수송E!K20,수송E!K30,수송E!K40)</f>
        <v>0.13600000000000001</v>
      </c>
      <c r="L40" s="32">
        <f>SUM(수송E!L10,수송E!L20,수송E!L30,수송E!L40)</f>
        <v>0.14899999999999999</v>
      </c>
      <c r="M40" s="32">
        <f>SUM(수송E!M10,수송E!M20,수송E!M30,수송E!M40)</f>
        <v>0.17499999999999999</v>
      </c>
      <c r="N40" s="32">
        <f>SUM(수송E!N10,수송E!N20,수송E!N30,수송E!N40)</f>
        <v>0.19400000000000001</v>
      </c>
      <c r="O40" s="32">
        <f>SUM(수송E!O10,수송E!O20,수송E!O30,수송E!O40)</f>
        <v>0.19500000000000001</v>
      </c>
      <c r="P40" s="32">
        <f>SUM(수송E!P10,수송E!P20,수송E!P30,수송E!P40)</f>
        <v>0.2</v>
      </c>
      <c r="Q40" s="32">
        <f>SUM(수송E!Q10,수송E!Q20,수송E!Q30,수송E!Q40)</f>
        <v>0.21299999999999999</v>
      </c>
      <c r="R40" s="32">
        <f>SUM(수송E!R10,수송E!R20,수송E!R30,수송E!R40)</f>
        <v>0.224</v>
      </c>
      <c r="S40" s="32">
        <f>SUM(수송E!S10,수송E!S20,수송E!S30,수송E!S40)</f>
        <v>0.218</v>
      </c>
      <c r="T40" s="32">
        <f>SUM(수송E!T10,수송E!T20,수송E!T30,수송E!T40)</f>
        <v>0.20899999999999999</v>
      </c>
      <c r="U40" s="32">
        <f>SUM(수송E!U10,수송E!U20,수송E!U30,수송E!U40)</f>
        <v>0.19600000000000001</v>
      </c>
      <c r="V40" s="32">
        <f>SUM(수송E!V10,수송E!V20,수송E!V30,수송E!V40)</f>
        <v>0.187</v>
      </c>
      <c r="W40" s="32">
        <f>SUM(수송E!W10,수송E!W20,수송E!W30,수송E!W40)</f>
        <v>0.188</v>
      </c>
      <c r="X40" s="32">
        <f>SUM(수송E!X10,수송E!X20,수송E!X30,수송E!X40)</f>
        <v>0.193</v>
      </c>
      <c r="Y40" s="32">
        <f>SUM(수송E!Y10,수송E!Y20,수송E!Y30,수송E!Y40)</f>
        <v>0.19400000000000001</v>
      </c>
      <c r="Z40" s="32">
        <f>SUM(수송E!Z10,수송E!Z20,수송E!Z30,수송E!Z40)</f>
        <v>0.186</v>
      </c>
      <c r="AA40" s="32">
        <f>SUM(수송E!AA10,수송E!AA20,수송E!AA30,수송E!AA40)</f>
        <v>0.17199999999999999</v>
      </c>
      <c r="AB40" s="32">
        <f>SUM(수송E!AB10,수송E!AB20,수송E!AB30,수송E!AB40)</f>
        <v>0.191</v>
      </c>
      <c r="AC40" s="32">
        <f>SUM(수송E!AC10,수송E!AC20,수송E!AC30,수송E!AC40)</f>
        <v>0.23100000000000001</v>
      </c>
      <c r="AD40" s="32">
        <f>SUM(수송E!AD10,수송E!AD20,수송E!AD30,수송E!AD40)</f>
        <v>0.246</v>
      </c>
      <c r="AE40" s="32">
        <f>SUM(수송E!AE10,수송E!AE20,수송E!AE30,수송E!AE40)</f>
        <v>0.26500000000000001</v>
      </c>
      <c r="AF40" s="32">
        <f>SUM(수송E!AF10,수송E!AF20,수송E!AF30,수송E!AF40)</f>
        <v>0.27100000000000002</v>
      </c>
      <c r="AG40" s="32">
        <f>SUM(수송E!AG10,수송E!AG20,수송E!AG30,수송E!AG40)</f>
        <v>0.27099999999999996</v>
      </c>
      <c r="AH40" s="32">
        <f>SUM(수송E!AH10,수송E!AH20,수송E!AH30,수송E!AH40)</f>
        <v>0.31900000000000001</v>
      </c>
      <c r="AI40" s="32">
        <f>SUM(수송E!AI10,수송E!AI20,수송E!AI30,수송E!AI40)</f>
        <v>0.28600000000000003</v>
      </c>
      <c r="AJ40" s="32">
        <f>SUM(수송E!AJ10,수송E!AJ20,수송E!AJ30,수송E!AJ40)</f>
        <v>0.29900000000000004</v>
      </c>
      <c r="AK40" s="32">
        <f>SUM(수송E!AK10,수송E!AK20,수송E!AK30,수송E!AK40)</f>
        <v>0.313</v>
      </c>
      <c r="AL40" s="32">
        <f>SUM(수송E!AL10,수송E!AL20,수송E!AL30,수송E!AL40)</f>
        <v>0.32700000000000001</v>
      </c>
      <c r="AM40" s="32">
        <f>SUM(수송E!AM10,수송E!AM20,수송E!AM30,수송E!AM40)</f>
        <v>0.34299999999999997</v>
      </c>
      <c r="AN40" s="32">
        <f>SUM(수송E!AN10,수송E!AN20,수송E!AN30,수송E!AN40)</f>
        <v>0.36099999999999999</v>
      </c>
      <c r="AO40" s="32">
        <f>SUM(수송E!AO10,수송E!AO20,수송E!AO30,수송E!AO40)</f>
        <v>0.38400000000000001</v>
      </c>
      <c r="AP40" s="32">
        <f>SUM(수송E!AP10,수송E!AP20,수송E!AP30,수송E!AP40)</f>
        <v>0.41200000000000003</v>
      </c>
      <c r="AQ40" s="32">
        <f>SUM(수송E!AQ10,수송E!AQ20,수송E!AQ30,수송E!AQ40)</f>
        <v>0.44500000000000001</v>
      </c>
      <c r="AR40" s="32">
        <f>SUM(수송E!AR10,수송E!AR20,수송E!AR30,수송E!AR40)</f>
        <v>0.48499999999999999</v>
      </c>
      <c r="AS40" s="32">
        <f>SUM(수송E!AS10,수송E!AS20,수송E!AS30,수송E!AS40)</f>
        <v>0.53200000000000003</v>
      </c>
      <c r="AT40" s="32">
        <f>SUM(수송E!AT10,수송E!AT20,수송E!AT30,수송E!AT40)</f>
        <v>0.58699999999999997</v>
      </c>
      <c r="AU40" s="32">
        <f>SUM(수송E!AU10,수송E!AU20,수송E!AU30,수송E!AU40)</f>
        <v>0.65</v>
      </c>
      <c r="AV40" s="32">
        <f>SUM(수송E!AV10,수송E!AV20,수송E!AV30,수송E!AV40)</f>
        <v>0.72100000000000009</v>
      </c>
      <c r="AW40" s="32">
        <f>SUM(수송E!AW10,수송E!AW20,수송E!AW30,수송E!AW40)</f>
        <v>0.80100000000000005</v>
      </c>
      <c r="AX40" s="32">
        <f>SUM(수송E!AX10,수송E!AX20,수송E!AX30,수송E!AX40)</f>
        <v>0.88900000000000001</v>
      </c>
      <c r="AY40" s="32">
        <f>SUM(수송E!AY10,수송E!AY20,수송E!AY30,수송E!AY40)</f>
        <v>0.98599999999999999</v>
      </c>
      <c r="AZ40" s="32">
        <f>SUM(수송E!AZ10,수송E!AZ20,수송E!AZ30,수송E!AZ40)</f>
        <v>1.0870000000000002</v>
      </c>
      <c r="BA40" s="32">
        <f>SUM(수송E!BA10,수송E!BA20,수송E!BA30,수송E!BA40)</f>
        <v>1.1960000000000002</v>
      </c>
      <c r="BB40" s="79">
        <f>SUM(수송E!BB10,수송E!BB20,수송E!BB30,수송E!BB40)</f>
        <v>1.3391811279509409</v>
      </c>
      <c r="BC40" s="79">
        <f>SUM(수송E!BC10,수송E!BC20,수송E!BC30,수송E!BC40)</f>
        <v>1.504518036784753</v>
      </c>
      <c r="BD40" s="79">
        <f>SUM(수송E!BD10,수송E!BD20,수송E!BD30,수송E!BD40)</f>
        <v>1.6954578175255908</v>
      </c>
      <c r="BE40" s="79">
        <f>SUM(수송E!BE10,수송E!BE20,수송E!BE30,수송E!BE40)</f>
        <v>1.9159839283851219</v>
      </c>
      <c r="BF40" s="79">
        <f>SUM(수송E!BF10,수송E!BF20,수송E!BF30,수송E!BF40)</f>
        <v>2.1706996536247436</v>
      </c>
      <c r="BG40" s="79">
        <f>SUM(수송E!BG10,수송E!BG20,수송E!BG30,수송E!BG40)</f>
        <v>2.4649245486371005</v>
      </c>
      <c r="BH40" s="79">
        <f>SUM(수송E!BH10,수송E!BH20,수송E!BH30,수송E!BH40)</f>
        <v>2.8048058919057821</v>
      </c>
      <c r="BI40" s="79">
        <f>SUM(수송E!BI10,수송E!BI20,수송E!BI30,수송E!BI40)</f>
        <v>3.1974474789171219</v>
      </c>
      <c r="BJ40" s="79">
        <f>SUM(수송E!BJ10,수송E!BJ20,수송E!BJ30,수송E!BJ40)</f>
        <v>3.651058456436052</v>
      </c>
      <c r="BK40" s="79">
        <f>SUM(수송E!BK10,수송E!BK20,수송E!BK30,수송E!BK40)</f>
        <v>4.1751253154315622</v>
      </c>
    </row>
    <row r="41" spans="2:63" x14ac:dyDescent="0.3">
      <c r="B41" s="23" t="s">
        <v>182</v>
      </c>
      <c r="C41" s="32">
        <f>SUM(수송E!C11,수송E!C21,수송E!C31,수송E!C41)</f>
        <v>0</v>
      </c>
      <c r="D41" s="32">
        <f>SUM(수송E!D11,수송E!D21,수송E!D31,수송E!D41)</f>
        <v>0</v>
      </c>
      <c r="E41" s="32">
        <f>SUM(수송E!E11,수송E!E21,수송E!E31,수송E!E41)</f>
        <v>0</v>
      </c>
      <c r="F41" s="32">
        <f>SUM(수송E!F11,수송E!F21,수송E!F31,수송E!F41)</f>
        <v>0</v>
      </c>
      <c r="G41" s="32">
        <f>SUM(수송E!G11,수송E!G21,수송E!G31,수송E!G41)</f>
        <v>0</v>
      </c>
      <c r="H41" s="32">
        <f>SUM(수송E!H11,수송E!H21,수송E!H31,수송E!H41)</f>
        <v>0</v>
      </c>
      <c r="I41" s="32">
        <f>SUM(수송E!I11,수송E!I21,수송E!I31,수송E!I41)</f>
        <v>0</v>
      </c>
      <c r="J41" s="32">
        <f>SUM(수송E!J11,수송E!J21,수송E!J31,수송E!J41)</f>
        <v>0</v>
      </c>
      <c r="K41" s="32">
        <f>SUM(수송E!K11,수송E!K21,수송E!K31,수송E!K41)</f>
        <v>0</v>
      </c>
      <c r="L41" s="32">
        <f>SUM(수송E!L11,수송E!L21,수송E!L31,수송E!L41)</f>
        <v>0</v>
      </c>
      <c r="M41" s="32">
        <f>SUM(수송E!M11,수송E!M21,수송E!M31,수송E!M41)</f>
        <v>0</v>
      </c>
      <c r="N41" s="32">
        <f>SUM(수송E!N11,수송E!N21,수송E!N31,수송E!N41)</f>
        <v>0</v>
      </c>
      <c r="O41" s="32">
        <f>SUM(수송E!O11,수송E!O21,수송E!O31,수송E!O41)</f>
        <v>0</v>
      </c>
      <c r="P41" s="32">
        <f>SUM(수송E!P11,수송E!P21,수송E!P31,수송E!P41)</f>
        <v>0</v>
      </c>
      <c r="Q41" s="32">
        <f>SUM(수송E!Q11,수송E!Q21,수송E!Q31,수송E!Q41)</f>
        <v>0</v>
      </c>
      <c r="R41" s="32">
        <f>SUM(수송E!R11,수송E!R21,수송E!R31,수송E!R41)</f>
        <v>0</v>
      </c>
      <c r="S41" s="32">
        <f>SUM(수송E!S11,수송E!S21,수송E!S31,수송E!S41)</f>
        <v>0</v>
      </c>
      <c r="T41" s="32">
        <f>SUM(수송E!T11,수송E!T21,수송E!T31,수송E!T41)</f>
        <v>0</v>
      </c>
      <c r="U41" s="32">
        <f>SUM(수송E!U11,수송E!U21,수송E!U31,수송E!U41)</f>
        <v>0</v>
      </c>
      <c r="V41" s="32">
        <f>SUM(수송E!V11,수송E!V21,수송E!V31,수송E!V41)</f>
        <v>0</v>
      </c>
      <c r="W41" s="32">
        <f>SUM(수송E!W11,수송E!W21,수송E!W31,수송E!W41)</f>
        <v>0</v>
      </c>
      <c r="X41" s="32">
        <f>SUM(수송E!X11,수송E!X21,수송E!X31,수송E!X41)</f>
        <v>0</v>
      </c>
      <c r="Y41" s="32">
        <f>SUM(수송E!Y11,수송E!Y21,수송E!Y31,수송E!Y41)</f>
        <v>0</v>
      </c>
      <c r="Z41" s="32">
        <f>SUM(수송E!Z11,수송E!Z21,수송E!Z31,수송E!Z41)</f>
        <v>0</v>
      </c>
      <c r="AA41" s="32">
        <f>SUM(수송E!AA11,수송E!AA21,수송E!AA31,수송E!AA41)</f>
        <v>0</v>
      </c>
      <c r="AB41" s="32">
        <f>SUM(수송E!AB11,수송E!AB21,수송E!AB31,수송E!AB41)</f>
        <v>0</v>
      </c>
      <c r="AC41" s="32">
        <f>SUM(수송E!AC11,수송E!AC21,수송E!AC31,수송E!AC41)</f>
        <v>0</v>
      </c>
      <c r="AD41" s="32">
        <f>SUM(수송E!AD11,수송E!AD21,수송E!AD31,수송E!AD41)</f>
        <v>0</v>
      </c>
      <c r="AE41" s="32">
        <f>SUM(수송E!AE11,수송E!AE21,수송E!AE31,수송E!AE41)</f>
        <v>0</v>
      </c>
      <c r="AF41" s="32">
        <f>SUM(수송E!AF11,수송E!AF21,수송E!AF31,수송E!AF41)</f>
        <v>0</v>
      </c>
      <c r="AG41" s="32">
        <f>SUM(수송E!AG11,수송E!AG21,수송E!AG31,수송E!AG41)</f>
        <v>0</v>
      </c>
      <c r="AH41" s="32">
        <f>SUM(수송E!AH11,수송E!AH21,수송E!AH31,수송E!AH41)</f>
        <v>0</v>
      </c>
      <c r="AI41" s="32">
        <f>SUM(수송E!AI11,수송E!AI21,수송E!AI31,수송E!AI41)</f>
        <v>0</v>
      </c>
      <c r="AJ41" s="32">
        <f>SUM(수송E!AJ11,수송E!AJ21,수송E!AJ31,수송E!AJ41)</f>
        <v>0</v>
      </c>
      <c r="AK41" s="32">
        <f>SUM(수송E!AK11,수송E!AK21,수송E!AK31,수송E!AK41)</f>
        <v>0</v>
      </c>
      <c r="AL41" s="32">
        <f>SUM(수송E!AL11,수송E!AL21,수송E!AL31,수송E!AL41)</f>
        <v>0</v>
      </c>
      <c r="AM41" s="32">
        <f>SUM(수송E!AM11,수송E!AM21,수송E!AM31,수송E!AM41)</f>
        <v>0</v>
      </c>
      <c r="AN41" s="32">
        <f>SUM(수송E!AN11,수송E!AN21,수송E!AN31,수송E!AN41)</f>
        <v>0</v>
      </c>
      <c r="AO41" s="32">
        <f>SUM(수송E!AO11,수송E!AO21,수송E!AO31,수송E!AO41)</f>
        <v>0</v>
      </c>
      <c r="AP41" s="32">
        <f>SUM(수송E!AP11,수송E!AP21,수송E!AP31,수송E!AP41)</f>
        <v>0</v>
      </c>
      <c r="AQ41" s="32">
        <f>SUM(수송E!AQ11,수송E!AQ21,수송E!AQ31,수송E!AQ41)</f>
        <v>0</v>
      </c>
      <c r="AR41" s="32">
        <f>SUM(수송E!AR11,수송E!AR21,수송E!AR31,수송E!AR41)</f>
        <v>0</v>
      </c>
      <c r="AS41" s="32">
        <f>SUM(수송E!AS11,수송E!AS21,수송E!AS31,수송E!AS41)</f>
        <v>0</v>
      </c>
      <c r="AT41" s="32">
        <f>SUM(수송E!AT11,수송E!AT21,수송E!AT31,수송E!AT41)</f>
        <v>0</v>
      </c>
      <c r="AU41" s="32">
        <f>SUM(수송E!AU11,수송E!AU21,수송E!AU31,수송E!AU41)</f>
        <v>0</v>
      </c>
      <c r="AV41" s="32">
        <f>SUM(수송E!AV11,수송E!AV21,수송E!AV31,수송E!AV41)</f>
        <v>0</v>
      </c>
      <c r="AW41" s="32">
        <f>SUM(수송E!AW11,수송E!AW21,수송E!AW31,수송E!AW41)</f>
        <v>0</v>
      </c>
      <c r="AX41" s="32">
        <f>SUM(수송E!AX11,수송E!AX21,수송E!AX31,수송E!AX41)</f>
        <v>0</v>
      </c>
      <c r="AY41" s="32">
        <f>SUM(수송E!AY11,수송E!AY21,수송E!AY31,수송E!AY41)</f>
        <v>0</v>
      </c>
      <c r="AZ41" s="32">
        <f>SUM(수송E!AZ11,수송E!AZ21,수송E!AZ31,수송E!AZ41)</f>
        <v>0</v>
      </c>
      <c r="BA41" s="32">
        <f>SUM(수송E!BA11,수송E!BA21,수송E!BA31,수송E!BA41)</f>
        <v>0</v>
      </c>
      <c r="BB41" s="79">
        <f>SUM(수송E!BB11,수송E!BB21,수송E!BB31,수송E!BB41)</f>
        <v>0</v>
      </c>
      <c r="BC41" s="79">
        <f>SUM(수송E!BC11,수송E!BC21,수송E!BC31,수송E!BC41)</f>
        <v>0</v>
      </c>
      <c r="BD41" s="79">
        <f>SUM(수송E!BD11,수송E!BD21,수송E!BD31,수송E!BD41)</f>
        <v>0</v>
      </c>
      <c r="BE41" s="79">
        <f>SUM(수송E!BE11,수송E!BE21,수송E!BE31,수송E!BE41)</f>
        <v>0</v>
      </c>
      <c r="BF41" s="79">
        <f>SUM(수송E!BF11,수송E!BF21,수송E!BF31,수송E!BF41)</f>
        <v>0</v>
      </c>
      <c r="BG41" s="79">
        <f>SUM(수송E!BG11,수송E!BG21,수송E!BG31,수송E!BG41)</f>
        <v>0</v>
      </c>
      <c r="BH41" s="79">
        <f>SUM(수송E!BH11,수송E!BH21,수송E!BH31,수송E!BH41)</f>
        <v>0</v>
      </c>
      <c r="BI41" s="79">
        <f>SUM(수송E!BI11,수송E!BI21,수송E!BI31,수송E!BI41)</f>
        <v>0</v>
      </c>
      <c r="BJ41" s="79">
        <f>SUM(수송E!BJ11,수송E!BJ21,수송E!BJ31,수송E!BJ41)</f>
        <v>0</v>
      </c>
      <c r="BK41" s="79">
        <f>SUM(수송E!BK11,수송E!BK21,수송E!BK31,수송E!BK41)</f>
        <v>0</v>
      </c>
    </row>
    <row r="42" spans="2:63" x14ac:dyDescent="0.3">
      <c r="B42" s="23" t="s">
        <v>75</v>
      </c>
      <c r="C42" s="32">
        <f>SUM(수송E!C12,수송E!C22,수송E!C32,수송E!C42)</f>
        <v>0</v>
      </c>
      <c r="D42" s="32">
        <f>SUM(수송E!D12,수송E!D22,수송E!D32,수송E!D42)</f>
        <v>0</v>
      </c>
      <c r="E42" s="32">
        <f>SUM(수송E!E12,수송E!E22,수송E!E32,수송E!E42)</f>
        <v>0</v>
      </c>
      <c r="F42" s="32">
        <f>SUM(수송E!F12,수송E!F22,수송E!F32,수송E!F42)</f>
        <v>0</v>
      </c>
      <c r="G42" s="32">
        <f>SUM(수송E!G12,수송E!G22,수송E!G32,수송E!G42)</f>
        <v>0</v>
      </c>
      <c r="H42" s="32">
        <f>SUM(수송E!H12,수송E!H22,수송E!H32,수송E!H42)</f>
        <v>0</v>
      </c>
      <c r="I42" s="32">
        <f>SUM(수송E!I12,수송E!I22,수송E!I32,수송E!I42)</f>
        <v>0</v>
      </c>
      <c r="J42" s="32">
        <f>SUM(수송E!J12,수송E!J22,수송E!J32,수송E!J42)</f>
        <v>0</v>
      </c>
      <c r="K42" s="32">
        <f>SUM(수송E!K12,수송E!K22,수송E!K32,수송E!K42)</f>
        <v>0</v>
      </c>
      <c r="L42" s="32">
        <f>SUM(수송E!L12,수송E!L22,수송E!L32,수송E!L42)</f>
        <v>0</v>
      </c>
      <c r="M42" s="32">
        <f>SUM(수송E!M12,수송E!M22,수송E!M32,수송E!M42)</f>
        <v>0</v>
      </c>
      <c r="N42" s="32">
        <f>SUM(수송E!N12,수송E!N22,수송E!N32,수송E!N42)</f>
        <v>0</v>
      </c>
      <c r="O42" s="32">
        <f>SUM(수송E!O12,수송E!O22,수송E!O32,수송E!O42)</f>
        <v>0</v>
      </c>
      <c r="P42" s="32">
        <f>SUM(수송E!P12,수송E!P22,수송E!P32,수송E!P42)</f>
        <v>0</v>
      </c>
      <c r="Q42" s="32">
        <f>SUM(수송E!Q12,수송E!Q22,수송E!Q32,수송E!Q42)</f>
        <v>0</v>
      </c>
      <c r="R42" s="32">
        <f>SUM(수송E!R12,수송E!R22,수송E!R32,수송E!R42)</f>
        <v>0</v>
      </c>
      <c r="S42" s="32">
        <f>SUM(수송E!S12,수송E!S22,수송E!S32,수송E!S42)</f>
        <v>4.2999999999999997E-2</v>
      </c>
      <c r="T42" s="32">
        <f>SUM(수송E!T12,수송E!T22,수송E!T32,수송E!T42)</f>
        <v>9.5000000000000001E-2</v>
      </c>
      <c r="U42" s="32">
        <f>SUM(수송E!U12,수송E!U22,수송E!U32,수송E!U42)</f>
        <v>0.17699999999999999</v>
      </c>
      <c r="V42" s="32">
        <f>SUM(수송E!V12,수송E!V22,수송E!V32,수송E!V42)</f>
        <v>0.26100000000000001</v>
      </c>
      <c r="W42" s="32">
        <f>SUM(수송E!W12,수송E!W22,수송E!W32,수송E!W42)</f>
        <v>0.35699999999999998</v>
      </c>
      <c r="X42" s="32">
        <f>SUM(수송E!X12,수송E!X22,수송E!X32,수송E!X42)</f>
        <v>0.34699999999999998</v>
      </c>
      <c r="Y42" s="32">
        <f>SUM(수송E!Y12,수송E!Y22,수송E!Y32,수송E!Y42)</f>
        <v>0.35699999999999998</v>
      </c>
      <c r="Z42" s="32">
        <f>SUM(수송E!Z12,수송E!Z22,수송E!Z32,수송E!Z42)</f>
        <v>0.375</v>
      </c>
      <c r="AA42" s="32">
        <f>SUM(수송E!AA12,수송E!AA22,수송E!AA32,수송E!AA42)</f>
        <v>0.39400000000000002</v>
      </c>
      <c r="AB42" s="32">
        <f>SUM(수송E!AB12,수송E!AB22,수송E!AB32,수송E!AB42)</f>
        <v>0.441</v>
      </c>
      <c r="AC42" s="32">
        <f>SUM(수송E!AC12,수송E!AC22,수송E!AC32,수송E!AC42)</f>
        <v>0.52300000000000002</v>
      </c>
      <c r="AD42" s="32">
        <f>SUM(수송E!AD12,수송E!AD22,수송E!AD32,수송E!AD42)</f>
        <v>0.56399999999999995</v>
      </c>
      <c r="AE42" s="32">
        <f>SUM(수송E!AE12,수송E!AE22,수송E!AE32,수송E!AE42)</f>
        <v>0.68600000000000005</v>
      </c>
      <c r="AF42" s="32">
        <f>SUM(수송E!AF12,수송E!AF22,수송E!AF32,수송E!AF42)</f>
        <v>0.68500000000000005</v>
      </c>
      <c r="AG42" s="32">
        <f>SUM(수송E!AG12,수송E!AG22,수송E!AG32,수송E!AG42)</f>
        <v>0.69499999999999995</v>
      </c>
      <c r="AH42" s="32">
        <f>SUM(수송E!AH12,수송E!AH22,수송E!AH32,수송E!AH42)</f>
        <v>0.70399999999999996</v>
      </c>
      <c r="AI42" s="32">
        <f>SUM(수송E!AI12,수송E!AI22,수송E!AI32,수송E!AI42)</f>
        <v>0.67</v>
      </c>
      <c r="AJ42" s="32">
        <f>SUM(수송E!AJ12,수송E!AJ22,수송E!AJ32,수송E!AJ42)</f>
        <v>0.67500000000000004</v>
      </c>
      <c r="AK42" s="32">
        <f>SUM(수송E!AK12,수송E!AK22,수송E!AK32,수송E!AK42)</f>
        <v>0.67600000000000005</v>
      </c>
      <c r="AL42" s="32">
        <f>SUM(수송E!AL12,수송E!AL22,수송E!AL32,수송E!AL42)</f>
        <v>0.67700000000000005</v>
      </c>
      <c r="AM42" s="32">
        <f>SUM(수송E!AM12,수송E!AM22,수송E!AM32,수송E!AM42)</f>
        <v>0.67600000000000005</v>
      </c>
      <c r="AN42" s="32">
        <f>SUM(수송E!AN12,수송E!AN22,수송E!AN32,수송E!AN42)</f>
        <v>0.67300000000000004</v>
      </c>
      <c r="AO42" s="32">
        <f>SUM(수송E!AO12,수송E!AO22,수송E!AO32,수송E!AO42)</f>
        <v>0.66900000000000004</v>
      </c>
      <c r="AP42" s="32">
        <f>SUM(수송E!AP12,수송E!AP22,수송E!AP32,수송E!AP42)</f>
        <v>0.66300000000000003</v>
      </c>
      <c r="AQ42" s="32">
        <f>SUM(수송E!AQ12,수송E!AQ22,수송E!AQ32,수송E!AQ42)</f>
        <v>0.65600000000000003</v>
      </c>
      <c r="AR42" s="32">
        <f>SUM(수송E!AR12,수송E!AR22,수송E!AR32,수송E!AR42)</f>
        <v>0.64700000000000002</v>
      </c>
      <c r="AS42" s="32">
        <f>SUM(수송E!AS12,수송E!AS22,수송E!AS32,수송E!AS42)</f>
        <v>0.63600000000000001</v>
      </c>
      <c r="AT42" s="32">
        <f>SUM(수송E!AT12,수송E!AT22,수송E!AT32,수송E!AT42)</f>
        <v>0.624</v>
      </c>
      <c r="AU42" s="32">
        <f>SUM(수송E!AU12,수송E!AU22,수송E!AU32,수송E!AU42)</f>
        <v>0.61</v>
      </c>
      <c r="AV42" s="32">
        <f>SUM(수송E!AV12,수송E!AV22,수송E!AV32,수송E!AV42)</f>
        <v>0.59499999999999997</v>
      </c>
      <c r="AW42" s="32">
        <f>SUM(수송E!AW12,수송E!AW22,수송E!AW32,수송E!AW42)</f>
        <v>0.57899999999999996</v>
      </c>
      <c r="AX42" s="32">
        <f>SUM(수송E!AX12,수송E!AX22,수송E!AX32,수송E!AX42)</f>
        <v>0.56200000000000006</v>
      </c>
      <c r="AY42" s="32">
        <f>SUM(수송E!AY12,수송E!AY22,수송E!AY32,수송E!AY42)</f>
        <v>0.54400000000000004</v>
      </c>
      <c r="AZ42" s="32">
        <f>SUM(수송E!AZ12,수송E!AZ22,수송E!AZ32,수송E!AZ42)</f>
        <v>0.52500000000000002</v>
      </c>
      <c r="BA42" s="32">
        <f>SUM(수송E!BA12,수송E!BA22,수송E!BA32,수송E!BA42)</f>
        <v>0.50600000000000001</v>
      </c>
      <c r="BB42" s="79">
        <f>SUM(수송E!BB12,수송E!BB22,수송E!BB32,수송E!BB42)</f>
        <v>0.48986592050381084</v>
      </c>
      <c r="BC42" s="79">
        <f>SUM(수송E!BC12,수송E!BC22,수송E!BC32,수송E!BC42)</f>
        <v>0.47424628472538721</v>
      </c>
      <c r="BD42" s="79">
        <f>SUM(수송E!BD12,수송E!BD22,수송E!BD32,수송E!BD42)</f>
        <v>0.45912468935279482</v>
      </c>
      <c r="BE42" s="79">
        <f>SUM(수송E!BE12,수송E!BE22,수송E!BE32,수송E!BE42)</f>
        <v>0.44448525410243683</v>
      </c>
      <c r="BF42" s="79">
        <f>SUM(수송E!BF12,수송E!BF22,수송E!BF32,수송E!BF42)</f>
        <v>0.43031260504201679</v>
      </c>
      <c r="BG42" s="79">
        <f>SUM(수송E!BG12,수송E!BG22,수송E!BG32,수송E!BG42)</f>
        <v>0.41659185844525759</v>
      </c>
      <c r="BH42" s="79">
        <f>SUM(수송E!BH12,수송E!BH22,수송E!BH32,수송E!BH42)</f>
        <v>0.4033086051614217</v>
      </c>
      <c r="BI42" s="79">
        <f>SUM(수송E!BI12,수송E!BI22,수송E!BI32,수송E!BI42)</f>
        <v>0.3904488954832171</v>
      </c>
      <c r="BJ42" s="79">
        <f>SUM(수송E!BJ12,수송E!BJ22,수송E!BJ32,수송E!BJ42)</f>
        <v>0.37799922449719836</v>
      </c>
      <c r="BK42" s="79">
        <f>SUM(수송E!BK12,수송E!BK22,수송E!BK32,수송E!BK42)</f>
        <v>0.36594651790127808</v>
      </c>
    </row>
    <row r="43" spans="2:63" x14ac:dyDescent="0.3">
      <c r="B43" s="23" t="s">
        <v>77</v>
      </c>
      <c r="C43" s="32">
        <f>SUM(수송E!C13,수송E!C23,수송E!C33,수송E!C43)</f>
        <v>0</v>
      </c>
      <c r="D43" s="32">
        <f>SUM(수송E!D13,수송E!D23,수송E!D33,수송E!D43)</f>
        <v>0</v>
      </c>
      <c r="E43" s="32">
        <f>SUM(수송E!E13,수송E!E23,수송E!E33,수송E!E43)</f>
        <v>0</v>
      </c>
      <c r="F43" s="32">
        <f>SUM(수송E!F13,수송E!F23,수송E!F33,수송E!F43)</f>
        <v>0</v>
      </c>
      <c r="G43" s="32">
        <f>SUM(수송E!G13,수송E!G23,수송E!G33,수송E!G43)</f>
        <v>0</v>
      </c>
      <c r="H43" s="32">
        <f>SUM(수송E!H13,수송E!H23,수송E!H33,수송E!H43)</f>
        <v>0</v>
      </c>
      <c r="I43" s="32">
        <f>SUM(수송E!I13,수송E!I23,수송E!I33,수송E!I43)</f>
        <v>0</v>
      </c>
      <c r="J43" s="32">
        <f>SUM(수송E!J13,수송E!J23,수송E!J33,수송E!J43)</f>
        <v>0</v>
      </c>
      <c r="K43" s="32">
        <f>SUM(수송E!K13,수송E!K23,수송E!K33,수송E!K43)</f>
        <v>0</v>
      </c>
      <c r="L43" s="32">
        <f>SUM(수송E!L13,수송E!L23,수송E!L33,수송E!L43)</f>
        <v>0</v>
      </c>
      <c r="M43" s="32">
        <f>SUM(수송E!M13,수송E!M23,수송E!M33,수송E!M43)</f>
        <v>0</v>
      </c>
      <c r="N43" s="32">
        <f>SUM(수송E!N13,수송E!N23,수송E!N33,수송E!N43)</f>
        <v>0</v>
      </c>
      <c r="O43" s="32">
        <f>SUM(수송E!O13,수송E!O23,수송E!O33,수송E!O43)</f>
        <v>0</v>
      </c>
      <c r="P43" s="32">
        <f>SUM(수송E!P13,수송E!P23,수송E!P33,수송E!P43)</f>
        <v>0</v>
      </c>
      <c r="Q43" s="32">
        <f>SUM(수송E!Q13,수송E!Q23,수송E!Q33,수송E!Q43)</f>
        <v>0</v>
      </c>
      <c r="R43" s="32">
        <f>SUM(수송E!R13,수송E!R23,수송E!R33,수송E!R43)</f>
        <v>0</v>
      </c>
      <c r="S43" s="32">
        <f>SUM(수송E!S13,수송E!S23,수송E!S33,수송E!S43)</f>
        <v>0</v>
      </c>
      <c r="T43" s="32">
        <f>SUM(수송E!T13,수송E!T23,수송E!T33,수송E!T43)</f>
        <v>0</v>
      </c>
      <c r="U43" s="32">
        <f>SUM(수송E!U13,수송E!U23,수송E!U33,수송E!U43)</f>
        <v>0</v>
      </c>
      <c r="V43" s="32">
        <f>SUM(수송E!V13,수송E!V23,수송E!V33,수송E!V43)</f>
        <v>0</v>
      </c>
      <c r="W43" s="32">
        <f>SUM(수송E!W13,수송E!W23,수송E!W33,수송E!W43)</f>
        <v>0</v>
      </c>
      <c r="X43" s="32">
        <f>SUM(수송E!X13,수송E!X23,수송E!X33,수송E!X43)</f>
        <v>0</v>
      </c>
      <c r="Y43" s="32">
        <f>SUM(수송E!Y13,수송E!Y23,수송E!Y33,수송E!Y43)</f>
        <v>0</v>
      </c>
      <c r="Z43" s="32">
        <f>SUM(수송E!Z13,수송E!Z23,수송E!Z33,수송E!Z43)</f>
        <v>0</v>
      </c>
      <c r="AA43" s="32">
        <f>SUM(수송E!AA13,수송E!AA23,수송E!AA33,수송E!AA43)</f>
        <v>0</v>
      </c>
      <c r="AB43" s="32">
        <f>SUM(수송E!AB13,수송E!AB23,수송E!AB33,수송E!AB43)</f>
        <v>0</v>
      </c>
      <c r="AC43" s="32">
        <f>SUM(수송E!AC13,수송E!AC23,수송E!AC33,수송E!AC43)</f>
        <v>0</v>
      </c>
      <c r="AD43" s="32">
        <f>SUM(수송E!AD13,수송E!AD23,수송E!AD33,수송E!AD43)</f>
        <v>0</v>
      </c>
      <c r="AE43" s="32">
        <f>SUM(수송E!AE13,수송E!AE23,수송E!AE33,수송E!AE43)</f>
        <v>0</v>
      </c>
      <c r="AF43" s="32">
        <f>SUM(수송E!AF13,수송E!AF23,수송E!AF33,수송E!AF43)</f>
        <v>0</v>
      </c>
      <c r="AG43" s="32">
        <f>SUM(수송E!AG13,수송E!AG23,수송E!AG33,수송E!AG43)</f>
        <v>0</v>
      </c>
      <c r="AH43" s="32">
        <f>SUM(수송E!AH13,수송E!AH23,수송E!AH33,수송E!AH43)</f>
        <v>0</v>
      </c>
      <c r="AI43" s="32">
        <f>SUM(수송E!AI13,수송E!AI23,수송E!AI33,수송E!AI43)</f>
        <v>0</v>
      </c>
      <c r="AJ43" s="32">
        <f>SUM(수송E!AJ13,수송E!AJ23,수송E!AJ33,수송E!AJ43)</f>
        <v>0</v>
      </c>
      <c r="AK43" s="32">
        <f>SUM(수송E!AK13,수송E!AK23,수송E!AK33,수송E!AK43)</f>
        <v>0</v>
      </c>
      <c r="AL43" s="32">
        <f>SUM(수송E!AL13,수송E!AL23,수송E!AL33,수송E!AL43)</f>
        <v>0</v>
      </c>
      <c r="AM43" s="32">
        <f>SUM(수송E!AM13,수송E!AM23,수송E!AM33,수송E!AM43)</f>
        <v>0</v>
      </c>
      <c r="AN43" s="32">
        <f>SUM(수송E!AN13,수송E!AN23,수송E!AN33,수송E!AN43)</f>
        <v>0</v>
      </c>
      <c r="AO43" s="32">
        <f>SUM(수송E!AO13,수송E!AO23,수송E!AO33,수송E!AO43)</f>
        <v>0</v>
      </c>
      <c r="AP43" s="32">
        <f>SUM(수송E!AP13,수송E!AP23,수송E!AP33,수송E!AP43)</f>
        <v>0</v>
      </c>
      <c r="AQ43" s="32">
        <f>SUM(수송E!AQ13,수송E!AQ23,수송E!AQ33,수송E!AQ43)</f>
        <v>0</v>
      </c>
      <c r="AR43" s="32">
        <f>SUM(수송E!AR13,수송E!AR23,수송E!AR33,수송E!AR43)</f>
        <v>0</v>
      </c>
      <c r="AS43" s="32">
        <f>SUM(수송E!AS13,수송E!AS23,수송E!AS33,수송E!AS43)</f>
        <v>0</v>
      </c>
      <c r="AT43" s="32">
        <f>SUM(수송E!AT13,수송E!AT23,수송E!AT33,수송E!AT43)</f>
        <v>0</v>
      </c>
      <c r="AU43" s="32">
        <f>SUM(수송E!AU13,수송E!AU23,수송E!AU33,수송E!AU43)</f>
        <v>0</v>
      </c>
      <c r="AV43" s="32">
        <f>SUM(수송E!AV13,수송E!AV23,수송E!AV33,수송E!AV43)</f>
        <v>0</v>
      </c>
      <c r="AW43" s="32">
        <f>SUM(수송E!AW13,수송E!AW23,수송E!AW33,수송E!AW43)</f>
        <v>0</v>
      </c>
      <c r="AX43" s="32">
        <f>SUM(수송E!AX13,수송E!AX23,수송E!AX33,수송E!AX43)</f>
        <v>0</v>
      </c>
      <c r="AY43" s="32">
        <f>SUM(수송E!AY13,수송E!AY23,수송E!AY33,수송E!AY43)</f>
        <v>0</v>
      </c>
      <c r="AZ43" s="32">
        <f>SUM(수송E!AZ13,수송E!AZ23,수송E!AZ33,수송E!AZ43)</f>
        <v>0</v>
      </c>
      <c r="BA43" s="32">
        <f>SUM(수송E!BA13,수송E!BA23,수송E!BA33,수송E!BA43)</f>
        <v>0</v>
      </c>
      <c r="BB43" s="79">
        <f>SUM(수송E!BB13,수송E!BB23,수송E!BB33,수송E!BB43)</f>
        <v>0</v>
      </c>
      <c r="BC43" s="79">
        <f>SUM(수송E!BC13,수송E!BC23,수송E!BC33,수송E!BC43)</f>
        <v>0</v>
      </c>
      <c r="BD43" s="79">
        <f>SUM(수송E!BD13,수송E!BD23,수송E!BD33,수송E!BD43)</f>
        <v>0</v>
      </c>
      <c r="BE43" s="79">
        <f>SUM(수송E!BE13,수송E!BE23,수송E!BE33,수송E!BE43)</f>
        <v>0</v>
      </c>
      <c r="BF43" s="79">
        <f>SUM(수송E!BF13,수송E!BF23,수송E!BF33,수송E!BF43)</f>
        <v>0</v>
      </c>
      <c r="BG43" s="79">
        <f>SUM(수송E!BG13,수송E!BG23,수송E!BG33,수송E!BG43)</f>
        <v>0</v>
      </c>
      <c r="BH43" s="79">
        <f>SUM(수송E!BH13,수송E!BH23,수송E!BH33,수송E!BH43)</f>
        <v>0</v>
      </c>
      <c r="BI43" s="79">
        <f>SUM(수송E!BI13,수송E!BI23,수송E!BI33,수송E!BI43)</f>
        <v>0</v>
      </c>
      <c r="BJ43" s="79">
        <f>SUM(수송E!BJ13,수송E!BJ23,수송E!BJ33,수송E!BJ43)</f>
        <v>0</v>
      </c>
      <c r="BK43" s="79">
        <f>SUM(수송E!BK13,수송E!BK23,수송E!BK33,수송E!BK43)</f>
        <v>0</v>
      </c>
    </row>
    <row r="44" spans="2:63" x14ac:dyDescent="0.3">
      <c r="B44" s="23" t="s">
        <v>63</v>
      </c>
      <c r="C44" s="32">
        <f>SUM(수송E!C14,수송E!C24,수송E!C34,수송E!C44)</f>
        <v>0</v>
      </c>
      <c r="D44" s="32">
        <f>SUM(수송E!D14,수송E!D24,수송E!D34,수송E!D44)</f>
        <v>0</v>
      </c>
      <c r="E44" s="32">
        <f>SUM(수송E!E14,수송E!E24,수송E!E34,수송E!E44)</f>
        <v>0</v>
      </c>
      <c r="F44" s="32">
        <f>SUM(수송E!F14,수송E!F24,수송E!F34,수송E!F44)</f>
        <v>0</v>
      </c>
      <c r="G44" s="32">
        <f>SUM(수송E!G14,수송E!G24,수송E!G34,수송E!G44)</f>
        <v>0</v>
      </c>
      <c r="H44" s="32">
        <f>SUM(수송E!H14,수송E!H24,수송E!H34,수송E!H44)</f>
        <v>0</v>
      </c>
      <c r="I44" s="32">
        <f>SUM(수송E!I14,수송E!I24,수송E!I34,수송E!I44)</f>
        <v>0</v>
      </c>
      <c r="J44" s="32">
        <f>SUM(수송E!J14,수송E!J24,수송E!J34,수송E!J44)</f>
        <v>0</v>
      </c>
      <c r="K44" s="32">
        <f>SUM(수송E!K14,수송E!K24,수송E!K34,수송E!K44)</f>
        <v>0</v>
      </c>
      <c r="L44" s="32">
        <f>SUM(수송E!L14,수송E!L24,수송E!L34,수송E!L44)</f>
        <v>0</v>
      </c>
      <c r="M44" s="32">
        <f>SUM(수송E!M14,수송E!M24,수송E!M34,수송E!M44)</f>
        <v>0</v>
      </c>
      <c r="N44" s="32">
        <f>SUM(수송E!N14,수송E!N24,수송E!N34,수송E!N44)</f>
        <v>0</v>
      </c>
      <c r="O44" s="32">
        <f>SUM(수송E!O14,수송E!O24,수송E!O34,수송E!O44)</f>
        <v>0</v>
      </c>
      <c r="P44" s="32">
        <f>SUM(수송E!P14,수송E!P24,수송E!P34,수송E!P44)</f>
        <v>0</v>
      </c>
      <c r="Q44" s="32">
        <f>SUM(수송E!Q14,수송E!Q24,수송E!Q34,수송E!Q44)</f>
        <v>0</v>
      </c>
      <c r="R44" s="32">
        <f>SUM(수송E!R14,수송E!R24,수송E!R34,수송E!R44)</f>
        <v>0</v>
      </c>
      <c r="S44" s="32">
        <f>SUM(수송E!S14,수송E!S24,수송E!S34,수송E!S44)</f>
        <v>0</v>
      </c>
      <c r="T44" s="32">
        <f>SUM(수송E!T14,수송E!T24,수송E!T34,수송E!T44)</f>
        <v>0</v>
      </c>
      <c r="U44" s="32">
        <f>SUM(수송E!U14,수송E!U24,수송E!U34,수송E!U44)</f>
        <v>0</v>
      </c>
      <c r="V44" s="32">
        <f>SUM(수송E!V14,수송E!V24,수송E!V34,수송E!V44)</f>
        <v>0</v>
      </c>
      <c r="W44" s="32">
        <f>SUM(수송E!W14,수송E!W24,수송E!W34,수송E!W44)</f>
        <v>0</v>
      </c>
      <c r="X44" s="32">
        <f>SUM(수송E!X14,수송E!X24,수송E!X34,수송E!X44)</f>
        <v>0</v>
      </c>
      <c r="Y44" s="32">
        <f>SUM(수송E!Y14,수송E!Y24,수송E!Y34,수송E!Y44)</f>
        <v>0</v>
      </c>
      <c r="Z44" s="32">
        <f>SUM(수송E!Z14,수송E!Z24,수송E!Z34,수송E!Z44)</f>
        <v>0</v>
      </c>
      <c r="AA44" s="32">
        <f>SUM(수송E!AA14,수송E!AA24,수송E!AA34,수송E!AA44)</f>
        <v>0</v>
      </c>
      <c r="AB44" s="32">
        <f>SUM(수송E!AB14,수송E!AB24,수송E!AB34,수송E!AB44)</f>
        <v>0</v>
      </c>
      <c r="AC44" s="32">
        <f>SUM(수송E!AC14,수송E!AC24,수송E!AC34,수송E!AC44)</f>
        <v>0</v>
      </c>
      <c r="AD44" s="32">
        <f>SUM(수송E!AD14,수송E!AD24,수송E!AD34,수송E!AD44)</f>
        <v>0</v>
      </c>
      <c r="AE44" s="32">
        <f>SUM(수송E!AE14,수송E!AE24,수송E!AE34,수송E!AE44)</f>
        <v>0</v>
      </c>
      <c r="AF44" s="32">
        <f>SUM(수송E!AF14,수송E!AF24,수송E!AF34,수송E!AF44)</f>
        <v>0</v>
      </c>
      <c r="AG44" s="32">
        <f>SUM(수송E!AG14,수송E!AG24,수송E!AG34,수송E!AG44)</f>
        <v>0</v>
      </c>
      <c r="AH44" s="32">
        <f>SUM(수송E!AH14,수송E!AH24,수송E!AH34,수송E!AH44)</f>
        <v>0</v>
      </c>
      <c r="AI44" s="32">
        <f>SUM(수송E!AI14,수송E!AI24,수송E!AI34,수송E!AI44)</f>
        <v>5.0000000000000001E-3</v>
      </c>
      <c r="AJ44" s="32">
        <f>SUM(수송E!AJ14,수송E!AJ24,수송E!AJ34,수송E!AJ44)</f>
        <v>6.0000000000000001E-3</v>
      </c>
      <c r="AK44" s="32">
        <f>SUM(수송E!AK14,수송E!AK24,수송E!AK34,수송E!AK44)</f>
        <v>6.0000000000000001E-3</v>
      </c>
      <c r="AL44" s="32">
        <f>SUM(수송E!AL14,수송E!AL24,수송E!AL34,수송E!AL44)</f>
        <v>7.0000000000000001E-3</v>
      </c>
      <c r="AM44" s="32">
        <f>SUM(수송E!AM14,수송E!AM24,수송E!AM34,수송E!AM44)</f>
        <v>7.0000000000000001E-3</v>
      </c>
      <c r="AN44" s="32">
        <f>SUM(수송E!AN14,수송E!AN24,수송E!AN34,수송E!AN44)</f>
        <v>8.9999999999999993E-3</v>
      </c>
      <c r="AO44" s="32">
        <f>SUM(수송E!AO14,수송E!AO24,수송E!AO34,수송E!AO44)</f>
        <v>0.01</v>
      </c>
      <c r="AP44" s="32">
        <f>SUM(수송E!AP14,수송E!AP24,수송E!AP34,수송E!AP44)</f>
        <v>1.2E-2</v>
      </c>
      <c r="AQ44" s="32">
        <f>SUM(수송E!AQ14,수송E!AQ24,수송E!AQ34,수송E!AQ44)</f>
        <v>1.4999999999999999E-2</v>
      </c>
      <c r="AR44" s="32">
        <f>SUM(수송E!AR14,수송E!AR24,수송E!AR34,수송E!AR44)</f>
        <v>1.7999999999999999E-2</v>
      </c>
      <c r="AS44" s="32">
        <f>SUM(수송E!AS14,수송E!AS24,수송E!AS34,수송E!AS44)</f>
        <v>2.1999999999999999E-2</v>
      </c>
      <c r="AT44" s="32">
        <f>SUM(수송E!AT14,수송E!AT24,수송E!AT34,수송E!AT44)</f>
        <v>2.5999999999999999E-2</v>
      </c>
      <c r="AU44" s="32">
        <f>SUM(수송E!AU14,수송E!AU24,수송E!AU34,수송E!AU44)</f>
        <v>3.1E-2</v>
      </c>
      <c r="AV44" s="32">
        <f>SUM(수송E!AV14,수송E!AV24,수송E!AV34,수송E!AV44)</f>
        <v>3.6999999999999998E-2</v>
      </c>
      <c r="AW44" s="32">
        <f>SUM(수송E!AW14,수송E!AW24,수송E!AW34,수송E!AW44)</f>
        <v>4.3999999999999997E-2</v>
      </c>
      <c r="AX44" s="32">
        <f>SUM(수송E!AX14,수송E!AX24,수송E!AX34,수송E!AX44)</f>
        <v>5.0999999999999997E-2</v>
      </c>
      <c r="AY44" s="32">
        <f>SUM(수송E!AY14,수송E!AY24,수송E!AY34,수송E!AY44)</f>
        <v>5.8999999999999997E-2</v>
      </c>
      <c r="AZ44" s="32">
        <f>SUM(수송E!AZ14,수송E!AZ24,수송E!AZ34,수송E!AZ44)</f>
        <v>6.8000000000000005E-2</v>
      </c>
      <c r="BA44" s="32">
        <f>SUM(수송E!BA14,수송E!BA24,수송E!BA34,수송E!BA44)</f>
        <v>7.6999999999999999E-2</v>
      </c>
      <c r="BB44" s="79">
        <f>SUM(수송E!BB14,수송E!BB24,수송E!BB34,수송E!BB44)</f>
        <v>8.9155579126867252E-2</v>
      </c>
      <c r="BC44" s="79">
        <f>SUM(수송E!BC14,수송E!BC24,수송E!BC34,수송E!BC44)</f>
        <v>0.10323009466814399</v>
      </c>
      <c r="BD44" s="79">
        <f>SUM(수송E!BD14,수송E!BD24,수송E!BD34,수송E!BD44)</f>
        <v>0.11952647887610011</v>
      </c>
      <c r="BE44" s="79">
        <f>SUM(수송E!BE14,수송E!BE24,수송E!BE34,수송E!BE44)</f>
        <v>0.13839548630122039</v>
      </c>
      <c r="BF44" s="79">
        <f>SUM(수송E!BF14,수송E!BF24,수송E!BF34,수송E!BF44)</f>
        <v>0.16024324324324321</v>
      </c>
      <c r="BG44" s="79">
        <f>SUM(수송E!BG14,수송E!BG24,수송E!BG34,수송E!BG44)</f>
        <v>0.18553998899375074</v>
      </c>
      <c r="BH44" s="79">
        <f>SUM(수송E!BH14,수송E!BH24,수송E!BH34,수송E!BH44)</f>
        <v>0.21483019701208342</v>
      </c>
      <c r="BI44" s="79">
        <f>SUM(수송E!BI14,수송E!BI24,수송E!BI34,수송E!BI44)</f>
        <v>0.24874429387728939</v>
      </c>
      <c r="BJ44" s="79">
        <f>SUM(수송E!BJ14,수송E!BJ24,수송E!BJ34,수송E!BJ44)</f>
        <v>0.28801222824848566</v>
      </c>
      <c r="BK44" s="79">
        <f>SUM(수송E!BK14,수송E!BK24,수송E!BK34,수송E!BK44)</f>
        <v>0.33347918188458719</v>
      </c>
    </row>
    <row r="45" spans="2:63" x14ac:dyDescent="0.3">
      <c r="BB45" s="70"/>
      <c r="BC45" s="70"/>
      <c r="BD45" s="70"/>
      <c r="BE45" s="70"/>
      <c r="BF45" s="70"/>
      <c r="BG45" s="70"/>
      <c r="BH45" s="70"/>
      <c r="BI45" s="70"/>
      <c r="BJ45" s="70"/>
      <c r="BK45" s="70"/>
    </row>
    <row r="46" spans="2:63" x14ac:dyDescent="0.3">
      <c r="B46" s="25" t="s">
        <v>58</v>
      </c>
      <c r="C46" s="54">
        <f>SUM(C47:C54)</f>
        <v>2.016</v>
      </c>
      <c r="D46" s="54">
        <f t="shared" ref="D46" si="152">SUM(D47:D54)</f>
        <v>2.008</v>
      </c>
      <c r="E46" s="54">
        <f t="shared" ref="E46" si="153">SUM(E47:E54)</f>
        <v>2.29</v>
      </c>
      <c r="F46" s="54">
        <f t="shared" ref="F46" si="154">SUM(F47:F54)</f>
        <v>2.5779999999999998</v>
      </c>
      <c r="G46" s="54">
        <f t="shared" ref="G46" si="155">SUM(G47:G54)</f>
        <v>3.016</v>
      </c>
      <c r="H46" s="54">
        <f t="shared" ref="H46" si="156">SUM(H47:H54)</f>
        <v>3.246</v>
      </c>
      <c r="I46" s="54">
        <f t="shared" ref="I46" si="157">SUM(I47:I54)</f>
        <v>3.6399999999999997</v>
      </c>
      <c r="J46" s="54">
        <f t="shared" ref="J46" si="158">SUM(J47:J54)</f>
        <v>4.0120000000000005</v>
      </c>
      <c r="K46" s="54">
        <f t="shared" ref="K46" si="159">SUM(K47:K54)</f>
        <v>3.601</v>
      </c>
      <c r="L46" s="54">
        <f t="shared" ref="L46" si="160">SUM(L47:L54)</f>
        <v>3.9029999999999996</v>
      </c>
      <c r="M46" s="54">
        <f t="shared" ref="M46" si="161">SUM(M47:M54)</f>
        <v>4.133</v>
      </c>
      <c r="N46" s="54">
        <f t="shared" ref="N46" si="162">SUM(N47:N54)</f>
        <v>4.5960000000000001</v>
      </c>
      <c r="O46" s="54">
        <f t="shared" ref="O46" si="163">SUM(O47:O54)</f>
        <v>4.5459999999999994</v>
      </c>
      <c r="P46" s="54">
        <f t="shared" ref="P46" si="164">SUM(P47:P54)</f>
        <v>3.9990000000000001</v>
      </c>
      <c r="Q46" s="54">
        <f t="shared" ref="Q46" si="165">SUM(Q47:Q54)</f>
        <v>3.6909999999999998</v>
      </c>
      <c r="R46" s="54">
        <f t="shared" ref="R46" si="166">SUM(R47:R54)</f>
        <v>3.5649999999999995</v>
      </c>
      <c r="S46" s="54">
        <f t="shared" ref="S46" si="167">SUM(S47:S54)</f>
        <v>3.5380000000000003</v>
      </c>
      <c r="T46" s="54">
        <f t="shared" ref="T46" si="168">SUM(T47:T54)</f>
        <v>3.4749999999999996</v>
      </c>
      <c r="U46" s="54">
        <f t="shared" ref="U46" si="169">SUM(U47:U54)</f>
        <v>3.1429999999999998</v>
      </c>
      <c r="V46" s="54">
        <f t="shared" ref="V46" si="170">SUM(V47:V54)</f>
        <v>3.2680000000000002</v>
      </c>
      <c r="W46" s="54">
        <f t="shared" ref="W46" si="171">SUM(W47:W54)</f>
        <v>3.431</v>
      </c>
      <c r="X46" s="54">
        <f t="shared" ref="X46" si="172">SUM(X47:X54)</f>
        <v>3.3240000000000003</v>
      </c>
      <c r="Y46" s="54">
        <f t="shared" ref="Y46" si="173">SUM(Y47:Y54)</f>
        <v>3.448</v>
      </c>
      <c r="Z46" s="54">
        <f t="shared" ref="Z46" si="174">SUM(Z47:Z54)</f>
        <v>3.5639999999999992</v>
      </c>
      <c r="AA46" s="54">
        <f t="shared" ref="AA46" si="175">SUM(AA47:AA54)</f>
        <v>3.0539999999999998</v>
      </c>
      <c r="AB46" s="54">
        <f t="shared" ref="AB46" si="176">SUM(AB47:AB54)</f>
        <v>2.9889999999999994</v>
      </c>
      <c r="AC46" s="54">
        <f t="shared" ref="AC46" si="177">SUM(AC47:AC54)</f>
        <v>3.0199999999999996</v>
      </c>
      <c r="AD46" s="54">
        <f t="shared" ref="AD46" si="178">SUM(AD47:AD54)</f>
        <v>3.4809999999999999</v>
      </c>
      <c r="AE46" s="54">
        <f t="shared" ref="AE46" si="179">SUM(AE47:AE54)</f>
        <v>3.4910000000000001</v>
      </c>
      <c r="AF46" s="54">
        <f t="shared" ref="AF46" si="180">SUM(AF47:AF54)</f>
        <v>3.0839999999999996</v>
      </c>
      <c r="AG46" s="54">
        <f t="shared" ref="AG46" si="181">SUM(AG47:AG54)</f>
        <v>3.1959999999999997</v>
      </c>
      <c r="AH46" s="54">
        <f t="shared" ref="AH46" si="182">SUM(AH47:AH54)</f>
        <v>3.11</v>
      </c>
      <c r="AI46" s="54">
        <f t="shared" ref="AI46" si="183">SUM(AI47:AI54)</f>
        <v>2.9940000000000002</v>
      </c>
      <c r="AJ46" s="54">
        <f t="shared" ref="AJ46" si="184">SUM(AJ47:AJ54)</f>
        <v>3.0129999999999999</v>
      </c>
      <c r="AK46" s="54">
        <f t="shared" ref="AK46" si="185">SUM(AK47:AK54)</f>
        <v>3.0370000000000004</v>
      </c>
      <c r="AL46" s="54">
        <f t="shared" ref="AL46" si="186">SUM(AL47:AL54)</f>
        <v>3.0570000000000004</v>
      </c>
      <c r="AM46" s="54">
        <f t="shared" ref="AM46" si="187">SUM(AM47:AM54)</f>
        <v>3.0740000000000003</v>
      </c>
      <c r="AN46" s="54">
        <f t="shared" ref="AN46" si="188">SUM(AN47:AN54)</f>
        <v>3.0900000000000003</v>
      </c>
      <c r="AO46" s="54">
        <f t="shared" ref="AO46" si="189">SUM(AO47:AO54)</f>
        <v>3.1040000000000001</v>
      </c>
      <c r="AP46" s="54">
        <f t="shared" ref="AP46" si="190">SUM(AP47:AP54)</f>
        <v>3.1160000000000001</v>
      </c>
      <c r="AQ46" s="54">
        <f t="shared" ref="AQ46" si="191">SUM(AQ47:AQ54)</f>
        <v>3.1270000000000002</v>
      </c>
      <c r="AR46" s="54">
        <f t="shared" ref="AR46" si="192">SUM(AR47:AR54)</f>
        <v>3.1350000000000002</v>
      </c>
      <c r="AS46" s="54">
        <f t="shared" ref="AS46" si="193">SUM(AS47:AS54)</f>
        <v>3.1430000000000002</v>
      </c>
      <c r="AT46" s="54">
        <f t="shared" ref="AT46" si="194">SUM(AT47:AT54)</f>
        <v>3.15</v>
      </c>
      <c r="AU46" s="54">
        <f t="shared" ref="AU46" si="195">SUM(AU47:AU54)</f>
        <v>3.1539999999999999</v>
      </c>
      <c r="AV46" s="54">
        <f t="shared" ref="AV46" si="196">SUM(AV47:AV54)</f>
        <v>3.1559999999999997</v>
      </c>
      <c r="AW46" s="54">
        <f t="shared" ref="AW46" si="197">SUM(AW47:AW54)</f>
        <v>3.1560000000000001</v>
      </c>
      <c r="AX46" s="54">
        <f t="shared" ref="AX46" si="198">SUM(AX47:AX54)</f>
        <v>3.1549999999999998</v>
      </c>
      <c r="AY46" s="54">
        <f t="shared" ref="AY46" si="199">SUM(AY47:AY54)</f>
        <v>3.1510000000000002</v>
      </c>
      <c r="AZ46" s="54">
        <f t="shared" ref="AZ46" si="200">SUM(AZ47:AZ54)</f>
        <v>3.1440000000000001</v>
      </c>
      <c r="BA46" s="54">
        <f t="shared" ref="BA46:BK46" si="201">SUM(BA47:BA54)</f>
        <v>3.1360000000000001</v>
      </c>
      <c r="BB46" s="78">
        <f t="shared" si="201"/>
        <v>3.1325888143584311</v>
      </c>
      <c r="BC46" s="78">
        <f t="shared" si="201"/>
        <v>3.1293696204059529</v>
      </c>
      <c r="BD46" s="78">
        <f t="shared" si="201"/>
        <v>3.1263406358507004</v>
      </c>
      <c r="BE46" s="78">
        <f t="shared" si="201"/>
        <v>3.1235001037752514</v>
      </c>
      <c r="BF46" s="78">
        <f t="shared" si="201"/>
        <v>3.1208462923257461</v>
      </c>
      <c r="BG46" s="78">
        <f t="shared" si="201"/>
        <v>3.1183774944050127</v>
      </c>
      <c r="BH46" s="78">
        <f t="shared" si="201"/>
        <v>3.1160920273696489</v>
      </c>
      <c r="BI46" s="78">
        <f t="shared" si="201"/>
        <v>3.1139882327310096</v>
      </c>
      <c r="BJ46" s="78">
        <f t="shared" si="201"/>
        <v>3.1120644758600462</v>
      </c>
      <c r="BK46" s="78">
        <f t="shared" si="201"/>
        <v>3.1103191456959585</v>
      </c>
    </row>
    <row r="47" spans="2:63" x14ac:dyDescent="0.3">
      <c r="B47" s="23" t="s">
        <v>71</v>
      </c>
      <c r="C47" s="32">
        <f>농축수산E!C7</f>
        <v>0.23100000000000001</v>
      </c>
      <c r="D47" s="32">
        <f>농축수산E!D7</f>
        <v>0.182</v>
      </c>
      <c r="E47" s="32">
        <f>농축수산E!E7</f>
        <v>0.13200000000000001</v>
      </c>
      <c r="F47" s="32">
        <f>농축수산E!F7</f>
        <v>9.2999999999999999E-2</v>
      </c>
      <c r="G47" s="32">
        <f>농축수산E!G7</f>
        <v>5.5E-2</v>
      </c>
      <c r="H47" s="32">
        <f>농축수산E!H7</f>
        <v>2.4E-2</v>
      </c>
      <c r="I47" s="32">
        <f>농축수산E!I7</f>
        <v>1.6E-2</v>
      </c>
      <c r="J47" s="32">
        <f>농축수산E!J7</f>
        <v>1.0999999999999999E-2</v>
      </c>
      <c r="K47" s="32">
        <f>농축수산E!K7</f>
        <v>6.8000000000000005E-2</v>
      </c>
      <c r="L47" s="32">
        <f>농축수산E!L7</f>
        <v>6.2E-2</v>
      </c>
      <c r="M47" s="32">
        <f>농축수산E!M7</f>
        <v>6.6000000000000003E-2</v>
      </c>
      <c r="N47" s="32">
        <f>농축수산E!N7</f>
        <v>0.23</v>
      </c>
      <c r="O47" s="32">
        <f>농축수산E!O7</f>
        <v>0.22700000000000001</v>
      </c>
      <c r="P47" s="32">
        <f>농축수산E!P7</f>
        <v>0.222</v>
      </c>
      <c r="Q47" s="32">
        <f>농축수산E!Q7</f>
        <v>0.16300000000000001</v>
      </c>
      <c r="R47" s="32">
        <f>농축수산E!R7</f>
        <v>0.24</v>
      </c>
      <c r="S47" s="32">
        <f>농축수산E!S7</f>
        <v>0.28199999999999997</v>
      </c>
      <c r="T47" s="32">
        <f>농축수산E!T7</f>
        <v>0.25900000000000001</v>
      </c>
      <c r="U47" s="32">
        <f>농축수산E!U7</f>
        <v>0.28299999999999997</v>
      </c>
      <c r="V47" s="32">
        <f>농축수산E!V7</f>
        <v>0.23300000000000001</v>
      </c>
      <c r="W47" s="32">
        <f>농축수산E!W7</f>
        <v>0.218</v>
      </c>
      <c r="X47" s="32">
        <f>농축수산E!X7</f>
        <v>0.21099999999999999</v>
      </c>
      <c r="Y47" s="32">
        <f>농축수산E!Y7</f>
        <v>0.223</v>
      </c>
      <c r="Z47" s="32">
        <f>농축수산E!Z7</f>
        <v>0.23499999999999999</v>
      </c>
      <c r="AA47" s="32">
        <f>농축수산E!AA7</f>
        <v>0.19400000000000001</v>
      </c>
      <c r="AB47" s="32">
        <f>농축수산E!AB7</f>
        <v>0.17399999999999999</v>
      </c>
      <c r="AC47" s="32">
        <f>농축수산E!AC7</f>
        <v>0.14899999999999999</v>
      </c>
      <c r="AD47" s="32">
        <f>농축수산E!AD7</f>
        <v>0.125</v>
      </c>
      <c r="AE47" s="32">
        <f>농축수산E!AE7</f>
        <v>0.105</v>
      </c>
      <c r="AF47" s="32">
        <f>농축수산E!AF7</f>
        <v>3.5000000000000003E-2</v>
      </c>
      <c r="AG47" s="32">
        <f>농축수산E!AG7</f>
        <v>1E-3</v>
      </c>
      <c r="AH47" s="32">
        <f>농축수산E!AH7</f>
        <v>0</v>
      </c>
      <c r="AI47" s="32">
        <f>농축수산E!AI7</f>
        <v>0</v>
      </c>
      <c r="AJ47" s="32">
        <f>농축수산E!AJ7</f>
        <v>0</v>
      </c>
      <c r="AK47" s="32">
        <f>농축수산E!AK7</f>
        <v>0</v>
      </c>
      <c r="AL47" s="32">
        <f>농축수산E!AL7</f>
        <v>0</v>
      </c>
      <c r="AM47" s="32">
        <f>농축수산E!AM7</f>
        <v>0</v>
      </c>
      <c r="AN47" s="32">
        <f>농축수산E!AN7</f>
        <v>0</v>
      </c>
      <c r="AO47" s="32">
        <f>농축수산E!AO7</f>
        <v>0</v>
      </c>
      <c r="AP47" s="32">
        <f>농축수산E!AP7</f>
        <v>0</v>
      </c>
      <c r="AQ47" s="32">
        <f>농축수산E!AQ7</f>
        <v>0</v>
      </c>
      <c r="AR47" s="32">
        <f>농축수산E!AR7</f>
        <v>0</v>
      </c>
      <c r="AS47" s="32">
        <f>농축수산E!AS7</f>
        <v>0</v>
      </c>
      <c r="AT47" s="32">
        <f>농축수산E!AT7</f>
        <v>0</v>
      </c>
      <c r="AU47" s="32">
        <f>농축수산E!AU7</f>
        <v>0</v>
      </c>
      <c r="AV47" s="32">
        <f>농축수산E!AV7</f>
        <v>0</v>
      </c>
      <c r="AW47" s="32">
        <f>농축수산E!AW7</f>
        <v>0</v>
      </c>
      <c r="AX47" s="32">
        <f>농축수산E!AX7</f>
        <v>0</v>
      </c>
      <c r="AY47" s="32">
        <f>농축수산E!AY7</f>
        <v>0</v>
      </c>
      <c r="AZ47" s="32">
        <f>농축수산E!AZ7</f>
        <v>0</v>
      </c>
      <c r="BA47" s="32">
        <f>농축수산E!BA7</f>
        <v>0</v>
      </c>
      <c r="BB47" s="79" t="str">
        <f>농축수산E!BB7</f>
        <v/>
      </c>
      <c r="BC47" s="79" t="str">
        <f>농축수산E!BC7</f>
        <v/>
      </c>
      <c r="BD47" s="79" t="str">
        <f>농축수산E!BD7</f>
        <v/>
      </c>
      <c r="BE47" s="79" t="str">
        <f>농축수산E!BE7</f>
        <v/>
      </c>
      <c r="BF47" s="79" t="str">
        <f>농축수산E!BF7</f>
        <v/>
      </c>
      <c r="BG47" s="79" t="str">
        <f>농축수산E!BG7</f>
        <v/>
      </c>
      <c r="BH47" s="79" t="str">
        <f>농축수산E!BH7</f>
        <v/>
      </c>
      <c r="BI47" s="79" t="str">
        <f>농축수산E!BI7</f>
        <v/>
      </c>
      <c r="BJ47" s="79" t="str">
        <f>농축수산E!BJ7</f>
        <v/>
      </c>
      <c r="BK47" s="79" t="str">
        <f>농축수산E!BK7</f>
        <v/>
      </c>
    </row>
    <row r="48" spans="2:63" x14ac:dyDescent="0.3">
      <c r="B48" s="23" t="s">
        <v>72</v>
      </c>
      <c r="C48" s="32">
        <f>농축수산E!C8</f>
        <v>1.66</v>
      </c>
      <c r="D48" s="32">
        <f>농축수산E!D8</f>
        <v>1.673</v>
      </c>
      <c r="E48" s="32">
        <f>농축수산E!E8</f>
        <v>1.9730000000000001</v>
      </c>
      <c r="F48" s="32">
        <f>농축수산E!F8</f>
        <v>2.294</v>
      </c>
      <c r="G48" s="32">
        <f>농축수산E!G8</f>
        <v>2.71</v>
      </c>
      <c r="H48" s="32">
        <f>농축수산E!H8</f>
        <v>2.9319999999999999</v>
      </c>
      <c r="I48" s="32">
        <f>농축수산E!I8</f>
        <v>3.2919999999999998</v>
      </c>
      <c r="J48" s="32">
        <f>농축수산E!J8</f>
        <v>3.6419999999999999</v>
      </c>
      <c r="K48" s="32">
        <f>농축수산E!K8</f>
        <v>3.1869999999999998</v>
      </c>
      <c r="L48" s="32">
        <f>농축수산E!L8</f>
        <v>3.4470000000000001</v>
      </c>
      <c r="M48" s="32">
        <f>농축수산E!M8</f>
        <v>3.5979999999999999</v>
      </c>
      <c r="N48" s="32">
        <f>농축수산E!N8</f>
        <v>3.8290000000000002</v>
      </c>
      <c r="O48" s="32">
        <f>농축수산E!O8</f>
        <v>3.7709999999999999</v>
      </c>
      <c r="P48" s="32">
        <f>농축수산E!P8</f>
        <v>3.2429999999999999</v>
      </c>
      <c r="Q48" s="32">
        <f>농축수산E!Q8</f>
        <v>2.9430000000000001</v>
      </c>
      <c r="R48" s="32">
        <f>농축수산E!R8</f>
        <v>2.6949999999999998</v>
      </c>
      <c r="S48" s="32">
        <f>농축수산E!S8</f>
        <v>2.601</v>
      </c>
      <c r="T48" s="32">
        <f>농축수산E!T8</f>
        <v>2.5430000000000001</v>
      </c>
      <c r="U48" s="32">
        <f>농축수산E!U8</f>
        <v>2.133</v>
      </c>
      <c r="V48" s="32">
        <f>농축수산E!V8</f>
        <v>2.2450000000000001</v>
      </c>
      <c r="W48" s="32">
        <f>농축수산E!W8</f>
        <v>2.3340000000000001</v>
      </c>
      <c r="X48" s="32">
        <f>농축수산E!X8</f>
        <v>2.169</v>
      </c>
      <c r="Y48" s="32">
        <f>농축수산E!Y8</f>
        <v>2.1259999999999999</v>
      </c>
      <c r="Z48" s="32">
        <f>농축수산E!Z8</f>
        <v>2.1819999999999999</v>
      </c>
      <c r="AA48" s="32">
        <f>농축수산E!AA8</f>
        <v>1.669</v>
      </c>
      <c r="AB48" s="32">
        <f>농축수산E!AB8</f>
        <v>1.466</v>
      </c>
      <c r="AC48" s="32">
        <f>농축수산E!AC8</f>
        <v>1.39</v>
      </c>
      <c r="AD48" s="32">
        <f>농축수산E!AD8</f>
        <v>1.3009999999999999</v>
      </c>
      <c r="AE48" s="32">
        <f>농축수산E!AE8</f>
        <v>1.238</v>
      </c>
      <c r="AF48" s="32">
        <f>농축수산E!AF8</f>
        <v>1.3939999999999999</v>
      </c>
      <c r="AG48" s="32">
        <f>농축수산E!AG8</f>
        <v>1.5529999999999999</v>
      </c>
      <c r="AH48" s="32">
        <f>농축수산E!AH8</f>
        <v>1.3839999999999999</v>
      </c>
      <c r="AI48" s="32">
        <f>농축수산E!AI8</f>
        <v>1.2709999999999999</v>
      </c>
      <c r="AJ48" s="32">
        <f>농축수산E!AJ8</f>
        <v>1.2430000000000001</v>
      </c>
      <c r="AK48" s="32">
        <f>농축수산E!AK8</f>
        <v>1.2150000000000001</v>
      </c>
      <c r="AL48" s="32">
        <f>농축수산E!AL8</f>
        <v>1.1890000000000001</v>
      </c>
      <c r="AM48" s="32">
        <f>농축수산E!AM8</f>
        <v>1.163</v>
      </c>
      <c r="AN48" s="32">
        <f>농축수산E!AN8</f>
        <v>1.1399999999999999</v>
      </c>
      <c r="AO48" s="32">
        <f>농축수산E!AO8</f>
        <v>1.1180000000000001</v>
      </c>
      <c r="AP48" s="32">
        <f>농축수산E!AP8</f>
        <v>1.097</v>
      </c>
      <c r="AQ48" s="32">
        <f>농축수산E!AQ8</f>
        <v>1.0780000000000001</v>
      </c>
      <c r="AR48" s="32">
        <f>농축수산E!AR8</f>
        <v>1.06</v>
      </c>
      <c r="AS48" s="32">
        <f>농축수산E!AS8</f>
        <v>1.044</v>
      </c>
      <c r="AT48" s="32">
        <f>농축수산E!AT8</f>
        <v>1.028</v>
      </c>
      <c r="AU48" s="32">
        <f>농축수산E!AU8</f>
        <v>1.0129999999999999</v>
      </c>
      <c r="AV48" s="32">
        <f>농축수산E!AV8</f>
        <v>0.999</v>
      </c>
      <c r="AW48" s="32">
        <f>농축수산E!AW8</f>
        <v>0.98599999999999999</v>
      </c>
      <c r="AX48" s="32">
        <f>농축수산E!AX8</f>
        <v>0.97299999999999998</v>
      </c>
      <c r="AY48" s="32">
        <f>농축수산E!AY8</f>
        <v>0.96</v>
      </c>
      <c r="AZ48" s="32">
        <f>농축수산E!AZ8</f>
        <v>0.94799999999999995</v>
      </c>
      <c r="BA48" s="32">
        <f>농축수산E!BA8</f>
        <v>0.93700000000000006</v>
      </c>
      <c r="BB48" s="79">
        <f>농축수산E!BB8</f>
        <v>0.92506960465435661</v>
      </c>
      <c r="BC48" s="79">
        <f>농축수산E!BC8</f>
        <v>0.91329111361298576</v>
      </c>
      <c r="BD48" s="79">
        <f>농축수산E!BD8</f>
        <v>0.90166259274738725</v>
      </c>
      <c r="BE48" s="79">
        <f>농축수산E!BE8</f>
        <v>0.89018213255544043</v>
      </c>
      <c r="BF48" s="79">
        <f>농축수산E!BF8</f>
        <v>0.87884784784784775</v>
      </c>
      <c r="BG48" s="79">
        <f>농축수산E!BG8</f>
        <v>0.86765787743857059</v>
      </c>
      <c r="BH48" s="79">
        <f>농축수산E!BH8</f>
        <v>0.85661038383920673</v>
      </c>
      <c r="BI48" s="79">
        <f>농축수산E!BI8</f>
        <v>0.84570355295725896</v>
      </c>
      <c r="BJ48" s="79">
        <f>농축수산E!BJ8</f>
        <v>0.83493559379824578</v>
      </c>
      <c r="BK48" s="79">
        <f>농축수산E!BK8</f>
        <v>0.82430473817160477</v>
      </c>
    </row>
    <row r="49" spans="2:63" x14ac:dyDescent="0.3">
      <c r="B49" s="23" t="s">
        <v>73</v>
      </c>
      <c r="C49" s="32">
        <f>농축수산E!C9</f>
        <v>0</v>
      </c>
      <c r="D49" s="32">
        <f>농축수산E!D9</f>
        <v>0</v>
      </c>
      <c r="E49" s="32">
        <f>농축수산E!E9</f>
        <v>0</v>
      </c>
      <c r="F49" s="32">
        <f>농축수산E!F9</f>
        <v>0</v>
      </c>
      <c r="G49" s="32">
        <f>농축수산E!G9</f>
        <v>0</v>
      </c>
      <c r="H49" s="32">
        <f>농축수산E!H9</f>
        <v>0</v>
      </c>
      <c r="I49" s="32">
        <f>농축수산E!I9</f>
        <v>0</v>
      </c>
      <c r="J49" s="32">
        <f>농축수산E!J9</f>
        <v>0</v>
      </c>
      <c r="K49" s="32">
        <f>농축수산E!K9</f>
        <v>0</v>
      </c>
      <c r="L49" s="32">
        <f>농축수산E!L9</f>
        <v>1E-3</v>
      </c>
      <c r="M49" s="32">
        <f>농축수산E!M9</f>
        <v>1.2999999999999999E-2</v>
      </c>
      <c r="N49" s="32">
        <f>농축수산E!N9</f>
        <v>2.1999999999999999E-2</v>
      </c>
      <c r="O49" s="32">
        <f>농축수산E!O9</f>
        <v>1.9E-2</v>
      </c>
      <c r="P49" s="32">
        <f>농축수산E!P9</f>
        <v>2.3E-2</v>
      </c>
      <c r="Q49" s="32">
        <f>농축수산E!Q9</f>
        <v>2.5000000000000001E-2</v>
      </c>
      <c r="R49" s="32">
        <f>농축수산E!R9</f>
        <v>2.7E-2</v>
      </c>
      <c r="S49" s="32">
        <f>농축수산E!S9</f>
        <v>2.8000000000000001E-2</v>
      </c>
      <c r="T49" s="32">
        <f>농축수산E!T9</f>
        <v>2E-3</v>
      </c>
      <c r="U49" s="32">
        <f>농축수산E!U9</f>
        <v>6.0000000000000001E-3</v>
      </c>
      <c r="V49" s="32">
        <f>농축수산E!V9</f>
        <v>4.0000000000000001E-3</v>
      </c>
      <c r="W49" s="32">
        <f>농축수산E!W9</f>
        <v>5.0000000000000001E-3</v>
      </c>
      <c r="X49" s="32">
        <f>농축수산E!X9</f>
        <v>4.0000000000000001E-3</v>
      </c>
      <c r="Y49" s="32">
        <f>농축수산E!Y9</f>
        <v>6.0000000000000001E-3</v>
      </c>
      <c r="Z49" s="32">
        <f>농축수산E!Z9</f>
        <v>4.0000000000000001E-3</v>
      </c>
      <c r="AA49" s="32">
        <f>농축수산E!AA9</f>
        <v>3.0000000000000001E-3</v>
      </c>
      <c r="AB49" s="32">
        <f>농축수산E!AB9</f>
        <v>3.0000000000000001E-3</v>
      </c>
      <c r="AC49" s="32">
        <f>농축수산E!AC9</f>
        <v>3.0000000000000001E-3</v>
      </c>
      <c r="AD49" s="32">
        <f>농축수산E!AD9</f>
        <v>3.0000000000000001E-3</v>
      </c>
      <c r="AE49" s="32">
        <f>농축수산E!AE9</f>
        <v>4.0000000000000001E-3</v>
      </c>
      <c r="AF49" s="32">
        <f>농축수산E!AF9</f>
        <v>4.0000000000000001E-3</v>
      </c>
      <c r="AG49" s="32">
        <f>농축수산E!AG9</f>
        <v>1E-3</v>
      </c>
      <c r="AH49" s="32">
        <f>농축수산E!AH9</f>
        <v>2E-3</v>
      </c>
      <c r="AI49" s="32">
        <f>농축수산E!AI9</f>
        <v>3.0000000000000001E-3</v>
      </c>
      <c r="AJ49" s="32">
        <f>농축수산E!AJ9</f>
        <v>4.0000000000000001E-3</v>
      </c>
      <c r="AK49" s="32">
        <f>농축수산E!AK9</f>
        <v>4.0000000000000001E-3</v>
      </c>
      <c r="AL49" s="32">
        <f>농축수산E!AL9</f>
        <v>4.0000000000000001E-3</v>
      </c>
      <c r="AM49" s="32">
        <f>농축수산E!AM9</f>
        <v>4.0000000000000001E-3</v>
      </c>
      <c r="AN49" s="32">
        <f>농축수산E!AN9</f>
        <v>4.0000000000000001E-3</v>
      </c>
      <c r="AO49" s="32">
        <f>농축수산E!AO9</f>
        <v>4.0000000000000001E-3</v>
      </c>
      <c r="AP49" s="32">
        <f>농축수산E!AP9</f>
        <v>4.0000000000000001E-3</v>
      </c>
      <c r="AQ49" s="32">
        <f>농축수산E!AQ9</f>
        <v>4.0000000000000001E-3</v>
      </c>
      <c r="AR49" s="32">
        <f>농축수산E!AR9</f>
        <v>4.0000000000000001E-3</v>
      </c>
      <c r="AS49" s="32">
        <f>농축수산E!AS9</f>
        <v>4.0000000000000001E-3</v>
      </c>
      <c r="AT49" s="32">
        <f>농축수산E!AT9</f>
        <v>4.0000000000000001E-3</v>
      </c>
      <c r="AU49" s="32">
        <f>농축수산E!AU9</f>
        <v>4.0000000000000001E-3</v>
      </c>
      <c r="AV49" s="32">
        <f>농축수산E!AV9</f>
        <v>4.0000000000000001E-3</v>
      </c>
      <c r="AW49" s="32">
        <f>농축수산E!AW9</f>
        <v>4.0000000000000001E-3</v>
      </c>
      <c r="AX49" s="32">
        <f>농축수산E!AX9</f>
        <v>4.0000000000000001E-3</v>
      </c>
      <c r="AY49" s="32">
        <f>농축수산E!AY9</f>
        <v>4.0000000000000001E-3</v>
      </c>
      <c r="AZ49" s="32">
        <f>농축수산E!AZ9</f>
        <v>4.0000000000000001E-3</v>
      </c>
      <c r="BA49" s="32">
        <f>농축수산E!BA9</f>
        <v>4.0000000000000001E-3</v>
      </c>
      <c r="BB49" s="79">
        <f>농축수산E!BB9</f>
        <v>4.0000000000000001E-3</v>
      </c>
      <c r="BC49" s="79">
        <f>농축수산E!BC9</f>
        <v>4.0000000000000001E-3</v>
      </c>
      <c r="BD49" s="79">
        <f>농축수산E!BD9</f>
        <v>4.0000000000000001E-3</v>
      </c>
      <c r="BE49" s="79">
        <f>농축수산E!BE9</f>
        <v>4.0000000000000001E-3</v>
      </c>
      <c r="BF49" s="79">
        <f>농축수산E!BF9</f>
        <v>4.0000000000000001E-3</v>
      </c>
      <c r="BG49" s="79">
        <f>농축수산E!BG9</f>
        <v>4.0000000000000001E-3</v>
      </c>
      <c r="BH49" s="79">
        <f>농축수산E!BH9</f>
        <v>4.0000000000000001E-3</v>
      </c>
      <c r="BI49" s="79">
        <f>농축수산E!BI9</f>
        <v>4.0000000000000001E-3</v>
      </c>
      <c r="BJ49" s="79">
        <f>농축수산E!BJ9</f>
        <v>4.0000000000000001E-3</v>
      </c>
      <c r="BK49" s="79">
        <f>농축수산E!BK9</f>
        <v>4.0000000000000001E-3</v>
      </c>
    </row>
    <row r="50" spans="2:63" x14ac:dyDescent="0.3">
      <c r="B50" s="23" t="s">
        <v>219</v>
      </c>
      <c r="C50" s="32">
        <f>농축수산E!C10</f>
        <v>0.125</v>
      </c>
      <c r="D50" s="32">
        <f>농축수산E!D10</f>
        <v>0.153</v>
      </c>
      <c r="E50" s="32">
        <f>농축수산E!E10</f>
        <v>0.185</v>
      </c>
      <c r="F50" s="32">
        <f>농축수산E!F10</f>
        <v>0.191</v>
      </c>
      <c r="G50" s="32">
        <f>농축수산E!G10</f>
        <v>0.251</v>
      </c>
      <c r="H50" s="32">
        <f>농축수산E!H10</f>
        <v>0.28999999999999998</v>
      </c>
      <c r="I50" s="32">
        <f>농축수산E!I10</f>
        <v>0.33200000000000002</v>
      </c>
      <c r="J50" s="32">
        <f>농축수산E!J10</f>
        <v>0.35899999999999999</v>
      </c>
      <c r="K50" s="32">
        <f>농축수산E!K10</f>
        <v>0.34599999999999997</v>
      </c>
      <c r="L50" s="32">
        <f>농축수산E!L10</f>
        <v>0.39300000000000002</v>
      </c>
      <c r="M50" s="32">
        <f>농축수산E!M10</f>
        <v>0.45600000000000002</v>
      </c>
      <c r="N50" s="32">
        <f>농축수산E!N10</f>
        <v>0.51500000000000001</v>
      </c>
      <c r="O50" s="32">
        <f>농축수산E!O10</f>
        <v>0.52900000000000003</v>
      </c>
      <c r="P50" s="32">
        <f>농축수산E!P10</f>
        <v>0.51100000000000001</v>
      </c>
      <c r="Q50" s="32">
        <f>농축수산E!Q10</f>
        <v>0.56000000000000005</v>
      </c>
      <c r="R50" s="32">
        <f>농축수산E!R10</f>
        <v>0.60299999999999998</v>
      </c>
      <c r="S50" s="32">
        <f>농축수산E!S10</f>
        <v>0.627</v>
      </c>
      <c r="T50" s="32">
        <f>농축수산E!T10</f>
        <v>0.67</v>
      </c>
      <c r="U50" s="32">
        <f>농축수산E!U10</f>
        <v>0.72099999999999997</v>
      </c>
      <c r="V50" s="32">
        <f>농축수산E!V10</f>
        <v>0.78600000000000003</v>
      </c>
      <c r="W50" s="32">
        <f>농축수산E!W10</f>
        <v>0.86399999999999999</v>
      </c>
      <c r="X50" s="32">
        <f>농축수산E!X10</f>
        <v>0.90900000000000003</v>
      </c>
      <c r="Y50" s="32">
        <f>농축수산E!Y10</f>
        <v>1.038</v>
      </c>
      <c r="Z50" s="32">
        <f>농축수산E!Z10</f>
        <v>1.123</v>
      </c>
      <c r="AA50" s="32">
        <f>농축수산E!AA10</f>
        <v>1.1659999999999999</v>
      </c>
      <c r="AB50" s="32">
        <f>농축수산E!AB10</f>
        <v>1.2589999999999999</v>
      </c>
      <c r="AC50" s="32">
        <f>농축수산E!AC10</f>
        <v>1.3240000000000001</v>
      </c>
      <c r="AD50" s="32">
        <f>농축수산E!AD10</f>
        <v>1.3740000000000001</v>
      </c>
      <c r="AE50" s="32">
        <f>농축수산E!AE10</f>
        <v>1.4730000000000001</v>
      </c>
      <c r="AF50" s="32">
        <f>농축수산E!AF10</f>
        <v>1.488</v>
      </c>
      <c r="AG50" s="32">
        <f>농축수산E!AG10</f>
        <v>1.4650000000000001</v>
      </c>
      <c r="AH50" s="32">
        <f>농축수산E!AH10</f>
        <v>1.591</v>
      </c>
      <c r="AI50" s="32">
        <f>농축수산E!AI10</f>
        <v>1.617</v>
      </c>
      <c r="AJ50" s="32">
        <f>농축수산E!AJ10</f>
        <v>1.665</v>
      </c>
      <c r="AK50" s="32">
        <f>농축수산E!AK10</f>
        <v>1.7150000000000001</v>
      </c>
      <c r="AL50" s="32">
        <f>농축수산E!AL10</f>
        <v>1.76</v>
      </c>
      <c r="AM50" s="32">
        <f>농축수산E!AM10</f>
        <v>1.802</v>
      </c>
      <c r="AN50" s="32">
        <f>농축수산E!AN10</f>
        <v>1.84</v>
      </c>
      <c r="AO50" s="32">
        <f>농축수산E!AO10</f>
        <v>1.875</v>
      </c>
      <c r="AP50" s="32">
        <f>농축수산E!AP10</f>
        <v>1.9079999999999999</v>
      </c>
      <c r="AQ50" s="32">
        <f>농축수산E!AQ10</f>
        <v>1.9370000000000001</v>
      </c>
      <c r="AR50" s="32">
        <f>농축수산E!AR10</f>
        <v>1.9630000000000001</v>
      </c>
      <c r="AS50" s="32">
        <f>농축수산E!AS10</f>
        <v>1.9870000000000001</v>
      </c>
      <c r="AT50" s="32">
        <f>농축수산E!AT10</f>
        <v>2.0089999999999999</v>
      </c>
      <c r="AU50" s="32">
        <f>농축수산E!AU10</f>
        <v>2.028</v>
      </c>
      <c r="AV50" s="32">
        <f>농축수산E!AV10</f>
        <v>2.044</v>
      </c>
      <c r="AW50" s="32">
        <f>농축수산E!AW10</f>
        <v>2.0579999999999998</v>
      </c>
      <c r="AX50" s="32">
        <f>농축수산E!AX10</f>
        <v>2.0699999999999998</v>
      </c>
      <c r="AY50" s="32">
        <f>농축수산E!AY10</f>
        <v>2.0790000000000002</v>
      </c>
      <c r="AZ50" s="32">
        <f>농축수산E!AZ10</f>
        <v>2.085</v>
      </c>
      <c r="BA50" s="32">
        <f>농축수산E!BA10</f>
        <v>2.0880000000000001</v>
      </c>
      <c r="BB50" s="79">
        <f>농축수산E!BB10</f>
        <v>2.0969130132877427</v>
      </c>
      <c r="BC50" s="79">
        <f>농축수산E!BC10</f>
        <v>2.1058640734173761</v>
      </c>
      <c r="BD50" s="79">
        <f>농축수산E!BD10</f>
        <v>2.1148533427988654</v>
      </c>
      <c r="BE50" s="79">
        <f>농축수산E!BE10</f>
        <v>2.1238809845354525</v>
      </c>
      <c r="BF50" s="79">
        <f>농축수산E!BF10</f>
        <v>2.1329471624266159</v>
      </c>
      <c r="BG50" s="79">
        <f>농축수산E!BG10</f>
        <v>2.1420520409710417</v>
      </c>
      <c r="BH50" s="79">
        <f>농축수산E!BH10</f>
        <v>2.1511957853696102</v>
      </c>
      <c r="BI50" s="79">
        <f>농축수산E!BI10</f>
        <v>2.1603785615283915</v>
      </c>
      <c r="BJ50" s="79">
        <f>농축수산E!BJ10</f>
        <v>2.1696005360616564</v>
      </c>
      <c r="BK50" s="79">
        <f>농축수산E!BK10</f>
        <v>2.1788618762948992</v>
      </c>
    </row>
    <row r="51" spans="2:63" x14ac:dyDescent="0.3">
      <c r="B51" s="23" t="s">
        <v>220</v>
      </c>
      <c r="C51" s="32">
        <f>농축수산E!C11</f>
        <v>0</v>
      </c>
      <c r="D51" s="32">
        <f>농축수산E!D11</f>
        <v>0</v>
      </c>
      <c r="E51" s="32">
        <f>농축수산E!E11</f>
        <v>0</v>
      </c>
      <c r="F51" s="32">
        <f>농축수산E!F11</f>
        <v>0</v>
      </c>
      <c r="G51" s="32">
        <f>농축수산E!G11</f>
        <v>0</v>
      </c>
      <c r="H51" s="32">
        <f>농축수산E!H11</f>
        <v>0</v>
      </c>
      <c r="I51" s="32">
        <f>농축수산E!I11</f>
        <v>0</v>
      </c>
      <c r="J51" s="32">
        <f>농축수산E!J11</f>
        <v>0</v>
      </c>
      <c r="K51" s="32">
        <f>농축수산E!K11</f>
        <v>0</v>
      </c>
      <c r="L51" s="32">
        <f>농축수산E!L11</f>
        <v>0</v>
      </c>
      <c r="M51" s="32">
        <f>농축수산E!M11</f>
        <v>0</v>
      </c>
      <c r="N51" s="32">
        <f>농축수산E!N11</f>
        <v>0</v>
      </c>
      <c r="O51" s="32">
        <f>농축수산E!O11</f>
        <v>0</v>
      </c>
      <c r="P51" s="32">
        <f>농축수산E!P11</f>
        <v>0</v>
      </c>
      <c r="Q51" s="32">
        <f>농축수산E!Q11</f>
        <v>0</v>
      </c>
      <c r="R51" s="32">
        <f>농축수산E!R11</f>
        <v>0</v>
      </c>
      <c r="S51" s="32">
        <f>농축수산E!S11</f>
        <v>0</v>
      </c>
      <c r="T51" s="32">
        <f>농축수산E!T11</f>
        <v>0</v>
      </c>
      <c r="U51" s="32">
        <f>농축수산E!U11</f>
        <v>0</v>
      </c>
      <c r="V51" s="32">
        <f>농축수산E!V11</f>
        <v>0</v>
      </c>
      <c r="W51" s="32">
        <f>농축수산E!W11</f>
        <v>0</v>
      </c>
      <c r="X51" s="32">
        <f>농축수산E!X11</f>
        <v>0</v>
      </c>
      <c r="Y51" s="32">
        <f>농축수산E!Y11</f>
        <v>0</v>
      </c>
      <c r="Z51" s="32">
        <f>농축수산E!Z11</f>
        <v>0</v>
      </c>
      <c r="AA51" s="32">
        <f>농축수산E!AA11</f>
        <v>0</v>
      </c>
      <c r="AB51" s="32">
        <f>농축수산E!AB11</f>
        <v>0</v>
      </c>
      <c r="AC51" s="32">
        <f>농축수산E!AC11</f>
        <v>0</v>
      </c>
      <c r="AD51" s="32">
        <f>농축수산E!AD11</f>
        <v>0</v>
      </c>
      <c r="AE51" s="32">
        <f>농축수산E!AE11</f>
        <v>0</v>
      </c>
      <c r="AF51" s="32">
        <f>농축수산E!AF11</f>
        <v>0</v>
      </c>
      <c r="AG51" s="32">
        <f>농축수산E!AG11</f>
        <v>0</v>
      </c>
      <c r="AH51" s="32">
        <f>농축수산E!AH11</f>
        <v>0</v>
      </c>
      <c r="AI51" s="32">
        <f>농축수산E!AI11</f>
        <v>0</v>
      </c>
      <c r="AJ51" s="32">
        <f>농축수산E!AJ11</f>
        <v>0</v>
      </c>
      <c r="AK51" s="32">
        <f>농축수산E!AK11</f>
        <v>0</v>
      </c>
      <c r="AL51" s="32">
        <f>농축수산E!AL11</f>
        <v>0</v>
      </c>
      <c r="AM51" s="32">
        <f>농축수산E!AM11</f>
        <v>0</v>
      </c>
      <c r="AN51" s="32">
        <f>농축수산E!AN11</f>
        <v>0</v>
      </c>
      <c r="AO51" s="32">
        <f>농축수산E!AO11</f>
        <v>0</v>
      </c>
      <c r="AP51" s="32">
        <f>농축수산E!AP11</f>
        <v>0</v>
      </c>
      <c r="AQ51" s="32">
        <f>농축수산E!AQ11</f>
        <v>0</v>
      </c>
      <c r="AR51" s="32">
        <f>농축수산E!AR11</f>
        <v>0</v>
      </c>
      <c r="AS51" s="32">
        <f>농축수산E!AS11</f>
        <v>0</v>
      </c>
      <c r="AT51" s="32">
        <f>농축수산E!AT11</f>
        <v>0</v>
      </c>
      <c r="AU51" s="32">
        <f>농축수산E!AU11</f>
        <v>0</v>
      </c>
      <c r="AV51" s="32">
        <f>농축수산E!AV11</f>
        <v>0</v>
      </c>
      <c r="AW51" s="32">
        <f>농축수산E!AW11</f>
        <v>0</v>
      </c>
      <c r="AX51" s="32">
        <f>농축수산E!AX11</f>
        <v>0</v>
      </c>
      <c r="AY51" s="32">
        <f>농축수산E!AY11</f>
        <v>0</v>
      </c>
      <c r="AZ51" s="32">
        <f>농축수산E!AZ11</f>
        <v>0</v>
      </c>
      <c r="BA51" s="32">
        <f>농축수산E!BA11</f>
        <v>0</v>
      </c>
      <c r="BB51" s="79" t="str">
        <f>농축수산E!BB11</f>
        <v/>
      </c>
      <c r="BC51" s="79" t="str">
        <f>농축수산E!BC11</f>
        <v/>
      </c>
      <c r="BD51" s="79" t="str">
        <f>농축수산E!BD11</f>
        <v/>
      </c>
      <c r="BE51" s="79" t="str">
        <f>농축수산E!BE11</f>
        <v/>
      </c>
      <c r="BF51" s="79" t="str">
        <f>농축수산E!BF11</f>
        <v/>
      </c>
      <c r="BG51" s="79" t="str">
        <f>농축수산E!BG11</f>
        <v/>
      </c>
      <c r="BH51" s="79" t="str">
        <f>농축수산E!BH11</f>
        <v/>
      </c>
      <c r="BI51" s="79" t="str">
        <f>농축수산E!BI11</f>
        <v/>
      </c>
      <c r="BJ51" s="79" t="str">
        <f>농축수산E!BJ11</f>
        <v/>
      </c>
      <c r="BK51" s="79" t="str">
        <f>농축수산E!BK11</f>
        <v/>
      </c>
    </row>
    <row r="52" spans="2:63" x14ac:dyDescent="0.3">
      <c r="B52" s="23" t="s">
        <v>75</v>
      </c>
      <c r="C52" s="32">
        <f>농축수산E!C12</f>
        <v>0</v>
      </c>
      <c r="D52" s="32">
        <f>농축수산E!D12</f>
        <v>0</v>
      </c>
      <c r="E52" s="32">
        <f>농축수산E!E12</f>
        <v>0</v>
      </c>
      <c r="F52" s="32">
        <f>농축수산E!F12</f>
        <v>0</v>
      </c>
      <c r="G52" s="32">
        <f>농축수산E!G12</f>
        <v>0</v>
      </c>
      <c r="H52" s="32">
        <f>농축수산E!H12</f>
        <v>0</v>
      </c>
      <c r="I52" s="32">
        <f>농축수산E!I12</f>
        <v>0</v>
      </c>
      <c r="J52" s="32">
        <f>농축수산E!J12</f>
        <v>0</v>
      </c>
      <c r="K52" s="32">
        <f>농축수산E!K12</f>
        <v>0</v>
      </c>
      <c r="L52" s="32">
        <f>농축수산E!L12</f>
        <v>0</v>
      </c>
      <c r="M52" s="32">
        <f>농축수산E!M12</f>
        <v>0</v>
      </c>
      <c r="N52" s="32">
        <f>농축수산E!N12</f>
        <v>0</v>
      </c>
      <c r="O52" s="32">
        <f>농축수산E!O12</f>
        <v>0</v>
      </c>
      <c r="P52" s="32">
        <f>농축수산E!P12</f>
        <v>0</v>
      </c>
      <c r="Q52" s="32">
        <f>농축수산E!Q12</f>
        <v>0</v>
      </c>
      <c r="R52" s="32">
        <f>농축수산E!R12</f>
        <v>0</v>
      </c>
      <c r="S52" s="32">
        <f>농축수산E!S12</f>
        <v>0</v>
      </c>
      <c r="T52" s="32">
        <f>농축수산E!T12</f>
        <v>0</v>
      </c>
      <c r="U52" s="32">
        <f>농축수산E!U12</f>
        <v>0</v>
      </c>
      <c r="V52" s="32">
        <f>농축수산E!V12</f>
        <v>0</v>
      </c>
      <c r="W52" s="32">
        <f>농축수산E!W12</f>
        <v>7.0000000000000001E-3</v>
      </c>
      <c r="X52" s="32">
        <f>농축수산E!X12</f>
        <v>2.3E-2</v>
      </c>
      <c r="Y52" s="32">
        <f>농축수산E!Y12</f>
        <v>4.2999999999999997E-2</v>
      </c>
      <c r="Z52" s="32">
        <f>농축수산E!Z12</f>
        <v>2E-3</v>
      </c>
      <c r="AA52" s="32">
        <f>농축수산E!AA12</f>
        <v>4.0000000000000001E-3</v>
      </c>
      <c r="AB52" s="32">
        <f>농축수산E!AB12</f>
        <v>6.5000000000000002E-2</v>
      </c>
      <c r="AC52" s="32">
        <f>농축수산E!AC12</f>
        <v>0.13</v>
      </c>
      <c r="AD52" s="32">
        <f>농축수산E!AD12</f>
        <v>0.65400000000000003</v>
      </c>
      <c r="AE52" s="32">
        <f>농축수산E!AE12</f>
        <v>0.65300000000000002</v>
      </c>
      <c r="AF52" s="32">
        <f>농축수산E!AF12</f>
        <v>0.13400000000000001</v>
      </c>
      <c r="AG52" s="32">
        <f>농축수산E!AG12</f>
        <v>0.14499999999999999</v>
      </c>
      <c r="AH52" s="32">
        <f>농축수산E!AH12</f>
        <v>0.1</v>
      </c>
      <c r="AI52" s="32">
        <f>농축수산E!AI12</f>
        <v>7.1999999999999995E-2</v>
      </c>
      <c r="AJ52" s="32">
        <f>농축수산E!AJ12</f>
        <v>7.0000000000000007E-2</v>
      </c>
      <c r="AK52" s="32">
        <f>농축수산E!AK12</f>
        <v>7.1999999999999995E-2</v>
      </c>
      <c r="AL52" s="32">
        <f>농축수산E!AL12</f>
        <v>7.2999999999999995E-2</v>
      </c>
      <c r="AM52" s="32">
        <f>농축수산E!AM12</f>
        <v>7.3999999999999996E-2</v>
      </c>
      <c r="AN52" s="32">
        <f>농축수산E!AN12</f>
        <v>7.4999999999999997E-2</v>
      </c>
      <c r="AO52" s="32">
        <f>농축수산E!AO12</f>
        <v>7.5999999999999998E-2</v>
      </c>
      <c r="AP52" s="32">
        <f>농축수산E!AP12</f>
        <v>7.5999999999999998E-2</v>
      </c>
      <c r="AQ52" s="32">
        <f>농축수산E!AQ12</f>
        <v>7.6999999999999999E-2</v>
      </c>
      <c r="AR52" s="32">
        <f>농축수산E!AR12</f>
        <v>7.6999999999999999E-2</v>
      </c>
      <c r="AS52" s="32">
        <f>농축수산E!AS12</f>
        <v>7.6999999999999999E-2</v>
      </c>
      <c r="AT52" s="32">
        <f>농축수산E!AT12</f>
        <v>7.8E-2</v>
      </c>
      <c r="AU52" s="32">
        <f>농축수산E!AU12</f>
        <v>7.8E-2</v>
      </c>
      <c r="AV52" s="32">
        <f>농축수산E!AV12</f>
        <v>7.8E-2</v>
      </c>
      <c r="AW52" s="32">
        <f>농축수산E!AW12</f>
        <v>7.6999999999999999E-2</v>
      </c>
      <c r="AX52" s="32">
        <f>농축수산E!AX12</f>
        <v>7.6999999999999999E-2</v>
      </c>
      <c r="AY52" s="32">
        <f>농축수산E!AY12</f>
        <v>7.6999999999999999E-2</v>
      </c>
      <c r="AZ52" s="32">
        <f>농축수산E!AZ12</f>
        <v>7.5999999999999998E-2</v>
      </c>
      <c r="BA52" s="32">
        <f>농축수산E!BA12</f>
        <v>7.5999999999999998E-2</v>
      </c>
      <c r="BB52" s="79">
        <f>농축수산E!BB12</f>
        <v>7.5606196416331595E-2</v>
      </c>
      <c r="BC52" s="79">
        <f>농축수산E!BC12</f>
        <v>7.5214433375590958E-2</v>
      </c>
      <c r="BD52" s="79">
        <f>농축수산E!BD12</f>
        <v>7.4824700304447586E-2</v>
      </c>
      <c r="BE52" s="79">
        <f>농축수산E!BE12</f>
        <v>7.4436986684358039E-2</v>
      </c>
      <c r="BF52" s="79">
        <f>농축수산E!BF12</f>
        <v>7.405128205128203E-2</v>
      </c>
      <c r="BG52" s="79">
        <f>농축수산E!BG12</f>
        <v>7.3667575995399998E-2</v>
      </c>
      <c r="BH52" s="79">
        <f>농축수산E!BH12</f>
        <v>7.3285858160832204E-2</v>
      </c>
      <c r="BI52" s="79">
        <f>농축수산E!BI12</f>
        <v>7.2906118245359183E-2</v>
      </c>
      <c r="BJ52" s="79">
        <f>농축수산E!BJ12</f>
        <v>7.2528346000143726E-2</v>
      </c>
      <c r="BK52" s="79">
        <f>농축수산E!BK12</f>
        <v>7.2152531229454281E-2</v>
      </c>
    </row>
    <row r="53" spans="2:63" x14ac:dyDescent="0.3">
      <c r="B53" s="23" t="s">
        <v>77</v>
      </c>
      <c r="C53" s="32">
        <f>농축수산E!C13</f>
        <v>0</v>
      </c>
      <c r="D53" s="32">
        <f>농축수산E!D13</f>
        <v>0</v>
      </c>
      <c r="E53" s="32">
        <f>농축수산E!E13</f>
        <v>0</v>
      </c>
      <c r="F53" s="32">
        <f>농축수산E!F13</f>
        <v>0</v>
      </c>
      <c r="G53" s="32">
        <f>농축수산E!G13</f>
        <v>0</v>
      </c>
      <c r="H53" s="32">
        <f>농축수산E!H13</f>
        <v>0</v>
      </c>
      <c r="I53" s="32">
        <f>농축수산E!I13</f>
        <v>0</v>
      </c>
      <c r="J53" s="32">
        <f>농축수산E!J13</f>
        <v>0</v>
      </c>
      <c r="K53" s="32">
        <f>농축수산E!K13</f>
        <v>0</v>
      </c>
      <c r="L53" s="32">
        <f>농축수산E!L13</f>
        <v>0</v>
      </c>
      <c r="M53" s="32">
        <f>농축수산E!M13</f>
        <v>0</v>
      </c>
      <c r="N53" s="32">
        <f>농축수산E!N13</f>
        <v>0</v>
      </c>
      <c r="O53" s="32">
        <f>농축수산E!O13</f>
        <v>0</v>
      </c>
      <c r="P53" s="32">
        <f>농축수산E!P13</f>
        <v>0</v>
      </c>
      <c r="Q53" s="32">
        <f>농축수산E!Q13</f>
        <v>0</v>
      </c>
      <c r="R53" s="32">
        <f>농축수산E!R13</f>
        <v>0</v>
      </c>
      <c r="S53" s="32">
        <f>농축수산E!S13</f>
        <v>0</v>
      </c>
      <c r="T53" s="32">
        <f>농축수산E!T13</f>
        <v>0</v>
      </c>
      <c r="U53" s="32">
        <f>농축수산E!U13</f>
        <v>0</v>
      </c>
      <c r="V53" s="32">
        <f>농축수산E!V13</f>
        <v>0</v>
      </c>
      <c r="W53" s="32">
        <f>농축수산E!W13</f>
        <v>0</v>
      </c>
      <c r="X53" s="32">
        <f>농축수산E!X13</f>
        <v>0</v>
      </c>
      <c r="Y53" s="32">
        <f>농축수산E!Y13</f>
        <v>0</v>
      </c>
      <c r="Z53" s="32">
        <f>농축수산E!Z13</f>
        <v>0</v>
      </c>
      <c r="AA53" s="32">
        <f>농축수산E!AA13</f>
        <v>0</v>
      </c>
      <c r="AB53" s="32">
        <f>농축수산E!AB13</f>
        <v>0</v>
      </c>
      <c r="AC53" s="32">
        <f>농축수산E!AC13</f>
        <v>0</v>
      </c>
      <c r="AD53" s="32">
        <f>농축수산E!AD13</f>
        <v>0</v>
      </c>
      <c r="AE53" s="32">
        <f>농축수산E!AE13</f>
        <v>0</v>
      </c>
      <c r="AF53" s="32">
        <f>농축수산E!AF13</f>
        <v>0</v>
      </c>
      <c r="AG53" s="32">
        <f>농축수산E!AG13</f>
        <v>0</v>
      </c>
      <c r="AH53" s="32">
        <f>농축수산E!AH13</f>
        <v>0</v>
      </c>
      <c r="AI53" s="32">
        <f>농축수산E!AI13</f>
        <v>0</v>
      </c>
      <c r="AJ53" s="32">
        <f>농축수산E!AJ13</f>
        <v>0</v>
      </c>
      <c r="AK53" s="32">
        <f>농축수산E!AK13</f>
        <v>0</v>
      </c>
      <c r="AL53" s="32">
        <f>농축수산E!AL13</f>
        <v>0</v>
      </c>
      <c r="AM53" s="32">
        <f>농축수산E!AM13</f>
        <v>0</v>
      </c>
      <c r="AN53" s="32">
        <f>농축수산E!AN13</f>
        <v>0</v>
      </c>
      <c r="AO53" s="32">
        <f>농축수산E!AO13</f>
        <v>0</v>
      </c>
      <c r="AP53" s="32">
        <f>농축수산E!AP13</f>
        <v>0</v>
      </c>
      <c r="AQ53" s="32">
        <f>농축수산E!AQ13</f>
        <v>0</v>
      </c>
      <c r="AR53" s="32">
        <f>농축수산E!AR13</f>
        <v>0</v>
      </c>
      <c r="AS53" s="32">
        <f>농축수산E!AS13</f>
        <v>0</v>
      </c>
      <c r="AT53" s="32">
        <f>농축수산E!AT13</f>
        <v>0</v>
      </c>
      <c r="AU53" s="32">
        <f>농축수산E!AU13</f>
        <v>0</v>
      </c>
      <c r="AV53" s="32">
        <f>농축수산E!AV13</f>
        <v>0</v>
      </c>
      <c r="AW53" s="32">
        <f>농축수산E!AW13</f>
        <v>0</v>
      </c>
      <c r="AX53" s="32">
        <f>농축수산E!AX13</f>
        <v>0</v>
      </c>
      <c r="AY53" s="32">
        <f>농축수산E!AY13</f>
        <v>0</v>
      </c>
      <c r="AZ53" s="32">
        <f>농축수산E!AZ13</f>
        <v>0</v>
      </c>
      <c r="BA53" s="32">
        <f>농축수산E!BA13</f>
        <v>0</v>
      </c>
      <c r="BB53" s="79" t="str">
        <f>농축수산E!BB13</f>
        <v/>
      </c>
      <c r="BC53" s="79" t="str">
        <f>농축수산E!BC13</f>
        <v/>
      </c>
      <c r="BD53" s="79" t="str">
        <f>농축수산E!BD13</f>
        <v/>
      </c>
      <c r="BE53" s="79" t="str">
        <f>농축수산E!BE13</f>
        <v/>
      </c>
      <c r="BF53" s="79" t="str">
        <f>농축수산E!BF13</f>
        <v/>
      </c>
      <c r="BG53" s="79" t="str">
        <f>농축수산E!BG13</f>
        <v/>
      </c>
      <c r="BH53" s="79" t="str">
        <f>농축수산E!BH13</f>
        <v/>
      </c>
      <c r="BI53" s="79" t="str">
        <f>농축수산E!BI13</f>
        <v/>
      </c>
      <c r="BJ53" s="79" t="str">
        <f>농축수산E!BJ13</f>
        <v/>
      </c>
      <c r="BK53" s="79" t="str">
        <f>농축수산E!BK13</f>
        <v/>
      </c>
    </row>
    <row r="54" spans="2:63" x14ac:dyDescent="0.3">
      <c r="B54" s="23" t="s">
        <v>63</v>
      </c>
      <c r="C54" s="32">
        <f>농축수산E!C14</f>
        <v>0</v>
      </c>
      <c r="D54" s="32">
        <f>농축수산E!D14</f>
        <v>0</v>
      </c>
      <c r="E54" s="32">
        <f>농축수산E!E14</f>
        <v>0</v>
      </c>
      <c r="F54" s="32">
        <f>농축수산E!F14</f>
        <v>0</v>
      </c>
      <c r="G54" s="32">
        <f>농축수산E!G14</f>
        <v>0</v>
      </c>
      <c r="H54" s="32">
        <f>농축수산E!H14</f>
        <v>0</v>
      </c>
      <c r="I54" s="32">
        <f>농축수산E!I14</f>
        <v>0</v>
      </c>
      <c r="J54" s="32">
        <f>농축수산E!J14</f>
        <v>0</v>
      </c>
      <c r="K54" s="32">
        <f>농축수산E!K14</f>
        <v>0</v>
      </c>
      <c r="L54" s="32">
        <f>농축수산E!L14</f>
        <v>0</v>
      </c>
      <c r="M54" s="32">
        <f>농축수산E!M14</f>
        <v>0</v>
      </c>
      <c r="N54" s="32">
        <f>농축수산E!N14</f>
        <v>0</v>
      </c>
      <c r="O54" s="32">
        <f>농축수산E!O14</f>
        <v>0</v>
      </c>
      <c r="P54" s="32">
        <f>농축수산E!P14</f>
        <v>0</v>
      </c>
      <c r="Q54" s="32">
        <f>농축수산E!Q14</f>
        <v>0</v>
      </c>
      <c r="R54" s="32">
        <f>농축수산E!R14</f>
        <v>0</v>
      </c>
      <c r="S54" s="32">
        <f>농축수산E!S14</f>
        <v>0</v>
      </c>
      <c r="T54" s="32">
        <f>농축수산E!T14</f>
        <v>1E-3</v>
      </c>
      <c r="U54" s="32">
        <f>농축수산E!U14</f>
        <v>0</v>
      </c>
      <c r="V54" s="32">
        <f>농축수산E!V14</f>
        <v>0</v>
      </c>
      <c r="W54" s="32">
        <f>농축수산E!W14</f>
        <v>3.0000000000000001E-3</v>
      </c>
      <c r="X54" s="32">
        <f>농축수산E!X14</f>
        <v>8.0000000000000002E-3</v>
      </c>
      <c r="Y54" s="32">
        <f>농축수산E!Y14</f>
        <v>1.2E-2</v>
      </c>
      <c r="Z54" s="32">
        <f>농축수산E!Z14</f>
        <v>1.7999999999999999E-2</v>
      </c>
      <c r="AA54" s="32">
        <f>농축수산E!AA14</f>
        <v>1.7999999999999999E-2</v>
      </c>
      <c r="AB54" s="32">
        <f>농축수산E!AB14</f>
        <v>2.1999999999999999E-2</v>
      </c>
      <c r="AC54" s="32">
        <f>농축수산E!AC14</f>
        <v>2.4E-2</v>
      </c>
      <c r="AD54" s="32">
        <f>농축수산E!AD14</f>
        <v>2.4E-2</v>
      </c>
      <c r="AE54" s="32">
        <f>농축수산E!AE14</f>
        <v>1.7999999999999999E-2</v>
      </c>
      <c r="AF54" s="32">
        <f>농축수산E!AF14</f>
        <v>2.9000000000000001E-2</v>
      </c>
      <c r="AG54" s="32">
        <f>농축수산E!AG14</f>
        <v>3.1E-2</v>
      </c>
      <c r="AH54" s="32">
        <f>농축수산E!AH14</f>
        <v>3.3000000000000002E-2</v>
      </c>
      <c r="AI54" s="32">
        <f>농축수산E!AI14</f>
        <v>3.1E-2</v>
      </c>
      <c r="AJ54" s="32">
        <f>농축수산E!AJ14</f>
        <v>3.1E-2</v>
      </c>
      <c r="AK54" s="32">
        <f>농축수산E!AK14</f>
        <v>3.1E-2</v>
      </c>
      <c r="AL54" s="32">
        <f>농축수산E!AL14</f>
        <v>3.1E-2</v>
      </c>
      <c r="AM54" s="32">
        <f>농축수산E!AM14</f>
        <v>3.1E-2</v>
      </c>
      <c r="AN54" s="32">
        <f>농축수산E!AN14</f>
        <v>3.1E-2</v>
      </c>
      <c r="AO54" s="32">
        <f>농축수산E!AO14</f>
        <v>3.1E-2</v>
      </c>
      <c r="AP54" s="32">
        <f>농축수산E!AP14</f>
        <v>3.1E-2</v>
      </c>
      <c r="AQ54" s="32">
        <f>농축수산E!AQ14</f>
        <v>3.1E-2</v>
      </c>
      <c r="AR54" s="32">
        <f>농축수산E!AR14</f>
        <v>3.1E-2</v>
      </c>
      <c r="AS54" s="32">
        <f>농축수산E!AS14</f>
        <v>3.1E-2</v>
      </c>
      <c r="AT54" s="32">
        <f>농축수산E!AT14</f>
        <v>3.1E-2</v>
      </c>
      <c r="AU54" s="32">
        <f>농축수산E!AU14</f>
        <v>3.1E-2</v>
      </c>
      <c r="AV54" s="32">
        <f>농축수산E!AV14</f>
        <v>3.1E-2</v>
      </c>
      <c r="AW54" s="32">
        <f>농축수산E!AW14</f>
        <v>3.1E-2</v>
      </c>
      <c r="AX54" s="32">
        <f>농축수산E!AX14</f>
        <v>3.1E-2</v>
      </c>
      <c r="AY54" s="32">
        <f>농축수산E!AY14</f>
        <v>3.1E-2</v>
      </c>
      <c r="AZ54" s="32">
        <f>농축수산E!AZ14</f>
        <v>3.1E-2</v>
      </c>
      <c r="BA54" s="32">
        <f>농축수산E!BA14</f>
        <v>3.1E-2</v>
      </c>
      <c r="BB54" s="79">
        <f>농축수산E!BB14</f>
        <v>3.1E-2</v>
      </c>
      <c r="BC54" s="79">
        <f>농축수산E!BC14</f>
        <v>3.1E-2</v>
      </c>
      <c r="BD54" s="79">
        <f>농축수산E!BD14</f>
        <v>3.1E-2</v>
      </c>
      <c r="BE54" s="79">
        <f>농축수산E!BE14</f>
        <v>3.1E-2</v>
      </c>
      <c r="BF54" s="79">
        <f>농축수산E!BF14</f>
        <v>3.1E-2</v>
      </c>
      <c r="BG54" s="79">
        <f>농축수산E!BG14</f>
        <v>3.1E-2</v>
      </c>
      <c r="BH54" s="79">
        <f>농축수산E!BH14</f>
        <v>3.1E-2</v>
      </c>
      <c r="BI54" s="79">
        <f>농축수산E!BI14</f>
        <v>3.1E-2</v>
      </c>
      <c r="BJ54" s="79">
        <f>농축수산E!BJ14</f>
        <v>3.1E-2</v>
      </c>
      <c r="BK54" s="79">
        <f>농축수산E!BK14</f>
        <v>3.1E-2</v>
      </c>
    </row>
    <row r="57" spans="2:63" x14ac:dyDescent="0.3">
      <c r="B57" s="19" t="s">
        <v>221</v>
      </c>
    </row>
    <row r="58" spans="2:63" x14ac:dyDescent="0.3"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</row>
  </sheetData>
  <mergeCells count="1">
    <mergeCell ref="BB1:BK3"/>
  </mergeCells>
  <phoneticPr fontId="2" type="noConversion"/>
  <pageMargins left="0.25" right="0.25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23D0-3094-44E6-905C-6675343B0CAF}">
  <sheetPr>
    <tabColor theme="8" tint="0.59999389629810485"/>
    <pageSetUpPr fitToPage="1"/>
  </sheetPr>
  <dimension ref="B1:BL40"/>
  <sheetViews>
    <sheetView zoomScale="70" zoomScaleNormal="70" workbookViewId="0">
      <selection activeCell="R53" sqref="R53"/>
    </sheetView>
  </sheetViews>
  <sheetFormatPr defaultColWidth="9" defaultRowHeight="12" outlineLevelCol="1" x14ac:dyDescent="0.3"/>
  <cols>
    <col min="1" max="1" width="9" style="19"/>
    <col min="2" max="2" width="26.375" style="19" customWidth="1"/>
    <col min="3" max="3" width="9" style="19"/>
    <col min="4" max="7" width="0" style="19" hidden="1" customWidth="1" outlineLevel="1"/>
    <col min="8" max="8" width="9" style="19" collapsed="1"/>
    <col min="9" max="12" width="0" style="19" hidden="1" customWidth="1" outlineLevel="1"/>
    <col min="13" max="13" width="9" style="19" collapsed="1"/>
    <col min="14" max="17" width="0" style="19" hidden="1" customWidth="1" outlineLevel="1"/>
    <col min="18" max="18" width="9" style="19" collapsed="1"/>
    <col min="19" max="22" width="0" style="19" hidden="1" customWidth="1" outlineLevel="1"/>
    <col min="23" max="23" width="9" style="19" collapsed="1"/>
    <col min="24" max="27" width="0" style="19" hidden="1" customWidth="1" outlineLevel="1"/>
    <col min="28" max="28" width="9" style="19" collapsed="1"/>
    <col min="29" max="32" width="0" style="19" hidden="1" customWidth="1" outlineLevel="1"/>
    <col min="33" max="33" width="9" style="19" collapsed="1"/>
    <col min="34" max="37" width="9" style="19" customWidth="1" outlineLevel="1"/>
    <col min="38" max="38" width="9" style="19"/>
    <col min="39" max="42" width="0" style="19" hidden="1" customWidth="1" outlineLevel="1"/>
    <col min="43" max="43" width="9" style="19" collapsed="1"/>
    <col min="44" max="47" width="0" style="19" hidden="1" customWidth="1" outlineLevel="1"/>
    <col min="48" max="48" width="9" style="19" collapsed="1"/>
    <col min="49" max="52" width="9" style="19" customWidth="1" outlineLevel="1"/>
    <col min="53" max="53" width="9" style="19"/>
    <col min="54" max="54" width="0" style="19" hidden="1" customWidth="1" outlineLevel="1"/>
    <col min="55" max="57" width="9" style="19" hidden="1" customWidth="1" outlineLevel="1"/>
    <col min="58" max="58" width="9" style="19" collapsed="1"/>
    <col min="59" max="62" width="0" style="19" hidden="1" customWidth="1" outlineLevel="1"/>
    <col min="63" max="63" width="9" style="19" collapsed="1"/>
    <col min="64" max="16384" width="9" style="19"/>
  </cols>
  <sheetData>
    <row r="1" spans="2:64" x14ac:dyDescent="0.3">
      <c r="BB1" s="102" t="s">
        <v>212</v>
      </c>
      <c r="BC1" s="103"/>
      <c r="BD1" s="103"/>
      <c r="BE1" s="103"/>
      <c r="BF1" s="103"/>
      <c r="BG1" s="103"/>
      <c r="BH1" s="103"/>
      <c r="BI1" s="103"/>
      <c r="BJ1" s="103"/>
      <c r="BK1" s="103"/>
    </row>
    <row r="2" spans="2:64" ht="13.5" x14ac:dyDescent="0.3">
      <c r="BA2" s="7" t="s">
        <v>0</v>
      </c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2:64" x14ac:dyDescent="0.3">
      <c r="B3" s="19" t="s">
        <v>78</v>
      </c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2:64" x14ac:dyDescent="0.3">
      <c r="B4" s="18" t="s">
        <v>3</v>
      </c>
      <c r="C4" s="18">
        <v>1990</v>
      </c>
      <c r="D4" s="18">
        <v>1991</v>
      </c>
      <c r="E4" s="18">
        <v>1992</v>
      </c>
      <c r="F4" s="18">
        <v>1993</v>
      </c>
      <c r="G4" s="18">
        <v>1994</v>
      </c>
      <c r="H4" s="18">
        <v>1995</v>
      </c>
      <c r="I4" s="18">
        <v>1996</v>
      </c>
      <c r="J4" s="18">
        <v>1997</v>
      </c>
      <c r="K4" s="18">
        <v>1998</v>
      </c>
      <c r="L4" s="18">
        <v>1999</v>
      </c>
      <c r="M4" s="18">
        <v>2000</v>
      </c>
      <c r="N4" s="18">
        <v>2001</v>
      </c>
      <c r="O4" s="18">
        <v>2002</v>
      </c>
      <c r="P4" s="18">
        <v>2003</v>
      </c>
      <c r="Q4" s="18">
        <v>2004</v>
      </c>
      <c r="R4" s="18">
        <v>2005</v>
      </c>
      <c r="S4" s="18">
        <v>2006</v>
      </c>
      <c r="T4" s="18">
        <v>2007</v>
      </c>
      <c r="U4" s="18">
        <v>2008</v>
      </c>
      <c r="V4" s="18">
        <v>2009</v>
      </c>
      <c r="W4" s="18">
        <v>2010</v>
      </c>
      <c r="X4" s="18">
        <v>2011</v>
      </c>
      <c r="Y4" s="18">
        <v>2012</v>
      </c>
      <c r="Z4" s="18">
        <v>2013</v>
      </c>
      <c r="AA4" s="18">
        <v>2014</v>
      </c>
      <c r="AB4" s="18">
        <v>2015</v>
      </c>
      <c r="AC4" s="18">
        <v>2016</v>
      </c>
      <c r="AD4" s="18">
        <v>2017</v>
      </c>
      <c r="AE4" s="18">
        <v>2018</v>
      </c>
      <c r="AF4" s="18">
        <v>2019</v>
      </c>
      <c r="AG4" s="18">
        <v>2020</v>
      </c>
      <c r="AH4" s="18">
        <v>2021</v>
      </c>
      <c r="AI4" s="18">
        <v>2022</v>
      </c>
      <c r="AJ4" s="18">
        <v>2023</v>
      </c>
      <c r="AK4" s="18">
        <v>2024</v>
      </c>
      <c r="AL4" s="18">
        <v>2025</v>
      </c>
      <c r="AM4" s="18">
        <v>2026</v>
      </c>
      <c r="AN4" s="18">
        <v>2027</v>
      </c>
      <c r="AO4" s="18">
        <v>2028</v>
      </c>
      <c r="AP4" s="18">
        <v>2029</v>
      </c>
      <c r="AQ4" s="18">
        <v>2030</v>
      </c>
      <c r="AR4" s="18">
        <v>2031</v>
      </c>
      <c r="AS4" s="18">
        <v>2032</v>
      </c>
      <c r="AT4" s="18">
        <v>2033</v>
      </c>
      <c r="AU4" s="18">
        <v>2034</v>
      </c>
      <c r="AV4" s="18">
        <v>2035</v>
      </c>
      <c r="AW4" s="18">
        <v>2036</v>
      </c>
      <c r="AX4" s="18">
        <v>2037</v>
      </c>
      <c r="AY4" s="18">
        <v>2038</v>
      </c>
      <c r="AZ4" s="18">
        <v>2039</v>
      </c>
      <c r="BA4" s="18">
        <v>2040</v>
      </c>
      <c r="BB4" s="69">
        <v>2041</v>
      </c>
      <c r="BC4" s="69">
        <v>2042</v>
      </c>
      <c r="BD4" s="69">
        <v>2043</v>
      </c>
      <c r="BE4" s="69">
        <v>2044</v>
      </c>
      <c r="BF4" s="69">
        <v>2045</v>
      </c>
      <c r="BG4" s="69">
        <v>2046</v>
      </c>
      <c r="BH4" s="69">
        <v>2047</v>
      </c>
      <c r="BI4" s="69">
        <v>2048</v>
      </c>
      <c r="BJ4" s="69">
        <v>2049</v>
      </c>
      <c r="BK4" s="69">
        <v>2050</v>
      </c>
      <c r="BL4" s="77" t="s">
        <v>214</v>
      </c>
    </row>
    <row r="6" spans="2:64" x14ac:dyDescent="0.3">
      <c r="B6" s="25" t="s">
        <v>70</v>
      </c>
      <c r="C6" s="54">
        <f>SUM(C7:C14)</f>
        <v>22.875</v>
      </c>
      <c r="D6" s="54">
        <f t="shared" ref="D6:BA6" si="0">SUM(D7:D14)</f>
        <v>25.777999999999999</v>
      </c>
      <c r="E6" s="54">
        <f t="shared" si="0"/>
        <v>28.367000000000001</v>
      </c>
      <c r="F6" s="54">
        <f t="shared" si="0"/>
        <v>30.611000000000001</v>
      </c>
      <c r="G6" s="54">
        <f t="shared" si="0"/>
        <v>34.99</v>
      </c>
      <c r="H6" s="54">
        <f t="shared" si="0"/>
        <v>39.186999999999998</v>
      </c>
      <c r="I6" s="54">
        <f t="shared" si="0"/>
        <v>45.826999999999998</v>
      </c>
      <c r="J6" s="54">
        <f t="shared" si="0"/>
        <v>48.846999999999994</v>
      </c>
      <c r="K6" s="54">
        <f t="shared" si="0"/>
        <v>47.637</v>
      </c>
      <c r="L6" s="54">
        <f t="shared" si="0"/>
        <v>53.347000000000001</v>
      </c>
      <c r="M6" s="54">
        <f t="shared" si="0"/>
        <v>59.836999999999996</v>
      </c>
      <c r="N6" s="54">
        <f t="shared" si="0"/>
        <v>63.28</v>
      </c>
      <c r="O6" s="54">
        <f t="shared" si="0"/>
        <v>68.106000000000009</v>
      </c>
      <c r="P6" s="54">
        <f t="shared" si="0"/>
        <v>71.884999999999991</v>
      </c>
      <c r="Q6" s="54">
        <f t="shared" si="0"/>
        <v>76.135999999999996</v>
      </c>
      <c r="R6" s="54">
        <f t="shared" si="0"/>
        <v>80.91</v>
      </c>
      <c r="S6" s="54">
        <f t="shared" si="0"/>
        <v>84.744</v>
      </c>
      <c r="T6" s="54">
        <f t="shared" si="0"/>
        <v>87.149999999999991</v>
      </c>
      <c r="U6" s="54">
        <f t="shared" si="0"/>
        <v>91.5</v>
      </c>
      <c r="V6" s="54">
        <f t="shared" si="0"/>
        <v>95.058999999999997</v>
      </c>
      <c r="W6" s="54">
        <f t="shared" si="0"/>
        <v>104.818</v>
      </c>
      <c r="X6" s="54">
        <f t="shared" si="0"/>
        <v>109.916</v>
      </c>
      <c r="Y6" s="54">
        <f t="shared" si="0"/>
        <v>111.32499999999999</v>
      </c>
      <c r="Z6" s="54">
        <f t="shared" si="0"/>
        <v>112.274</v>
      </c>
      <c r="AA6" s="54">
        <f t="shared" si="0"/>
        <v>110.84700000000001</v>
      </c>
      <c r="AB6" s="54">
        <f t="shared" si="0"/>
        <v>112.23099999999999</v>
      </c>
      <c r="AC6" s="54">
        <f t="shared" si="0"/>
        <v>111.56699999999998</v>
      </c>
      <c r="AD6" s="54">
        <f t="shared" si="0"/>
        <v>111.75399999999999</v>
      </c>
      <c r="AE6" s="54">
        <f t="shared" si="0"/>
        <v>116.452</v>
      </c>
      <c r="AF6" s="54">
        <f t="shared" si="0"/>
        <v>114.321</v>
      </c>
      <c r="AG6" s="54">
        <f t="shared" si="0"/>
        <v>110.929</v>
      </c>
      <c r="AH6" s="54">
        <f t="shared" si="0"/>
        <v>115.06100000000001</v>
      </c>
      <c r="AI6" s="54">
        <f t="shared" si="0"/>
        <v>120.18</v>
      </c>
      <c r="AJ6" s="54">
        <f t="shared" si="0"/>
        <v>119.16299999999998</v>
      </c>
      <c r="AK6" s="54">
        <f t="shared" si="0"/>
        <v>122.24100000000001</v>
      </c>
      <c r="AL6" s="54">
        <f t="shared" si="0"/>
        <v>124.81700000000001</v>
      </c>
      <c r="AM6" s="54">
        <f t="shared" si="0"/>
        <v>126.90600000000001</v>
      </c>
      <c r="AN6" s="54">
        <f t="shared" si="0"/>
        <v>129.11899999999997</v>
      </c>
      <c r="AO6" s="54">
        <f t="shared" si="0"/>
        <v>131.33100000000002</v>
      </c>
      <c r="AP6" s="54">
        <f t="shared" si="0"/>
        <v>134.10000000000002</v>
      </c>
      <c r="AQ6" s="54">
        <f t="shared" si="0"/>
        <v>136.161</v>
      </c>
      <c r="AR6" s="54">
        <f t="shared" si="0"/>
        <v>138.50600000000003</v>
      </c>
      <c r="AS6" s="54">
        <f t="shared" si="0"/>
        <v>140.85500000000002</v>
      </c>
      <c r="AT6" s="54">
        <f t="shared" si="0"/>
        <v>143.20700000000002</v>
      </c>
      <c r="AU6" s="54">
        <f t="shared" si="0"/>
        <v>145.54</v>
      </c>
      <c r="AV6" s="54">
        <f t="shared" si="0"/>
        <v>147.87100000000001</v>
      </c>
      <c r="AW6" s="54">
        <f t="shared" si="0"/>
        <v>150.04500000000002</v>
      </c>
      <c r="AX6" s="54">
        <f t="shared" si="0"/>
        <v>152.24900000000002</v>
      </c>
      <c r="AY6" s="54">
        <f t="shared" si="0"/>
        <v>154.45600000000002</v>
      </c>
      <c r="AZ6" s="54">
        <f t="shared" si="0"/>
        <v>156.476</v>
      </c>
      <c r="BA6" s="54">
        <f t="shared" si="0"/>
        <v>158.476</v>
      </c>
      <c r="BB6" s="78">
        <f t="shared" ref="BB6:BK6" si="1">SUM(BB7:BB14)</f>
        <v>160.71699601234337</v>
      </c>
      <c r="BC6" s="78">
        <f t="shared" si="1"/>
        <v>162.99974000602879</v>
      </c>
      <c r="BD6" s="78">
        <f t="shared" si="1"/>
        <v>165.32500972114369</v>
      </c>
      <c r="BE6" s="78">
        <f t="shared" si="1"/>
        <v>167.69359738676857</v>
      </c>
      <c r="BF6" s="78">
        <f t="shared" si="1"/>
        <v>170.10630999090438</v>
      </c>
      <c r="BG6" s="78">
        <f t="shared" si="1"/>
        <v>172.56396955542849</v>
      </c>
      <c r="BH6" s="78">
        <f t="shared" si="1"/>
        <v>175.06741341617305</v>
      </c>
      <c r="BI6" s="78">
        <f t="shared" si="1"/>
        <v>177.61749450822157</v>
      </c>
      <c r="BJ6" s="78">
        <f t="shared" si="1"/>
        <v>180.21508165652003</v>
      </c>
      <c r="BK6" s="78">
        <f t="shared" si="1"/>
        <v>182.86105987190265</v>
      </c>
    </row>
    <row r="7" spans="2:64" x14ac:dyDescent="0.3">
      <c r="B7" s="23" t="s">
        <v>71</v>
      </c>
      <c r="C7" s="32">
        <v>4.6879999999999997</v>
      </c>
      <c r="D7" s="32">
        <v>4.7030000000000003</v>
      </c>
      <c r="E7" s="32">
        <v>5.0839999999999996</v>
      </c>
      <c r="F7" s="32">
        <v>6.8929999999999998</v>
      </c>
      <c r="G7" s="32">
        <v>9.0210000000000008</v>
      </c>
      <c r="H7" s="32">
        <v>10.090999999999999</v>
      </c>
      <c r="I7" s="32">
        <v>13.667999999999999</v>
      </c>
      <c r="J7" s="32">
        <v>15.96</v>
      </c>
      <c r="K7" s="32">
        <v>17.997</v>
      </c>
      <c r="L7" s="32">
        <v>19.707000000000001</v>
      </c>
      <c r="M7" s="32">
        <v>22.988</v>
      </c>
      <c r="N7" s="32">
        <v>25.257000000000001</v>
      </c>
      <c r="O7" s="32">
        <v>27.562000000000001</v>
      </c>
      <c r="P7" s="32">
        <v>28.58</v>
      </c>
      <c r="Q7" s="32">
        <v>30.806999999999999</v>
      </c>
      <c r="R7" s="32">
        <v>32.286999999999999</v>
      </c>
      <c r="S7" s="32">
        <v>33.728000000000002</v>
      </c>
      <c r="T7" s="32">
        <v>35.262999999999998</v>
      </c>
      <c r="U7" s="32">
        <v>39.948999999999998</v>
      </c>
      <c r="V7" s="32">
        <v>45.277000000000001</v>
      </c>
      <c r="W7" s="32">
        <v>48.564</v>
      </c>
      <c r="X7" s="32">
        <v>50.631999999999998</v>
      </c>
      <c r="Y7" s="32">
        <v>49.564999999999998</v>
      </c>
      <c r="Z7" s="32">
        <v>49.963999999999999</v>
      </c>
      <c r="AA7" s="32">
        <v>49.021000000000001</v>
      </c>
      <c r="AB7" s="32">
        <v>50.220999999999997</v>
      </c>
      <c r="AC7" s="32">
        <v>48.762999999999998</v>
      </c>
      <c r="AD7" s="32">
        <v>52.250999999999998</v>
      </c>
      <c r="AE7" s="32">
        <v>53.921999999999997</v>
      </c>
      <c r="AF7" s="32">
        <v>50.140999999999998</v>
      </c>
      <c r="AG7" s="32">
        <v>41.905000000000001</v>
      </c>
      <c r="AH7" s="32">
        <v>40.768000000000001</v>
      </c>
      <c r="AI7" s="32">
        <v>39.716999999999999</v>
      </c>
      <c r="AJ7" s="32">
        <v>38.18</v>
      </c>
      <c r="AK7" s="32">
        <v>38.18</v>
      </c>
      <c r="AL7" s="32">
        <v>38.18</v>
      </c>
      <c r="AM7" s="32">
        <v>38.18</v>
      </c>
      <c r="AN7" s="32">
        <v>38.18</v>
      </c>
      <c r="AO7" s="32">
        <v>38.18</v>
      </c>
      <c r="AP7" s="32">
        <v>38.18</v>
      </c>
      <c r="AQ7" s="32">
        <v>38.18</v>
      </c>
      <c r="AR7" s="32">
        <v>38.18</v>
      </c>
      <c r="AS7" s="32">
        <v>38.18</v>
      </c>
      <c r="AT7" s="32">
        <v>38.18</v>
      </c>
      <c r="AU7" s="32">
        <v>38.18</v>
      </c>
      <c r="AV7" s="32">
        <v>38.18</v>
      </c>
      <c r="AW7" s="32">
        <v>38.18</v>
      </c>
      <c r="AX7" s="32">
        <v>38.18</v>
      </c>
      <c r="AY7" s="32">
        <v>38.18</v>
      </c>
      <c r="AZ7" s="32">
        <v>38.18</v>
      </c>
      <c r="BA7" s="32">
        <v>38.18</v>
      </c>
      <c r="BB7" s="74">
        <f>IFERROR(BA7*(1+$BL7),"")</f>
        <v>38.18</v>
      </c>
      <c r="BC7" s="74">
        <f t="shared" ref="BC7:BK8" si="2">IFERROR(BB7*(1+$BL7),"")</f>
        <v>38.18</v>
      </c>
      <c r="BD7" s="74">
        <f t="shared" si="2"/>
        <v>38.18</v>
      </c>
      <c r="BE7" s="74">
        <f t="shared" si="2"/>
        <v>38.18</v>
      </c>
      <c r="BF7" s="74">
        <f t="shared" si="2"/>
        <v>38.18</v>
      </c>
      <c r="BG7" s="74">
        <f t="shared" si="2"/>
        <v>38.18</v>
      </c>
      <c r="BH7" s="74">
        <f t="shared" si="2"/>
        <v>38.18</v>
      </c>
      <c r="BI7" s="74">
        <f t="shared" si="2"/>
        <v>38.18</v>
      </c>
      <c r="BJ7" s="74">
        <f t="shared" si="2"/>
        <v>38.18</v>
      </c>
      <c r="BK7" s="74">
        <f t="shared" si="2"/>
        <v>38.18</v>
      </c>
      <c r="BL7" s="76">
        <f>IFERROR((BA7/AV7)^(1/5)-1,"")</f>
        <v>0</v>
      </c>
    </row>
    <row r="8" spans="2:64" x14ac:dyDescent="0.3">
      <c r="B8" s="23" t="s">
        <v>72</v>
      </c>
      <c r="C8" s="32">
        <v>4.6580000000000004</v>
      </c>
      <c r="D8" s="32">
        <v>6.7409999999999997</v>
      </c>
      <c r="E8" s="32">
        <v>8.35</v>
      </c>
      <c r="F8" s="32">
        <v>7.9649999999999999</v>
      </c>
      <c r="G8" s="32">
        <v>9.0380000000000003</v>
      </c>
      <c r="H8" s="32">
        <v>10.047000000000001</v>
      </c>
      <c r="I8" s="32">
        <v>10.212999999999999</v>
      </c>
      <c r="J8" s="32">
        <v>9.2349999999999994</v>
      </c>
      <c r="K8" s="32">
        <v>3.786</v>
      </c>
      <c r="L8" s="32">
        <v>4.1890000000000001</v>
      </c>
      <c r="M8" s="32">
        <v>6.468</v>
      </c>
      <c r="N8" s="32">
        <v>7.0259999999999998</v>
      </c>
      <c r="O8" s="32">
        <v>6.2350000000000003</v>
      </c>
      <c r="P8" s="32">
        <v>6.31</v>
      </c>
      <c r="Q8" s="32">
        <v>5.36</v>
      </c>
      <c r="R8" s="32">
        <v>4.6719999999999997</v>
      </c>
      <c r="S8" s="32">
        <v>4.8099999999999996</v>
      </c>
      <c r="T8" s="32">
        <v>4.9249999999999998</v>
      </c>
      <c r="U8" s="32">
        <v>2.8439999999999999</v>
      </c>
      <c r="V8" s="32">
        <v>3.7810000000000001</v>
      </c>
      <c r="W8" s="32">
        <v>3.504</v>
      </c>
      <c r="X8" s="32">
        <v>2.524</v>
      </c>
      <c r="Y8" s="32">
        <v>3.7229999999999999</v>
      </c>
      <c r="Z8" s="32">
        <v>3.8090000000000002</v>
      </c>
      <c r="AA8" s="32">
        <v>1.893</v>
      </c>
      <c r="AB8" s="32">
        <v>2.1360000000000001</v>
      </c>
      <c r="AC8" s="32">
        <v>3.2229999999999999</v>
      </c>
      <c r="AD8" s="32">
        <v>1.415</v>
      </c>
      <c r="AE8" s="32">
        <v>1.4930000000000001</v>
      </c>
      <c r="AF8" s="32">
        <v>1.0740000000000001</v>
      </c>
      <c r="AG8" s="32">
        <v>0.78100000000000003</v>
      </c>
      <c r="AH8" s="32">
        <v>0.83599999999999997</v>
      </c>
      <c r="AI8" s="32">
        <v>0.59699999999999998</v>
      </c>
      <c r="AJ8" s="32">
        <v>0.52900000000000003</v>
      </c>
      <c r="AK8" s="32">
        <v>0.54400000000000004</v>
      </c>
      <c r="AL8" s="32">
        <v>0.55800000000000005</v>
      </c>
      <c r="AM8" s="32">
        <v>0.56999999999999995</v>
      </c>
      <c r="AN8" s="32">
        <v>0.58299999999999996</v>
      </c>
      <c r="AO8" s="32">
        <v>0.59599999999999997</v>
      </c>
      <c r="AP8" s="32">
        <v>0.61099999999999999</v>
      </c>
      <c r="AQ8" s="32">
        <v>0.623</v>
      </c>
      <c r="AR8" s="32">
        <v>0.63700000000000001</v>
      </c>
      <c r="AS8" s="32">
        <v>0.65100000000000002</v>
      </c>
      <c r="AT8" s="32">
        <v>0.66400000000000003</v>
      </c>
      <c r="AU8" s="32">
        <v>0.67800000000000005</v>
      </c>
      <c r="AV8" s="32">
        <v>0.69199999999999995</v>
      </c>
      <c r="AW8" s="32">
        <v>0.70599999999999996</v>
      </c>
      <c r="AX8" s="32">
        <v>0.72</v>
      </c>
      <c r="AY8" s="32">
        <v>0.73399999999999999</v>
      </c>
      <c r="AZ8" s="32">
        <v>0.748</v>
      </c>
      <c r="BA8" s="32">
        <v>0.76100000000000001</v>
      </c>
      <c r="BB8" s="74">
        <f>IFERROR(BA8*(1+$BL8),"")</f>
        <v>0.77560458764257723</v>
      </c>
      <c r="BC8" s="74">
        <f t="shared" si="2"/>
        <v>0.79048945646808444</v>
      </c>
      <c r="BD8" s="74">
        <f t="shared" si="2"/>
        <v>0.80565998543986017</v>
      </c>
      <c r="BE8" s="74">
        <f t="shared" si="2"/>
        <v>0.82112165675060111</v>
      </c>
      <c r="BF8" s="74">
        <f t="shared" si="2"/>
        <v>0.83688005780346886</v>
      </c>
      <c r="BG8" s="74">
        <f t="shared" si="2"/>
        <v>0.85294088323121631</v>
      </c>
      <c r="BH8" s="74">
        <f t="shared" si="2"/>
        <v>0.86930993695406455</v>
      </c>
      <c r="BI8" s="74">
        <f t="shared" si="2"/>
        <v>0.88599313427707227</v>
      </c>
      <c r="BJ8" s="74">
        <f t="shared" si="2"/>
        <v>0.90299650402775711</v>
      </c>
      <c r="BK8" s="74">
        <f t="shared" si="2"/>
        <v>0.92032619073474031</v>
      </c>
      <c r="BL8" s="76">
        <f t="shared" ref="BL8:BL14" si="3">IFERROR((BA8/AV8)^(1/5)-1,"")</f>
        <v>1.9191310962650698E-2</v>
      </c>
    </row>
    <row r="9" spans="2:64" x14ac:dyDescent="0.3">
      <c r="B9" s="23" t="s">
        <v>73</v>
      </c>
      <c r="C9" s="32">
        <v>2.2639999999999998</v>
      </c>
      <c r="D9" s="32">
        <v>2.34</v>
      </c>
      <c r="E9" s="32">
        <v>2.8919999999999999</v>
      </c>
      <c r="F9" s="32">
        <v>3.37</v>
      </c>
      <c r="G9" s="32">
        <v>4.4379999999999997</v>
      </c>
      <c r="H9" s="32">
        <v>4.7720000000000002</v>
      </c>
      <c r="I9" s="32">
        <v>6.2</v>
      </c>
      <c r="J9" s="32">
        <v>7.2329999999999997</v>
      </c>
      <c r="K9" s="32">
        <v>5.68</v>
      </c>
      <c r="L9" s="32">
        <v>6.4569999999999999</v>
      </c>
      <c r="M9" s="32">
        <v>6.1669999999999998</v>
      </c>
      <c r="N9" s="32">
        <v>6.5250000000000004</v>
      </c>
      <c r="O9" s="32">
        <v>8.0990000000000002</v>
      </c>
      <c r="P9" s="32">
        <v>8.1129999999999995</v>
      </c>
      <c r="Q9" s="32">
        <v>10.994</v>
      </c>
      <c r="R9" s="32">
        <v>11.696999999999999</v>
      </c>
      <c r="S9" s="32">
        <v>13.551</v>
      </c>
      <c r="T9" s="32">
        <v>15.579000000000001</v>
      </c>
      <c r="U9" s="32">
        <v>15.635999999999999</v>
      </c>
      <c r="V9" s="32">
        <v>13.532999999999999</v>
      </c>
      <c r="W9" s="32">
        <v>19.765000000000001</v>
      </c>
      <c r="X9" s="32">
        <v>21.948</v>
      </c>
      <c r="Y9" s="32">
        <v>24.465</v>
      </c>
      <c r="Z9" s="32">
        <v>26.966000000000001</v>
      </c>
      <c r="AA9" s="32">
        <v>24.004999999999999</v>
      </c>
      <c r="AB9" s="32">
        <v>21.372</v>
      </c>
      <c r="AC9" s="32">
        <v>21.885000000000002</v>
      </c>
      <c r="AD9" s="32">
        <v>22.239000000000001</v>
      </c>
      <c r="AE9" s="32">
        <v>27.6</v>
      </c>
      <c r="AF9" s="32">
        <v>26.052</v>
      </c>
      <c r="AG9" s="32">
        <v>26.673999999999999</v>
      </c>
      <c r="AH9" s="32">
        <v>30.997</v>
      </c>
      <c r="AI9" s="32">
        <v>30.422000000000001</v>
      </c>
      <c r="AJ9" s="32">
        <v>29.391999999999999</v>
      </c>
      <c r="AK9" s="32">
        <v>30.486999999999998</v>
      </c>
      <c r="AL9" s="32">
        <v>31.408000000000001</v>
      </c>
      <c r="AM9" s="32">
        <v>32.159999999999997</v>
      </c>
      <c r="AN9" s="32">
        <v>32.954999999999998</v>
      </c>
      <c r="AO9" s="32">
        <v>33.75</v>
      </c>
      <c r="AP9" s="32">
        <v>34.74</v>
      </c>
      <c r="AQ9" s="32">
        <v>35.484000000000002</v>
      </c>
      <c r="AR9" s="32">
        <v>36.326999999999998</v>
      </c>
      <c r="AS9" s="32">
        <v>37.173000000000002</v>
      </c>
      <c r="AT9" s="32">
        <v>38.020000000000003</v>
      </c>
      <c r="AU9" s="32">
        <v>38.86</v>
      </c>
      <c r="AV9" s="32">
        <v>39.701000000000001</v>
      </c>
      <c r="AW9" s="32">
        <v>40.487000000000002</v>
      </c>
      <c r="AX9" s="32">
        <v>41.284999999999997</v>
      </c>
      <c r="AY9" s="32">
        <v>42.084000000000003</v>
      </c>
      <c r="AZ9" s="32">
        <v>42.819000000000003</v>
      </c>
      <c r="BA9" s="32">
        <v>43.548000000000002</v>
      </c>
      <c r="BB9" s="74">
        <f t="shared" ref="BB9:BK14" si="4">IFERROR(BA9*(1+$BL9),"")</f>
        <v>44.361024545156731</v>
      </c>
      <c r="BC9" s="74">
        <f t="shared" si="4"/>
        <v>45.18922794837875</v>
      </c>
      <c r="BD9" s="74">
        <f t="shared" si="4"/>
        <v>46.032893593154959</v>
      </c>
      <c r="BE9" s="74">
        <f t="shared" si="4"/>
        <v>46.892310153635876</v>
      </c>
      <c r="BF9" s="74">
        <f t="shared" si="4"/>
        <v>47.767771693408264</v>
      </c>
      <c r="BG9" s="74">
        <f t="shared" si="4"/>
        <v>48.65957776611387</v>
      </c>
      <c r="BH9" s="74">
        <f t="shared" si="4"/>
        <v>49.568033517946631</v>
      </c>
      <c r="BI9" s="74">
        <f t="shared" si="4"/>
        <v>50.493449792063515</v>
      </c>
      <c r="BJ9" s="74">
        <f t="shared" si="4"/>
        <v>51.436143234944623</v>
      </c>
      <c r="BK9" s="74">
        <f t="shared" si="4"/>
        <v>52.396436404739035</v>
      </c>
      <c r="BL9" s="76">
        <f t="shared" si="3"/>
        <v>1.8669618470577909E-2</v>
      </c>
    </row>
    <row r="10" spans="2:64" x14ac:dyDescent="0.3">
      <c r="B10" s="56" t="s">
        <v>181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74" t="str">
        <f t="shared" si="4"/>
        <v/>
      </c>
      <c r="BC10" s="74" t="str">
        <f t="shared" si="4"/>
        <v/>
      </c>
      <c r="BD10" s="74" t="str">
        <f t="shared" si="4"/>
        <v/>
      </c>
      <c r="BE10" s="74" t="str">
        <f t="shared" si="4"/>
        <v/>
      </c>
      <c r="BF10" s="74" t="str">
        <f t="shared" si="4"/>
        <v/>
      </c>
      <c r="BG10" s="74" t="str">
        <f t="shared" si="4"/>
        <v/>
      </c>
      <c r="BH10" s="74" t="str">
        <f t="shared" si="4"/>
        <v/>
      </c>
      <c r="BI10" s="74" t="str">
        <f t="shared" si="4"/>
        <v/>
      </c>
      <c r="BJ10" s="74" t="str">
        <f t="shared" si="4"/>
        <v/>
      </c>
      <c r="BK10" s="74" t="str">
        <f t="shared" si="4"/>
        <v/>
      </c>
      <c r="BL10" s="76" t="str">
        <f t="shared" si="3"/>
        <v/>
      </c>
    </row>
    <row r="11" spans="2:64" x14ac:dyDescent="0.3">
      <c r="B11" s="56" t="s">
        <v>183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74" t="str">
        <f t="shared" si="4"/>
        <v/>
      </c>
      <c r="BC11" s="74" t="str">
        <f t="shared" si="4"/>
        <v/>
      </c>
      <c r="BD11" s="74" t="str">
        <f t="shared" si="4"/>
        <v/>
      </c>
      <c r="BE11" s="74" t="str">
        <f t="shared" si="4"/>
        <v/>
      </c>
      <c r="BF11" s="74" t="str">
        <f t="shared" si="4"/>
        <v/>
      </c>
      <c r="BG11" s="74" t="str">
        <f t="shared" si="4"/>
        <v/>
      </c>
      <c r="BH11" s="74" t="str">
        <f t="shared" si="4"/>
        <v/>
      </c>
      <c r="BI11" s="74" t="str">
        <f t="shared" si="4"/>
        <v/>
      </c>
      <c r="BJ11" s="74" t="str">
        <f t="shared" si="4"/>
        <v/>
      </c>
      <c r="BK11" s="74" t="str">
        <f t="shared" si="4"/>
        <v/>
      </c>
      <c r="BL11" s="76" t="str">
        <f t="shared" si="3"/>
        <v/>
      </c>
    </row>
    <row r="12" spans="2:64" x14ac:dyDescent="0.3">
      <c r="B12" s="23" t="s">
        <v>75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2E-3</v>
      </c>
      <c r="O12" s="32">
        <v>2.9000000000000001E-2</v>
      </c>
      <c r="P12" s="32">
        <v>3.5000000000000003E-2</v>
      </c>
      <c r="Q12" s="32">
        <v>4.4999999999999998E-2</v>
      </c>
      <c r="R12" s="32">
        <v>0.04</v>
      </c>
      <c r="S12" s="32">
        <v>4.5999999999999999E-2</v>
      </c>
      <c r="T12" s="32">
        <v>7.2999999999999995E-2</v>
      </c>
      <c r="U12" s="32">
        <v>0.12</v>
      </c>
      <c r="V12" s="32">
        <v>0.104</v>
      </c>
      <c r="W12" s="32">
        <v>9.8000000000000004E-2</v>
      </c>
      <c r="X12" s="32">
        <v>0.32300000000000001</v>
      </c>
      <c r="Y12" s="32">
        <v>0.16</v>
      </c>
      <c r="Z12" s="32">
        <v>0.32900000000000001</v>
      </c>
      <c r="AA12" s="32">
        <v>1.0189999999999999</v>
      </c>
      <c r="AB12" s="32">
        <v>1.444</v>
      </c>
      <c r="AC12" s="32">
        <v>0.91</v>
      </c>
      <c r="AD12" s="32">
        <v>1.3919999999999999</v>
      </c>
      <c r="AE12" s="32">
        <v>1.4530000000000001</v>
      </c>
      <c r="AF12" s="32">
        <v>1.663</v>
      </c>
      <c r="AG12" s="32">
        <v>1.5129999999999999</v>
      </c>
      <c r="AH12" s="32">
        <v>1.6850000000000001</v>
      </c>
      <c r="AI12" s="32">
        <v>2.7330000000000001</v>
      </c>
      <c r="AJ12" s="32">
        <v>2.8260000000000001</v>
      </c>
      <c r="AK12" s="32">
        <v>2.9329999999999998</v>
      </c>
      <c r="AL12" s="32">
        <v>3.0230000000000001</v>
      </c>
      <c r="AM12" s="32">
        <v>3.0960000000000001</v>
      </c>
      <c r="AN12" s="32">
        <v>3.173</v>
      </c>
      <c r="AO12" s="32">
        <v>3.2509999999999999</v>
      </c>
      <c r="AP12" s="32">
        <v>3.347</v>
      </c>
      <c r="AQ12" s="32">
        <v>3.419</v>
      </c>
      <c r="AR12" s="32">
        <v>3.5009999999999999</v>
      </c>
      <c r="AS12" s="32">
        <v>3.5830000000000002</v>
      </c>
      <c r="AT12" s="32">
        <v>3.665</v>
      </c>
      <c r="AU12" s="32">
        <v>3.7469999999999999</v>
      </c>
      <c r="AV12" s="32">
        <v>3.8279999999999998</v>
      </c>
      <c r="AW12" s="32">
        <v>3.9039999999999999</v>
      </c>
      <c r="AX12" s="32">
        <v>3.9809999999999999</v>
      </c>
      <c r="AY12" s="32">
        <v>4.0579999999999998</v>
      </c>
      <c r="AZ12" s="32">
        <v>4.1280000000000001</v>
      </c>
      <c r="BA12" s="32">
        <v>4.1980000000000004</v>
      </c>
      <c r="BB12" s="74">
        <f t="shared" si="4"/>
        <v>4.2761854874837715</v>
      </c>
      <c r="BC12" s="74">
        <f t="shared" si="4"/>
        <v>4.3558271375337823</v>
      </c>
      <c r="BD12" s="74">
        <f t="shared" si="4"/>
        <v>4.436952070393029</v>
      </c>
      <c r="BE12" s="74">
        <f t="shared" si="4"/>
        <v>4.5195879114044173</v>
      </c>
      <c r="BF12" s="74">
        <f t="shared" si="4"/>
        <v>4.6037628004179743</v>
      </c>
      <c r="BG12" s="74">
        <f t="shared" si="4"/>
        <v>4.6895054013732702</v>
      </c>
      <c r="BH12" s="74">
        <f t="shared" si="4"/>
        <v>4.7768449120602989</v>
      </c>
      <c r="BI12" s="74">
        <f t="shared" si="4"/>
        <v>4.865811074062159</v>
      </c>
      <c r="BJ12" s="74">
        <f t="shared" si="4"/>
        <v>4.9564341828829024</v>
      </c>
      <c r="BK12" s="74">
        <f t="shared" si="4"/>
        <v>5.0487450982640185</v>
      </c>
      <c r="BL12" s="76">
        <f t="shared" si="3"/>
        <v>1.8624461049016494E-2</v>
      </c>
    </row>
    <row r="13" spans="2:64" x14ac:dyDescent="0.3">
      <c r="B13" s="23" t="s">
        <v>77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2.4E-2</v>
      </c>
      <c r="AB13" s="32">
        <v>0.03</v>
      </c>
      <c r="AC13" s="32">
        <v>3.5000000000000003E-2</v>
      </c>
      <c r="AD13" s="32">
        <v>4.2000000000000003E-2</v>
      </c>
      <c r="AE13" s="32">
        <v>0.08</v>
      </c>
      <c r="AF13" s="32">
        <v>5.3999999999999999E-2</v>
      </c>
      <c r="AG13" s="32">
        <v>6.4000000000000001E-2</v>
      </c>
      <c r="AH13" s="32">
        <v>0.04</v>
      </c>
      <c r="AI13" s="32">
        <v>3.3000000000000002E-2</v>
      </c>
      <c r="AJ13" s="32">
        <v>2.9000000000000001E-2</v>
      </c>
      <c r="AK13" s="32">
        <v>0.03</v>
      </c>
      <c r="AL13" s="32">
        <v>3.1E-2</v>
      </c>
      <c r="AM13" s="32">
        <v>3.1E-2</v>
      </c>
      <c r="AN13" s="32">
        <v>3.2000000000000001E-2</v>
      </c>
      <c r="AO13" s="32">
        <v>3.3000000000000002E-2</v>
      </c>
      <c r="AP13" s="32">
        <v>3.4000000000000002E-2</v>
      </c>
      <c r="AQ13" s="32">
        <v>3.5000000000000003E-2</v>
      </c>
      <c r="AR13" s="32">
        <v>3.5999999999999997E-2</v>
      </c>
      <c r="AS13" s="32">
        <v>3.5999999999999997E-2</v>
      </c>
      <c r="AT13" s="32">
        <v>3.6999999999999998E-2</v>
      </c>
      <c r="AU13" s="32">
        <v>3.7999999999999999E-2</v>
      </c>
      <c r="AV13" s="32">
        <v>3.9E-2</v>
      </c>
      <c r="AW13" s="32">
        <v>0.04</v>
      </c>
      <c r="AX13" s="32">
        <v>0.04</v>
      </c>
      <c r="AY13" s="32">
        <v>4.1000000000000002E-2</v>
      </c>
      <c r="AZ13" s="32">
        <v>4.2000000000000003E-2</v>
      </c>
      <c r="BA13" s="32">
        <v>4.2999999999999997E-2</v>
      </c>
      <c r="BB13" s="74">
        <f t="shared" si="4"/>
        <v>4.3847943079305174E-2</v>
      </c>
      <c r="BC13" s="74">
        <f t="shared" si="4"/>
        <v>4.4712607262464808E-2</v>
      </c>
      <c r="BD13" s="74">
        <f t="shared" si="4"/>
        <v>4.5594322283067076E-2</v>
      </c>
      <c r="BE13" s="74">
        <f t="shared" si="4"/>
        <v>4.649342437691676E-2</v>
      </c>
      <c r="BF13" s="74">
        <f t="shared" si="4"/>
        <v>4.7410256410256417E-2</v>
      </c>
      <c r="BG13" s="74">
        <f t="shared" si="4"/>
        <v>4.8345168010515971E-2</v>
      </c>
      <c r="BH13" s="74">
        <f t="shared" si="4"/>
        <v>4.9298515699640694E-2</v>
      </c>
      <c r="BI13" s="74">
        <f t="shared" si="4"/>
        <v>5.0270663030048318E-2</v>
      </c>
      <c r="BJ13" s="74">
        <f t="shared" si="4"/>
        <v>5.1261980723267202E-2</v>
      </c>
      <c r="BK13" s="74">
        <f t="shared" si="4"/>
        <v>5.2272846811308359E-2</v>
      </c>
      <c r="BL13" s="76">
        <f t="shared" si="3"/>
        <v>1.9719606495469222E-2</v>
      </c>
    </row>
    <row r="14" spans="2:64" x14ac:dyDescent="0.3">
      <c r="B14" s="23" t="s">
        <v>202</v>
      </c>
      <c r="C14" s="32">
        <v>11.265000000000001</v>
      </c>
      <c r="D14" s="32">
        <v>11.994</v>
      </c>
      <c r="E14" s="32">
        <v>12.041</v>
      </c>
      <c r="F14" s="32">
        <v>12.382999999999999</v>
      </c>
      <c r="G14" s="32">
        <v>12.493</v>
      </c>
      <c r="H14" s="32">
        <v>14.276999999999999</v>
      </c>
      <c r="I14" s="32">
        <v>15.746</v>
      </c>
      <c r="J14" s="32">
        <v>16.419</v>
      </c>
      <c r="K14" s="32">
        <v>20.173999999999999</v>
      </c>
      <c r="L14" s="32">
        <v>22.994</v>
      </c>
      <c r="M14" s="32">
        <v>24.213999999999999</v>
      </c>
      <c r="N14" s="32">
        <v>24.47</v>
      </c>
      <c r="O14" s="32">
        <v>26.181000000000001</v>
      </c>
      <c r="P14" s="32">
        <v>28.847000000000001</v>
      </c>
      <c r="Q14" s="32">
        <v>28.93</v>
      </c>
      <c r="R14" s="32">
        <v>32.213999999999999</v>
      </c>
      <c r="S14" s="32">
        <v>32.609000000000002</v>
      </c>
      <c r="T14" s="32">
        <v>31.31</v>
      </c>
      <c r="U14" s="32">
        <v>32.951000000000001</v>
      </c>
      <c r="V14" s="32">
        <v>32.363999999999997</v>
      </c>
      <c r="W14" s="32">
        <v>32.887</v>
      </c>
      <c r="X14" s="32">
        <v>34.488999999999997</v>
      </c>
      <c r="Y14" s="32">
        <v>33.411999999999999</v>
      </c>
      <c r="Z14" s="32">
        <v>31.206</v>
      </c>
      <c r="AA14" s="32">
        <v>34.884999999999998</v>
      </c>
      <c r="AB14" s="32">
        <v>37.027999999999999</v>
      </c>
      <c r="AC14" s="32">
        <v>36.750999999999998</v>
      </c>
      <c r="AD14" s="32">
        <v>34.414999999999999</v>
      </c>
      <c r="AE14" s="32">
        <v>31.904</v>
      </c>
      <c r="AF14" s="32">
        <v>35.337000000000003</v>
      </c>
      <c r="AG14" s="32">
        <v>39.991999999999997</v>
      </c>
      <c r="AH14" s="32">
        <v>40.734999999999999</v>
      </c>
      <c r="AI14" s="32">
        <v>46.677999999999997</v>
      </c>
      <c r="AJ14" s="32">
        <v>48.207000000000001</v>
      </c>
      <c r="AK14" s="32">
        <v>50.067</v>
      </c>
      <c r="AL14" s="32">
        <v>51.616999999999997</v>
      </c>
      <c r="AM14" s="32">
        <v>52.869</v>
      </c>
      <c r="AN14" s="32">
        <v>54.195999999999998</v>
      </c>
      <c r="AO14" s="32">
        <v>55.521000000000001</v>
      </c>
      <c r="AP14" s="32">
        <v>57.188000000000002</v>
      </c>
      <c r="AQ14" s="32">
        <v>58.42</v>
      </c>
      <c r="AR14" s="32">
        <v>59.825000000000003</v>
      </c>
      <c r="AS14" s="32">
        <v>61.231999999999999</v>
      </c>
      <c r="AT14" s="32">
        <v>62.640999999999998</v>
      </c>
      <c r="AU14" s="32">
        <v>64.037000000000006</v>
      </c>
      <c r="AV14" s="32">
        <v>65.430999999999997</v>
      </c>
      <c r="AW14" s="32">
        <v>66.727999999999994</v>
      </c>
      <c r="AX14" s="32">
        <v>68.043000000000006</v>
      </c>
      <c r="AY14" s="32">
        <v>69.358999999999995</v>
      </c>
      <c r="AZ14" s="32">
        <v>70.558999999999997</v>
      </c>
      <c r="BA14" s="32">
        <v>71.745999999999995</v>
      </c>
      <c r="BB14" s="74">
        <f t="shared" si="4"/>
        <v>73.08033344898098</v>
      </c>
      <c r="BC14" s="74">
        <f t="shared" si="4"/>
        <v>74.439482856385709</v>
      </c>
      <c r="BD14" s="74">
        <f t="shared" si="4"/>
        <v>75.823909749872769</v>
      </c>
      <c r="BE14" s="74">
        <f t="shared" si="4"/>
        <v>77.234084240600765</v>
      </c>
      <c r="BF14" s="74">
        <f t="shared" si="4"/>
        <v>78.670485182864425</v>
      </c>
      <c r="BG14" s="74">
        <f t="shared" si="4"/>
        <v>80.133600336699615</v>
      </c>
      <c r="BH14" s="74">
        <f t="shared" si="4"/>
        <v>81.623926533512432</v>
      </c>
      <c r="BI14" s="74">
        <f t="shared" si="4"/>
        <v>83.141969844788775</v>
      </c>
      <c r="BJ14" s="74">
        <f t="shared" si="4"/>
        <v>84.688245753941487</v>
      </c>
      <c r="BK14" s="74">
        <f t="shared" si="4"/>
        <v>86.263279331353559</v>
      </c>
      <c r="BL14" s="76">
        <f t="shared" si="3"/>
        <v>1.8598018690672458E-2</v>
      </c>
    </row>
    <row r="15" spans="2:64" x14ac:dyDescent="0.3">
      <c r="B15" s="23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70"/>
      <c r="BC15" s="70"/>
      <c r="BD15" s="70"/>
      <c r="BE15" s="70"/>
      <c r="BF15" s="70"/>
      <c r="BG15" s="70"/>
      <c r="BH15" s="70"/>
      <c r="BI15" s="70"/>
      <c r="BJ15" s="70"/>
      <c r="BK15" s="74"/>
    </row>
    <row r="16" spans="2:64" x14ac:dyDescent="0.3">
      <c r="B16" s="25" t="s">
        <v>203</v>
      </c>
      <c r="C16" s="54">
        <f>SUM(C17:C24)</f>
        <v>0.26200000000000001</v>
      </c>
      <c r="D16" s="54">
        <f t="shared" ref="D16:BA16" si="5">SUM(D17:D24)</f>
        <v>0.48299999999999998</v>
      </c>
      <c r="E16" s="54">
        <f t="shared" si="5"/>
        <v>0.67500000000000004</v>
      </c>
      <c r="F16" s="54">
        <f t="shared" si="5"/>
        <v>0.86199999999999999</v>
      </c>
      <c r="G16" s="54">
        <f t="shared" si="5"/>
        <v>1.04</v>
      </c>
      <c r="H16" s="54">
        <f t="shared" si="5"/>
        <v>1.27</v>
      </c>
      <c r="I16" s="54">
        <f t="shared" si="5"/>
        <v>2.63</v>
      </c>
      <c r="J16" s="54">
        <f t="shared" si="5"/>
        <v>2.3249999999999997</v>
      </c>
      <c r="K16" s="54">
        <f t="shared" si="5"/>
        <v>2.0060000000000002</v>
      </c>
      <c r="L16" s="54">
        <f t="shared" si="5"/>
        <v>2.0869999999999997</v>
      </c>
      <c r="M16" s="54">
        <f t="shared" si="5"/>
        <v>0.79200000000000004</v>
      </c>
      <c r="N16" s="54">
        <f t="shared" si="5"/>
        <v>0.60699999999999998</v>
      </c>
      <c r="O16" s="54">
        <f t="shared" si="5"/>
        <v>0.17599999999999999</v>
      </c>
      <c r="P16" s="54">
        <f t="shared" si="5"/>
        <v>0.32300000000000001</v>
      </c>
      <c r="Q16" s="54">
        <f t="shared" si="5"/>
        <v>0.76900000000000002</v>
      </c>
      <c r="R16" s="54">
        <f t="shared" si="5"/>
        <v>0.49199999999999999</v>
      </c>
      <c r="S16" s="54">
        <f t="shared" si="5"/>
        <v>0.42200000000000004</v>
      </c>
      <c r="T16" s="54">
        <f t="shared" si="5"/>
        <v>0.34599999999999997</v>
      </c>
      <c r="U16" s="54">
        <f t="shared" si="5"/>
        <v>0.30900000000000005</v>
      </c>
      <c r="V16" s="54">
        <f t="shared" si="5"/>
        <v>0.253</v>
      </c>
      <c r="W16" s="54">
        <f t="shared" si="5"/>
        <v>0.32400000000000001</v>
      </c>
      <c r="X16" s="54">
        <f t="shared" si="5"/>
        <v>0.38500000000000001</v>
      </c>
      <c r="Y16" s="54">
        <f t="shared" si="5"/>
        <v>0.45700000000000007</v>
      </c>
      <c r="Z16" s="54">
        <f t="shared" si="5"/>
        <v>1.0920000000000001</v>
      </c>
      <c r="AA16" s="54">
        <f t="shared" si="5"/>
        <v>0.311</v>
      </c>
      <c r="AB16" s="54">
        <f t="shared" si="5"/>
        <v>0.28100000000000003</v>
      </c>
      <c r="AC16" s="54">
        <f t="shared" si="5"/>
        <v>0.29799999999999999</v>
      </c>
      <c r="AD16" s="54">
        <f t="shared" si="5"/>
        <v>0.48699999999999999</v>
      </c>
      <c r="AE16" s="54">
        <f t="shared" si="5"/>
        <v>0.374</v>
      </c>
      <c r="AF16" s="54">
        <f t="shared" si="5"/>
        <v>0.39</v>
      </c>
      <c r="AG16" s="54">
        <f t="shared" si="5"/>
        <v>0.28300000000000003</v>
      </c>
      <c r="AH16" s="54">
        <f t="shared" si="5"/>
        <v>0.32200000000000001</v>
      </c>
      <c r="AI16" s="54">
        <f t="shared" si="5"/>
        <v>0.38400000000000001</v>
      </c>
      <c r="AJ16" s="54">
        <f t="shared" si="5"/>
        <v>0.38100000000000001</v>
      </c>
      <c r="AK16" s="54">
        <f t="shared" si="5"/>
        <v>0.38500000000000001</v>
      </c>
      <c r="AL16" s="54">
        <f t="shared" si="5"/>
        <v>0.38800000000000001</v>
      </c>
      <c r="AM16" s="54">
        <f t="shared" si="5"/>
        <v>0.38900000000000001</v>
      </c>
      <c r="AN16" s="54">
        <f t="shared" si="5"/>
        <v>0.39100000000000001</v>
      </c>
      <c r="AO16" s="54">
        <f t="shared" si="5"/>
        <v>0.39300000000000002</v>
      </c>
      <c r="AP16" s="54">
        <f t="shared" si="5"/>
        <v>0.39400000000000002</v>
      </c>
      <c r="AQ16" s="54">
        <f t="shared" si="5"/>
        <v>0.39600000000000002</v>
      </c>
      <c r="AR16" s="54">
        <f t="shared" si="5"/>
        <v>0.39700000000000002</v>
      </c>
      <c r="AS16" s="54">
        <f t="shared" si="5"/>
        <v>0.39800000000000002</v>
      </c>
      <c r="AT16" s="54">
        <f t="shared" si="5"/>
        <v>0.4</v>
      </c>
      <c r="AU16" s="54">
        <f t="shared" si="5"/>
        <v>0.40100000000000002</v>
      </c>
      <c r="AV16" s="54">
        <f t="shared" si="5"/>
        <v>0.40300000000000002</v>
      </c>
      <c r="AW16" s="54">
        <f t="shared" si="5"/>
        <v>0.40300000000000002</v>
      </c>
      <c r="AX16" s="54">
        <f t="shared" si="5"/>
        <v>0.40400000000000003</v>
      </c>
      <c r="AY16" s="54">
        <f t="shared" si="5"/>
        <v>0.40600000000000003</v>
      </c>
      <c r="AZ16" s="54">
        <f t="shared" si="5"/>
        <v>0.40700000000000003</v>
      </c>
      <c r="BA16" s="54">
        <f t="shared" si="5"/>
        <v>0.40700000000000003</v>
      </c>
      <c r="BB16" s="78">
        <f t="shared" ref="BB16:BK16" si="6">SUM(BB17:BB24)</f>
        <v>0.407804852128964</v>
      </c>
      <c r="BC16" s="78">
        <f t="shared" si="6"/>
        <v>0.40861132937786304</v>
      </c>
      <c r="BD16" s="78">
        <f t="shared" si="6"/>
        <v>0.40941943507917739</v>
      </c>
      <c r="BE16" s="78">
        <f t="shared" si="6"/>
        <v>0.41022917257230751</v>
      </c>
      <c r="BF16" s="78">
        <f t="shared" si="6"/>
        <v>0.41104054520358868</v>
      </c>
      <c r="BG16" s="78">
        <f t="shared" si="6"/>
        <v>0.4118535563263056</v>
      </c>
      <c r="BH16" s="78">
        <f t="shared" si="6"/>
        <v>0.4126682093007068</v>
      </c>
      <c r="BI16" s="78">
        <f t="shared" si="6"/>
        <v>0.41348450749401944</v>
      </c>
      <c r="BJ16" s="78">
        <f t="shared" si="6"/>
        <v>0.41430245428046386</v>
      </c>
      <c r="BK16" s="78">
        <f t="shared" si="6"/>
        <v>0.41512205304126826</v>
      </c>
    </row>
    <row r="17" spans="2:64" x14ac:dyDescent="0.3">
      <c r="B17" s="23" t="s">
        <v>71</v>
      </c>
      <c r="C17" s="52">
        <v>6.0000000000000001E-3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2">
        <v>1.4419999999999999</v>
      </c>
      <c r="J17" s="52">
        <v>1.1499999999999999</v>
      </c>
      <c r="K17" s="52">
        <v>1.165</v>
      </c>
      <c r="L17" s="52">
        <v>1.23</v>
      </c>
      <c r="M17" s="52">
        <v>0</v>
      </c>
      <c r="N17" s="52">
        <v>0</v>
      </c>
      <c r="O17" s="52">
        <v>0</v>
      </c>
      <c r="P17" s="52">
        <v>0</v>
      </c>
      <c r="Q17" s="52">
        <v>0</v>
      </c>
      <c r="R17" s="52">
        <v>0</v>
      </c>
      <c r="S17" s="52">
        <v>0</v>
      </c>
      <c r="T17" s="52">
        <v>0</v>
      </c>
      <c r="U17" s="52">
        <v>0</v>
      </c>
      <c r="V17" s="52">
        <v>0</v>
      </c>
      <c r="W17" s="52">
        <v>0</v>
      </c>
      <c r="X17" s="52">
        <v>0</v>
      </c>
      <c r="Y17" s="52">
        <v>0</v>
      </c>
      <c r="Z17" s="52">
        <v>0</v>
      </c>
      <c r="AA17" s="52">
        <v>0</v>
      </c>
      <c r="AB17" s="52">
        <v>0</v>
      </c>
      <c r="AC17" s="52">
        <v>0</v>
      </c>
      <c r="AD17" s="52">
        <v>0</v>
      </c>
      <c r="AE17" s="52">
        <v>0</v>
      </c>
      <c r="AF17" s="52">
        <v>0</v>
      </c>
      <c r="AG17" s="52">
        <v>0</v>
      </c>
      <c r="AH17" s="52">
        <v>0</v>
      </c>
      <c r="AI17" s="52">
        <v>0</v>
      </c>
      <c r="AJ17" s="52">
        <v>0</v>
      </c>
      <c r="AK17" s="52">
        <v>0</v>
      </c>
      <c r="AL17" s="52">
        <v>0</v>
      </c>
      <c r="AM17" s="52">
        <v>0</v>
      </c>
      <c r="AN17" s="52">
        <v>0</v>
      </c>
      <c r="AO17" s="52">
        <v>0</v>
      </c>
      <c r="AP17" s="52">
        <v>0</v>
      </c>
      <c r="AQ17" s="52">
        <v>0</v>
      </c>
      <c r="AR17" s="52">
        <v>0</v>
      </c>
      <c r="AS17" s="52">
        <v>0</v>
      </c>
      <c r="AT17" s="52">
        <v>0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2">
        <v>0</v>
      </c>
      <c r="BA17" s="52">
        <v>0</v>
      </c>
      <c r="BB17" s="74" t="str">
        <f>IFERROR(BA17*(1+$BL17),"")</f>
        <v/>
      </c>
      <c r="BC17" s="74" t="str">
        <f t="shared" ref="BC17:BK18" si="7">IFERROR(BB17*(1+$BL17),"")</f>
        <v/>
      </c>
      <c r="BD17" s="74" t="str">
        <f t="shared" si="7"/>
        <v/>
      </c>
      <c r="BE17" s="74" t="str">
        <f t="shared" si="7"/>
        <v/>
      </c>
      <c r="BF17" s="74" t="str">
        <f t="shared" si="7"/>
        <v/>
      </c>
      <c r="BG17" s="74" t="str">
        <f t="shared" si="7"/>
        <v/>
      </c>
      <c r="BH17" s="74" t="str">
        <f t="shared" si="7"/>
        <v/>
      </c>
      <c r="BI17" s="74" t="str">
        <f t="shared" si="7"/>
        <v/>
      </c>
      <c r="BJ17" s="74" t="str">
        <f t="shared" si="7"/>
        <v/>
      </c>
      <c r="BK17" s="74" t="str">
        <f t="shared" si="7"/>
        <v/>
      </c>
      <c r="BL17" s="76" t="str">
        <f>IFERROR((BA17/AV17)^(1/5)-1,"")</f>
        <v/>
      </c>
    </row>
    <row r="18" spans="2:64" x14ac:dyDescent="0.3">
      <c r="B18" s="23" t="s">
        <v>72</v>
      </c>
      <c r="C18" s="32">
        <v>0.25600000000000001</v>
      </c>
      <c r="D18" s="32">
        <v>0.48299999999999998</v>
      </c>
      <c r="E18" s="32">
        <v>0.67500000000000004</v>
      </c>
      <c r="F18" s="32">
        <v>0.86199999999999999</v>
      </c>
      <c r="G18" s="32">
        <v>1.04</v>
      </c>
      <c r="H18" s="32">
        <v>1.27</v>
      </c>
      <c r="I18" s="32">
        <v>1.1879999999999999</v>
      </c>
      <c r="J18" s="32">
        <v>0.88300000000000001</v>
      </c>
      <c r="K18" s="32">
        <v>0.56299999999999994</v>
      </c>
      <c r="L18" s="32">
        <v>0.47</v>
      </c>
      <c r="M18" s="32">
        <v>0.36299999999999999</v>
      </c>
      <c r="N18" s="32">
        <v>9.7000000000000003E-2</v>
      </c>
      <c r="O18" s="32">
        <v>0.113</v>
      </c>
      <c r="P18" s="32">
        <v>0.11600000000000001</v>
      </c>
      <c r="Q18" s="32">
        <v>0.14099999999999999</v>
      </c>
      <c r="R18" s="32">
        <v>0.193</v>
      </c>
      <c r="S18" s="32">
        <v>0.155</v>
      </c>
      <c r="T18" s="32">
        <v>0.13600000000000001</v>
      </c>
      <c r="U18" s="32">
        <v>5.6000000000000001E-2</v>
      </c>
      <c r="V18" s="32">
        <v>0.161</v>
      </c>
      <c r="W18" s="32">
        <v>0.157</v>
      </c>
      <c r="X18" s="32">
        <v>0.20399999999999999</v>
      </c>
      <c r="Y18" s="32">
        <v>0.26700000000000002</v>
      </c>
      <c r="Z18" s="32">
        <v>0.248</v>
      </c>
      <c r="AA18" s="32">
        <v>0.19400000000000001</v>
      </c>
      <c r="AB18" s="32">
        <v>0.19600000000000001</v>
      </c>
      <c r="AC18" s="32">
        <v>0.187</v>
      </c>
      <c r="AD18" s="32">
        <v>0.35399999999999998</v>
      </c>
      <c r="AE18" s="32">
        <v>0.182</v>
      </c>
      <c r="AF18" s="32">
        <v>0.20799999999999999</v>
      </c>
      <c r="AG18" s="32">
        <v>0.16900000000000001</v>
      </c>
      <c r="AH18" s="32">
        <v>0.221</v>
      </c>
      <c r="AI18" s="32">
        <v>0.26300000000000001</v>
      </c>
      <c r="AJ18" s="32">
        <v>0.26100000000000001</v>
      </c>
      <c r="AK18" s="32">
        <v>0.26400000000000001</v>
      </c>
      <c r="AL18" s="32">
        <v>0.26600000000000001</v>
      </c>
      <c r="AM18" s="32">
        <v>0.26700000000000002</v>
      </c>
      <c r="AN18" s="32">
        <v>0.26800000000000002</v>
      </c>
      <c r="AO18" s="32">
        <v>0.26900000000000002</v>
      </c>
      <c r="AP18" s="32">
        <v>0.27</v>
      </c>
      <c r="AQ18" s="32">
        <v>0.27100000000000002</v>
      </c>
      <c r="AR18" s="32">
        <v>0.27200000000000002</v>
      </c>
      <c r="AS18" s="32">
        <v>0.27300000000000002</v>
      </c>
      <c r="AT18" s="32">
        <v>0.27400000000000002</v>
      </c>
      <c r="AU18" s="32">
        <v>0.27500000000000002</v>
      </c>
      <c r="AV18" s="32">
        <v>0.27600000000000002</v>
      </c>
      <c r="AW18" s="32">
        <v>0.27600000000000002</v>
      </c>
      <c r="AX18" s="32">
        <v>0.27700000000000002</v>
      </c>
      <c r="AY18" s="32">
        <v>0.27800000000000002</v>
      </c>
      <c r="AZ18" s="32">
        <v>0.27900000000000003</v>
      </c>
      <c r="BA18" s="32">
        <v>0.27900000000000003</v>
      </c>
      <c r="BB18" s="74">
        <f>IFERROR(BA18*(1+$BL18),"")</f>
        <v>0.27960390175646582</v>
      </c>
      <c r="BC18" s="74">
        <f t="shared" si="7"/>
        <v>0.28020911067182575</v>
      </c>
      <c r="BD18" s="74">
        <f t="shared" si="7"/>
        <v>0.28081562957545453</v>
      </c>
      <c r="BE18" s="74">
        <f t="shared" si="7"/>
        <v>0.28142346130285117</v>
      </c>
      <c r="BF18" s="74">
        <f t="shared" si="7"/>
        <v>0.28203260869565216</v>
      </c>
      <c r="BG18" s="74">
        <f t="shared" si="7"/>
        <v>0.28264307460164473</v>
      </c>
      <c r="BH18" s="74">
        <f t="shared" si="7"/>
        <v>0.28325486187478027</v>
      </c>
      <c r="BI18" s="74">
        <f t="shared" si="7"/>
        <v>0.2838679733751876</v>
      </c>
      <c r="BJ18" s="74">
        <f t="shared" si="7"/>
        <v>0.28448241196918639</v>
      </c>
      <c r="BK18" s="74">
        <f t="shared" si="7"/>
        <v>0.28509818052930042</v>
      </c>
      <c r="BL18" s="76">
        <f t="shared" ref="BL18:BL24" si="8">IFERROR((BA18/AV18)^(1/5)-1,"")</f>
        <v>2.1645224246085171E-3</v>
      </c>
    </row>
    <row r="19" spans="2:64" x14ac:dyDescent="0.3">
      <c r="B19" s="23" t="s">
        <v>73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0.29199999999999998</v>
      </c>
      <c r="K19" s="32">
        <v>0.27800000000000002</v>
      </c>
      <c r="L19" s="32">
        <v>0.38700000000000001</v>
      </c>
      <c r="M19" s="32">
        <v>0.42899999999999999</v>
      </c>
      <c r="N19" s="32">
        <v>0.51</v>
      </c>
      <c r="O19" s="32">
        <v>6.3E-2</v>
      </c>
      <c r="P19" s="32">
        <v>0.20699999999999999</v>
      </c>
      <c r="Q19" s="32">
        <v>0.628</v>
      </c>
      <c r="R19" s="32">
        <v>0.26700000000000002</v>
      </c>
      <c r="S19" s="32">
        <v>0.23300000000000001</v>
      </c>
      <c r="T19" s="32">
        <v>0.17499999999999999</v>
      </c>
      <c r="U19" s="32">
        <v>0.224</v>
      </c>
      <c r="V19" s="32">
        <v>6.8000000000000005E-2</v>
      </c>
      <c r="W19" s="32">
        <v>0.14699999999999999</v>
      </c>
      <c r="X19" s="32">
        <v>0.14399999999999999</v>
      </c>
      <c r="Y19" s="32">
        <v>0.14599999999999999</v>
      </c>
      <c r="Z19" s="32">
        <v>0.159</v>
      </c>
      <c r="AA19" s="32">
        <v>0.11700000000000001</v>
      </c>
      <c r="AB19" s="32">
        <v>8.5000000000000006E-2</v>
      </c>
      <c r="AC19" s="32">
        <v>0.111</v>
      </c>
      <c r="AD19" s="32">
        <v>0.13300000000000001</v>
      </c>
      <c r="AE19" s="32">
        <v>0.192</v>
      </c>
      <c r="AF19" s="32">
        <v>0.13800000000000001</v>
      </c>
      <c r="AG19" s="32">
        <v>0.114</v>
      </c>
      <c r="AH19" s="32">
        <v>0.1</v>
      </c>
      <c r="AI19" s="32">
        <v>0.12</v>
      </c>
      <c r="AJ19" s="32">
        <v>0.11899999999999999</v>
      </c>
      <c r="AK19" s="32">
        <v>0.12</v>
      </c>
      <c r="AL19" s="32">
        <v>0.121</v>
      </c>
      <c r="AM19" s="32">
        <v>0.121</v>
      </c>
      <c r="AN19" s="32">
        <v>0.122</v>
      </c>
      <c r="AO19" s="32">
        <v>0.123</v>
      </c>
      <c r="AP19" s="32">
        <v>0.123</v>
      </c>
      <c r="AQ19" s="32">
        <v>0.124</v>
      </c>
      <c r="AR19" s="32">
        <v>0.124</v>
      </c>
      <c r="AS19" s="32">
        <v>0.124</v>
      </c>
      <c r="AT19" s="32">
        <v>0.125</v>
      </c>
      <c r="AU19" s="32">
        <v>0.125</v>
      </c>
      <c r="AV19" s="32">
        <v>0.126</v>
      </c>
      <c r="AW19" s="32">
        <v>0.126</v>
      </c>
      <c r="AX19" s="32">
        <v>0.126</v>
      </c>
      <c r="AY19" s="32">
        <v>0.127</v>
      </c>
      <c r="AZ19" s="32">
        <v>0.127</v>
      </c>
      <c r="BA19" s="32">
        <v>0.127</v>
      </c>
      <c r="BB19" s="74">
        <f t="shared" ref="BB19:BK24" si="9">IFERROR(BA19*(1+$BL19),"")</f>
        <v>0.12720095037249815</v>
      </c>
      <c r="BC19" s="74">
        <f t="shared" si="9"/>
        <v>0.1274022187060373</v>
      </c>
      <c r="BD19" s="74">
        <f t="shared" si="9"/>
        <v>0.12760380550372286</v>
      </c>
      <c r="BE19" s="74">
        <f t="shared" si="9"/>
        <v>0.12780571126945633</v>
      </c>
      <c r="BF19" s="74">
        <f t="shared" si="9"/>
        <v>0.12800793650793654</v>
      </c>
      <c r="BG19" s="74">
        <f t="shared" si="9"/>
        <v>0.12821048172466085</v>
      </c>
      <c r="BH19" s="74">
        <f t="shared" si="9"/>
        <v>0.1284133474259265</v>
      </c>
      <c r="BI19" s="74">
        <f t="shared" si="9"/>
        <v>0.12861653411883181</v>
      </c>
      <c r="BJ19" s="74">
        <f t="shared" si="9"/>
        <v>0.12882004231127747</v>
      </c>
      <c r="BK19" s="74">
        <f t="shared" si="9"/>
        <v>0.12902387251196784</v>
      </c>
      <c r="BL19" s="76">
        <f t="shared" si="8"/>
        <v>1.5822863976231449E-3</v>
      </c>
    </row>
    <row r="20" spans="2:64" x14ac:dyDescent="0.3">
      <c r="B20" s="23" t="s">
        <v>181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</v>
      </c>
      <c r="AJ20" s="32">
        <v>0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0</v>
      </c>
      <c r="AX20" s="32">
        <v>0</v>
      </c>
      <c r="AY20" s="32">
        <v>0</v>
      </c>
      <c r="AZ20" s="32">
        <v>0</v>
      </c>
      <c r="BA20" s="32">
        <v>0</v>
      </c>
      <c r="BB20" s="74" t="str">
        <f t="shared" si="9"/>
        <v/>
      </c>
      <c r="BC20" s="74" t="str">
        <f t="shared" si="9"/>
        <v/>
      </c>
      <c r="BD20" s="74" t="str">
        <f t="shared" si="9"/>
        <v/>
      </c>
      <c r="BE20" s="74" t="str">
        <f t="shared" si="9"/>
        <v/>
      </c>
      <c r="BF20" s="74" t="str">
        <f t="shared" si="9"/>
        <v/>
      </c>
      <c r="BG20" s="74" t="str">
        <f t="shared" si="9"/>
        <v/>
      </c>
      <c r="BH20" s="74" t="str">
        <f t="shared" si="9"/>
        <v/>
      </c>
      <c r="BI20" s="74" t="str">
        <f t="shared" si="9"/>
        <v/>
      </c>
      <c r="BJ20" s="74" t="str">
        <f t="shared" si="9"/>
        <v/>
      </c>
      <c r="BK20" s="74" t="str">
        <f t="shared" si="9"/>
        <v/>
      </c>
      <c r="BL20" s="76" t="str">
        <f t="shared" si="8"/>
        <v/>
      </c>
    </row>
    <row r="21" spans="2:64" x14ac:dyDescent="0.3">
      <c r="B21" s="23" t="s">
        <v>183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  <c r="AY21" s="32">
        <v>0</v>
      </c>
      <c r="AZ21" s="32">
        <v>0</v>
      </c>
      <c r="BA21" s="32">
        <v>0</v>
      </c>
      <c r="BB21" s="74" t="str">
        <f t="shared" si="9"/>
        <v/>
      </c>
      <c r="BC21" s="74" t="str">
        <f t="shared" si="9"/>
        <v/>
      </c>
      <c r="BD21" s="74" t="str">
        <f t="shared" si="9"/>
        <v/>
      </c>
      <c r="BE21" s="74" t="str">
        <f t="shared" si="9"/>
        <v/>
      </c>
      <c r="BF21" s="74" t="str">
        <f t="shared" si="9"/>
        <v/>
      </c>
      <c r="BG21" s="74" t="str">
        <f t="shared" si="9"/>
        <v/>
      </c>
      <c r="BH21" s="74" t="str">
        <f t="shared" si="9"/>
        <v/>
      </c>
      <c r="BI21" s="74" t="str">
        <f t="shared" si="9"/>
        <v/>
      </c>
      <c r="BJ21" s="74" t="str">
        <f t="shared" si="9"/>
        <v/>
      </c>
      <c r="BK21" s="74" t="str">
        <f t="shared" si="9"/>
        <v/>
      </c>
      <c r="BL21" s="76" t="str">
        <f t="shared" si="8"/>
        <v/>
      </c>
    </row>
    <row r="22" spans="2:64" x14ac:dyDescent="0.3">
      <c r="B22" s="23" t="s">
        <v>75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3.2000000000000001E-2</v>
      </c>
      <c r="S22" s="32">
        <v>3.4000000000000002E-2</v>
      </c>
      <c r="T22" s="32">
        <v>3.5000000000000003E-2</v>
      </c>
      <c r="U22" s="32">
        <v>2.9000000000000001E-2</v>
      </c>
      <c r="V22" s="32">
        <v>2.4E-2</v>
      </c>
      <c r="W22" s="32">
        <v>0.02</v>
      </c>
      <c r="X22" s="32">
        <v>3.4000000000000002E-2</v>
      </c>
      <c r="Y22" s="32">
        <v>0.02</v>
      </c>
      <c r="Z22" s="32">
        <v>0.65900000000000003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2.5000000000000001E-2</v>
      </c>
      <c r="AG22" s="32">
        <v>0</v>
      </c>
      <c r="AH22" s="32">
        <v>1E-3</v>
      </c>
      <c r="AI22" s="32">
        <v>1E-3</v>
      </c>
      <c r="AJ22" s="32">
        <v>1E-3</v>
      </c>
      <c r="AK22" s="32">
        <v>1E-3</v>
      </c>
      <c r="AL22" s="32">
        <v>1E-3</v>
      </c>
      <c r="AM22" s="32">
        <v>1E-3</v>
      </c>
      <c r="AN22" s="32">
        <v>1E-3</v>
      </c>
      <c r="AO22" s="32">
        <v>1E-3</v>
      </c>
      <c r="AP22" s="32">
        <v>1E-3</v>
      </c>
      <c r="AQ22" s="32">
        <v>1E-3</v>
      </c>
      <c r="AR22" s="32">
        <v>1E-3</v>
      </c>
      <c r="AS22" s="32">
        <v>1E-3</v>
      </c>
      <c r="AT22" s="32">
        <v>1E-3</v>
      </c>
      <c r="AU22" s="32">
        <v>1E-3</v>
      </c>
      <c r="AV22" s="32">
        <v>1E-3</v>
      </c>
      <c r="AW22" s="32">
        <v>1E-3</v>
      </c>
      <c r="AX22" s="32">
        <v>1E-3</v>
      </c>
      <c r="AY22" s="32">
        <v>1E-3</v>
      </c>
      <c r="AZ22" s="32">
        <v>1E-3</v>
      </c>
      <c r="BA22" s="32">
        <v>1E-3</v>
      </c>
      <c r="BB22" s="74">
        <f t="shared" si="9"/>
        <v>1E-3</v>
      </c>
      <c r="BC22" s="74">
        <f t="shared" si="9"/>
        <v>1E-3</v>
      </c>
      <c r="BD22" s="74">
        <f t="shared" si="9"/>
        <v>1E-3</v>
      </c>
      <c r="BE22" s="74">
        <f t="shared" si="9"/>
        <v>1E-3</v>
      </c>
      <c r="BF22" s="74">
        <f t="shared" si="9"/>
        <v>1E-3</v>
      </c>
      <c r="BG22" s="74">
        <f t="shared" si="9"/>
        <v>1E-3</v>
      </c>
      <c r="BH22" s="74">
        <f t="shared" si="9"/>
        <v>1E-3</v>
      </c>
      <c r="BI22" s="74">
        <f t="shared" si="9"/>
        <v>1E-3</v>
      </c>
      <c r="BJ22" s="74">
        <f t="shared" si="9"/>
        <v>1E-3</v>
      </c>
      <c r="BK22" s="74">
        <f t="shared" si="9"/>
        <v>1E-3</v>
      </c>
      <c r="BL22" s="76">
        <f t="shared" si="8"/>
        <v>0</v>
      </c>
    </row>
    <row r="23" spans="2:64" x14ac:dyDescent="0.3">
      <c r="B23" s="23" t="s">
        <v>77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3.0000000000000001E-3</v>
      </c>
      <c r="Y23" s="32">
        <v>2.4E-2</v>
      </c>
      <c r="Z23" s="32">
        <v>2.5999999999999999E-2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1.9E-2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32">
        <v>0</v>
      </c>
      <c r="BA23" s="32">
        <v>0</v>
      </c>
      <c r="BB23" s="74" t="str">
        <f t="shared" si="9"/>
        <v/>
      </c>
      <c r="BC23" s="74" t="str">
        <f t="shared" si="9"/>
        <v/>
      </c>
      <c r="BD23" s="74" t="str">
        <f t="shared" si="9"/>
        <v/>
      </c>
      <c r="BE23" s="74" t="str">
        <f t="shared" si="9"/>
        <v/>
      </c>
      <c r="BF23" s="74" t="str">
        <f t="shared" si="9"/>
        <v/>
      </c>
      <c r="BG23" s="74" t="str">
        <f t="shared" si="9"/>
        <v/>
      </c>
      <c r="BH23" s="74" t="str">
        <f t="shared" si="9"/>
        <v/>
      </c>
      <c r="BI23" s="74" t="str">
        <f t="shared" si="9"/>
        <v/>
      </c>
      <c r="BJ23" s="74" t="str">
        <f t="shared" si="9"/>
        <v/>
      </c>
      <c r="BK23" s="74" t="str">
        <f t="shared" si="9"/>
        <v/>
      </c>
      <c r="BL23" s="76" t="str">
        <f t="shared" si="8"/>
        <v/>
      </c>
    </row>
    <row r="24" spans="2:64" x14ac:dyDescent="0.3">
      <c r="B24" s="23" t="s">
        <v>63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0</v>
      </c>
      <c r="AW24" s="32">
        <v>0</v>
      </c>
      <c r="AX24" s="32">
        <v>0</v>
      </c>
      <c r="AY24" s="32">
        <v>0</v>
      </c>
      <c r="AZ24" s="32">
        <v>0</v>
      </c>
      <c r="BA24" s="32">
        <v>0</v>
      </c>
      <c r="BB24" s="74" t="str">
        <f t="shared" si="9"/>
        <v/>
      </c>
      <c r="BC24" s="74" t="str">
        <f t="shared" si="9"/>
        <v/>
      </c>
      <c r="BD24" s="74" t="str">
        <f t="shared" si="9"/>
        <v/>
      </c>
      <c r="BE24" s="74" t="str">
        <f t="shared" si="9"/>
        <v/>
      </c>
      <c r="BF24" s="74" t="str">
        <f t="shared" si="9"/>
        <v/>
      </c>
      <c r="BG24" s="74" t="str">
        <f t="shared" si="9"/>
        <v/>
      </c>
      <c r="BH24" s="74" t="str">
        <f t="shared" si="9"/>
        <v/>
      </c>
      <c r="BI24" s="74" t="str">
        <f t="shared" si="9"/>
        <v/>
      </c>
      <c r="BJ24" s="74" t="str">
        <f t="shared" si="9"/>
        <v/>
      </c>
      <c r="BK24" s="74" t="str">
        <f t="shared" si="9"/>
        <v/>
      </c>
      <c r="BL24" s="76" t="str">
        <f t="shared" si="8"/>
        <v/>
      </c>
    </row>
    <row r="26" spans="2:64" x14ac:dyDescent="0.3">
      <c r="B26" s="64" t="s">
        <v>204</v>
      </c>
    </row>
    <row r="29" spans="2:64" x14ac:dyDescent="0.3"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</row>
    <row r="30" spans="2:64" x14ac:dyDescent="0.3"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</row>
    <row r="31" spans="2:64" x14ac:dyDescent="0.3"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</row>
    <row r="32" spans="2:64" x14ac:dyDescent="0.3"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</row>
    <row r="33" spans="3:53" x14ac:dyDescent="0.3"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</row>
    <row r="34" spans="3:53" x14ac:dyDescent="0.3"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</row>
    <row r="35" spans="3:53" x14ac:dyDescent="0.3"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</row>
    <row r="36" spans="3:53" x14ac:dyDescent="0.3"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</row>
    <row r="37" spans="3:53" x14ac:dyDescent="0.3"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</row>
    <row r="38" spans="3:53" x14ac:dyDescent="0.3"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</row>
    <row r="39" spans="3:53" x14ac:dyDescent="0.3"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</row>
    <row r="40" spans="3:53" x14ac:dyDescent="0.3"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</row>
  </sheetData>
  <mergeCells count="1">
    <mergeCell ref="BB1:BK3"/>
  </mergeCells>
  <phoneticPr fontId="2" type="noConversion"/>
  <pageMargins left="0.25" right="0.25" top="0.75" bottom="0.75" header="0.3" footer="0.3"/>
  <pageSetup paperSize="8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2E15-44DA-43D5-B86A-B138817FDABF}">
  <sheetPr>
    <tabColor theme="8" tint="0.59999389629810485"/>
    <pageSetUpPr fitToPage="1"/>
  </sheetPr>
  <dimension ref="B1:BL83"/>
  <sheetViews>
    <sheetView zoomScale="70" zoomScaleNormal="70" workbookViewId="0">
      <selection activeCell="BP35" sqref="BP35"/>
    </sheetView>
  </sheetViews>
  <sheetFormatPr defaultColWidth="9" defaultRowHeight="12" outlineLevelCol="1" x14ac:dyDescent="0.3"/>
  <cols>
    <col min="1" max="1" width="9" style="19"/>
    <col min="2" max="2" width="26.375" style="19" customWidth="1"/>
    <col min="3" max="3" width="9" style="19"/>
    <col min="4" max="7" width="0" style="19" hidden="1" customWidth="1" outlineLevel="1"/>
    <col min="8" max="8" width="9" style="19" collapsed="1"/>
    <col min="9" max="12" width="0" style="19" hidden="1" customWidth="1" outlineLevel="1"/>
    <col min="13" max="13" width="9" style="19" collapsed="1"/>
    <col min="14" max="17" width="0" style="19" hidden="1" customWidth="1" outlineLevel="1"/>
    <col min="18" max="18" width="9" style="19" collapsed="1"/>
    <col min="19" max="22" width="0" style="19" hidden="1" customWidth="1" outlineLevel="1"/>
    <col min="23" max="23" width="9" style="19" collapsed="1"/>
    <col min="24" max="27" width="0" style="19" hidden="1" customWidth="1" outlineLevel="1"/>
    <col min="28" max="28" width="9" style="19" collapsed="1"/>
    <col min="29" max="32" width="0" style="19" hidden="1" customWidth="1" outlineLevel="1"/>
    <col min="33" max="33" width="9" style="19" collapsed="1"/>
    <col min="34" max="37" width="9" style="19" customWidth="1" outlineLevel="1"/>
    <col min="38" max="38" width="9" style="19"/>
    <col min="39" max="42" width="0" style="19" hidden="1" customWidth="1" outlineLevel="1"/>
    <col min="43" max="43" width="9" style="19" collapsed="1"/>
    <col min="44" max="47" width="0" style="19" hidden="1" customWidth="1" outlineLevel="1"/>
    <col min="48" max="48" width="9" style="19" collapsed="1"/>
    <col min="49" max="52" width="9" style="19" hidden="1" customWidth="1" outlineLevel="1"/>
    <col min="53" max="53" width="9.75" style="19" bestFit="1" customWidth="1" collapsed="1"/>
    <col min="54" max="57" width="9" style="19" hidden="1" customWidth="1" outlineLevel="1"/>
    <col min="58" max="58" width="9" style="19" collapsed="1"/>
    <col min="59" max="62" width="0" style="19" hidden="1" customWidth="1" outlineLevel="1"/>
    <col min="63" max="63" width="9" style="19" collapsed="1"/>
    <col min="64" max="16384" width="9" style="19"/>
  </cols>
  <sheetData>
    <row r="1" spans="2:64" x14ac:dyDescent="0.3">
      <c r="BB1" s="102" t="s">
        <v>212</v>
      </c>
      <c r="BC1" s="103"/>
      <c r="BD1" s="103"/>
      <c r="BE1" s="103"/>
      <c r="BF1" s="103"/>
      <c r="BG1" s="103"/>
      <c r="BH1" s="103"/>
      <c r="BI1" s="103"/>
      <c r="BJ1" s="103"/>
      <c r="BK1" s="103"/>
    </row>
    <row r="2" spans="2:64" ht="13.5" x14ac:dyDescent="0.3">
      <c r="BA2" s="7" t="s">
        <v>0</v>
      </c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2:64" x14ac:dyDescent="0.3">
      <c r="B3" s="19" t="s">
        <v>78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2:64" x14ac:dyDescent="0.3">
      <c r="B4" s="18" t="s">
        <v>3</v>
      </c>
      <c r="C4" s="18">
        <v>1990</v>
      </c>
      <c r="D4" s="18">
        <v>1991</v>
      </c>
      <c r="E4" s="18">
        <v>1992</v>
      </c>
      <c r="F4" s="18">
        <v>1993</v>
      </c>
      <c r="G4" s="18">
        <v>1994</v>
      </c>
      <c r="H4" s="18">
        <v>1995</v>
      </c>
      <c r="I4" s="18">
        <v>1996</v>
      </c>
      <c r="J4" s="18">
        <v>1997</v>
      </c>
      <c r="K4" s="18">
        <v>1998</v>
      </c>
      <c r="L4" s="18">
        <v>1999</v>
      </c>
      <c r="M4" s="18">
        <v>2000</v>
      </c>
      <c r="N4" s="18">
        <v>2001</v>
      </c>
      <c r="O4" s="18">
        <v>2002</v>
      </c>
      <c r="P4" s="18">
        <v>2003</v>
      </c>
      <c r="Q4" s="18">
        <v>2004</v>
      </c>
      <c r="R4" s="18">
        <v>2005</v>
      </c>
      <c r="S4" s="18">
        <v>2006</v>
      </c>
      <c r="T4" s="18">
        <v>2007</v>
      </c>
      <c r="U4" s="18">
        <v>2008</v>
      </c>
      <c r="V4" s="18">
        <v>2009</v>
      </c>
      <c r="W4" s="18">
        <v>2010</v>
      </c>
      <c r="X4" s="18">
        <v>2011</v>
      </c>
      <c r="Y4" s="18">
        <v>2012</v>
      </c>
      <c r="Z4" s="18">
        <v>2013</v>
      </c>
      <c r="AA4" s="18">
        <v>2014</v>
      </c>
      <c r="AB4" s="18">
        <v>2015</v>
      </c>
      <c r="AC4" s="18">
        <v>2016</v>
      </c>
      <c r="AD4" s="18">
        <v>2017</v>
      </c>
      <c r="AE4" s="18">
        <v>2018</v>
      </c>
      <c r="AF4" s="18">
        <v>2019</v>
      </c>
      <c r="AG4" s="18">
        <v>2020</v>
      </c>
      <c r="AH4" s="18">
        <v>2021</v>
      </c>
      <c r="AI4" s="18">
        <v>2022</v>
      </c>
      <c r="AJ4" s="18">
        <v>2023</v>
      </c>
      <c r="AK4" s="18">
        <v>2024</v>
      </c>
      <c r="AL4" s="18">
        <v>2025</v>
      </c>
      <c r="AM4" s="18">
        <v>2026</v>
      </c>
      <c r="AN4" s="18">
        <v>2027</v>
      </c>
      <c r="AO4" s="18">
        <v>2028</v>
      </c>
      <c r="AP4" s="18">
        <v>2029</v>
      </c>
      <c r="AQ4" s="18">
        <v>2030</v>
      </c>
      <c r="AR4" s="18">
        <v>2031</v>
      </c>
      <c r="AS4" s="18">
        <v>2032</v>
      </c>
      <c r="AT4" s="18">
        <v>2033</v>
      </c>
      <c r="AU4" s="18">
        <v>2034</v>
      </c>
      <c r="AV4" s="18">
        <v>2035</v>
      </c>
      <c r="AW4" s="18">
        <v>2036</v>
      </c>
      <c r="AX4" s="18">
        <v>2037</v>
      </c>
      <c r="AY4" s="18">
        <v>2038</v>
      </c>
      <c r="AZ4" s="18">
        <v>2039</v>
      </c>
      <c r="BA4" s="18">
        <v>2040</v>
      </c>
      <c r="BB4" s="69">
        <v>2041</v>
      </c>
      <c r="BC4" s="69">
        <v>2042</v>
      </c>
      <c r="BD4" s="69">
        <v>2043</v>
      </c>
      <c r="BE4" s="69">
        <v>2044</v>
      </c>
      <c r="BF4" s="69">
        <v>2045</v>
      </c>
      <c r="BG4" s="69">
        <v>2046</v>
      </c>
      <c r="BH4" s="69">
        <v>2047</v>
      </c>
      <c r="BI4" s="69">
        <v>2048</v>
      </c>
      <c r="BJ4" s="69">
        <v>2049</v>
      </c>
      <c r="BK4" s="69">
        <v>2050</v>
      </c>
      <c r="BL4" s="77" t="s">
        <v>214</v>
      </c>
    </row>
    <row r="6" spans="2:64" x14ac:dyDescent="0.3">
      <c r="B6" s="25" t="s">
        <v>59</v>
      </c>
      <c r="C6" s="54">
        <f>SUM(C7:C14)</f>
        <v>10.816000000000001</v>
      </c>
      <c r="D6" s="54">
        <f t="shared" ref="D6:BA6" si="0">SUM(D7:D14)</f>
        <v>13.059000000000001</v>
      </c>
      <c r="E6" s="54">
        <f t="shared" si="0"/>
        <v>13.744999999999999</v>
      </c>
      <c r="F6" s="54">
        <f t="shared" si="0"/>
        <v>15.376999999999999</v>
      </c>
      <c r="G6" s="54">
        <f t="shared" si="0"/>
        <v>15.475999999999999</v>
      </c>
      <c r="H6" s="54">
        <f t="shared" si="0"/>
        <v>16.335999999999999</v>
      </c>
      <c r="I6" s="54">
        <f t="shared" si="0"/>
        <v>17.004999999999999</v>
      </c>
      <c r="J6" s="54">
        <f t="shared" si="0"/>
        <v>16.524999999999999</v>
      </c>
      <c r="K6" s="54">
        <f t="shared" si="0"/>
        <v>16.549999999999997</v>
      </c>
      <c r="L6" s="54">
        <f t="shared" si="0"/>
        <v>16.907</v>
      </c>
      <c r="M6" s="54">
        <f t="shared" si="0"/>
        <v>17.814999999999998</v>
      </c>
      <c r="N6" s="54">
        <f t="shared" si="0"/>
        <v>18.125999999999998</v>
      </c>
      <c r="O6" s="54">
        <f t="shared" si="0"/>
        <v>18.739000000000001</v>
      </c>
      <c r="P6" s="54">
        <f t="shared" si="0"/>
        <v>19.545999999999999</v>
      </c>
      <c r="Q6" s="54">
        <f t="shared" si="0"/>
        <v>20.353000000000002</v>
      </c>
      <c r="R6" s="54">
        <f t="shared" si="0"/>
        <v>19.725000000000005</v>
      </c>
      <c r="S6" s="54">
        <f t="shared" si="0"/>
        <v>20.587</v>
      </c>
      <c r="T6" s="54">
        <f t="shared" si="0"/>
        <v>22.038999999999998</v>
      </c>
      <c r="U6" s="54">
        <f t="shared" si="0"/>
        <v>23.734999999999999</v>
      </c>
      <c r="V6" s="54">
        <f t="shared" si="0"/>
        <v>20.983999999999998</v>
      </c>
      <c r="W6" s="54">
        <f t="shared" si="0"/>
        <v>26.301000000000002</v>
      </c>
      <c r="X6" s="54">
        <f t="shared" si="0"/>
        <v>30.088000000000005</v>
      </c>
      <c r="Y6" s="54">
        <f t="shared" si="0"/>
        <v>29.349</v>
      </c>
      <c r="Z6" s="54">
        <f t="shared" si="0"/>
        <v>28.964000000000006</v>
      </c>
      <c r="AA6" s="54">
        <f t="shared" si="0"/>
        <v>31.836000000000006</v>
      </c>
      <c r="AB6" s="54">
        <f t="shared" si="0"/>
        <v>30.203000000000003</v>
      </c>
      <c r="AC6" s="54">
        <f t="shared" si="0"/>
        <v>29.576000000000001</v>
      </c>
      <c r="AD6" s="54">
        <f t="shared" si="0"/>
        <v>30.618000000000002</v>
      </c>
      <c r="AE6" s="54">
        <f t="shared" si="0"/>
        <v>30.855000000000004</v>
      </c>
      <c r="AF6" s="54">
        <f t="shared" si="0"/>
        <v>30.279000000000003</v>
      </c>
      <c r="AG6" s="54">
        <f t="shared" si="0"/>
        <v>28.567999999999998</v>
      </c>
      <c r="AH6" s="54">
        <f t="shared" si="0"/>
        <v>29.310000000000002</v>
      </c>
      <c r="AI6" s="54">
        <f t="shared" si="0"/>
        <v>27.992000000000004</v>
      </c>
      <c r="AJ6" s="54">
        <f t="shared" si="0"/>
        <v>28.549000000000003</v>
      </c>
      <c r="AK6" s="54">
        <f t="shared" si="0"/>
        <v>28.709000000000003</v>
      </c>
      <c r="AL6" s="54">
        <f t="shared" si="0"/>
        <v>28.874999999999996</v>
      </c>
      <c r="AM6" s="54">
        <f t="shared" si="0"/>
        <v>29.033000000000001</v>
      </c>
      <c r="AN6" s="54">
        <f t="shared" si="0"/>
        <v>29.181000000000001</v>
      </c>
      <c r="AO6" s="54">
        <f t="shared" si="0"/>
        <v>29.260999999999999</v>
      </c>
      <c r="AP6" s="54">
        <f t="shared" si="0"/>
        <v>29.327999999999999</v>
      </c>
      <c r="AQ6" s="54">
        <f t="shared" si="0"/>
        <v>29.394999999999996</v>
      </c>
      <c r="AR6" s="54">
        <f t="shared" si="0"/>
        <v>29.397999999999996</v>
      </c>
      <c r="AS6" s="54">
        <f t="shared" si="0"/>
        <v>29.401999999999997</v>
      </c>
      <c r="AT6" s="54">
        <f t="shared" si="0"/>
        <v>29.404</v>
      </c>
      <c r="AU6" s="54">
        <f t="shared" si="0"/>
        <v>29.393000000000001</v>
      </c>
      <c r="AV6" s="54">
        <f t="shared" si="0"/>
        <v>29.378</v>
      </c>
      <c r="AW6" s="54">
        <f t="shared" si="0"/>
        <v>29.355999999999998</v>
      </c>
      <c r="AX6" s="54">
        <f t="shared" si="0"/>
        <v>29.327000000000002</v>
      </c>
      <c r="AY6" s="54">
        <f t="shared" si="0"/>
        <v>29.291</v>
      </c>
      <c r="AZ6" s="54">
        <f t="shared" si="0"/>
        <v>29.241999999999997</v>
      </c>
      <c r="BA6" s="54">
        <f t="shared" si="0"/>
        <v>29.181999999999999</v>
      </c>
      <c r="BB6" s="78">
        <f t="shared" ref="BB6:BK6" si="1">SUM(BB7:BB14)</f>
        <v>29.143176534697062</v>
      </c>
      <c r="BC6" s="78">
        <f t="shared" si="1"/>
        <v>29.104476756869094</v>
      </c>
      <c r="BD6" s="78">
        <f t="shared" si="1"/>
        <v>29.065899896172777</v>
      </c>
      <c r="BE6" s="78">
        <f t="shared" si="1"/>
        <v>29.027445187893036</v>
      </c>
      <c r="BF6" s="78">
        <f t="shared" si="1"/>
        <v>28.98911187290101</v>
      </c>
      <c r="BG6" s="78">
        <f t="shared" si="1"/>
        <v>28.950899197612245</v>
      </c>
      <c r="BH6" s="78">
        <f t="shared" si="1"/>
        <v>28.912806413945315</v>
      </c>
      <c r="BI6" s="78">
        <f t="shared" si="1"/>
        <v>28.874832779280663</v>
      </c>
      <c r="BJ6" s="78">
        <f t="shared" si="1"/>
        <v>28.836977556419786</v>
      </c>
      <c r="BK6" s="78">
        <f t="shared" si="1"/>
        <v>28.799240013544733</v>
      </c>
    </row>
    <row r="7" spans="2:64" x14ac:dyDescent="0.3">
      <c r="B7" s="23" t="s">
        <v>71</v>
      </c>
      <c r="C7" s="32">
        <v>8.3109999999999999</v>
      </c>
      <c r="D7" s="32">
        <v>10.172000000000001</v>
      </c>
      <c r="E7" s="32">
        <v>10.577999999999999</v>
      </c>
      <c r="F7" s="32">
        <v>11.856</v>
      </c>
      <c r="G7" s="32">
        <v>11.568</v>
      </c>
      <c r="H7" s="32">
        <v>12.173999999999999</v>
      </c>
      <c r="I7" s="32">
        <v>12.712</v>
      </c>
      <c r="J7" s="32">
        <v>12.54</v>
      </c>
      <c r="K7" s="32">
        <v>12.779</v>
      </c>
      <c r="L7" s="32">
        <v>12.974</v>
      </c>
      <c r="M7" s="32">
        <v>13.597</v>
      </c>
      <c r="N7" s="32">
        <v>13.693</v>
      </c>
      <c r="O7" s="32">
        <v>14.154999999999999</v>
      </c>
      <c r="P7" s="32">
        <v>14.523</v>
      </c>
      <c r="Q7" s="32">
        <v>15.02</v>
      </c>
      <c r="R7" s="32">
        <v>14.297000000000001</v>
      </c>
      <c r="S7" s="32">
        <v>14.499000000000001</v>
      </c>
      <c r="T7" s="32">
        <v>15.843999999999999</v>
      </c>
      <c r="U7" s="32">
        <v>17.445</v>
      </c>
      <c r="V7" s="32">
        <v>15.058</v>
      </c>
      <c r="W7" s="32">
        <v>19.466999999999999</v>
      </c>
      <c r="X7" s="32">
        <v>22.971</v>
      </c>
      <c r="Y7" s="32">
        <v>22.327999999999999</v>
      </c>
      <c r="Z7" s="32">
        <v>22.074000000000002</v>
      </c>
      <c r="AA7" s="32">
        <v>24.891999999999999</v>
      </c>
      <c r="AB7" s="32">
        <v>24.125</v>
      </c>
      <c r="AC7" s="32">
        <v>22.907</v>
      </c>
      <c r="AD7" s="32">
        <v>23.664000000000001</v>
      </c>
      <c r="AE7" s="32">
        <v>24</v>
      </c>
      <c r="AF7" s="32">
        <v>23.577999999999999</v>
      </c>
      <c r="AG7" s="32">
        <v>22.248999999999999</v>
      </c>
      <c r="AH7" s="32">
        <v>22.960999999999999</v>
      </c>
      <c r="AI7" s="32">
        <v>22.125</v>
      </c>
      <c r="AJ7" s="32">
        <v>23.04</v>
      </c>
      <c r="AK7" s="32">
        <v>23.21</v>
      </c>
      <c r="AL7" s="32">
        <v>23.36</v>
      </c>
      <c r="AM7" s="32">
        <v>23.492000000000001</v>
      </c>
      <c r="AN7" s="32">
        <v>23.608000000000001</v>
      </c>
      <c r="AO7" s="32">
        <v>23.655999999999999</v>
      </c>
      <c r="AP7" s="32">
        <v>23.692</v>
      </c>
      <c r="AQ7" s="32">
        <v>23.736999999999998</v>
      </c>
      <c r="AR7" s="32">
        <v>23.72</v>
      </c>
      <c r="AS7" s="32">
        <v>23.707999999999998</v>
      </c>
      <c r="AT7" s="32">
        <v>23.695</v>
      </c>
      <c r="AU7" s="32">
        <v>23.681000000000001</v>
      </c>
      <c r="AV7" s="32">
        <v>23.666</v>
      </c>
      <c r="AW7" s="32">
        <v>23.648</v>
      </c>
      <c r="AX7" s="32">
        <v>23.629000000000001</v>
      </c>
      <c r="AY7" s="32">
        <v>23.608000000000001</v>
      </c>
      <c r="AZ7" s="32">
        <v>23.584</v>
      </c>
      <c r="BA7" s="32">
        <v>23.559000000000001</v>
      </c>
      <c r="BB7" s="74">
        <f>IFERROR(BA7*(1+$BL7),"")</f>
        <v>23.537658123038177</v>
      </c>
      <c r="BC7" s="74">
        <f t="shared" ref="BC7:BK8" si="2">IFERROR(BB7*(1+$BL7),"")</f>
        <v>23.516335579482369</v>
      </c>
      <c r="BD7" s="74">
        <f t="shared" si="2"/>
        <v>23.495032351818622</v>
      </c>
      <c r="BE7" s="74">
        <f t="shared" si="2"/>
        <v>23.473748422548852</v>
      </c>
      <c r="BF7" s="74">
        <f t="shared" si="2"/>
        <v>23.452483774190824</v>
      </c>
      <c r="BG7" s="74">
        <f t="shared" si="2"/>
        <v>23.431238389278143</v>
      </c>
      <c r="BH7" s="74">
        <f t="shared" si="2"/>
        <v>23.410012250360229</v>
      </c>
      <c r="BI7" s="74">
        <f t="shared" si="2"/>
        <v>23.388805340002321</v>
      </c>
      <c r="BJ7" s="74">
        <f t="shared" si="2"/>
        <v>23.367617640785447</v>
      </c>
      <c r="BK7" s="74">
        <f t="shared" si="2"/>
        <v>23.346449135306415</v>
      </c>
      <c r="BL7" s="76">
        <f>IFERROR((BA7/AV7)^(1/5)-1,"")</f>
        <v>-9.0589061343104849E-4</v>
      </c>
    </row>
    <row r="8" spans="2:64" x14ac:dyDescent="0.3">
      <c r="B8" s="23" t="s">
        <v>72</v>
      </c>
      <c r="C8" s="32">
        <v>0.95199999999999996</v>
      </c>
      <c r="D8" s="32">
        <v>1.0509999999999999</v>
      </c>
      <c r="E8" s="32">
        <v>1.3029999999999999</v>
      </c>
      <c r="F8" s="32">
        <v>1.3859999999999999</v>
      </c>
      <c r="G8" s="32">
        <v>1.607</v>
      </c>
      <c r="H8" s="32">
        <v>1.5980000000000001</v>
      </c>
      <c r="I8" s="32">
        <v>1.468</v>
      </c>
      <c r="J8" s="32">
        <v>0.88900000000000001</v>
      </c>
      <c r="K8" s="32">
        <v>0.71299999999999997</v>
      </c>
      <c r="L8" s="32">
        <v>1.113</v>
      </c>
      <c r="M8" s="32">
        <v>0.92300000000000004</v>
      </c>
      <c r="N8" s="32">
        <v>0.68400000000000005</v>
      </c>
      <c r="O8" s="32">
        <v>0.68</v>
      </c>
      <c r="P8" s="32">
        <v>0.625</v>
      </c>
      <c r="Q8" s="32">
        <v>0.59199999999999997</v>
      </c>
      <c r="R8" s="32">
        <v>0.61099999999999999</v>
      </c>
      <c r="S8" s="32">
        <v>0.54600000000000004</v>
      </c>
      <c r="T8" s="32">
        <v>0.495</v>
      </c>
      <c r="U8" s="32">
        <v>0.434</v>
      </c>
      <c r="V8" s="32">
        <v>0.26700000000000002</v>
      </c>
      <c r="W8" s="32">
        <v>0.27300000000000002</v>
      </c>
      <c r="X8" s="32">
        <v>0.23</v>
      </c>
      <c r="Y8" s="32">
        <v>0.13500000000000001</v>
      </c>
      <c r="Z8" s="32">
        <v>0.106</v>
      </c>
      <c r="AA8" s="32">
        <v>0.1</v>
      </c>
      <c r="AB8" s="32">
        <v>0.106</v>
      </c>
      <c r="AC8" s="32">
        <v>0.08</v>
      </c>
      <c r="AD8" s="32">
        <v>8.8999999999999996E-2</v>
      </c>
      <c r="AE8" s="32">
        <v>6.8000000000000005E-2</v>
      </c>
      <c r="AF8" s="32">
        <v>7.5999999999999998E-2</v>
      </c>
      <c r="AG8" s="32">
        <v>7.0000000000000007E-2</v>
      </c>
      <c r="AH8" s="32">
        <v>6.7000000000000004E-2</v>
      </c>
      <c r="AI8" s="32">
        <v>7.0999999999999994E-2</v>
      </c>
      <c r="AJ8" s="32">
        <v>7.5999999999999998E-2</v>
      </c>
      <c r="AK8" s="32">
        <v>7.9000000000000001E-2</v>
      </c>
      <c r="AL8" s="32">
        <v>0.08</v>
      </c>
      <c r="AM8" s="32">
        <v>7.9000000000000001E-2</v>
      </c>
      <c r="AN8" s="32">
        <v>7.8E-2</v>
      </c>
      <c r="AO8" s="32">
        <v>7.5999999999999998E-2</v>
      </c>
      <c r="AP8" s="32">
        <v>7.4999999999999997E-2</v>
      </c>
      <c r="AQ8" s="32">
        <v>7.2999999999999995E-2</v>
      </c>
      <c r="AR8" s="32">
        <v>7.1999999999999995E-2</v>
      </c>
      <c r="AS8" s="32">
        <v>7.0999999999999994E-2</v>
      </c>
      <c r="AT8" s="32">
        <v>7.0000000000000007E-2</v>
      </c>
      <c r="AU8" s="32">
        <v>6.9000000000000006E-2</v>
      </c>
      <c r="AV8" s="32">
        <v>6.9000000000000006E-2</v>
      </c>
      <c r="AW8" s="32">
        <v>6.9000000000000006E-2</v>
      </c>
      <c r="AX8" s="32">
        <v>6.9000000000000006E-2</v>
      </c>
      <c r="AY8" s="32">
        <v>6.9000000000000006E-2</v>
      </c>
      <c r="AZ8" s="32">
        <v>6.9000000000000006E-2</v>
      </c>
      <c r="BA8" s="32">
        <v>6.9000000000000006E-2</v>
      </c>
      <c r="BB8" s="74">
        <f>IFERROR(BA8*(1+$BL8),"")</f>
        <v>6.9000000000000006E-2</v>
      </c>
      <c r="BC8" s="74">
        <f t="shared" si="2"/>
        <v>6.9000000000000006E-2</v>
      </c>
      <c r="BD8" s="74">
        <f t="shared" si="2"/>
        <v>6.9000000000000006E-2</v>
      </c>
      <c r="BE8" s="74">
        <f t="shared" si="2"/>
        <v>6.9000000000000006E-2</v>
      </c>
      <c r="BF8" s="74">
        <f t="shared" si="2"/>
        <v>6.9000000000000006E-2</v>
      </c>
      <c r="BG8" s="74">
        <f t="shared" si="2"/>
        <v>6.9000000000000006E-2</v>
      </c>
      <c r="BH8" s="74">
        <f t="shared" si="2"/>
        <v>6.9000000000000006E-2</v>
      </c>
      <c r="BI8" s="74">
        <f t="shared" si="2"/>
        <v>6.9000000000000006E-2</v>
      </c>
      <c r="BJ8" s="74">
        <f t="shared" si="2"/>
        <v>6.9000000000000006E-2</v>
      </c>
      <c r="BK8" s="74">
        <f t="shared" si="2"/>
        <v>6.9000000000000006E-2</v>
      </c>
      <c r="BL8" s="76">
        <f t="shared" ref="BL8:BL14" si="3">IFERROR((BA8/AV8)^(1/5)-1,"")</f>
        <v>0</v>
      </c>
    </row>
    <row r="9" spans="2:64" x14ac:dyDescent="0.3">
      <c r="B9" s="23" t="s">
        <v>73</v>
      </c>
      <c r="C9" s="32">
        <v>6.4000000000000001E-2</v>
      </c>
      <c r="D9" s="32">
        <v>8.5999999999999993E-2</v>
      </c>
      <c r="E9" s="32">
        <v>0.10299999999999999</v>
      </c>
      <c r="F9" s="32">
        <v>0.126</v>
      </c>
      <c r="G9" s="32">
        <v>0.17100000000000001</v>
      </c>
      <c r="H9" s="32">
        <v>0.20899999999999999</v>
      </c>
      <c r="I9" s="32">
        <v>0.27</v>
      </c>
      <c r="J9" s="32">
        <v>0.34399999999999997</v>
      </c>
      <c r="K9" s="32">
        <v>0.372</v>
      </c>
      <c r="L9" s="32">
        <v>0.505</v>
      </c>
      <c r="M9" s="32">
        <v>0.85399999999999998</v>
      </c>
      <c r="N9" s="32">
        <v>1.284</v>
      </c>
      <c r="O9" s="32">
        <v>1.31</v>
      </c>
      <c r="P9" s="32">
        <v>1.341</v>
      </c>
      <c r="Q9" s="32">
        <v>1.589</v>
      </c>
      <c r="R9" s="32">
        <v>1.5329999999999999</v>
      </c>
      <c r="S9" s="32">
        <v>2.2480000000000002</v>
      </c>
      <c r="T9" s="32">
        <v>1.9279999999999999</v>
      </c>
      <c r="U9" s="32">
        <v>1.8129999999999999</v>
      </c>
      <c r="V9" s="32">
        <v>1.9139999999999999</v>
      </c>
      <c r="W9" s="32">
        <v>2.2029999999999998</v>
      </c>
      <c r="X9" s="32">
        <v>2.1779999999999999</v>
      </c>
      <c r="Y9" s="32">
        <v>2.1619999999999999</v>
      </c>
      <c r="Z9" s="32">
        <v>2.16</v>
      </c>
      <c r="AA9" s="32">
        <v>2.0070000000000001</v>
      </c>
      <c r="AB9" s="32">
        <v>2.0070000000000001</v>
      </c>
      <c r="AC9" s="32">
        <v>2.157</v>
      </c>
      <c r="AD9" s="32">
        <v>2.2570000000000001</v>
      </c>
      <c r="AE9" s="32">
        <v>2.23</v>
      </c>
      <c r="AF9" s="32">
        <v>2.3260000000000001</v>
      </c>
      <c r="AG9" s="32">
        <v>2.2959999999999998</v>
      </c>
      <c r="AH9" s="32">
        <v>2.129</v>
      </c>
      <c r="AI9" s="32">
        <v>2.0499999999999998</v>
      </c>
      <c r="AJ9" s="32">
        <v>1.9890000000000001</v>
      </c>
      <c r="AK9" s="32">
        <v>1.972</v>
      </c>
      <c r="AL9" s="32">
        <v>1.958</v>
      </c>
      <c r="AM9" s="32">
        <v>1.9450000000000001</v>
      </c>
      <c r="AN9" s="32">
        <v>1.9339999999999999</v>
      </c>
      <c r="AO9" s="32">
        <v>1.923</v>
      </c>
      <c r="AP9" s="32">
        <v>1.9119999999999999</v>
      </c>
      <c r="AQ9" s="32">
        <v>1.9</v>
      </c>
      <c r="AR9" s="32">
        <v>1.889</v>
      </c>
      <c r="AS9" s="32">
        <v>1.877</v>
      </c>
      <c r="AT9" s="32">
        <v>1.8660000000000001</v>
      </c>
      <c r="AU9" s="32">
        <v>1.853</v>
      </c>
      <c r="AV9" s="32">
        <v>1.841</v>
      </c>
      <c r="AW9" s="32">
        <v>1.8280000000000001</v>
      </c>
      <c r="AX9" s="32">
        <v>1.8149999999999999</v>
      </c>
      <c r="AY9" s="32">
        <v>1.802</v>
      </c>
      <c r="AZ9" s="32">
        <v>1.788</v>
      </c>
      <c r="BA9" s="32">
        <v>1.7729999999999999</v>
      </c>
      <c r="BB9" s="74">
        <f t="shared" ref="BB9:BK14" si="4">IFERROR(BA9*(1+$BL9),"")</f>
        <v>1.7597044205210306</v>
      </c>
      <c r="BC9" s="74">
        <f t="shared" si="4"/>
        <v>1.7465085434863261</v>
      </c>
      <c r="BD9" s="74">
        <f t="shared" si="4"/>
        <v>1.7334116212355526</v>
      </c>
      <c r="BE9" s="74">
        <f t="shared" si="4"/>
        <v>1.7204129117150189</v>
      </c>
      <c r="BF9" s="74">
        <f t="shared" si="4"/>
        <v>1.7075116784356326</v>
      </c>
      <c r="BG9" s="74">
        <f t="shared" si="4"/>
        <v>1.6947071904311717</v>
      </c>
      <c r="BH9" s="74">
        <f t="shared" si="4"/>
        <v>1.6819987222168691</v>
      </c>
      <c r="BI9" s="74">
        <f t="shared" si="4"/>
        <v>1.6693855537483078</v>
      </c>
      <c r="BJ9" s="74">
        <f t="shared" si="4"/>
        <v>1.6568669703806238</v>
      </c>
      <c r="BK9" s="74">
        <f t="shared" si="4"/>
        <v>1.6444422628280155</v>
      </c>
      <c r="BL9" s="76">
        <f t="shared" si="3"/>
        <v>-7.4989167958089409E-3</v>
      </c>
    </row>
    <row r="10" spans="2:64" x14ac:dyDescent="0.3">
      <c r="B10" s="65" t="s">
        <v>225</v>
      </c>
      <c r="C10" s="32">
        <v>1.4890000000000001</v>
      </c>
      <c r="D10" s="32">
        <v>1.75</v>
      </c>
      <c r="E10" s="32">
        <v>1.7609999999999999</v>
      </c>
      <c r="F10" s="32">
        <v>2.0089999999999999</v>
      </c>
      <c r="G10" s="32">
        <v>2.13</v>
      </c>
      <c r="H10" s="32">
        <v>2.355</v>
      </c>
      <c r="I10" s="32">
        <v>2.5550000000000002</v>
      </c>
      <c r="J10" s="32">
        <v>2.7519999999999998</v>
      </c>
      <c r="K10" s="32">
        <v>2.6859999999999999</v>
      </c>
      <c r="L10" s="32">
        <v>2.3149999999999999</v>
      </c>
      <c r="M10" s="32">
        <v>2.4409999999999998</v>
      </c>
      <c r="N10" s="32">
        <v>2.4649999999999999</v>
      </c>
      <c r="O10" s="32">
        <v>2.5939999999999999</v>
      </c>
      <c r="P10" s="32">
        <v>3.0569999999999999</v>
      </c>
      <c r="Q10" s="32">
        <v>3.1520000000000001</v>
      </c>
      <c r="R10" s="32">
        <v>3.2759999999999998</v>
      </c>
      <c r="S10" s="32">
        <v>3.294</v>
      </c>
      <c r="T10" s="32">
        <v>3.6480000000000001</v>
      </c>
      <c r="U10" s="32">
        <v>3.931</v>
      </c>
      <c r="V10" s="32">
        <v>3.633</v>
      </c>
      <c r="W10" s="32">
        <v>4.3470000000000004</v>
      </c>
      <c r="X10" s="32">
        <v>4.6980000000000004</v>
      </c>
      <c r="Y10" s="32">
        <v>4.7069999999999999</v>
      </c>
      <c r="Z10" s="32">
        <v>4.6120000000000001</v>
      </c>
      <c r="AA10" s="32">
        <v>4.8120000000000003</v>
      </c>
      <c r="AB10" s="32">
        <v>3.9529999999999998</v>
      </c>
      <c r="AC10" s="32">
        <v>4.4219999999999997</v>
      </c>
      <c r="AD10" s="32">
        <v>4.5979999999999999</v>
      </c>
      <c r="AE10" s="32">
        <v>4.5469999999999997</v>
      </c>
      <c r="AF10" s="32">
        <v>4.282</v>
      </c>
      <c r="AG10" s="32">
        <v>3.9350000000000001</v>
      </c>
      <c r="AH10" s="32">
        <v>4.1349999999999998</v>
      </c>
      <c r="AI10" s="32">
        <v>3.7330000000000001</v>
      </c>
      <c r="AJ10" s="32">
        <v>3.431</v>
      </c>
      <c r="AK10" s="32">
        <v>3.4350000000000001</v>
      </c>
      <c r="AL10" s="32">
        <v>3.4630000000000001</v>
      </c>
      <c r="AM10" s="32">
        <v>3.5030000000000001</v>
      </c>
      <c r="AN10" s="32">
        <v>3.5470000000000002</v>
      </c>
      <c r="AO10" s="32">
        <v>3.5920000000000001</v>
      </c>
      <c r="AP10" s="32">
        <v>3.6349999999999998</v>
      </c>
      <c r="AQ10" s="32">
        <v>3.6709999999999998</v>
      </c>
      <c r="AR10" s="32">
        <v>3.7029999999999998</v>
      </c>
      <c r="AS10" s="32">
        <v>3.7320000000000002</v>
      </c>
      <c r="AT10" s="32">
        <v>3.758</v>
      </c>
      <c r="AU10" s="32">
        <v>3.7749999999999999</v>
      </c>
      <c r="AV10" s="32">
        <v>3.7879999999999998</v>
      </c>
      <c r="AW10" s="32">
        <v>3.7970000000000002</v>
      </c>
      <c r="AX10" s="32">
        <v>3.8</v>
      </c>
      <c r="AY10" s="32">
        <v>3.798</v>
      </c>
      <c r="AZ10" s="32">
        <v>3.7869999999999999</v>
      </c>
      <c r="BA10" s="32">
        <v>3.7669999999999999</v>
      </c>
      <c r="BB10" s="74">
        <f t="shared" si="4"/>
        <v>3.762813991137858</v>
      </c>
      <c r="BC10" s="74">
        <f t="shared" si="4"/>
        <v>3.7586326339004024</v>
      </c>
      <c r="BD10" s="74">
        <f t="shared" si="4"/>
        <v>3.7544559231186017</v>
      </c>
      <c r="BE10" s="74">
        <f t="shared" si="4"/>
        <v>3.7502838536291683</v>
      </c>
      <c r="BF10" s="74">
        <f t="shared" si="4"/>
        <v>3.7461164202745518</v>
      </c>
      <c r="BG10" s="74">
        <f t="shared" si="4"/>
        <v>3.7419536179029338</v>
      </c>
      <c r="BH10" s="74">
        <f t="shared" si="4"/>
        <v>3.73779544136822</v>
      </c>
      <c r="BI10" s="74">
        <f t="shared" si="4"/>
        <v>3.7336418855300355</v>
      </c>
      <c r="BJ10" s="74">
        <f t="shared" si="4"/>
        <v>3.7294929452537167</v>
      </c>
      <c r="BK10" s="74">
        <f t="shared" si="4"/>
        <v>3.7253486154103057</v>
      </c>
      <c r="BL10" s="76">
        <f t="shared" si="3"/>
        <v>-1.1112314473432638E-3</v>
      </c>
    </row>
    <row r="11" spans="2:64" x14ac:dyDescent="0.3">
      <c r="B11" s="23" t="s">
        <v>226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4.0000000000000001E-3</v>
      </c>
      <c r="X11" s="32">
        <v>4.0000000000000001E-3</v>
      </c>
      <c r="Y11" s="32">
        <v>1.2E-2</v>
      </c>
      <c r="Z11" s="32">
        <v>8.0000000000000002E-3</v>
      </c>
      <c r="AA11" s="32">
        <v>1.2E-2</v>
      </c>
      <c r="AB11" s="32">
        <v>5.0000000000000001E-3</v>
      </c>
      <c r="AC11" s="32">
        <v>6.0000000000000001E-3</v>
      </c>
      <c r="AD11" s="32">
        <v>6.0000000000000001E-3</v>
      </c>
      <c r="AE11" s="32">
        <v>6.0000000000000001E-3</v>
      </c>
      <c r="AF11" s="32">
        <v>6.0000000000000001E-3</v>
      </c>
      <c r="AG11" s="32">
        <v>6.0000000000000001E-3</v>
      </c>
      <c r="AH11" s="32">
        <v>6.0000000000000001E-3</v>
      </c>
      <c r="AI11" s="32">
        <v>4.0000000000000001E-3</v>
      </c>
      <c r="AJ11" s="32">
        <v>4.0000000000000001E-3</v>
      </c>
      <c r="AK11" s="32">
        <v>4.0000000000000001E-3</v>
      </c>
      <c r="AL11" s="32">
        <v>5.0000000000000001E-3</v>
      </c>
      <c r="AM11" s="32">
        <v>5.0000000000000001E-3</v>
      </c>
      <c r="AN11" s="32">
        <v>5.0000000000000001E-3</v>
      </c>
      <c r="AO11" s="32">
        <v>5.0000000000000001E-3</v>
      </c>
      <c r="AP11" s="32">
        <v>5.0000000000000001E-3</v>
      </c>
      <c r="AQ11" s="32">
        <v>5.0000000000000001E-3</v>
      </c>
      <c r="AR11" s="32">
        <v>5.0000000000000001E-3</v>
      </c>
      <c r="AS11" s="32">
        <v>5.0000000000000001E-3</v>
      </c>
      <c r="AT11" s="32">
        <v>6.0000000000000001E-3</v>
      </c>
      <c r="AU11" s="32">
        <v>6.0000000000000001E-3</v>
      </c>
      <c r="AV11" s="32">
        <v>5.0000000000000001E-3</v>
      </c>
      <c r="AW11" s="32">
        <v>5.0000000000000001E-3</v>
      </c>
      <c r="AX11" s="32">
        <v>5.0000000000000001E-3</v>
      </c>
      <c r="AY11" s="32">
        <v>5.0000000000000001E-3</v>
      </c>
      <c r="AZ11" s="32">
        <v>5.0000000000000001E-3</v>
      </c>
      <c r="BA11" s="32">
        <v>5.0000000000000001E-3</v>
      </c>
      <c r="BB11" s="74">
        <f t="shared" si="4"/>
        <v>5.0000000000000001E-3</v>
      </c>
      <c r="BC11" s="74">
        <f t="shared" si="4"/>
        <v>5.0000000000000001E-3</v>
      </c>
      <c r="BD11" s="74">
        <f t="shared" si="4"/>
        <v>5.0000000000000001E-3</v>
      </c>
      <c r="BE11" s="74">
        <f t="shared" si="4"/>
        <v>5.0000000000000001E-3</v>
      </c>
      <c r="BF11" s="74">
        <f t="shared" si="4"/>
        <v>5.0000000000000001E-3</v>
      </c>
      <c r="BG11" s="74">
        <f t="shared" si="4"/>
        <v>5.0000000000000001E-3</v>
      </c>
      <c r="BH11" s="74">
        <f t="shared" si="4"/>
        <v>5.0000000000000001E-3</v>
      </c>
      <c r="BI11" s="74">
        <f t="shared" si="4"/>
        <v>5.0000000000000001E-3</v>
      </c>
      <c r="BJ11" s="74">
        <f t="shared" si="4"/>
        <v>5.0000000000000001E-3</v>
      </c>
      <c r="BK11" s="74">
        <f t="shared" si="4"/>
        <v>5.0000000000000001E-3</v>
      </c>
      <c r="BL11" s="76">
        <f t="shared" si="3"/>
        <v>0</v>
      </c>
    </row>
    <row r="12" spans="2:64" x14ac:dyDescent="0.3">
      <c r="B12" s="23" t="s">
        <v>75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7.0000000000000001E-3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7.0000000000000001E-3</v>
      </c>
      <c r="AG12" s="32">
        <v>4.0000000000000001E-3</v>
      </c>
      <c r="AH12" s="32">
        <v>4.0000000000000001E-3</v>
      </c>
      <c r="AI12" s="32">
        <v>3.0000000000000001E-3</v>
      </c>
      <c r="AJ12" s="32">
        <v>3.0000000000000001E-3</v>
      </c>
      <c r="AK12" s="32">
        <v>3.0000000000000001E-3</v>
      </c>
      <c r="AL12" s="32">
        <v>3.0000000000000001E-3</v>
      </c>
      <c r="AM12" s="32">
        <v>3.0000000000000001E-3</v>
      </c>
      <c r="AN12" s="32">
        <v>3.0000000000000001E-3</v>
      </c>
      <c r="AO12" s="32">
        <v>3.0000000000000001E-3</v>
      </c>
      <c r="AP12" s="32">
        <v>3.0000000000000001E-3</v>
      </c>
      <c r="AQ12" s="32">
        <v>3.0000000000000001E-3</v>
      </c>
      <c r="AR12" s="32">
        <v>3.0000000000000001E-3</v>
      </c>
      <c r="AS12" s="32">
        <v>3.0000000000000001E-3</v>
      </c>
      <c r="AT12" s="32">
        <v>3.0000000000000001E-3</v>
      </c>
      <c r="AU12" s="32">
        <v>3.0000000000000001E-3</v>
      </c>
      <c r="AV12" s="32">
        <v>3.0000000000000001E-3</v>
      </c>
      <c r="AW12" s="32">
        <v>3.0000000000000001E-3</v>
      </c>
      <c r="AX12" s="32">
        <v>3.0000000000000001E-3</v>
      </c>
      <c r="AY12" s="32">
        <v>3.0000000000000001E-3</v>
      </c>
      <c r="AZ12" s="32">
        <v>3.0000000000000001E-3</v>
      </c>
      <c r="BA12" s="32">
        <v>3.0000000000000001E-3</v>
      </c>
      <c r="BB12" s="74">
        <f t="shared" si="4"/>
        <v>3.0000000000000001E-3</v>
      </c>
      <c r="BC12" s="74">
        <f t="shared" si="4"/>
        <v>3.0000000000000001E-3</v>
      </c>
      <c r="BD12" s="74">
        <f t="shared" si="4"/>
        <v>3.0000000000000001E-3</v>
      </c>
      <c r="BE12" s="74">
        <f t="shared" si="4"/>
        <v>3.0000000000000001E-3</v>
      </c>
      <c r="BF12" s="74">
        <f t="shared" si="4"/>
        <v>3.0000000000000001E-3</v>
      </c>
      <c r="BG12" s="74">
        <f t="shared" si="4"/>
        <v>3.0000000000000001E-3</v>
      </c>
      <c r="BH12" s="74">
        <f t="shared" si="4"/>
        <v>3.0000000000000001E-3</v>
      </c>
      <c r="BI12" s="74">
        <f t="shared" si="4"/>
        <v>3.0000000000000001E-3</v>
      </c>
      <c r="BJ12" s="74">
        <f t="shared" si="4"/>
        <v>3.0000000000000001E-3</v>
      </c>
      <c r="BK12" s="74">
        <f t="shared" si="4"/>
        <v>3.0000000000000001E-3</v>
      </c>
      <c r="BL12" s="76">
        <f t="shared" si="3"/>
        <v>0</v>
      </c>
    </row>
    <row r="13" spans="2:64" x14ac:dyDescent="0.3">
      <c r="B13" s="23" t="s">
        <v>77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1E-3</v>
      </c>
      <c r="S13" s="32">
        <v>0</v>
      </c>
      <c r="T13" s="32">
        <v>0.124</v>
      </c>
      <c r="U13" s="32">
        <v>0.112</v>
      </c>
      <c r="V13" s="32">
        <v>0.112</v>
      </c>
      <c r="W13" s="32">
        <v>7.0000000000000001E-3</v>
      </c>
      <c r="X13" s="32">
        <v>7.0000000000000001E-3</v>
      </c>
      <c r="Y13" s="32">
        <v>5.0000000000000001E-3</v>
      </c>
      <c r="Z13" s="32">
        <v>4.0000000000000001E-3</v>
      </c>
      <c r="AA13" s="32">
        <v>1.2999999999999999E-2</v>
      </c>
      <c r="AB13" s="32">
        <v>7.0000000000000001E-3</v>
      </c>
      <c r="AC13" s="32">
        <v>4.0000000000000001E-3</v>
      </c>
      <c r="AD13" s="32">
        <v>4.0000000000000001E-3</v>
      </c>
      <c r="AE13" s="32">
        <v>4.0000000000000001E-3</v>
      </c>
      <c r="AF13" s="32">
        <v>4.0000000000000001E-3</v>
      </c>
      <c r="AG13" s="32">
        <v>8.0000000000000002E-3</v>
      </c>
      <c r="AH13" s="32">
        <v>8.0000000000000002E-3</v>
      </c>
      <c r="AI13" s="32">
        <v>6.0000000000000001E-3</v>
      </c>
      <c r="AJ13" s="32">
        <v>6.0000000000000001E-3</v>
      </c>
      <c r="AK13" s="32">
        <v>6.0000000000000001E-3</v>
      </c>
      <c r="AL13" s="32">
        <v>6.0000000000000001E-3</v>
      </c>
      <c r="AM13" s="32">
        <v>6.0000000000000001E-3</v>
      </c>
      <c r="AN13" s="32">
        <v>6.0000000000000001E-3</v>
      </c>
      <c r="AO13" s="32">
        <v>6.0000000000000001E-3</v>
      </c>
      <c r="AP13" s="32">
        <v>6.0000000000000001E-3</v>
      </c>
      <c r="AQ13" s="32">
        <v>6.0000000000000001E-3</v>
      </c>
      <c r="AR13" s="32">
        <v>6.0000000000000001E-3</v>
      </c>
      <c r="AS13" s="32">
        <v>6.0000000000000001E-3</v>
      </c>
      <c r="AT13" s="32">
        <v>6.0000000000000001E-3</v>
      </c>
      <c r="AU13" s="32">
        <v>6.0000000000000001E-3</v>
      </c>
      <c r="AV13" s="32">
        <v>6.0000000000000001E-3</v>
      </c>
      <c r="AW13" s="32">
        <v>6.0000000000000001E-3</v>
      </c>
      <c r="AX13" s="32">
        <v>6.0000000000000001E-3</v>
      </c>
      <c r="AY13" s="32">
        <v>6.0000000000000001E-3</v>
      </c>
      <c r="AZ13" s="32">
        <v>6.0000000000000001E-3</v>
      </c>
      <c r="BA13" s="32">
        <v>6.0000000000000001E-3</v>
      </c>
      <c r="BB13" s="74">
        <f t="shared" si="4"/>
        <v>6.0000000000000001E-3</v>
      </c>
      <c r="BC13" s="74">
        <f t="shared" si="4"/>
        <v>6.0000000000000001E-3</v>
      </c>
      <c r="BD13" s="74">
        <f t="shared" si="4"/>
        <v>6.0000000000000001E-3</v>
      </c>
      <c r="BE13" s="74">
        <f t="shared" si="4"/>
        <v>6.0000000000000001E-3</v>
      </c>
      <c r="BF13" s="74">
        <f t="shared" si="4"/>
        <v>6.0000000000000001E-3</v>
      </c>
      <c r="BG13" s="74">
        <f t="shared" si="4"/>
        <v>6.0000000000000001E-3</v>
      </c>
      <c r="BH13" s="74">
        <f t="shared" si="4"/>
        <v>6.0000000000000001E-3</v>
      </c>
      <c r="BI13" s="74">
        <f t="shared" si="4"/>
        <v>6.0000000000000001E-3</v>
      </c>
      <c r="BJ13" s="74">
        <f t="shared" si="4"/>
        <v>6.0000000000000001E-3</v>
      </c>
      <c r="BK13" s="74">
        <f t="shared" si="4"/>
        <v>6.0000000000000001E-3</v>
      </c>
      <c r="BL13" s="76">
        <f t="shared" si="3"/>
        <v>0</v>
      </c>
    </row>
    <row r="14" spans="2:64" x14ac:dyDescent="0.3">
      <c r="B14" s="23" t="s">
        <v>63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74" t="str">
        <f t="shared" si="4"/>
        <v/>
      </c>
      <c r="BC14" s="74" t="str">
        <f t="shared" si="4"/>
        <v/>
      </c>
      <c r="BD14" s="74" t="str">
        <f t="shared" si="4"/>
        <v/>
      </c>
      <c r="BE14" s="74" t="str">
        <f t="shared" si="4"/>
        <v/>
      </c>
      <c r="BF14" s="74" t="str">
        <f t="shared" si="4"/>
        <v/>
      </c>
      <c r="BG14" s="74" t="str">
        <f t="shared" si="4"/>
        <v/>
      </c>
      <c r="BH14" s="74" t="str">
        <f t="shared" si="4"/>
        <v/>
      </c>
      <c r="BI14" s="74" t="str">
        <f t="shared" si="4"/>
        <v/>
      </c>
      <c r="BJ14" s="74" t="str">
        <f t="shared" si="4"/>
        <v/>
      </c>
      <c r="BK14" s="74" t="str">
        <f t="shared" si="4"/>
        <v/>
      </c>
      <c r="BL14" s="76" t="str">
        <f t="shared" si="3"/>
        <v/>
      </c>
    </row>
    <row r="15" spans="2:64" x14ac:dyDescent="0.3">
      <c r="B15" s="23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70"/>
      <c r="BC15" s="70"/>
      <c r="BD15" s="70"/>
      <c r="BE15" s="70"/>
      <c r="BF15" s="70"/>
      <c r="BG15" s="70"/>
      <c r="BH15" s="70"/>
      <c r="BI15" s="70"/>
      <c r="BJ15" s="70"/>
      <c r="BK15" s="74"/>
    </row>
    <row r="16" spans="2:64" x14ac:dyDescent="0.3">
      <c r="B16" s="25" t="s">
        <v>61</v>
      </c>
      <c r="C16" s="54">
        <f>SUM(C17:C24)</f>
        <v>4.4160000000000004</v>
      </c>
      <c r="D16" s="54">
        <f t="shared" ref="D16:BA16" si="5">SUM(D17:D24)</f>
        <v>5.101</v>
      </c>
      <c r="E16" s="54">
        <f t="shared" si="5"/>
        <v>5.6239999999999997</v>
      </c>
      <c r="F16" s="54">
        <f t="shared" si="5"/>
        <v>6.1029999999999998</v>
      </c>
      <c r="G16" s="54">
        <f t="shared" si="5"/>
        <v>6.9340000000000002</v>
      </c>
      <c r="H16" s="54">
        <f t="shared" si="5"/>
        <v>7.0109999999999992</v>
      </c>
      <c r="I16" s="54">
        <f t="shared" si="5"/>
        <v>6.2859999999999996</v>
      </c>
      <c r="J16" s="54">
        <f t="shared" si="5"/>
        <v>6.8129999999999997</v>
      </c>
      <c r="K16" s="54">
        <f t="shared" si="5"/>
        <v>5.0740000000000007</v>
      </c>
      <c r="L16" s="54">
        <f t="shared" si="5"/>
        <v>5.3490000000000002</v>
      </c>
      <c r="M16" s="54">
        <f t="shared" si="5"/>
        <v>5.9470000000000001</v>
      </c>
      <c r="N16" s="54">
        <f t="shared" si="5"/>
        <v>6.0499999999999989</v>
      </c>
      <c r="O16" s="54">
        <f t="shared" si="5"/>
        <v>6.077</v>
      </c>
      <c r="P16" s="54">
        <f t="shared" si="5"/>
        <v>6.4489999999999998</v>
      </c>
      <c r="Q16" s="54">
        <f t="shared" si="5"/>
        <v>6.0529999999999999</v>
      </c>
      <c r="R16" s="54">
        <f t="shared" si="5"/>
        <v>5.6909999999999998</v>
      </c>
      <c r="S16" s="54">
        <f t="shared" si="5"/>
        <v>5.87</v>
      </c>
      <c r="T16" s="54">
        <f t="shared" si="5"/>
        <v>5.8739999999999988</v>
      </c>
      <c r="U16" s="54">
        <f t="shared" si="5"/>
        <v>6.1180000000000003</v>
      </c>
      <c r="V16" s="54">
        <f t="shared" si="5"/>
        <v>5.5140000000000002</v>
      </c>
      <c r="W16" s="54">
        <f t="shared" si="5"/>
        <v>5.77</v>
      </c>
      <c r="X16" s="54">
        <f t="shared" si="5"/>
        <v>6.0249999999999995</v>
      </c>
      <c r="Y16" s="54">
        <f t="shared" si="5"/>
        <v>5.6259999999999994</v>
      </c>
      <c r="Z16" s="54">
        <f t="shared" si="5"/>
        <v>5.7730000000000006</v>
      </c>
      <c r="AA16" s="54">
        <f t="shared" si="5"/>
        <v>5.8119999999999994</v>
      </c>
      <c r="AB16" s="54">
        <f t="shared" si="5"/>
        <v>5.8260000000000005</v>
      </c>
      <c r="AC16" s="54">
        <f t="shared" si="5"/>
        <v>5.6549999999999994</v>
      </c>
      <c r="AD16" s="54">
        <f t="shared" si="5"/>
        <v>5.2729999999999997</v>
      </c>
      <c r="AE16" s="54">
        <f t="shared" si="5"/>
        <v>4.9359999999999999</v>
      </c>
      <c r="AF16" s="54">
        <f t="shared" si="5"/>
        <v>5.1790000000000003</v>
      </c>
      <c r="AG16" s="54">
        <f t="shared" si="5"/>
        <v>4.7409999999999997</v>
      </c>
      <c r="AH16" s="54">
        <f t="shared" si="5"/>
        <v>4.95</v>
      </c>
      <c r="AI16" s="54">
        <f t="shared" si="5"/>
        <v>4.9729999999999999</v>
      </c>
      <c r="AJ16" s="54">
        <f t="shared" si="5"/>
        <v>5.0739999999999998</v>
      </c>
      <c r="AK16" s="54">
        <f t="shared" si="5"/>
        <v>5.0879999999999992</v>
      </c>
      <c r="AL16" s="54">
        <f t="shared" si="5"/>
        <v>5.1289999999999996</v>
      </c>
      <c r="AM16" s="54">
        <f t="shared" si="5"/>
        <v>5.1579999999999995</v>
      </c>
      <c r="AN16" s="54">
        <f t="shared" si="5"/>
        <v>5.1789999999999994</v>
      </c>
      <c r="AO16" s="54">
        <f t="shared" si="5"/>
        <v>5.1950000000000003</v>
      </c>
      <c r="AP16" s="54">
        <f t="shared" si="5"/>
        <v>5.2110000000000003</v>
      </c>
      <c r="AQ16" s="54">
        <f t="shared" si="5"/>
        <v>5.2089999999999996</v>
      </c>
      <c r="AR16" s="54">
        <f t="shared" si="5"/>
        <v>5.2129999999999992</v>
      </c>
      <c r="AS16" s="54">
        <f t="shared" si="5"/>
        <v>5.2149999999999999</v>
      </c>
      <c r="AT16" s="54">
        <f t="shared" si="5"/>
        <v>5.218</v>
      </c>
      <c r="AU16" s="54">
        <f t="shared" si="5"/>
        <v>5.2190000000000003</v>
      </c>
      <c r="AV16" s="54">
        <f t="shared" si="5"/>
        <v>5.2210000000000001</v>
      </c>
      <c r="AW16" s="54">
        <f t="shared" si="5"/>
        <v>5.2210000000000001</v>
      </c>
      <c r="AX16" s="54">
        <f t="shared" si="5"/>
        <v>5.2220000000000004</v>
      </c>
      <c r="AY16" s="54">
        <f t="shared" si="5"/>
        <v>5.2219999999999995</v>
      </c>
      <c r="AZ16" s="54">
        <f t="shared" si="5"/>
        <v>5.2210000000000001</v>
      </c>
      <c r="BA16" s="54">
        <f t="shared" si="5"/>
        <v>5.2170000000000005</v>
      </c>
      <c r="BB16" s="78">
        <f t="shared" ref="BB16:BK16" si="6">SUM(BB17:BB24)</f>
        <v>5.2166228642788708</v>
      </c>
      <c r="BC16" s="78">
        <f t="shared" si="6"/>
        <v>5.2163877584230107</v>
      </c>
      <c r="BD16" s="78">
        <f t="shared" si="6"/>
        <v>5.2162951683443106</v>
      </c>
      <c r="BE16" s="78">
        <f t="shared" si="6"/>
        <v>5.2163455925872615</v>
      </c>
      <c r="BF16" s="78">
        <f t="shared" si="6"/>
        <v>5.2165395423624386</v>
      </c>
      <c r="BG16" s="78">
        <f t="shared" si="6"/>
        <v>5.2168775415812743</v>
      </c>
      <c r="BH16" s="78">
        <f t="shared" si="6"/>
        <v>5.2173601268920882</v>
      </c>
      <c r="BI16" s="78">
        <f t="shared" si="6"/>
        <v>5.217987847717418</v>
      </c>
      <c r="BJ16" s="78">
        <f t="shared" si="6"/>
        <v>5.2187612662926286</v>
      </c>
      <c r="BK16" s="78">
        <f t="shared" si="6"/>
        <v>5.2196809577058083</v>
      </c>
    </row>
    <row r="17" spans="2:64" x14ac:dyDescent="0.3">
      <c r="B17" s="23" t="s">
        <v>71</v>
      </c>
      <c r="C17" s="32">
        <v>2.66</v>
      </c>
      <c r="D17" s="32">
        <v>3.1520000000000001</v>
      </c>
      <c r="E17" s="32">
        <v>3.4279999999999999</v>
      </c>
      <c r="F17" s="32">
        <v>4.0599999999999996</v>
      </c>
      <c r="G17" s="32">
        <v>4.4180000000000001</v>
      </c>
      <c r="H17" s="32">
        <v>4.508</v>
      </c>
      <c r="I17" s="32">
        <v>3.8</v>
      </c>
      <c r="J17" s="32">
        <v>4.351</v>
      </c>
      <c r="K17" s="32">
        <v>3.3130000000000002</v>
      </c>
      <c r="L17" s="32">
        <v>3.3460000000000001</v>
      </c>
      <c r="M17" s="32">
        <v>3.5030000000000001</v>
      </c>
      <c r="N17" s="32">
        <v>3.613</v>
      </c>
      <c r="O17" s="32">
        <v>3.742</v>
      </c>
      <c r="P17" s="32">
        <v>4</v>
      </c>
      <c r="Q17" s="32">
        <v>3.504</v>
      </c>
      <c r="R17" s="32">
        <v>3.173</v>
      </c>
      <c r="S17" s="32">
        <v>3.1269999999999998</v>
      </c>
      <c r="T17" s="32">
        <v>3.1320000000000001</v>
      </c>
      <c r="U17" s="32">
        <v>3.246</v>
      </c>
      <c r="V17" s="32">
        <v>2.7669999999999999</v>
      </c>
      <c r="W17" s="32">
        <v>2.83</v>
      </c>
      <c r="X17" s="32">
        <v>3.129</v>
      </c>
      <c r="Y17" s="32">
        <v>2.8490000000000002</v>
      </c>
      <c r="Z17" s="32">
        <v>2.863</v>
      </c>
      <c r="AA17" s="32">
        <v>3.028</v>
      </c>
      <c r="AB17" s="32">
        <v>2.8639999999999999</v>
      </c>
      <c r="AC17" s="32">
        <v>2.8279999999999998</v>
      </c>
      <c r="AD17" s="32">
        <v>2.472</v>
      </c>
      <c r="AE17" s="32">
        <v>2.1960000000000002</v>
      </c>
      <c r="AF17" s="32">
        <v>2.3610000000000002</v>
      </c>
      <c r="AG17" s="32">
        <v>2.0150000000000001</v>
      </c>
      <c r="AH17" s="32">
        <v>2.16</v>
      </c>
      <c r="AI17" s="32">
        <v>2.23</v>
      </c>
      <c r="AJ17" s="32">
        <v>2.2879999999999998</v>
      </c>
      <c r="AK17" s="32">
        <v>2.2690000000000001</v>
      </c>
      <c r="AL17" s="32">
        <v>2.286</v>
      </c>
      <c r="AM17" s="32">
        <v>2.2959999999999998</v>
      </c>
      <c r="AN17" s="32">
        <v>2.3010000000000002</v>
      </c>
      <c r="AO17" s="32">
        <v>2.302</v>
      </c>
      <c r="AP17" s="32">
        <v>2.3029999999999999</v>
      </c>
      <c r="AQ17" s="32">
        <v>2.2970000000000002</v>
      </c>
      <c r="AR17" s="32">
        <v>2.2919999999999998</v>
      </c>
      <c r="AS17" s="32">
        <v>2.2869999999999999</v>
      </c>
      <c r="AT17" s="32">
        <v>2.282</v>
      </c>
      <c r="AU17" s="32">
        <v>2.2770000000000001</v>
      </c>
      <c r="AV17" s="32">
        <v>2.2719999999999998</v>
      </c>
      <c r="AW17" s="32">
        <v>2.2669999999999999</v>
      </c>
      <c r="AX17" s="32">
        <v>2.2610000000000001</v>
      </c>
      <c r="AY17" s="32">
        <v>2.2559999999999998</v>
      </c>
      <c r="AZ17" s="32">
        <v>2.25</v>
      </c>
      <c r="BA17" s="32">
        <v>2.2440000000000002</v>
      </c>
      <c r="BB17" s="74">
        <f>IFERROR(BA17*(1+$BL17),"")</f>
        <v>2.2384415452947564</v>
      </c>
      <c r="BC17" s="74">
        <f t="shared" ref="BC17:BK18" si="7">IFERROR(BB17*(1+$BL17),"")</f>
        <v>2.2328968590470479</v>
      </c>
      <c r="BD17" s="74">
        <f t="shared" si="7"/>
        <v>2.2273659071519969</v>
      </c>
      <c r="BE17" s="74">
        <f t="shared" si="7"/>
        <v>2.221848655589203</v>
      </c>
      <c r="BF17" s="74">
        <f t="shared" si="7"/>
        <v>2.2163450704225363</v>
      </c>
      <c r="BG17" s="74">
        <f t="shared" si="7"/>
        <v>2.2108551177999272</v>
      </c>
      <c r="BH17" s="74">
        <f t="shared" si="7"/>
        <v>2.205378763953159</v>
      </c>
      <c r="BI17" s="74">
        <f t="shared" si="7"/>
        <v>2.1999159751976598</v>
      </c>
      <c r="BJ17" s="74">
        <f t="shared" si="7"/>
        <v>2.1944667179322948</v>
      </c>
      <c r="BK17" s="74">
        <f t="shared" si="7"/>
        <v>2.1890309586391612</v>
      </c>
      <c r="BL17" s="76">
        <f>IFERROR((BA17/AV17)^(1/5)-1,"")</f>
        <v>-2.4770297260445773E-3</v>
      </c>
    </row>
    <row r="18" spans="2:64" x14ac:dyDescent="0.3">
      <c r="B18" s="23" t="s">
        <v>72</v>
      </c>
      <c r="C18" s="32">
        <v>1.2350000000000001</v>
      </c>
      <c r="D18" s="32">
        <v>1.3360000000000001</v>
      </c>
      <c r="E18" s="32">
        <v>1.5189999999999999</v>
      </c>
      <c r="F18" s="32">
        <v>1.29</v>
      </c>
      <c r="G18" s="32">
        <v>1.673</v>
      </c>
      <c r="H18" s="32">
        <v>1.589</v>
      </c>
      <c r="I18" s="32">
        <v>1.5429999999999999</v>
      </c>
      <c r="J18" s="32">
        <v>1.4470000000000001</v>
      </c>
      <c r="K18" s="32">
        <v>0.91700000000000004</v>
      </c>
      <c r="L18" s="32">
        <v>1.0189999999999999</v>
      </c>
      <c r="M18" s="32">
        <v>1.0229999999999999</v>
      </c>
      <c r="N18" s="32">
        <v>1</v>
      </c>
      <c r="O18" s="32">
        <v>1.01</v>
      </c>
      <c r="P18" s="32">
        <v>0.98</v>
      </c>
      <c r="Q18" s="32">
        <v>0.94199999999999995</v>
      </c>
      <c r="R18" s="32">
        <v>0.94399999999999995</v>
      </c>
      <c r="S18" s="32">
        <v>0.92700000000000005</v>
      </c>
      <c r="T18" s="32">
        <v>0.89100000000000001</v>
      </c>
      <c r="U18" s="32">
        <v>0.83199999999999996</v>
      </c>
      <c r="V18" s="32">
        <v>0.751</v>
      </c>
      <c r="W18" s="32">
        <v>0.77900000000000003</v>
      </c>
      <c r="X18" s="32">
        <v>0.71099999999999997</v>
      </c>
      <c r="Y18" s="32">
        <v>0.505</v>
      </c>
      <c r="Z18" s="32">
        <v>0.43099999999999999</v>
      </c>
      <c r="AA18" s="32">
        <v>0.377</v>
      </c>
      <c r="AB18" s="32">
        <v>0.48799999999999999</v>
      </c>
      <c r="AC18" s="32">
        <v>0.54900000000000004</v>
      </c>
      <c r="AD18" s="32">
        <v>0.501</v>
      </c>
      <c r="AE18" s="32">
        <v>0.49</v>
      </c>
      <c r="AF18" s="32">
        <v>0.53300000000000003</v>
      </c>
      <c r="AG18" s="32">
        <v>0.50600000000000001</v>
      </c>
      <c r="AH18" s="32">
        <v>0.378</v>
      </c>
      <c r="AI18" s="32">
        <v>0.374</v>
      </c>
      <c r="AJ18" s="32">
        <v>0.36799999999999999</v>
      </c>
      <c r="AK18" s="32">
        <v>0.35899999999999999</v>
      </c>
      <c r="AL18" s="32">
        <v>0.35</v>
      </c>
      <c r="AM18" s="32">
        <v>0.34100000000000003</v>
      </c>
      <c r="AN18" s="32">
        <v>0.33100000000000002</v>
      </c>
      <c r="AO18" s="32">
        <v>0.32200000000000001</v>
      </c>
      <c r="AP18" s="32">
        <v>0.313</v>
      </c>
      <c r="AQ18" s="32">
        <v>0.30399999999999999</v>
      </c>
      <c r="AR18" s="32">
        <v>0.29599999999999999</v>
      </c>
      <c r="AS18" s="32">
        <v>0.28899999999999998</v>
      </c>
      <c r="AT18" s="32">
        <v>0.28299999999999997</v>
      </c>
      <c r="AU18" s="32">
        <v>0.27700000000000002</v>
      </c>
      <c r="AV18" s="32">
        <v>0.27300000000000002</v>
      </c>
      <c r="AW18" s="32">
        <v>0.26800000000000002</v>
      </c>
      <c r="AX18" s="32">
        <v>0.26500000000000001</v>
      </c>
      <c r="AY18" s="32">
        <v>0.26200000000000001</v>
      </c>
      <c r="AZ18" s="32">
        <v>0.26</v>
      </c>
      <c r="BA18" s="32">
        <v>0.25800000000000001</v>
      </c>
      <c r="BB18" s="74">
        <f>IFERROR(BA18*(1+$BL18),"")</f>
        <v>0.25510038717096767</v>
      </c>
      <c r="BC18" s="74">
        <f t="shared" si="7"/>
        <v>0.25223336253789769</v>
      </c>
      <c r="BD18" s="74">
        <f t="shared" si="7"/>
        <v>0.24939855984826648</v>
      </c>
      <c r="BE18" s="74">
        <f t="shared" si="7"/>
        <v>0.24659561696579274</v>
      </c>
      <c r="BF18" s="74">
        <f t="shared" si="7"/>
        <v>0.24382417582417587</v>
      </c>
      <c r="BG18" s="74">
        <f t="shared" si="7"/>
        <v>0.24108388238135411</v>
      </c>
      <c r="BH18" s="74">
        <f t="shared" si="7"/>
        <v>0.23837438657427701</v>
      </c>
      <c r="BI18" s="74">
        <f t="shared" si="7"/>
        <v>0.23569534227418598</v>
      </c>
      <c r="BJ18" s="74">
        <f t="shared" si="7"/>
        <v>0.23304640724239761</v>
      </c>
      <c r="BK18" s="74">
        <f t="shared" si="7"/>
        <v>0.23042724308658386</v>
      </c>
      <c r="BL18" s="76">
        <f t="shared" ref="BL18:BL24" si="8">IFERROR((BA18/AV18)^(1/5)-1,"")</f>
        <v>-1.1238809414854001E-2</v>
      </c>
    </row>
    <row r="19" spans="2:64" x14ac:dyDescent="0.3">
      <c r="B19" s="23" t="s">
        <v>73</v>
      </c>
      <c r="C19" s="32">
        <v>3.6999999999999998E-2</v>
      </c>
      <c r="D19" s="32">
        <v>0.05</v>
      </c>
      <c r="E19" s="32">
        <v>0.06</v>
      </c>
      <c r="F19" s="32">
        <v>7.0999999999999994E-2</v>
      </c>
      <c r="G19" s="32">
        <v>8.6999999999999994E-2</v>
      </c>
      <c r="H19" s="32">
        <v>0.108</v>
      </c>
      <c r="I19" s="32">
        <v>0.114</v>
      </c>
      <c r="J19" s="32">
        <v>0.14599999999999999</v>
      </c>
      <c r="K19" s="32">
        <v>0.157</v>
      </c>
      <c r="L19" s="32">
        <v>0.21299999999999999</v>
      </c>
      <c r="M19" s="32">
        <v>0.252</v>
      </c>
      <c r="N19" s="32">
        <v>0.26500000000000001</v>
      </c>
      <c r="O19" s="32">
        <v>0.27400000000000002</v>
      </c>
      <c r="P19" s="32">
        <v>0.308</v>
      </c>
      <c r="Q19" s="32">
        <v>0.33700000000000002</v>
      </c>
      <c r="R19" s="32">
        <v>0.35599999999999998</v>
      </c>
      <c r="S19" s="32">
        <v>0.51300000000000001</v>
      </c>
      <c r="T19" s="32">
        <v>0.47</v>
      </c>
      <c r="U19" s="32">
        <v>0.41699999999999998</v>
      </c>
      <c r="V19" s="32">
        <v>0.442</v>
      </c>
      <c r="W19" s="32">
        <v>0.45600000000000002</v>
      </c>
      <c r="X19" s="32">
        <v>0.47399999999999998</v>
      </c>
      <c r="Y19" s="32">
        <v>0.57199999999999995</v>
      </c>
      <c r="Z19" s="32">
        <v>0.61299999999999999</v>
      </c>
      <c r="AA19" s="32">
        <v>0.56599999999999995</v>
      </c>
      <c r="AB19" s="32">
        <v>0.54600000000000004</v>
      </c>
      <c r="AC19" s="32">
        <v>0.52300000000000002</v>
      </c>
      <c r="AD19" s="32">
        <v>0.53400000000000003</v>
      </c>
      <c r="AE19" s="32">
        <v>0.54900000000000004</v>
      </c>
      <c r="AF19" s="32">
        <v>0.57799999999999996</v>
      </c>
      <c r="AG19" s="32">
        <v>0.53100000000000003</v>
      </c>
      <c r="AH19" s="32">
        <v>0.55300000000000005</v>
      </c>
      <c r="AI19" s="32">
        <v>0.52400000000000002</v>
      </c>
      <c r="AJ19" s="32">
        <v>0.53200000000000003</v>
      </c>
      <c r="AK19" s="32">
        <v>0.54</v>
      </c>
      <c r="AL19" s="32">
        <v>0.54900000000000004</v>
      </c>
      <c r="AM19" s="32">
        <v>0.55700000000000005</v>
      </c>
      <c r="AN19" s="32">
        <v>0.56499999999999995</v>
      </c>
      <c r="AO19" s="32">
        <v>0.57199999999999995</v>
      </c>
      <c r="AP19" s="32">
        <v>0.57899999999999996</v>
      </c>
      <c r="AQ19" s="32">
        <v>0.58099999999999996</v>
      </c>
      <c r="AR19" s="32">
        <v>0.58399999999999996</v>
      </c>
      <c r="AS19" s="32">
        <v>0.58599999999999997</v>
      </c>
      <c r="AT19" s="32">
        <v>0.58799999999999997</v>
      </c>
      <c r="AU19" s="32">
        <v>0.58899999999999997</v>
      </c>
      <c r="AV19" s="32">
        <v>0.59</v>
      </c>
      <c r="AW19" s="32">
        <v>0.59</v>
      </c>
      <c r="AX19" s="32">
        <v>0.59</v>
      </c>
      <c r="AY19" s="32">
        <v>0.58899999999999997</v>
      </c>
      <c r="AZ19" s="32">
        <v>0.58799999999999997</v>
      </c>
      <c r="BA19" s="32">
        <v>0.58599999999999997</v>
      </c>
      <c r="BB19" s="74">
        <f t="shared" ref="BB19:BK24" si="9">IFERROR(BA19*(1+$BL19),"")</f>
        <v>0.58520326013867263</v>
      </c>
      <c r="BC19" s="74">
        <f t="shared" si="9"/>
        <v>0.58440760354425081</v>
      </c>
      <c r="BD19" s="74">
        <f t="shared" si="9"/>
        <v>0.58361302874389842</v>
      </c>
      <c r="BE19" s="74">
        <f t="shared" si="9"/>
        <v>0.58281953426678201</v>
      </c>
      <c r="BF19" s="74">
        <f t="shared" si="9"/>
        <v>0.58202711864406775</v>
      </c>
      <c r="BG19" s="74">
        <f t="shared" si="9"/>
        <v>0.58123578040891888</v>
      </c>
      <c r="BH19" s="74">
        <f t="shared" si="9"/>
        <v>0.58044551809649314</v>
      </c>
      <c r="BI19" s="74">
        <f t="shared" si="9"/>
        <v>0.57965633024393981</v>
      </c>
      <c r="BJ19" s="74">
        <f t="shared" si="9"/>
        <v>0.57886821539039701</v>
      </c>
      <c r="BK19" s="74">
        <f t="shared" si="9"/>
        <v>0.57808117207698928</v>
      </c>
      <c r="BL19" s="76">
        <f t="shared" si="8"/>
        <v>-1.3596243367360872E-3</v>
      </c>
    </row>
    <row r="20" spans="2:64" x14ac:dyDescent="0.3">
      <c r="B20" s="65" t="s">
        <v>225</v>
      </c>
      <c r="C20" s="32">
        <v>0.48399999999999999</v>
      </c>
      <c r="D20" s="32">
        <v>0.56299999999999994</v>
      </c>
      <c r="E20" s="32">
        <v>0.61699999999999999</v>
      </c>
      <c r="F20" s="32">
        <v>0.68200000000000005</v>
      </c>
      <c r="G20" s="32">
        <v>0.75600000000000001</v>
      </c>
      <c r="H20" s="32">
        <v>0.80600000000000005</v>
      </c>
      <c r="I20" s="32">
        <v>0.82899999999999996</v>
      </c>
      <c r="J20" s="32">
        <v>0.86399999999999999</v>
      </c>
      <c r="K20" s="32">
        <v>0.67</v>
      </c>
      <c r="L20" s="32">
        <v>0.72299999999999998</v>
      </c>
      <c r="M20" s="32">
        <v>0.77200000000000002</v>
      </c>
      <c r="N20" s="32">
        <v>0.8</v>
      </c>
      <c r="O20" s="32">
        <v>0.85299999999999998</v>
      </c>
      <c r="P20" s="32">
        <v>0.88500000000000001</v>
      </c>
      <c r="Q20" s="32">
        <v>0.87</v>
      </c>
      <c r="R20" s="32">
        <v>0.84599999999999997</v>
      </c>
      <c r="S20" s="32">
        <v>0.88800000000000001</v>
      </c>
      <c r="T20" s="32">
        <v>0.95499999999999996</v>
      </c>
      <c r="U20" s="32">
        <v>0.99399999999999999</v>
      </c>
      <c r="V20" s="32">
        <v>0.96599999999999997</v>
      </c>
      <c r="W20" s="32">
        <v>0.999</v>
      </c>
      <c r="X20" s="32">
        <v>1.0169999999999999</v>
      </c>
      <c r="Y20" s="32">
        <v>0.94</v>
      </c>
      <c r="Z20" s="32">
        <v>0.96599999999999997</v>
      </c>
      <c r="AA20" s="32">
        <v>1.0009999999999999</v>
      </c>
      <c r="AB20" s="32">
        <v>1.0580000000000001</v>
      </c>
      <c r="AC20" s="32">
        <v>1.101</v>
      </c>
      <c r="AD20" s="32">
        <v>1.1080000000000001</v>
      </c>
      <c r="AE20" s="32">
        <v>1.0680000000000001</v>
      </c>
      <c r="AF20" s="32">
        <v>1.008</v>
      </c>
      <c r="AG20" s="32">
        <v>0.95699999999999996</v>
      </c>
      <c r="AH20" s="32">
        <v>1.006</v>
      </c>
      <c r="AI20" s="32">
        <v>0.998</v>
      </c>
      <c r="AJ20" s="32">
        <v>1.0269999999999999</v>
      </c>
      <c r="AK20" s="32">
        <v>1.044</v>
      </c>
      <c r="AL20" s="32">
        <v>1.0569999999999999</v>
      </c>
      <c r="AM20" s="32">
        <v>1.0660000000000001</v>
      </c>
      <c r="AN20" s="32">
        <v>1.073</v>
      </c>
      <c r="AO20" s="32">
        <v>1.079</v>
      </c>
      <c r="AP20" s="32">
        <v>1.085</v>
      </c>
      <c r="AQ20" s="32">
        <v>1.085</v>
      </c>
      <c r="AR20" s="32">
        <v>1.087</v>
      </c>
      <c r="AS20" s="32">
        <v>1.0880000000000001</v>
      </c>
      <c r="AT20" s="32">
        <v>1.089</v>
      </c>
      <c r="AU20" s="32">
        <v>1.0900000000000001</v>
      </c>
      <c r="AV20" s="32">
        <v>1.0900000000000001</v>
      </c>
      <c r="AW20" s="32">
        <v>1.0900000000000001</v>
      </c>
      <c r="AX20" s="32">
        <v>1.0900000000000001</v>
      </c>
      <c r="AY20" s="32">
        <v>1.089</v>
      </c>
      <c r="AZ20" s="32">
        <v>1.0880000000000001</v>
      </c>
      <c r="BA20" s="32">
        <v>1.085</v>
      </c>
      <c r="BB20" s="74">
        <f t="shared" si="9"/>
        <v>1.0840027556672653</v>
      </c>
      <c r="BC20" s="74">
        <f t="shared" si="9"/>
        <v>1.0830064279209448</v>
      </c>
      <c r="BD20" s="74">
        <f t="shared" si="9"/>
        <v>1.0820110159185861</v>
      </c>
      <c r="BE20" s="74">
        <f t="shared" si="9"/>
        <v>1.0810165188185112</v>
      </c>
      <c r="BF20" s="74">
        <f t="shared" si="9"/>
        <v>1.0800229357798161</v>
      </c>
      <c r="BG20" s="74">
        <f t="shared" si="9"/>
        <v>1.0790302659623694</v>
      </c>
      <c r="BH20" s="74">
        <f t="shared" si="9"/>
        <v>1.0780385085268118</v>
      </c>
      <c r="BI20" s="74">
        <f t="shared" si="9"/>
        <v>1.0770476626345555</v>
      </c>
      <c r="BJ20" s="74">
        <f t="shared" si="9"/>
        <v>1.0760577274477838</v>
      </c>
      <c r="BK20" s="74">
        <f t="shared" si="9"/>
        <v>1.0750687021294496</v>
      </c>
      <c r="BL20" s="76">
        <f t="shared" si="8"/>
        <v>-9.1911920067699882E-4</v>
      </c>
    </row>
    <row r="21" spans="2:64" x14ac:dyDescent="0.3">
      <c r="B21" s="23" t="s">
        <v>226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1E-3</v>
      </c>
      <c r="AA21" s="32">
        <v>1E-3</v>
      </c>
      <c r="AB21" s="32">
        <v>1E-3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  <c r="AY21" s="32">
        <v>0</v>
      </c>
      <c r="AZ21" s="32">
        <v>0</v>
      </c>
      <c r="BA21" s="32">
        <v>0</v>
      </c>
      <c r="BB21" s="74" t="str">
        <f t="shared" si="9"/>
        <v/>
      </c>
      <c r="BC21" s="74" t="str">
        <f t="shared" si="9"/>
        <v/>
      </c>
      <c r="BD21" s="74" t="str">
        <f t="shared" si="9"/>
        <v/>
      </c>
      <c r="BE21" s="74" t="str">
        <f t="shared" si="9"/>
        <v/>
      </c>
      <c r="BF21" s="74" t="str">
        <f t="shared" si="9"/>
        <v/>
      </c>
      <c r="BG21" s="74" t="str">
        <f t="shared" si="9"/>
        <v/>
      </c>
      <c r="BH21" s="74" t="str">
        <f t="shared" si="9"/>
        <v/>
      </c>
      <c r="BI21" s="74" t="str">
        <f t="shared" si="9"/>
        <v/>
      </c>
      <c r="BJ21" s="74" t="str">
        <f t="shared" si="9"/>
        <v/>
      </c>
      <c r="BK21" s="74" t="str">
        <f t="shared" si="9"/>
        <v/>
      </c>
      <c r="BL21" s="76" t="str">
        <f t="shared" si="8"/>
        <v/>
      </c>
    </row>
    <row r="22" spans="2:64" x14ac:dyDescent="0.3">
      <c r="B22" s="23" t="s">
        <v>75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7.0000000000000001E-3</v>
      </c>
      <c r="T22" s="32">
        <v>7.0000000000000001E-3</v>
      </c>
      <c r="U22" s="32">
        <v>0</v>
      </c>
      <c r="V22" s="32">
        <v>0</v>
      </c>
      <c r="W22" s="32">
        <v>0</v>
      </c>
      <c r="X22" s="32">
        <v>0</v>
      </c>
      <c r="Y22" s="32">
        <v>2E-3</v>
      </c>
      <c r="Z22" s="32">
        <v>0</v>
      </c>
      <c r="AA22" s="32">
        <v>2E-3</v>
      </c>
      <c r="AB22" s="32">
        <v>1.7000000000000001E-2</v>
      </c>
      <c r="AC22" s="32">
        <v>4.9000000000000002E-2</v>
      </c>
      <c r="AD22" s="32">
        <v>4.0000000000000001E-3</v>
      </c>
      <c r="AE22" s="32">
        <v>1E-3</v>
      </c>
      <c r="AF22" s="32">
        <v>0</v>
      </c>
      <c r="AG22" s="32">
        <v>2E-3</v>
      </c>
      <c r="AH22" s="32">
        <v>2E-3</v>
      </c>
      <c r="AI22" s="32">
        <v>2E-3</v>
      </c>
      <c r="AJ22" s="32">
        <v>2E-3</v>
      </c>
      <c r="AK22" s="32">
        <v>2E-3</v>
      </c>
      <c r="AL22" s="32">
        <v>2E-3</v>
      </c>
      <c r="AM22" s="32">
        <v>2E-3</v>
      </c>
      <c r="AN22" s="32">
        <v>2E-3</v>
      </c>
      <c r="AO22" s="32">
        <v>2E-3</v>
      </c>
      <c r="AP22" s="32">
        <v>2E-3</v>
      </c>
      <c r="AQ22" s="32">
        <v>2E-3</v>
      </c>
      <c r="AR22" s="32">
        <v>3.0000000000000001E-3</v>
      </c>
      <c r="AS22" s="32">
        <v>3.0000000000000001E-3</v>
      </c>
      <c r="AT22" s="32">
        <v>3.0000000000000001E-3</v>
      </c>
      <c r="AU22" s="32">
        <v>3.0000000000000001E-3</v>
      </c>
      <c r="AV22" s="32">
        <v>3.0000000000000001E-3</v>
      </c>
      <c r="AW22" s="32">
        <v>3.0000000000000001E-3</v>
      </c>
      <c r="AX22" s="32">
        <v>3.0000000000000001E-3</v>
      </c>
      <c r="AY22" s="32">
        <v>3.0000000000000001E-3</v>
      </c>
      <c r="AZ22" s="32">
        <v>3.0000000000000001E-3</v>
      </c>
      <c r="BA22" s="32">
        <v>3.0000000000000001E-3</v>
      </c>
      <c r="BB22" s="74">
        <f t="shared" si="9"/>
        <v>3.0000000000000001E-3</v>
      </c>
      <c r="BC22" s="74">
        <f t="shared" si="9"/>
        <v>3.0000000000000001E-3</v>
      </c>
      <c r="BD22" s="74">
        <f t="shared" si="9"/>
        <v>3.0000000000000001E-3</v>
      </c>
      <c r="BE22" s="74">
        <f t="shared" si="9"/>
        <v>3.0000000000000001E-3</v>
      </c>
      <c r="BF22" s="74">
        <f t="shared" si="9"/>
        <v>3.0000000000000001E-3</v>
      </c>
      <c r="BG22" s="74">
        <f t="shared" si="9"/>
        <v>3.0000000000000001E-3</v>
      </c>
      <c r="BH22" s="74">
        <f t="shared" si="9"/>
        <v>3.0000000000000001E-3</v>
      </c>
      <c r="BI22" s="74">
        <f t="shared" si="9"/>
        <v>3.0000000000000001E-3</v>
      </c>
      <c r="BJ22" s="74">
        <f t="shared" si="9"/>
        <v>3.0000000000000001E-3</v>
      </c>
      <c r="BK22" s="74">
        <f t="shared" si="9"/>
        <v>3.0000000000000001E-3</v>
      </c>
      <c r="BL22" s="76">
        <f t="shared" si="8"/>
        <v>0</v>
      </c>
    </row>
    <row r="23" spans="2:64" x14ac:dyDescent="0.3">
      <c r="B23" s="23" t="s">
        <v>77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5.0000000000000001E-3</v>
      </c>
      <c r="K23" s="32">
        <v>1.7000000000000001E-2</v>
      </c>
      <c r="L23" s="32">
        <v>4.8000000000000001E-2</v>
      </c>
      <c r="M23" s="32">
        <v>0.39700000000000002</v>
      </c>
      <c r="N23" s="32">
        <v>0.372</v>
      </c>
      <c r="O23" s="32">
        <v>0.19800000000000001</v>
      </c>
      <c r="P23" s="32">
        <v>0.27600000000000002</v>
      </c>
      <c r="Q23" s="32">
        <v>0.4</v>
      </c>
      <c r="R23" s="32">
        <v>0.372</v>
      </c>
      <c r="S23" s="32">
        <v>0.40799999999999997</v>
      </c>
      <c r="T23" s="32">
        <v>0.41899999999999998</v>
      </c>
      <c r="U23" s="32">
        <v>0.629</v>
      </c>
      <c r="V23" s="32">
        <v>0.58799999999999997</v>
      </c>
      <c r="W23" s="32">
        <v>0.70599999999999996</v>
      </c>
      <c r="X23" s="32">
        <v>0.69399999999999995</v>
      </c>
      <c r="Y23" s="32">
        <v>0.75800000000000001</v>
      </c>
      <c r="Z23" s="32">
        <v>0.89900000000000002</v>
      </c>
      <c r="AA23" s="32">
        <v>0.83699999999999997</v>
      </c>
      <c r="AB23" s="32">
        <v>0.85199999999999998</v>
      </c>
      <c r="AC23" s="32">
        <v>0.60499999999999998</v>
      </c>
      <c r="AD23" s="32">
        <v>0.65400000000000003</v>
      </c>
      <c r="AE23" s="32">
        <v>0.63200000000000001</v>
      </c>
      <c r="AF23" s="32">
        <v>0.69899999999999995</v>
      </c>
      <c r="AG23" s="32">
        <v>0.73</v>
      </c>
      <c r="AH23" s="32">
        <v>0.85099999999999998</v>
      </c>
      <c r="AI23" s="32">
        <v>0.84499999999999997</v>
      </c>
      <c r="AJ23" s="32">
        <v>0.85699999999999998</v>
      </c>
      <c r="AK23" s="32">
        <v>0.874</v>
      </c>
      <c r="AL23" s="32">
        <v>0.88500000000000001</v>
      </c>
      <c r="AM23" s="32">
        <v>0.89600000000000002</v>
      </c>
      <c r="AN23" s="32">
        <v>0.90700000000000003</v>
      </c>
      <c r="AO23" s="32">
        <v>0.91800000000000004</v>
      </c>
      <c r="AP23" s="32">
        <v>0.92900000000000005</v>
      </c>
      <c r="AQ23" s="32">
        <v>0.94</v>
      </c>
      <c r="AR23" s="32">
        <v>0.95099999999999996</v>
      </c>
      <c r="AS23" s="32">
        <v>0.96199999999999997</v>
      </c>
      <c r="AT23" s="32">
        <v>0.97299999999999998</v>
      </c>
      <c r="AU23" s="32">
        <v>0.98299999999999998</v>
      </c>
      <c r="AV23" s="32">
        <v>0.99299999999999999</v>
      </c>
      <c r="AW23" s="32">
        <v>1.0029999999999999</v>
      </c>
      <c r="AX23" s="32">
        <v>1.0129999999999999</v>
      </c>
      <c r="AY23" s="32">
        <v>1.0229999999999999</v>
      </c>
      <c r="AZ23" s="32">
        <v>1.032</v>
      </c>
      <c r="BA23" s="32">
        <v>1.0409999999999999</v>
      </c>
      <c r="BB23" s="74">
        <f t="shared" si="9"/>
        <v>1.0508749160072082</v>
      </c>
      <c r="BC23" s="74">
        <f t="shared" si="9"/>
        <v>1.0608435053728693</v>
      </c>
      <c r="BD23" s="74">
        <f t="shared" si="9"/>
        <v>1.0709066566815624</v>
      </c>
      <c r="BE23" s="74">
        <f t="shared" si="9"/>
        <v>1.0810652669469714</v>
      </c>
      <c r="BF23" s="74">
        <f t="shared" si="9"/>
        <v>1.0913202416918433</v>
      </c>
      <c r="BG23" s="74">
        <f t="shared" si="9"/>
        <v>1.1016724950287051</v>
      </c>
      <c r="BH23" s="74">
        <f t="shared" si="9"/>
        <v>1.112122949741347</v>
      </c>
      <c r="BI23" s="74">
        <f t="shared" si="9"/>
        <v>1.1226725373670765</v>
      </c>
      <c r="BJ23" s="74">
        <f t="shared" si="9"/>
        <v>1.1333221982797559</v>
      </c>
      <c r="BK23" s="74">
        <f t="shared" si="9"/>
        <v>1.1440728817736245</v>
      </c>
      <c r="BL23" s="76">
        <f t="shared" si="8"/>
        <v>9.4859904007764673E-3</v>
      </c>
    </row>
    <row r="24" spans="2:64" x14ac:dyDescent="0.3">
      <c r="B24" s="23" t="s">
        <v>63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0</v>
      </c>
      <c r="AW24" s="32">
        <v>0</v>
      </c>
      <c r="AX24" s="32">
        <v>0</v>
      </c>
      <c r="AY24" s="32">
        <v>0</v>
      </c>
      <c r="AZ24" s="32">
        <v>0</v>
      </c>
      <c r="BA24" s="32">
        <v>0</v>
      </c>
      <c r="BB24" s="74" t="str">
        <f t="shared" si="9"/>
        <v/>
      </c>
      <c r="BC24" s="74" t="str">
        <f t="shared" si="9"/>
        <v/>
      </c>
      <c r="BD24" s="74" t="str">
        <f t="shared" si="9"/>
        <v/>
      </c>
      <c r="BE24" s="74" t="str">
        <f t="shared" si="9"/>
        <v/>
      </c>
      <c r="BF24" s="74" t="str">
        <f t="shared" si="9"/>
        <v/>
      </c>
      <c r="BG24" s="74" t="str">
        <f t="shared" si="9"/>
        <v/>
      </c>
      <c r="BH24" s="74" t="str">
        <f t="shared" si="9"/>
        <v/>
      </c>
      <c r="BI24" s="74" t="str">
        <f t="shared" si="9"/>
        <v/>
      </c>
      <c r="BJ24" s="74" t="str">
        <f t="shared" si="9"/>
        <v/>
      </c>
      <c r="BK24" s="74" t="str">
        <f t="shared" si="9"/>
        <v/>
      </c>
      <c r="BL24" s="76" t="str">
        <f t="shared" si="8"/>
        <v/>
      </c>
    </row>
    <row r="25" spans="2:64" x14ac:dyDescent="0.3">
      <c r="B25" s="23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70"/>
      <c r="BC25" s="70"/>
      <c r="BD25" s="70"/>
      <c r="BE25" s="70"/>
      <c r="BF25" s="70"/>
      <c r="BG25" s="70"/>
      <c r="BH25" s="70"/>
      <c r="BI25" s="70"/>
      <c r="BJ25" s="70"/>
      <c r="BK25" s="74"/>
    </row>
    <row r="26" spans="2:64" x14ac:dyDescent="0.3">
      <c r="B26" s="25" t="s">
        <v>60</v>
      </c>
      <c r="C26" s="54">
        <f>SUM(C27:C34)-C29</f>
        <v>5.6529999999999996</v>
      </c>
      <c r="D26" s="54">
        <f t="shared" ref="D26:BK26" si="10">SUM(D27:D34)-D29</f>
        <v>6.6660000000000004</v>
      </c>
      <c r="E26" s="54">
        <f t="shared" si="10"/>
        <v>13.691999999999998</v>
      </c>
      <c r="F26" s="54">
        <f t="shared" si="10"/>
        <v>15.989000000000001</v>
      </c>
      <c r="G26" s="54">
        <f t="shared" si="10"/>
        <v>22.351999999999997</v>
      </c>
      <c r="H26" s="54">
        <f t="shared" si="10"/>
        <v>20.227</v>
      </c>
      <c r="I26" s="54">
        <f t="shared" si="10"/>
        <v>21.728000000000002</v>
      </c>
      <c r="J26" s="54">
        <f t="shared" si="10"/>
        <v>24.861000000000001</v>
      </c>
      <c r="K26" s="54">
        <f t="shared" si="10"/>
        <v>27.407999999999998</v>
      </c>
      <c r="L26" s="54">
        <f t="shared" si="10"/>
        <v>31.597000000000001</v>
      </c>
      <c r="M26" s="54">
        <f t="shared" si="10"/>
        <v>34.412999999999997</v>
      </c>
      <c r="N26" s="54">
        <f t="shared" si="10"/>
        <v>34.23899999999999</v>
      </c>
      <c r="O26" s="54">
        <f t="shared" si="10"/>
        <v>35.754999999999995</v>
      </c>
      <c r="P26" s="54">
        <f t="shared" si="10"/>
        <v>37.167000000000002</v>
      </c>
      <c r="Q26" s="54">
        <f t="shared" si="10"/>
        <v>38.975999999999999</v>
      </c>
      <c r="R26" s="54">
        <f t="shared" si="10"/>
        <v>39.939000000000007</v>
      </c>
      <c r="S26" s="54">
        <f t="shared" si="10"/>
        <v>41.338000000000008</v>
      </c>
      <c r="T26" s="54">
        <f t="shared" si="10"/>
        <v>44.915000000000013</v>
      </c>
      <c r="U26" s="54">
        <f t="shared" si="10"/>
        <v>44.137999999999991</v>
      </c>
      <c r="V26" s="54">
        <f t="shared" si="10"/>
        <v>46.107999999999997</v>
      </c>
      <c r="W26" s="54">
        <f t="shared" si="10"/>
        <v>49.618999999999978</v>
      </c>
      <c r="X26" s="54">
        <f t="shared" si="10"/>
        <v>52.309999999999988</v>
      </c>
      <c r="Y26" s="54">
        <f t="shared" si="10"/>
        <v>52.917999999999999</v>
      </c>
      <c r="Z26" s="54">
        <f t="shared" si="10"/>
        <v>54.435000000000002</v>
      </c>
      <c r="AA26" s="54">
        <f t="shared" si="10"/>
        <v>54.832999999999998</v>
      </c>
      <c r="AB26" s="54">
        <f t="shared" si="10"/>
        <v>56.146000000000008</v>
      </c>
      <c r="AC26" s="54">
        <f t="shared" si="10"/>
        <v>60.077999999999996</v>
      </c>
      <c r="AD26" s="54">
        <f t="shared" si="10"/>
        <v>62.563000000000009</v>
      </c>
      <c r="AE26" s="54">
        <f t="shared" si="10"/>
        <v>63.317000000000007</v>
      </c>
      <c r="AF26" s="54">
        <f t="shared" si="10"/>
        <v>63.204000000000008</v>
      </c>
      <c r="AG26" s="54">
        <f t="shared" si="10"/>
        <v>59.946000000000005</v>
      </c>
      <c r="AH26" s="54">
        <f t="shared" si="10"/>
        <v>65.705999999999989</v>
      </c>
      <c r="AI26" s="54">
        <f t="shared" si="10"/>
        <v>66.067000000000007</v>
      </c>
      <c r="AJ26" s="54">
        <f t="shared" si="10"/>
        <v>66.646000000000001</v>
      </c>
      <c r="AK26" s="54">
        <f t="shared" si="10"/>
        <v>68.935000000000002</v>
      </c>
      <c r="AL26" s="54">
        <f t="shared" si="10"/>
        <v>70.387</v>
      </c>
      <c r="AM26" s="54">
        <f t="shared" si="10"/>
        <v>71.208999999999989</v>
      </c>
      <c r="AN26" s="54">
        <f t="shared" si="10"/>
        <v>72.062000000000012</v>
      </c>
      <c r="AO26" s="54">
        <f t="shared" si="10"/>
        <v>72.94</v>
      </c>
      <c r="AP26" s="54">
        <f t="shared" si="10"/>
        <v>73.837000000000003</v>
      </c>
      <c r="AQ26" s="54">
        <f t="shared" si="10"/>
        <v>74.745999999999967</v>
      </c>
      <c r="AR26" s="54">
        <f t="shared" si="10"/>
        <v>75.542000000000002</v>
      </c>
      <c r="AS26" s="54">
        <f t="shared" si="10"/>
        <v>76.353999999999999</v>
      </c>
      <c r="AT26" s="54">
        <f t="shared" si="10"/>
        <v>77.172999999999973</v>
      </c>
      <c r="AU26" s="54">
        <f t="shared" si="10"/>
        <v>78.005999999999972</v>
      </c>
      <c r="AV26" s="54">
        <f t="shared" si="10"/>
        <v>78.849000000000018</v>
      </c>
      <c r="AW26" s="54">
        <f t="shared" si="10"/>
        <v>79.526999999999973</v>
      </c>
      <c r="AX26" s="54">
        <f t="shared" si="10"/>
        <v>80.212000000000018</v>
      </c>
      <c r="AY26" s="54">
        <f t="shared" si="10"/>
        <v>80.904000000000025</v>
      </c>
      <c r="AZ26" s="54">
        <f t="shared" si="10"/>
        <v>81.602000000000004</v>
      </c>
      <c r="BA26" s="54">
        <f t="shared" si="10"/>
        <v>82.306999999999988</v>
      </c>
      <c r="BB26" s="78">
        <f t="shared" si="10"/>
        <v>83.016916717307751</v>
      </c>
      <c r="BC26" s="78">
        <f t="shared" si="10"/>
        <v>83.73306631513276</v>
      </c>
      <c r="BD26" s="78">
        <f t="shared" si="10"/>
        <v>84.45550434131377</v>
      </c>
      <c r="BE26" s="78">
        <f t="shared" si="10"/>
        <v>85.18428684544503</v>
      </c>
      <c r="BF26" s="78">
        <f t="shared" si="10"/>
        <v>85.919470383467711</v>
      </c>
      <c r="BG26" s="78">
        <f t="shared" si="10"/>
        <v>86.661112022304465</v>
      </c>
      <c r="BH26" s="78">
        <f t="shared" si="10"/>
        <v>87.409269344536654</v>
      </c>
      <c r="BI26" s="78">
        <f t="shared" si="10"/>
        <v>88.164000453124842</v>
      </c>
      <c r="BJ26" s="78">
        <f t="shared" si="10"/>
        <v>88.9253639761736</v>
      </c>
      <c r="BK26" s="78">
        <f t="shared" si="10"/>
        <v>89.69341907173974</v>
      </c>
    </row>
    <row r="27" spans="2:64" x14ac:dyDescent="0.3">
      <c r="B27" s="23" t="s">
        <v>71</v>
      </c>
      <c r="C27" s="32">
        <v>0.17299999999999999</v>
      </c>
      <c r="D27" s="32">
        <v>0.20899999999999999</v>
      </c>
      <c r="E27" s="32">
        <v>0.29599999999999999</v>
      </c>
      <c r="F27" s="32">
        <v>0.441</v>
      </c>
      <c r="G27" s="32">
        <v>0.46400000000000002</v>
      </c>
      <c r="H27" s="32">
        <v>0.60899999999999999</v>
      </c>
      <c r="I27" s="32">
        <v>0.69699999999999995</v>
      </c>
      <c r="J27" s="32">
        <v>0.76700000000000002</v>
      </c>
      <c r="K27" s="32">
        <v>0.77700000000000002</v>
      </c>
      <c r="L27" s="32">
        <v>0.81</v>
      </c>
      <c r="M27" s="32">
        <v>1.4359999999999999</v>
      </c>
      <c r="N27" s="32">
        <v>1.4</v>
      </c>
      <c r="O27" s="32">
        <v>1.43</v>
      </c>
      <c r="P27" s="32">
        <v>1.331</v>
      </c>
      <c r="Q27" s="32">
        <v>1.524</v>
      </c>
      <c r="R27" s="32">
        <v>1.39</v>
      </c>
      <c r="S27" s="32">
        <v>1.448</v>
      </c>
      <c r="T27" s="32">
        <v>1.302</v>
      </c>
      <c r="U27" s="32">
        <v>1.43</v>
      </c>
      <c r="V27" s="32">
        <v>1.5169999999999999</v>
      </c>
      <c r="W27" s="32">
        <v>2.3210000000000002</v>
      </c>
      <c r="X27" s="32">
        <v>3.024</v>
      </c>
      <c r="Y27" s="32">
        <v>2.8239999999999998</v>
      </c>
      <c r="Z27" s="32">
        <v>2.3820000000000001</v>
      </c>
      <c r="AA27" s="32">
        <v>2.6059999999999999</v>
      </c>
      <c r="AB27" s="32">
        <v>2.9670000000000001</v>
      </c>
      <c r="AC27" s="32">
        <v>3.32</v>
      </c>
      <c r="AD27" s="32">
        <v>2.8879999999999999</v>
      </c>
      <c r="AE27" s="32">
        <v>2.786</v>
      </c>
      <c r="AF27" s="32">
        <v>2.6320000000000001</v>
      </c>
      <c r="AG27" s="32">
        <v>2.7490000000000001</v>
      </c>
      <c r="AH27" s="32">
        <v>2.8860000000000001</v>
      </c>
      <c r="AI27" s="32">
        <v>2.76</v>
      </c>
      <c r="AJ27" s="32">
        <v>2.657</v>
      </c>
      <c r="AK27" s="32">
        <v>2.7730000000000001</v>
      </c>
      <c r="AL27" s="32">
        <v>2.798</v>
      </c>
      <c r="AM27" s="32">
        <v>2.8109999999999999</v>
      </c>
      <c r="AN27" s="32">
        <v>2.8260000000000001</v>
      </c>
      <c r="AO27" s="32">
        <v>2.843</v>
      </c>
      <c r="AP27" s="32">
        <v>2.863</v>
      </c>
      <c r="AQ27" s="32">
        <v>2.883</v>
      </c>
      <c r="AR27" s="32">
        <v>2.9009999999999998</v>
      </c>
      <c r="AS27" s="32">
        <v>2.9209999999999998</v>
      </c>
      <c r="AT27" s="32">
        <v>2.9409999999999998</v>
      </c>
      <c r="AU27" s="32">
        <v>2.9609999999999999</v>
      </c>
      <c r="AV27" s="32">
        <v>2.9830000000000001</v>
      </c>
      <c r="AW27" s="32">
        <v>3</v>
      </c>
      <c r="AX27" s="32">
        <v>3.0179999999999998</v>
      </c>
      <c r="AY27" s="32">
        <v>3.036</v>
      </c>
      <c r="AZ27" s="32">
        <v>3.0550000000000002</v>
      </c>
      <c r="BA27" s="32">
        <v>3.073</v>
      </c>
      <c r="BB27" s="74">
        <f>IFERROR(BA27*(1+$BL27),"")</f>
        <v>3.0913232598392431</v>
      </c>
      <c r="BC27" s="74">
        <f t="shared" ref="BC27:BK28" si="11">IFERROR(BB27*(1+$BL27),"")</f>
        <v>3.109755775080743</v>
      </c>
      <c r="BD27" s="74">
        <f t="shared" si="11"/>
        <v>3.1282981971775183</v>
      </c>
      <c r="BE27" s="74">
        <f t="shared" si="11"/>
        <v>3.1469511814669811</v>
      </c>
      <c r="BF27" s="74">
        <f t="shared" si="11"/>
        <v>3.1657153871940986</v>
      </c>
      <c r="BG27" s="74">
        <f t="shared" si="11"/>
        <v>3.1845914775346933</v>
      </c>
      <c r="BH27" s="74">
        <f t="shared" si="11"/>
        <v>3.2035801196188802</v>
      </c>
      <c r="BI27" s="74">
        <f t="shared" si="11"/>
        <v>3.2226819845546464</v>
      </c>
      <c r="BJ27" s="74">
        <f t="shared" si="11"/>
        <v>3.2418977474515684</v>
      </c>
      <c r="BK27" s="74">
        <f t="shared" si="11"/>
        <v>3.2612280874446733</v>
      </c>
      <c r="BL27" s="75">
        <f>IFERROR((BA27/AV27)^(1/5)-1,"")</f>
        <v>5.9626618416019905E-3</v>
      </c>
    </row>
    <row r="28" spans="2:64" x14ac:dyDescent="0.3">
      <c r="B28" s="23" t="s">
        <v>72</v>
      </c>
      <c r="C28" s="32">
        <v>4.5720000000000001</v>
      </c>
      <c r="D28" s="32">
        <v>5.3579999999999997</v>
      </c>
      <c r="E28" s="32">
        <v>12.083</v>
      </c>
      <c r="F28" s="32">
        <v>14.063000000000001</v>
      </c>
      <c r="G28" s="32">
        <v>20.27</v>
      </c>
      <c r="H28" s="32">
        <v>17.510999999999999</v>
      </c>
      <c r="I28" s="32">
        <v>18.643000000000001</v>
      </c>
      <c r="J28" s="32">
        <v>21.42</v>
      </c>
      <c r="K28" s="32">
        <v>23.757999999999999</v>
      </c>
      <c r="L28" s="32">
        <v>27.469000000000001</v>
      </c>
      <c r="M28" s="32">
        <v>28.577000000000002</v>
      </c>
      <c r="N28" s="32">
        <v>28.548999999999999</v>
      </c>
      <c r="O28" s="32">
        <v>29.896999999999998</v>
      </c>
      <c r="P28" s="32">
        <v>30.4</v>
      </c>
      <c r="Q28" s="32">
        <v>31.736000000000001</v>
      </c>
      <c r="R28" s="32">
        <v>33.009</v>
      </c>
      <c r="S28" s="32">
        <v>34.222999999999999</v>
      </c>
      <c r="T28" s="32">
        <v>37.332000000000001</v>
      </c>
      <c r="U28" s="32">
        <v>36.136000000000003</v>
      </c>
      <c r="V28" s="32">
        <v>38.591999999999999</v>
      </c>
      <c r="W28" s="32">
        <v>40.738</v>
      </c>
      <c r="X28" s="32">
        <v>41.7</v>
      </c>
      <c r="Y28" s="32">
        <v>42.545000000000002</v>
      </c>
      <c r="Z28" s="32">
        <v>43.283000000000001</v>
      </c>
      <c r="AA28" s="32">
        <v>44.58</v>
      </c>
      <c r="AB28" s="32">
        <v>45.55</v>
      </c>
      <c r="AC28" s="32">
        <v>49.332000000000001</v>
      </c>
      <c r="AD28" s="32">
        <v>51.246000000000002</v>
      </c>
      <c r="AE28" s="32">
        <v>50.42</v>
      </c>
      <c r="AF28" s="32">
        <v>50.603000000000002</v>
      </c>
      <c r="AG28" s="32">
        <v>47.093000000000004</v>
      </c>
      <c r="AH28" s="32">
        <v>51.496000000000002</v>
      </c>
      <c r="AI28" s="32">
        <v>52.706000000000003</v>
      </c>
      <c r="AJ28" s="32">
        <v>54</v>
      </c>
      <c r="AK28" s="32">
        <v>55.356999999999999</v>
      </c>
      <c r="AL28" s="32">
        <v>56.607999999999997</v>
      </c>
      <c r="AM28" s="32">
        <v>57.32</v>
      </c>
      <c r="AN28" s="32">
        <v>58.048000000000002</v>
      </c>
      <c r="AO28" s="32">
        <v>58.789000000000001</v>
      </c>
      <c r="AP28" s="32">
        <v>59.542000000000002</v>
      </c>
      <c r="AQ28" s="32">
        <v>60.305</v>
      </c>
      <c r="AR28" s="32">
        <v>60.969000000000001</v>
      </c>
      <c r="AS28" s="32">
        <v>61.642000000000003</v>
      </c>
      <c r="AT28" s="32">
        <v>62.323</v>
      </c>
      <c r="AU28" s="32">
        <v>63.012999999999998</v>
      </c>
      <c r="AV28" s="32">
        <v>63.71</v>
      </c>
      <c r="AW28" s="32">
        <v>64.271000000000001</v>
      </c>
      <c r="AX28" s="32">
        <v>64.837999999999994</v>
      </c>
      <c r="AY28" s="32">
        <v>65.409000000000006</v>
      </c>
      <c r="AZ28" s="32">
        <v>65.986000000000004</v>
      </c>
      <c r="BA28" s="32">
        <v>66.569000000000003</v>
      </c>
      <c r="BB28" s="74">
        <f>IFERROR(BA28*(1+$BL28),"")</f>
        <v>67.156015181422063</v>
      </c>
      <c r="BC28" s="74">
        <f t="shared" si="11"/>
        <v>67.748206748597553</v>
      </c>
      <c r="BD28" s="74">
        <f t="shared" si="11"/>
        <v>68.34562034765338</v>
      </c>
      <c r="BE28" s="74">
        <f t="shared" si="11"/>
        <v>68.948302027230667</v>
      </c>
      <c r="BF28" s="74">
        <f t="shared" si="11"/>
        <v>69.556298242034217</v>
      </c>
      <c r="BG28" s="74">
        <f t="shared" si="11"/>
        <v>70.1696558564132</v>
      </c>
      <c r="BH28" s="74">
        <f t="shared" si="11"/>
        <v>70.788422147973478</v>
      </c>
      <c r="BI28" s="74">
        <f t="shared" si="11"/>
        <v>71.412644811221739</v>
      </c>
      <c r="BJ28" s="74">
        <f t="shared" si="11"/>
        <v>72.042371961241841</v>
      </c>
      <c r="BK28" s="74">
        <f t="shared" si="11"/>
        <v>72.67765213740347</v>
      </c>
      <c r="BL28" s="76">
        <f t="shared" ref="BL28:BL34" si="12">IFERROR((BA28/AV28)^(1/5)-1,"")</f>
        <v>8.8181463056686837E-3</v>
      </c>
    </row>
    <row r="29" spans="2:64" x14ac:dyDescent="0.3">
      <c r="B29" s="57" t="s">
        <v>173</v>
      </c>
      <c r="C29" s="58">
        <v>1.9730000000000001</v>
      </c>
      <c r="D29" s="58">
        <v>2.2280000000000002</v>
      </c>
      <c r="E29" s="58">
        <v>9.0239999999999991</v>
      </c>
      <c r="F29" s="58">
        <v>10.77</v>
      </c>
      <c r="G29" s="58">
        <v>16.881</v>
      </c>
      <c r="H29" s="58">
        <v>14.526</v>
      </c>
      <c r="I29" s="58">
        <v>15.147</v>
      </c>
      <c r="J29" s="58">
        <v>17.632000000000001</v>
      </c>
      <c r="K29" s="58">
        <v>21.111999999999998</v>
      </c>
      <c r="L29" s="58">
        <v>24.545999999999999</v>
      </c>
      <c r="M29" s="58">
        <v>25.571999999999999</v>
      </c>
      <c r="N29" s="58">
        <v>25.504999999999999</v>
      </c>
      <c r="O29" s="58">
        <v>26.995000000000001</v>
      </c>
      <c r="P29" s="58">
        <v>26.530999999999999</v>
      </c>
      <c r="Q29" s="58">
        <v>28.526</v>
      </c>
      <c r="R29" s="58">
        <v>29.603999999999999</v>
      </c>
      <c r="S29" s="58">
        <v>30.864999999999998</v>
      </c>
      <c r="T29" s="58">
        <v>33.776000000000003</v>
      </c>
      <c r="U29" s="58">
        <v>33.274000000000001</v>
      </c>
      <c r="V29" s="58">
        <v>35.628999999999998</v>
      </c>
      <c r="W29" s="58">
        <v>38.017000000000003</v>
      </c>
      <c r="X29" s="58">
        <v>39.399000000000001</v>
      </c>
      <c r="Y29" s="58">
        <v>41.128999999999998</v>
      </c>
      <c r="Z29" s="58">
        <v>42.063000000000002</v>
      </c>
      <c r="AA29" s="58">
        <v>43.165999999999997</v>
      </c>
      <c r="AB29" s="58">
        <v>44.249000000000002</v>
      </c>
      <c r="AC29" s="58">
        <v>47.768999999999998</v>
      </c>
      <c r="AD29" s="58">
        <v>49.982999999999997</v>
      </c>
      <c r="AE29" s="58">
        <v>49.287999999999997</v>
      </c>
      <c r="AF29" s="58">
        <v>49.44</v>
      </c>
      <c r="AG29" s="58">
        <v>45.743000000000002</v>
      </c>
      <c r="AH29" s="58">
        <v>50.015999999999998</v>
      </c>
      <c r="AI29" s="58">
        <v>51.353000000000002</v>
      </c>
      <c r="AJ29" s="58">
        <v>52.725999999999999</v>
      </c>
      <c r="AK29" s="58">
        <v>54.02</v>
      </c>
      <c r="AL29" s="58">
        <v>55.283000000000001</v>
      </c>
      <c r="AM29" s="58">
        <v>56</v>
      </c>
      <c r="AN29" s="58">
        <v>56.728000000000002</v>
      </c>
      <c r="AO29" s="58">
        <v>57.463999999999999</v>
      </c>
      <c r="AP29" s="58">
        <v>58.210999999999999</v>
      </c>
      <c r="AQ29" s="58">
        <v>58.966999999999999</v>
      </c>
      <c r="AR29" s="58">
        <v>59.624000000000002</v>
      </c>
      <c r="AS29" s="58">
        <v>60.287999999999997</v>
      </c>
      <c r="AT29" s="58">
        <v>60.96</v>
      </c>
      <c r="AU29" s="58">
        <v>61.639000000000003</v>
      </c>
      <c r="AV29" s="58">
        <v>62.326000000000001</v>
      </c>
      <c r="AW29" s="58">
        <v>62.878</v>
      </c>
      <c r="AX29" s="58">
        <v>63.435000000000002</v>
      </c>
      <c r="AY29" s="58">
        <v>63.997999999999998</v>
      </c>
      <c r="AZ29" s="58">
        <v>64.564999999999998</v>
      </c>
      <c r="BA29" s="58">
        <v>65.137</v>
      </c>
      <c r="BB29" s="74">
        <f t="shared" ref="BB29:BK34" si="13">IFERROR(BA29*(1+$BL29),"")</f>
        <v>65.714234305629574</v>
      </c>
      <c r="BC29" s="74">
        <f t="shared" si="13"/>
        <v>66.29658397493256</v>
      </c>
      <c r="BD29" s="74">
        <f t="shared" si="13"/>
        <v>66.884094339493146</v>
      </c>
      <c r="BE29" s="74">
        <f t="shared" si="13"/>
        <v>67.476811132617172</v>
      </c>
      <c r="BF29" s="74">
        <f t="shared" si="13"/>
        <v>68.074780492892188</v>
      </c>
      <c r="BG29" s="74">
        <f t="shared" si="13"/>
        <v>68.678048967778963</v>
      </c>
      <c r="BH29" s="74">
        <f t="shared" si="13"/>
        <v>69.286663517234871</v>
      </c>
      <c r="BI29" s="74">
        <f t="shared" si="13"/>
        <v>69.900671517369361</v>
      </c>
      <c r="BJ29" s="74">
        <f t="shared" si="13"/>
        <v>70.52012076413186</v>
      </c>
      <c r="BK29" s="74">
        <f t="shared" si="13"/>
        <v>71.145059477032319</v>
      </c>
      <c r="BL29" s="76">
        <f t="shared" si="12"/>
        <v>8.8618497264161267E-3</v>
      </c>
    </row>
    <row r="30" spans="2:64" x14ac:dyDescent="0.3">
      <c r="B30" s="23" t="s">
        <v>73</v>
      </c>
      <c r="C30" s="32">
        <v>1.2999999999999999E-2</v>
      </c>
      <c r="D30" s="32">
        <v>1.7000000000000001E-2</v>
      </c>
      <c r="E30" s="32">
        <v>2.5000000000000001E-2</v>
      </c>
      <c r="F30" s="32">
        <v>2.8000000000000001E-2</v>
      </c>
      <c r="G30" s="32">
        <v>3.4000000000000002E-2</v>
      </c>
      <c r="H30" s="32">
        <v>5.3999999999999999E-2</v>
      </c>
      <c r="I30" s="32">
        <v>7.6999999999999999E-2</v>
      </c>
      <c r="J30" s="32">
        <v>0.11</v>
      </c>
      <c r="K30" s="32">
        <v>0.16400000000000001</v>
      </c>
      <c r="L30" s="32">
        <v>0.214</v>
      </c>
      <c r="M30" s="32">
        <v>0.31900000000000001</v>
      </c>
      <c r="N30" s="32">
        <v>0.33300000000000002</v>
      </c>
      <c r="O30" s="32">
        <v>0.4</v>
      </c>
      <c r="P30" s="32">
        <v>0.44700000000000001</v>
      </c>
      <c r="Q30" s="32">
        <v>0.437</v>
      </c>
      <c r="R30" s="32">
        <v>0.45</v>
      </c>
      <c r="S30" s="32">
        <v>0.39800000000000002</v>
      </c>
      <c r="T30" s="32">
        <v>0.76</v>
      </c>
      <c r="U30" s="32">
        <v>1.157</v>
      </c>
      <c r="V30" s="32">
        <v>1.077</v>
      </c>
      <c r="W30" s="32">
        <v>1.6479999999999999</v>
      </c>
      <c r="X30" s="32">
        <v>2.2069999999999999</v>
      </c>
      <c r="Y30" s="32">
        <v>2.15</v>
      </c>
      <c r="Z30" s="32">
        <v>3.24</v>
      </c>
      <c r="AA30" s="32">
        <v>1.609</v>
      </c>
      <c r="AB30" s="32">
        <v>1.391</v>
      </c>
      <c r="AC30" s="32">
        <v>1.012</v>
      </c>
      <c r="AD30" s="32">
        <v>0.998</v>
      </c>
      <c r="AE30" s="32">
        <v>1.994</v>
      </c>
      <c r="AF30" s="32">
        <v>1.794</v>
      </c>
      <c r="AG30" s="32">
        <v>1.7769999999999999</v>
      </c>
      <c r="AH30" s="32">
        <v>2.0030000000000001</v>
      </c>
      <c r="AI30" s="32">
        <v>1.887</v>
      </c>
      <c r="AJ30" s="32">
        <v>1.7150000000000001</v>
      </c>
      <c r="AK30" s="32">
        <v>1.899</v>
      </c>
      <c r="AL30" s="32">
        <v>1.9319999999999999</v>
      </c>
      <c r="AM30" s="32">
        <v>1.954</v>
      </c>
      <c r="AN30" s="32">
        <v>1.9810000000000001</v>
      </c>
      <c r="AO30" s="32">
        <v>2.0099999999999998</v>
      </c>
      <c r="AP30" s="32">
        <v>2.04</v>
      </c>
      <c r="AQ30" s="32">
        <v>2.0699999999999998</v>
      </c>
      <c r="AR30" s="32">
        <v>2.1</v>
      </c>
      <c r="AS30" s="32">
        <v>2.1309999999999998</v>
      </c>
      <c r="AT30" s="32">
        <v>2.1619999999999999</v>
      </c>
      <c r="AU30" s="32">
        <v>2.194</v>
      </c>
      <c r="AV30" s="32">
        <v>2.2269999999999999</v>
      </c>
      <c r="AW30" s="32">
        <v>2.254</v>
      </c>
      <c r="AX30" s="32">
        <v>2.2810000000000001</v>
      </c>
      <c r="AY30" s="32">
        <v>2.3079999999999998</v>
      </c>
      <c r="AZ30" s="32">
        <v>2.335</v>
      </c>
      <c r="BA30" s="32">
        <v>2.3620000000000001</v>
      </c>
      <c r="BB30" s="74">
        <f t="shared" si="13"/>
        <v>2.3899665826124834</v>
      </c>
      <c r="BC30" s="74">
        <f t="shared" si="13"/>
        <v>2.4182642955141369</v>
      </c>
      <c r="BD30" s="74">
        <f t="shared" si="13"/>
        <v>2.4468970593580464</v>
      </c>
      <c r="BE30" s="74">
        <f t="shared" si="13"/>
        <v>2.4758688412186638</v>
      </c>
      <c r="BF30" s="74">
        <f t="shared" si="13"/>
        <v>2.5051836551414475</v>
      </c>
      <c r="BG30" s="74">
        <f t="shared" si="13"/>
        <v>2.5348455626990072</v>
      </c>
      <c r="BH30" s="74">
        <f t="shared" si="13"/>
        <v>2.5648586735538368</v>
      </c>
      <c r="BI30" s="74">
        <f t="shared" si="13"/>
        <v>2.5952271460277094</v>
      </c>
      <c r="BJ30" s="74">
        <f t="shared" si="13"/>
        <v>2.6259551876778122</v>
      </c>
      <c r="BK30" s="74">
        <f t="shared" si="13"/>
        <v>2.6570470558797048</v>
      </c>
      <c r="BL30" s="76">
        <f t="shared" si="12"/>
        <v>1.1840212791059734E-2</v>
      </c>
    </row>
    <row r="31" spans="2:64" x14ac:dyDescent="0.3">
      <c r="B31" s="65" t="s">
        <v>225</v>
      </c>
      <c r="C31" s="32">
        <v>0.89500000000000002</v>
      </c>
      <c r="D31" s="32">
        <v>1.0820000000000001</v>
      </c>
      <c r="E31" s="32">
        <v>1.288</v>
      </c>
      <c r="F31" s="32">
        <v>1.4570000000000001</v>
      </c>
      <c r="G31" s="32">
        <v>1.5840000000000001</v>
      </c>
      <c r="H31" s="32">
        <v>1.7110000000000001</v>
      </c>
      <c r="I31" s="32">
        <v>1.8819999999999999</v>
      </c>
      <c r="J31" s="32">
        <v>2.1219999999999999</v>
      </c>
      <c r="K31" s="32">
        <v>2.093</v>
      </c>
      <c r="L31" s="32">
        <v>2.4329999999999998</v>
      </c>
      <c r="M31" s="32">
        <v>2.86</v>
      </c>
      <c r="N31" s="32">
        <v>2.8180000000000001</v>
      </c>
      <c r="O31" s="32">
        <v>2.794</v>
      </c>
      <c r="P31" s="32">
        <v>3.1619999999999999</v>
      </c>
      <c r="Q31" s="32">
        <v>3.4430000000000001</v>
      </c>
      <c r="R31" s="32">
        <v>3.339</v>
      </c>
      <c r="S31" s="32">
        <v>3.419</v>
      </c>
      <c r="T31" s="32">
        <v>3.5720000000000001</v>
      </c>
      <c r="U31" s="32">
        <v>3.7280000000000002</v>
      </c>
      <c r="V31" s="32">
        <v>3.1</v>
      </c>
      <c r="W31" s="32">
        <v>3.1949999999999998</v>
      </c>
      <c r="X31" s="32">
        <v>3.601</v>
      </c>
      <c r="Y31" s="32">
        <v>3.9929999999999999</v>
      </c>
      <c r="Z31" s="32">
        <v>4.0739999999999998</v>
      </c>
      <c r="AA31" s="32">
        <v>4.3109999999999999</v>
      </c>
      <c r="AB31" s="32">
        <v>4.2889999999999997</v>
      </c>
      <c r="AC31" s="32">
        <v>4.0030000000000001</v>
      </c>
      <c r="AD31" s="32">
        <v>4.6379999999999999</v>
      </c>
      <c r="AE31" s="32">
        <v>4.673</v>
      </c>
      <c r="AF31" s="32">
        <v>4.694</v>
      </c>
      <c r="AG31" s="32">
        <v>4.68</v>
      </c>
      <c r="AH31" s="32">
        <v>5.1580000000000004</v>
      </c>
      <c r="AI31" s="32">
        <v>4.9219999999999997</v>
      </c>
      <c r="AJ31" s="32">
        <v>4.7069999999999999</v>
      </c>
      <c r="AK31" s="32">
        <v>5.07</v>
      </c>
      <c r="AL31" s="32">
        <v>5.1470000000000002</v>
      </c>
      <c r="AM31" s="32">
        <v>5.1859999999999999</v>
      </c>
      <c r="AN31" s="32">
        <v>5.23</v>
      </c>
      <c r="AO31" s="32">
        <v>5.2770000000000001</v>
      </c>
      <c r="AP31" s="32">
        <v>5.3239999999999998</v>
      </c>
      <c r="AQ31" s="32">
        <v>5.3719999999999999</v>
      </c>
      <c r="AR31" s="32">
        <v>5.4109999999999996</v>
      </c>
      <c r="AS31" s="32">
        <v>5.452</v>
      </c>
      <c r="AT31" s="32">
        <v>5.4930000000000003</v>
      </c>
      <c r="AU31" s="32">
        <v>5.5339999999999998</v>
      </c>
      <c r="AV31" s="32">
        <v>5.5759999999999996</v>
      </c>
      <c r="AW31" s="32">
        <v>5.6070000000000002</v>
      </c>
      <c r="AX31" s="32">
        <v>5.6390000000000002</v>
      </c>
      <c r="AY31" s="32">
        <v>5.6719999999999997</v>
      </c>
      <c r="AZ31" s="32">
        <v>5.7039999999999997</v>
      </c>
      <c r="BA31" s="32">
        <v>5.7370000000000001</v>
      </c>
      <c r="BB31" s="74">
        <f t="shared" si="13"/>
        <v>5.7697536004810193</v>
      </c>
      <c r="BC31" s="74">
        <f t="shared" si="13"/>
        <v>5.8026941973616326</v>
      </c>
      <c r="BD31" s="74">
        <f t="shared" si="13"/>
        <v>5.8358228582390792</v>
      </c>
      <c r="BE31" s="74">
        <f t="shared" si="13"/>
        <v>5.869140656805711</v>
      </c>
      <c r="BF31" s="74">
        <f t="shared" si="13"/>
        <v>5.902648672883787</v>
      </c>
      <c r="BG31" s="74">
        <f t="shared" si="13"/>
        <v>5.9363479924604743</v>
      </c>
      <c r="BH31" s="74">
        <f t="shared" si="13"/>
        <v>5.9702397077230422</v>
      </c>
      <c r="BI31" s="74">
        <f t="shared" si="13"/>
        <v>6.0043249170942605</v>
      </c>
      <c r="BJ31" s="74">
        <f t="shared" si="13"/>
        <v>6.0386047252679989</v>
      </c>
      <c r="BK31" s="74">
        <f t="shared" si="13"/>
        <v>6.0730802432450295</v>
      </c>
      <c r="BL31" s="76">
        <f t="shared" si="12"/>
        <v>5.7091860695519525E-3</v>
      </c>
    </row>
    <row r="32" spans="2:64" x14ac:dyDescent="0.3">
      <c r="B32" s="23" t="s">
        <v>226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0.34200000000000003</v>
      </c>
      <c r="I32" s="32">
        <v>0.42899999999999999</v>
      </c>
      <c r="J32" s="32">
        <v>0.442</v>
      </c>
      <c r="K32" s="32">
        <v>0.44400000000000001</v>
      </c>
      <c r="L32" s="32">
        <v>0.52800000000000002</v>
      </c>
      <c r="M32" s="32">
        <v>1.0529999999999999</v>
      </c>
      <c r="N32" s="32">
        <v>0.96099999999999997</v>
      </c>
      <c r="O32" s="32">
        <v>0.97499999999999998</v>
      </c>
      <c r="P32" s="32">
        <v>1.5669999999999999</v>
      </c>
      <c r="Q32" s="32">
        <v>1.5669999999999999</v>
      </c>
      <c r="R32" s="32">
        <v>1.62</v>
      </c>
      <c r="S32" s="32">
        <v>1.659</v>
      </c>
      <c r="T32" s="32">
        <v>1.7529999999999999</v>
      </c>
      <c r="U32" s="32">
        <v>1.5089999999999999</v>
      </c>
      <c r="V32" s="32">
        <v>1.639</v>
      </c>
      <c r="W32" s="32">
        <v>1.5629999999999999</v>
      </c>
      <c r="X32" s="32">
        <v>1.5629999999999999</v>
      </c>
      <c r="Y32" s="32">
        <v>1.2350000000000001</v>
      </c>
      <c r="Z32" s="32">
        <v>1.135</v>
      </c>
      <c r="AA32" s="32">
        <v>1.595</v>
      </c>
      <c r="AB32" s="32">
        <v>1.649</v>
      </c>
      <c r="AC32" s="32">
        <v>1.843</v>
      </c>
      <c r="AD32" s="32">
        <v>1.9330000000000001</v>
      </c>
      <c r="AE32" s="32">
        <v>2.0920000000000001</v>
      </c>
      <c r="AF32" s="32">
        <v>2.3580000000000001</v>
      </c>
      <c r="AG32" s="32">
        <v>2.5990000000000002</v>
      </c>
      <c r="AH32" s="32">
        <v>2.7240000000000002</v>
      </c>
      <c r="AI32" s="32">
        <v>2.56</v>
      </c>
      <c r="AJ32" s="32">
        <v>2.3940000000000001</v>
      </c>
      <c r="AK32" s="32">
        <v>2.5840000000000001</v>
      </c>
      <c r="AL32" s="32">
        <v>2.63</v>
      </c>
      <c r="AM32" s="32">
        <v>2.6539999999999999</v>
      </c>
      <c r="AN32" s="32">
        <v>2.6819999999999999</v>
      </c>
      <c r="AO32" s="32">
        <v>2.7130000000000001</v>
      </c>
      <c r="AP32" s="32">
        <v>2.7469999999999999</v>
      </c>
      <c r="AQ32" s="32">
        <v>2.782</v>
      </c>
      <c r="AR32" s="32">
        <v>2.8149999999999999</v>
      </c>
      <c r="AS32" s="32">
        <v>2.8490000000000002</v>
      </c>
      <c r="AT32" s="32">
        <v>2.883</v>
      </c>
      <c r="AU32" s="32">
        <v>2.919</v>
      </c>
      <c r="AV32" s="32">
        <v>2.956</v>
      </c>
      <c r="AW32" s="32">
        <v>2.9870000000000001</v>
      </c>
      <c r="AX32" s="32">
        <v>3.0179999999999998</v>
      </c>
      <c r="AY32" s="32">
        <v>3.05</v>
      </c>
      <c r="AZ32" s="32">
        <v>3.081</v>
      </c>
      <c r="BA32" s="32">
        <v>3.1139999999999999</v>
      </c>
      <c r="BB32" s="74">
        <f t="shared" si="13"/>
        <v>3.1465993160953465</v>
      </c>
      <c r="BC32" s="74">
        <f t="shared" si="13"/>
        <v>3.179539902392968</v>
      </c>
      <c r="BD32" s="74">
        <f t="shared" si="13"/>
        <v>3.2128253315245918</v>
      </c>
      <c r="BE32" s="74">
        <f t="shared" si="13"/>
        <v>3.2464592135225065</v>
      </c>
      <c r="BF32" s="74">
        <f t="shared" si="13"/>
        <v>3.280445196211097</v>
      </c>
      <c r="BG32" s="74">
        <f t="shared" si="13"/>
        <v>3.3147869656024738</v>
      </c>
      <c r="BH32" s="74">
        <f t="shared" si="13"/>
        <v>3.349488246296247</v>
      </c>
      <c r="BI32" s="74">
        <f t="shared" si="13"/>
        <v>3.3845528018834852</v>
      </c>
      <c r="BJ32" s="74">
        <f t="shared" si="13"/>
        <v>3.4199844353549018</v>
      </c>
      <c r="BK32" s="74">
        <f t="shared" si="13"/>
        <v>3.4557869895133155</v>
      </c>
      <c r="BL32" s="76">
        <f t="shared" si="12"/>
        <v>1.0468630730682937E-2</v>
      </c>
    </row>
    <row r="33" spans="2:64" x14ac:dyDescent="0.3">
      <c r="B33" s="23" t="s">
        <v>75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1E-3</v>
      </c>
      <c r="S33" s="32">
        <v>8.9999999999999993E-3</v>
      </c>
      <c r="T33" s="32">
        <v>0.01</v>
      </c>
      <c r="U33" s="32">
        <v>0</v>
      </c>
      <c r="V33" s="32">
        <v>0</v>
      </c>
      <c r="W33" s="32">
        <v>0.02</v>
      </c>
      <c r="X33" s="32">
        <v>7.0000000000000007E-2</v>
      </c>
      <c r="Y33" s="32">
        <v>4.2000000000000003E-2</v>
      </c>
      <c r="Z33" s="32">
        <v>6.2E-2</v>
      </c>
      <c r="AA33" s="32">
        <v>7.6999999999999999E-2</v>
      </c>
      <c r="AB33" s="32">
        <v>3.6999999999999998E-2</v>
      </c>
      <c r="AC33" s="32">
        <v>0.14499999999999999</v>
      </c>
      <c r="AD33" s="32">
        <v>0.33700000000000002</v>
      </c>
      <c r="AE33" s="32">
        <v>0.80700000000000005</v>
      </c>
      <c r="AF33" s="32">
        <v>0.61599999999999999</v>
      </c>
      <c r="AG33" s="32">
        <v>0.51400000000000001</v>
      </c>
      <c r="AH33" s="32">
        <v>0.86199999999999999</v>
      </c>
      <c r="AI33" s="32">
        <v>0.75600000000000001</v>
      </c>
      <c r="AJ33" s="32">
        <v>0.71699999999999997</v>
      </c>
      <c r="AK33" s="32">
        <v>0.76700000000000002</v>
      </c>
      <c r="AL33" s="32">
        <v>0.78</v>
      </c>
      <c r="AM33" s="32">
        <v>0.78700000000000003</v>
      </c>
      <c r="AN33" s="32">
        <v>0.79400000000000004</v>
      </c>
      <c r="AO33" s="32">
        <v>0.80200000000000005</v>
      </c>
      <c r="AP33" s="32">
        <v>0.81100000000000005</v>
      </c>
      <c r="AQ33" s="32">
        <v>0.81899999999999995</v>
      </c>
      <c r="AR33" s="32">
        <v>0.82699999999999996</v>
      </c>
      <c r="AS33" s="32">
        <v>0.83499999999999996</v>
      </c>
      <c r="AT33" s="32">
        <v>0.84299999999999997</v>
      </c>
      <c r="AU33" s="32">
        <v>0.85199999999999998</v>
      </c>
      <c r="AV33" s="32">
        <v>0.86</v>
      </c>
      <c r="AW33" s="32">
        <v>0.86699999999999999</v>
      </c>
      <c r="AX33" s="32">
        <v>0.874</v>
      </c>
      <c r="AY33" s="32">
        <v>0.88100000000000001</v>
      </c>
      <c r="AZ33" s="32">
        <v>0.88900000000000001</v>
      </c>
      <c r="BA33" s="32">
        <v>0.89600000000000002</v>
      </c>
      <c r="BB33" s="74">
        <f t="shared" si="13"/>
        <v>0.90337885571865872</v>
      </c>
      <c r="BC33" s="74">
        <f t="shared" si="13"/>
        <v>0.91081847874950139</v>
      </c>
      <c r="BD33" s="74">
        <f t="shared" si="13"/>
        <v>0.91831936953139959</v>
      </c>
      <c r="BE33" s="74">
        <f t="shared" si="13"/>
        <v>0.9258820326245043</v>
      </c>
      <c r="BF33" s="74">
        <f t="shared" si="13"/>
        <v>0.93350697674418592</v>
      </c>
      <c r="BG33" s="74">
        <f t="shared" si="13"/>
        <v>0.94119471479525363</v>
      </c>
      <c r="BH33" s="74">
        <f t="shared" si="13"/>
        <v>0.94894576390645713</v>
      </c>
      <c r="BI33" s="74">
        <f t="shared" si="13"/>
        <v>0.95676064546527206</v>
      </c>
      <c r="BJ33" s="74">
        <f t="shared" si="13"/>
        <v>0.96463988515297194</v>
      </c>
      <c r="BK33" s="74">
        <f t="shared" si="13"/>
        <v>0.97258401297998909</v>
      </c>
      <c r="BL33" s="76">
        <f t="shared" si="12"/>
        <v>8.2353300431459164E-3</v>
      </c>
    </row>
    <row r="34" spans="2:64" x14ac:dyDescent="0.3">
      <c r="B34" s="23" t="s">
        <v>77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0.17199999999999999</v>
      </c>
      <c r="L34" s="32">
        <v>0.14299999999999999</v>
      </c>
      <c r="M34" s="32">
        <v>0.16800000000000001</v>
      </c>
      <c r="N34" s="32">
        <v>0.17799999999999999</v>
      </c>
      <c r="O34" s="32">
        <v>0.25900000000000001</v>
      </c>
      <c r="P34" s="32">
        <v>0.26</v>
      </c>
      <c r="Q34" s="32">
        <v>0.26900000000000002</v>
      </c>
      <c r="R34" s="32">
        <v>0.13</v>
      </c>
      <c r="S34" s="32">
        <v>0.182</v>
      </c>
      <c r="T34" s="32">
        <v>0.186</v>
      </c>
      <c r="U34" s="32">
        <v>0.17799999999999999</v>
      </c>
      <c r="V34" s="32">
        <v>0.183</v>
      </c>
      <c r="W34" s="32">
        <v>0.13400000000000001</v>
      </c>
      <c r="X34" s="32">
        <v>0.14499999999999999</v>
      </c>
      <c r="Y34" s="32">
        <v>0.129</v>
      </c>
      <c r="Z34" s="32">
        <v>0.25900000000000001</v>
      </c>
      <c r="AA34" s="32">
        <v>5.5E-2</v>
      </c>
      <c r="AB34" s="32">
        <v>0.26300000000000001</v>
      </c>
      <c r="AC34" s="32">
        <v>0.42299999999999999</v>
      </c>
      <c r="AD34" s="32">
        <v>0.52300000000000002</v>
      </c>
      <c r="AE34" s="32">
        <v>0.54500000000000004</v>
      </c>
      <c r="AF34" s="32">
        <v>0.50700000000000001</v>
      </c>
      <c r="AG34" s="32">
        <v>0.53400000000000003</v>
      </c>
      <c r="AH34" s="32">
        <v>0.57699999999999996</v>
      </c>
      <c r="AI34" s="32">
        <v>0.47599999999999998</v>
      </c>
      <c r="AJ34" s="32">
        <v>0.45600000000000002</v>
      </c>
      <c r="AK34" s="32">
        <v>0.48499999999999999</v>
      </c>
      <c r="AL34" s="32">
        <v>0.49199999999999999</v>
      </c>
      <c r="AM34" s="32">
        <v>0.497</v>
      </c>
      <c r="AN34" s="32">
        <v>0.501</v>
      </c>
      <c r="AO34" s="32">
        <v>0.50600000000000001</v>
      </c>
      <c r="AP34" s="32">
        <v>0.51</v>
      </c>
      <c r="AQ34" s="32">
        <v>0.51500000000000001</v>
      </c>
      <c r="AR34" s="32">
        <v>0.51900000000000002</v>
      </c>
      <c r="AS34" s="32">
        <v>0.52400000000000002</v>
      </c>
      <c r="AT34" s="32">
        <v>0.52800000000000002</v>
      </c>
      <c r="AU34" s="32">
        <v>0.53300000000000003</v>
      </c>
      <c r="AV34" s="32">
        <v>0.53700000000000003</v>
      </c>
      <c r="AW34" s="32">
        <v>0.54100000000000004</v>
      </c>
      <c r="AX34" s="32">
        <v>0.54400000000000004</v>
      </c>
      <c r="AY34" s="32">
        <v>0.54800000000000004</v>
      </c>
      <c r="AZ34" s="32">
        <v>0.55200000000000005</v>
      </c>
      <c r="BA34" s="32">
        <v>0.55600000000000005</v>
      </c>
      <c r="BB34" s="74">
        <f t="shared" si="13"/>
        <v>0.55987992113893725</v>
      </c>
      <c r="BC34" s="74">
        <f t="shared" si="13"/>
        <v>0.56378691743622766</v>
      </c>
      <c r="BD34" s="74">
        <f t="shared" si="13"/>
        <v>0.56772117782978349</v>
      </c>
      <c r="BE34" s="74">
        <f t="shared" si="13"/>
        <v>0.57168289257597793</v>
      </c>
      <c r="BF34" s="74">
        <f t="shared" si="13"/>
        <v>0.57567225325884541</v>
      </c>
      <c r="BG34" s="74">
        <f t="shared" si="13"/>
        <v>0.57968945279934647</v>
      </c>
      <c r="BH34" s="74">
        <f t="shared" si="13"/>
        <v>0.58373468546469742</v>
      </c>
      <c r="BI34" s="74">
        <f t="shared" si="13"/>
        <v>0.58780814687776461</v>
      </c>
      <c r="BJ34" s="74">
        <f t="shared" si="13"/>
        <v>0.59191003402652453</v>
      </c>
      <c r="BK34" s="74">
        <f t="shared" si="13"/>
        <v>0.59604054527359029</v>
      </c>
      <c r="BL34" s="76">
        <f t="shared" si="12"/>
        <v>6.9782754297431637E-3</v>
      </c>
    </row>
    <row r="35" spans="2:64" x14ac:dyDescent="0.3">
      <c r="B35" s="23" t="s">
        <v>63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70"/>
      <c r="BC35" s="70"/>
      <c r="BD35" s="70"/>
      <c r="BE35" s="70"/>
      <c r="BF35" s="70"/>
      <c r="BG35" s="70"/>
      <c r="BH35" s="70"/>
      <c r="BI35" s="70"/>
      <c r="BJ35" s="70"/>
      <c r="BK35" s="74"/>
    </row>
    <row r="36" spans="2:64" x14ac:dyDescent="0.3">
      <c r="B36" s="23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70"/>
      <c r="BC36" s="70"/>
      <c r="BD36" s="70"/>
      <c r="BE36" s="70"/>
      <c r="BF36" s="70"/>
      <c r="BG36" s="70"/>
      <c r="BH36" s="70"/>
      <c r="BI36" s="70"/>
      <c r="BJ36" s="70"/>
      <c r="BK36" s="70"/>
    </row>
    <row r="37" spans="2:64" x14ac:dyDescent="0.3">
      <c r="B37" s="25" t="s">
        <v>62</v>
      </c>
      <c r="C37" s="54">
        <f>SUM(C38:C45)</f>
        <v>1</v>
      </c>
      <c r="D37" s="54">
        <f t="shared" ref="D37:BK37" si="14">SUM(D38:D45)</f>
        <v>0.89500000000000002</v>
      </c>
      <c r="E37" s="54">
        <f t="shared" si="14"/>
        <v>0.89900000000000002</v>
      </c>
      <c r="F37" s="54">
        <f t="shared" si="14"/>
        <v>0.97099999999999997</v>
      </c>
      <c r="G37" s="54">
        <f t="shared" si="14"/>
        <v>1.042</v>
      </c>
      <c r="H37" s="54">
        <f t="shared" si="14"/>
        <v>1.1299999999999999</v>
      </c>
      <c r="I37" s="54">
        <f t="shared" si="14"/>
        <v>1.204</v>
      </c>
      <c r="J37" s="54">
        <f t="shared" si="14"/>
        <v>4.218</v>
      </c>
      <c r="K37" s="54">
        <f t="shared" si="14"/>
        <v>4.306</v>
      </c>
      <c r="L37" s="54">
        <f t="shared" si="14"/>
        <v>4.5369999999999999</v>
      </c>
      <c r="M37" s="54">
        <f t="shared" si="14"/>
        <v>4.543000000000001</v>
      </c>
      <c r="N37" s="54">
        <f t="shared" si="14"/>
        <v>4.5999999999999996</v>
      </c>
      <c r="O37" s="54">
        <f t="shared" si="14"/>
        <v>4.5650000000000004</v>
      </c>
      <c r="P37" s="54">
        <f t="shared" si="14"/>
        <v>4.7469999999999999</v>
      </c>
      <c r="Q37" s="54">
        <f t="shared" si="14"/>
        <v>4.7640000000000002</v>
      </c>
      <c r="R37" s="54">
        <f t="shared" si="14"/>
        <v>5.1359999999999992</v>
      </c>
      <c r="S37" s="54">
        <f t="shared" si="14"/>
        <v>5.2030000000000012</v>
      </c>
      <c r="T37" s="54">
        <f t="shared" si="14"/>
        <v>5.3169999999999993</v>
      </c>
      <c r="U37" s="54">
        <f t="shared" si="14"/>
        <v>5.6349999999999998</v>
      </c>
      <c r="V37" s="54">
        <f t="shared" si="14"/>
        <v>5.4349999999999996</v>
      </c>
      <c r="W37" s="54">
        <f t="shared" si="14"/>
        <v>4.6909999999999998</v>
      </c>
      <c r="X37" s="54">
        <f t="shared" si="14"/>
        <v>5.1549999999999994</v>
      </c>
      <c r="Y37" s="54">
        <f t="shared" si="14"/>
        <v>5.2169999999999996</v>
      </c>
      <c r="Z37" s="54">
        <f t="shared" si="14"/>
        <v>4.9649999999999999</v>
      </c>
      <c r="AA37" s="54">
        <f t="shared" si="14"/>
        <v>6.4419999999999993</v>
      </c>
      <c r="AB37" s="54">
        <f t="shared" si="14"/>
        <v>5.99</v>
      </c>
      <c r="AC37" s="54">
        <f t="shared" si="14"/>
        <v>6.3129999999999997</v>
      </c>
      <c r="AD37" s="54">
        <f t="shared" si="14"/>
        <v>5.8400000000000007</v>
      </c>
      <c r="AE37" s="54">
        <f t="shared" si="14"/>
        <v>7.2749999999999995</v>
      </c>
      <c r="AF37" s="54">
        <f t="shared" si="14"/>
        <v>7.5709999999999997</v>
      </c>
      <c r="AG37" s="54">
        <f t="shared" si="14"/>
        <v>6.9490000000000007</v>
      </c>
      <c r="AH37" s="54">
        <f t="shared" si="14"/>
        <v>6.8549999999999995</v>
      </c>
      <c r="AI37" s="54">
        <f t="shared" si="14"/>
        <v>7.6729999999999992</v>
      </c>
      <c r="AJ37" s="54">
        <f t="shared" si="14"/>
        <v>7.6559999999999997</v>
      </c>
      <c r="AK37" s="54">
        <f t="shared" si="14"/>
        <v>7.6819999999999995</v>
      </c>
      <c r="AL37" s="54">
        <f t="shared" si="14"/>
        <v>7.7280000000000006</v>
      </c>
      <c r="AM37" s="54">
        <f t="shared" si="14"/>
        <v>7.8050000000000006</v>
      </c>
      <c r="AN37" s="54">
        <f t="shared" si="14"/>
        <v>7.9420000000000002</v>
      </c>
      <c r="AO37" s="54">
        <f t="shared" si="14"/>
        <v>8.0109999999999992</v>
      </c>
      <c r="AP37" s="54">
        <f t="shared" si="14"/>
        <v>8.0439999999999987</v>
      </c>
      <c r="AQ37" s="54">
        <f t="shared" si="14"/>
        <v>8.0830000000000002</v>
      </c>
      <c r="AR37" s="54">
        <f t="shared" si="14"/>
        <v>8.0690000000000008</v>
      </c>
      <c r="AS37" s="54">
        <f t="shared" si="14"/>
        <v>8.0559999999999992</v>
      </c>
      <c r="AT37" s="54">
        <f t="shared" si="14"/>
        <v>8.0439999999999987</v>
      </c>
      <c r="AU37" s="54">
        <f t="shared" si="14"/>
        <v>8.032</v>
      </c>
      <c r="AV37" s="54">
        <f t="shared" si="14"/>
        <v>8.0220000000000002</v>
      </c>
      <c r="AW37" s="54">
        <f t="shared" si="14"/>
        <v>8.0180000000000007</v>
      </c>
      <c r="AX37" s="54">
        <f t="shared" si="14"/>
        <v>8.0139999999999993</v>
      </c>
      <c r="AY37" s="54">
        <f t="shared" si="14"/>
        <v>8.0109999999999992</v>
      </c>
      <c r="AZ37" s="54">
        <f t="shared" si="14"/>
        <v>8.0069999999999997</v>
      </c>
      <c r="BA37" s="54">
        <f t="shared" si="14"/>
        <v>8.0050000000000008</v>
      </c>
      <c r="BB37" s="78">
        <f t="shared" si="14"/>
        <v>8.0016920598335375</v>
      </c>
      <c r="BC37" s="78">
        <f t="shared" si="14"/>
        <v>7.9984147042736362</v>
      </c>
      <c r="BD37" s="78">
        <f t="shared" si="14"/>
        <v>7.9951678899503422</v>
      </c>
      <c r="BE37" s="78">
        <f t="shared" si="14"/>
        <v>7.9919515736661282</v>
      </c>
      <c r="BF37" s="78">
        <f t="shared" si="14"/>
        <v>7.9887657123954785</v>
      </c>
      <c r="BG37" s="78">
        <f t="shared" si="14"/>
        <v>7.9856102632844923</v>
      </c>
      <c r="BH37" s="78">
        <f t="shared" si="14"/>
        <v>7.9824851836504722</v>
      </c>
      <c r="BI37" s="78">
        <f t="shared" si="14"/>
        <v>7.9793904309815238</v>
      </c>
      <c r="BJ37" s="78">
        <f t="shared" si="14"/>
        <v>7.976325962936162</v>
      </c>
      <c r="BK37" s="78">
        <f t="shared" si="14"/>
        <v>7.9732917373428966</v>
      </c>
    </row>
    <row r="38" spans="2:64" x14ac:dyDescent="0.3">
      <c r="B38" s="23" t="s">
        <v>71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</v>
      </c>
      <c r="AW38" s="32">
        <v>0</v>
      </c>
      <c r="AX38" s="32">
        <v>0</v>
      </c>
      <c r="AY38" s="32">
        <v>0</v>
      </c>
      <c r="AZ38" s="32">
        <v>0</v>
      </c>
      <c r="BA38" s="32">
        <v>0</v>
      </c>
      <c r="BB38" s="74" t="str">
        <f>IFERROR(BA38*(1+$BL38),"")</f>
        <v/>
      </c>
      <c r="BC38" s="74" t="str">
        <f t="shared" ref="BC38:BK38" si="15">IFERROR(BB38*(1+$BL38),"")</f>
        <v/>
      </c>
      <c r="BD38" s="74" t="str">
        <f t="shared" si="15"/>
        <v/>
      </c>
      <c r="BE38" s="74" t="str">
        <f t="shared" si="15"/>
        <v/>
      </c>
      <c r="BF38" s="74" t="str">
        <f t="shared" si="15"/>
        <v/>
      </c>
      <c r="BG38" s="74" t="str">
        <f t="shared" si="15"/>
        <v/>
      </c>
      <c r="BH38" s="74" t="str">
        <f t="shared" si="15"/>
        <v/>
      </c>
      <c r="BI38" s="74" t="str">
        <f t="shared" si="15"/>
        <v/>
      </c>
      <c r="BJ38" s="74" t="str">
        <f t="shared" si="15"/>
        <v/>
      </c>
      <c r="BK38" s="74" t="str">
        <f t="shared" si="15"/>
        <v/>
      </c>
      <c r="BL38" s="76" t="str">
        <f>IFERROR((BA38/AV38)^(1/5)-1,"")</f>
        <v/>
      </c>
    </row>
    <row r="39" spans="2:64" x14ac:dyDescent="0.3">
      <c r="B39" s="23" t="s">
        <v>72</v>
      </c>
      <c r="C39" s="32">
        <v>0.82899999999999996</v>
      </c>
      <c r="D39" s="32">
        <v>0.68500000000000005</v>
      </c>
      <c r="E39" s="32">
        <v>0.67100000000000004</v>
      </c>
      <c r="F39" s="32">
        <v>0.70499999999999996</v>
      </c>
      <c r="G39" s="32">
        <v>0.75900000000000001</v>
      </c>
      <c r="H39" s="32">
        <v>0.83199999999999996</v>
      </c>
      <c r="I39" s="32">
        <v>0.83899999999999997</v>
      </c>
      <c r="J39" s="32">
        <v>3.7410000000000001</v>
      </c>
      <c r="K39" s="32">
        <v>3.8290000000000002</v>
      </c>
      <c r="L39" s="32">
        <v>4.0350000000000001</v>
      </c>
      <c r="M39" s="32">
        <v>4.0140000000000002</v>
      </c>
      <c r="N39" s="32">
        <v>4.0259999999999998</v>
      </c>
      <c r="O39" s="32">
        <v>3.9660000000000002</v>
      </c>
      <c r="P39" s="32">
        <v>3.855</v>
      </c>
      <c r="Q39" s="32">
        <v>3.8690000000000002</v>
      </c>
      <c r="R39" s="32">
        <v>3.9849999999999999</v>
      </c>
      <c r="S39" s="32">
        <v>3.9940000000000002</v>
      </c>
      <c r="T39" s="32">
        <v>4.1219999999999999</v>
      </c>
      <c r="U39" s="32">
        <v>4.5019999999999998</v>
      </c>
      <c r="V39" s="32">
        <v>4.1859999999999999</v>
      </c>
      <c r="W39" s="32">
        <v>3.6760000000000002</v>
      </c>
      <c r="X39" s="32">
        <v>3.9009999999999998</v>
      </c>
      <c r="Y39" s="32">
        <v>3.9649999999999999</v>
      </c>
      <c r="Z39" s="32">
        <v>3.887</v>
      </c>
      <c r="AA39" s="32">
        <v>3.907</v>
      </c>
      <c r="AB39" s="32">
        <v>4.5389999999999997</v>
      </c>
      <c r="AC39" s="32">
        <v>4.8159999999999998</v>
      </c>
      <c r="AD39" s="32">
        <v>3.9710000000000001</v>
      </c>
      <c r="AE39" s="32">
        <v>3.8090000000000002</v>
      </c>
      <c r="AF39" s="32">
        <v>3.8109999999999999</v>
      </c>
      <c r="AG39" s="32">
        <v>3.7869999999999999</v>
      </c>
      <c r="AH39" s="32">
        <v>3.19</v>
      </c>
      <c r="AI39" s="32">
        <v>3.726</v>
      </c>
      <c r="AJ39" s="32">
        <v>3.7189999999999999</v>
      </c>
      <c r="AK39" s="32">
        <v>3.718</v>
      </c>
      <c r="AL39" s="32">
        <v>3.7370000000000001</v>
      </c>
      <c r="AM39" s="32">
        <v>3.766</v>
      </c>
      <c r="AN39" s="32">
        <v>3.8210000000000002</v>
      </c>
      <c r="AO39" s="32">
        <v>3.8479999999999999</v>
      </c>
      <c r="AP39" s="32">
        <v>3.8620000000000001</v>
      </c>
      <c r="AQ39" s="32">
        <v>3.88</v>
      </c>
      <c r="AR39" s="32">
        <v>3.879</v>
      </c>
      <c r="AS39" s="32">
        <v>3.879</v>
      </c>
      <c r="AT39" s="32">
        <v>3.879</v>
      </c>
      <c r="AU39" s="32">
        <v>3.8809999999999998</v>
      </c>
      <c r="AV39" s="32">
        <v>3.883</v>
      </c>
      <c r="AW39" s="32">
        <v>3.8879999999999999</v>
      </c>
      <c r="AX39" s="32">
        <v>3.8940000000000001</v>
      </c>
      <c r="AY39" s="32">
        <v>3.899</v>
      </c>
      <c r="AZ39" s="32">
        <v>3.9049999999999998</v>
      </c>
      <c r="BA39" s="32">
        <v>3.9119999999999999</v>
      </c>
      <c r="BB39" s="74">
        <f>IFERROR(BA39*(1+$BL39),"")</f>
        <v>3.917825938625211</v>
      </c>
      <c r="BC39" s="74">
        <f t="shared" ref="BC39:BK39" si="16">IFERROR(BB39*(1+$BL39),"")</f>
        <v>3.9236605535185367</v>
      </c>
      <c r="BD39" s="74">
        <f t="shared" si="16"/>
        <v>3.9295038576010932</v>
      </c>
      <c r="BE39" s="74">
        <f t="shared" si="16"/>
        <v>3.9353558638132387</v>
      </c>
      <c r="BF39" s="74">
        <f t="shared" si="16"/>
        <v>3.9412165851146037</v>
      </c>
      <c r="BG39" s="74">
        <f t="shared" si="16"/>
        <v>3.9470860344841183</v>
      </c>
      <c r="BH39" s="74">
        <f t="shared" si="16"/>
        <v>3.9529642249200414</v>
      </c>
      <c r="BI39" s="74">
        <f t="shared" si="16"/>
        <v>3.9588511694399902</v>
      </c>
      <c r="BJ39" s="74">
        <f t="shared" si="16"/>
        <v>3.9647468810809672</v>
      </c>
      <c r="BK39" s="74">
        <f t="shared" si="16"/>
        <v>3.9706513728993911</v>
      </c>
      <c r="BL39" s="76">
        <f t="shared" ref="BL39:BL45" si="17">IFERROR((BA39/AV39)^(1/5)-1,"")</f>
        <v>1.4892481148289782E-3</v>
      </c>
    </row>
    <row r="40" spans="2:64" x14ac:dyDescent="0.3">
      <c r="B40" s="23" t="s">
        <v>73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0.01</v>
      </c>
      <c r="K40" s="32">
        <v>0.01</v>
      </c>
      <c r="L40" s="32">
        <v>0.01</v>
      </c>
      <c r="M40" s="32">
        <v>8.9999999999999993E-3</v>
      </c>
      <c r="N40" s="32">
        <v>8.0000000000000002E-3</v>
      </c>
      <c r="O40" s="32">
        <v>7.0000000000000001E-3</v>
      </c>
      <c r="P40" s="32">
        <v>6.0000000000000001E-3</v>
      </c>
      <c r="Q40" s="32">
        <v>5.0000000000000001E-3</v>
      </c>
      <c r="R40" s="32">
        <v>7.0000000000000001E-3</v>
      </c>
      <c r="S40" s="32">
        <v>7.0000000000000001E-3</v>
      </c>
      <c r="T40" s="32">
        <v>2E-3</v>
      </c>
      <c r="U40" s="32">
        <v>-8.7999999999999995E-2</v>
      </c>
      <c r="V40" s="32">
        <v>0</v>
      </c>
      <c r="W40" s="32">
        <v>0.182</v>
      </c>
      <c r="X40" s="32">
        <v>0.29499999999999998</v>
      </c>
      <c r="Y40" s="32">
        <v>0.20499999999999999</v>
      </c>
      <c r="Z40" s="32">
        <v>1E-3</v>
      </c>
      <c r="AA40" s="32">
        <v>1.379</v>
      </c>
      <c r="AB40" s="32">
        <v>0.27800000000000002</v>
      </c>
      <c r="AC40" s="32">
        <v>0.159</v>
      </c>
      <c r="AD40" s="32">
        <v>0.432</v>
      </c>
      <c r="AE40" s="32">
        <v>2.0139999999999998</v>
      </c>
      <c r="AF40" s="32">
        <v>2.3079999999999998</v>
      </c>
      <c r="AG40" s="32">
        <v>1.77</v>
      </c>
      <c r="AH40" s="32">
        <v>2.2469999999999999</v>
      </c>
      <c r="AI40" s="32">
        <v>2.3809999999999998</v>
      </c>
      <c r="AJ40" s="32">
        <v>2.3839999999999999</v>
      </c>
      <c r="AK40" s="32">
        <v>2.3929999999999998</v>
      </c>
      <c r="AL40" s="32">
        <v>2.41</v>
      </c>
      <c r="AM40" s="32">
        <v>2.4340000000000002</v>
      </c>
      <c r="AN40" s="32">
        <v>2.4740000000000002</v>
      </c>
      <c r="AO40" s="32">
        <v>2.4940000000000002</v>
      </c>
      <c r="AP40" s="32">
        <v>2.504</v>
      </c>
      <c r="AQ40" s="32">
        <v>2.5139999999999998</v>
      </c>
      <c r="AR40" s="32">
        <v>2.508</v>
      </c>
      <c r="AS40" s="32">
        <v>2.5019999999999998</v>
      </c>
      <c r="AT40" s="32">
        <v>2.496</v>
      </c>
      <c r="AU40" s="32">
        <v>2.4900000000000002</v>
      </c>
      <c r="AV40" s="32">
        <v>2.484</v>
      </c>
      <c r="AW40" s="32">
        <v>2.48</v>
      </c>
      <c r="AX40" s="32">
        <v>2.4750000000000001</v>
      </c>
      <c r="AY40" s="32">
        <v>2.4710000000000001</v>
      </c>
      <c r="AZ40" s="32">
        <v>2.4670000000000001</v>
      </c>
      <c r="BA40" s="32">
        <v>2.4620000000000002</v>
      </c>
      <c r="BB40" s="74">
        <f t="shared" ref="BB40:BK40" si="18">IFERROR(BA40*(1+$BL40),"")</f>
        <v>2.4576234370860432</v>
      </c>
      <c r="BC40" s="74">
        <f t="shared" si="18"/>
        <v>2.45325465414891</v>
      </c>
      <c r="BD40" s="74">
        <f t="shared" si="18"/>
        <v>2.4488936373585606</v>
      </c>
      <c r="BE40" s="74">
        <f t="shared" si="18"/>
        <v>2.4445403729095401</v>
      </c>
      <c r="BF40" s="74">
        <f t="shared" si="18"/>
        <v>2.4401948470209347</v>
      </c>
      <c r="BG40" s="74">
        <f t="shared" si="18"/>
        <v>2.4358570459363285</v>
      </c>
      <c r="BH40" s="74">
        <f t="shared" si="18"/>
        <v>2.4315269559237591</v>
      </c>
      <c r="BI40" s="74">
        <f t="shared" si="18"/>
        <v>2.4272045632756751</v>
      </c>
      <c r="BJ40" s="74">
        <f t="shared" si="18"/>
        <v>2.4228898543088921</v>
      </c>
      <c r="BK40" s="74">
        <f t="shared" si="18"/>
        <v>2.4185828153645499</v>
      </c>
      <c r="BL40" s="76">
        <f t="shared" si="17"/>
        <v>-1.7776453752871291E-3</v>
      </c>
    </row>
    <row r="41" spans="2:64" x14ac:dyDescent="0.3">
      <c r="B41" s="65" t="s">
        <v>225</v>
      </c>
      <c r="C41" s="32">
        <v>0.17100000000000001</v>
      </c>
      <c r="D41" s="32">
        <v>0.21</v>
      </c>
      <c r="E41" s="32">
        <v>0.22800000000000001</v>
      </c>
      <c r="F41" s="32">
        <v>0.26600000000000001</v>
      </c>
      <c r="G41" s="32">
        <v>0.28299999999999997</v>
      </c>
      <c r="H41" s="32">
        <v>0.29799999999999999</v>
      </c>
      <c r="I41" s="32">
        <v>0.36499999999999999</v>
      </c>
      <c r="J41" s="32">
        <v>0.46700000000000003</v>
      </c>
      <c r="K41" s="32">
        <v>0.46700000000000003</v>
      </c>
      <c r="L41" s="32">
        <v>0.49199999999999999</v>
      </c>
      <c r="M41" s="32">
        <v>0.52</v>
      </c>
      <c r="N41" s="32">
        <v>0.50800000000000001</v>
      </c>
      <c r="O41" s="32">
        <v>0.52100000000000002</v>
      </c>
      <c r="P41" s="32">
        <v>0.45400000000000001</v>
      </c>
      <c r="Q41" s="32">
        <v>0.45800000000000002</v>
      </c>
      <c r="R41" s="32">
        <v>0.622</v>
      </c>
      <c r="S41" s="32">
        <v>0.66600000000000004</v>
      </c>
      <c r="T41" s="32">
        <v>0.69799999999999995</v>
      </c>
      <c r="U41" s="32">
        <v>0.73</v>
      </c>
      <c r="V41" s="32">
        <v>0.747</v>
      </c>
      <c r="W41" s="32">
        <v>0.83099999999999996</v>
      </c>
      <c r="X41" s="32">
        <v>0.89</v>
      </c>
      <c r="Y41" s="32">
        <v>0.96</v>
      </c>
      <c r="Z41" s="32">
        <v>0.99</v>
      </c>
      <c r="AA41" s="32">
        <v>1.0640000000000001</v>
      </c>
      <c r="AB41" s="32">
        <v>1.079</v>
      </c>
      <c r="AC41" s="32">
        <v>1.1850000000000001</v>
      </c>
      <c r="AD41" s="32">
        <v>1.2450000000000001</v>
      </c>
      <c r="AE41" s="32">
        <v>1.2509999999999999</v>
      </c>
      <c r="AF41" s="32">
        <v>1.2689999999999999</v>
      </c>
      <c r="AG41" s="32">
        <v>1.2190000000000001</v>
      </c>
      <c r="AH41" s="32">
        <v>1.212</v>
      </c>
      <c r="AI41" s="32">
        <v>1.363</v>
      </c>
      <c r="AJ41" s="32">
        <v>1.35</v>
      </c>
      <c r="AK41" s="32">
        <v>1.367</v>
      </c>
      <c r="AL41" s="32">
        <v>1.375</v>
      </c>
      <c r="AM41" s="32">
        <v>1.397</v>
      </c>
      <c r="AN41" s="32">
        <v>1.4359999999999999</v>
      </c>
      <c r="AO41" s="32">
        <v>1.456</v>
      </c>
      <c r="AP41" s="32">
        <v>1.4650000000000001</v>
      </c>
      <c r="AQ41" s="32">
        <v>1.4750000000000001</v>
      </c>
      <c r="AR41" s="32">
        <v>1.468</v>
      </c>
      <c r="AS41" s="32">
        <v>1.462</v>
      </c>
      <c r="AT41" s="32">
        <v>1.456</v>
      </c>
      <c r="AU41" s="32">
        <v>1.4490000000000001</v>
      </c>
      <c r="AV41" s="32">
        <v>1.4430000000000001</v>
      </c>
      <c r="AW41" s="32">
        <v>1.4390000000000001</v>
      </c>
      <c r="AX41" s="32">
        <v>1.4339999999999999</v>
      </c>
      <c r="AY41" s="32">
        <v>1.43</v>
      </c>
      <c r="AZ41" s="32">
        <v>1.425</v>
      </c>
      <c r="BA41" s="32">
        <v>1.421</v>
      </c>
      <c r="BB41" s="74">
        <f t="shared" ref="BB41:BK41" si="19">IFERROR(BA41*(1+$BL41),"")</f>
        <v>1.4166404142510542</v>
      </c>
      <c r="BC41" s="74">
        <f t="shared" si="19"/>
        <v>1.4122942035815611</v>
      </c>
      <c r="BD41" s="74">
        <f t="shared" si="19"/>
        <v>1.4079613269571747</v>
      </c>
      <c r="BE41" s="74">
        <f t="shared" si="19"/>
        <v>1.403641743469441</v>
      </c>
      <c r="BF41" s="74">
        <f t="shared" si="19"/>
        <v>1.3993354123354123</v>
      </c>
      <c r="BG41" s="74">
        <f t="shared" si="19"/>
        <v>1.3950422928972612</v>
      </c>
      <c r="BH41" s="74">
        <f t="shared" si="19"/>
        <v>1.3907623446218977</v>
      </c>
      <c r="BI41" s="74">
        <f t="shared" si="19"/>
        <v>1.3864955271005859</v>
      </c>
      <c r="BJ41" s="74">
        <f t="shared" si="19"/>
        <v>1.3822418000485628</v>
      </c>
      <c r="BK41" s="74">
        <f t="shared" si="19"/>
        <v>1.3780011233046578</v>
      </c>
      <c r="BL41" s="76">
        <f t="shared" si="17"/>
        <v>-3.0679702666754904E-3</v>
      </c>
    </row>
    <row r="42" spans="2:64" x14ac:dyDescent="0.3">
      <c r="B42" s="23" t="s">
        <v>226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2">
        <v>5.8000000000000003E-2</v>
      </c>
      <c r="O42" s="32">
        <v>7.0999999999999994E-2</v>
      </c>
      <c r="P42" s="32">
        <v>0.432</v>
      </c>
      <c r="Q42" s="32">
        <v>0.432</v>
      </c>
      <c r="R42" s="32">
        <v>0.50700000000000001</v>
      </c>
      <c r="S42" s="32">
        <v>0.53300000000000003</v>
      </c>
      <c r="T42" s="32">
        <v>0.49199999999999999</v>
      </c>
      <c r="U42" s="32">
        <v>0.48799999999999999</v>
      </c>
      <c r="V42" s="32">
        <v>0.42199999999999999</v>
      </c>
      <c r="W42" s="32">
        <v>0</v>
      </c>
      <c r="X42" s="32">
        <v>0</v>
      </c>
      <c r="Y42" s="32">
        <v>3.0000000000000001E-3</v>
      </c>
      <c r="Z42" s="32">
        <v>8.6999999999999994E-2</v>
      </c>
      <c r="AA42" s="32">
        <v>9.1999999999999998E-2</v>
      </c>
      <c r="AB42" s="32">
        <v>9.4E-2</v>
      </c>
      <c r="AC42" s="32">
        <v>0.153</v>
      </c>
      <c r="AD42" s="32">
        <v>0.192</v>
      </c>
      <c r="AE42" s="32">
        <v>0.20100000000000001</v>
      </c>
      <c r="AF42" s="32">
        <v>0.183</v>
      </c>
      <c r="AG42" s="32">
        <v>0.17299999999999999</v>
      </c>
      <c r="AH42" s="32">
        <v>0.20599999999999999</v>
      </c>
      <c r="AI42" s="32">
        <v>0.20300000000000001</v>
      </c>
      <c r="AJ42" s="32">
        <v>0.20300000000000001</v>
      </c>
      <c r="AK42" s="32">
        <v>0.20399999999999999</v>
      </c>
      <c r="AL42" s="32">
        <v>0.20599999999999999</v>
      </c>
      <c r="AM42" s="32">
        <v>0.20799999999999999</v>
      </c>
      <c r="AN42" s="32">
        <v>0.21099999999999999</v>
      </c>
      <c r="AO42" s="32">
        <v>0.21299999999999999</v>
      </c>
      <c r="AP42" s="32">
        <v>0.21299999999999999</v>
      </c>
      <c r="AQ42" s="32">
        <v>0.214</v>
      </c>
      <c r="AR42" s="32">
        <v>0.214</v>
      </c>
      <c r="AS42" s="32">
        <v>0.21299999999999999</v>
      </c>
      <c r="AT42" s="32">
        <v>0.21299999999999999</v>
      </c>
      <c r="AU42" s="32">
        <v>0.21199999999999999</v>
      </c>
      <c r="AV42" s="32">
        <v>0.21199999999999999</v>
      </c>
      <c r="AW42" s="32">
        <v>0.21099999999999999</v>
      </c>
      <c r="AX42" s="32">
        <v>0.21099999999999999</v>
      </c>
      <c r="AY42" s="32">
        <v>0.21099999999999999</v>
      </c>
      <c r="AZ42" s="32">
        <v>0.21</v>
      </c>
      <c r="BA42" s="32">
        <v>0.21</v>
      </c>
      <c r="BB42" s="74">
        <f t="shared" ref="BB42:BK42" si="20">IFERROR(BA42*(1+$BL42),"")</f>
        <v>0.20960226987123015</v>
      </c>
      <c r="BC42" s="74">
        <f t="shared" si="20"/>
        <v>0.20920529302462856</v>
      </c>
      <c r="BD42" s="74">
        <f t="shared" si="20"/>
        <v>0.20880906803351421</v>
      </c>
      <c r="BE42" s="74">
        <f t="shared" si="20"/>
        <v>0.20841359347390812</v>
      </c>
      <c r="BF42" s="74">
        <f t="shared" si="20"/>
        <v>0.20801886792452828</v>
      </c>
      <c r="BG42" s="74">
        <f t="shared" si="20"/>
        <v>0.20762488996678458</v>
      </c>
      <c r="BH42" s="74">
        <f t="shared" si="20"/>
        <v>0.20723165818477357</v>
      </c>
      <c r="BI42" s="74">
        <f t="shared" si="20"/>
        <v>0.20683917116527348</v>
      </c>
      <c r="BJ42" s="74">
        <f t="shared" si="20"/>
        <v>0.20644742749773914</v>
      </c>
      <c r="BK42" s="74">
        <f t="shared" si="20"/>
        <v>0.20605642577429686</v>
      </c>
      <c r="BL42" s="76">
        <f t="shared" si="17"/>
        <v>-1.8939529941420785E-3</v>
      </c>
    </row>
    <row r="43" spans="2:64" x14ac:dyDescent="0.3">
      <c r="B43" s="23" t="s">
        <v>75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3.0000000000000001E-3</v>
      </c>
      <c r="S43" s="32">
        <v>3.0000000000000001E-3</v>
      </c>
      <c r="T43" s="32">
        <v>3.0000000000000001E-3</v>
      </c>
      <c r="U43" s="32">
        <v>3.0000000000000001E-3</v>
      </c>
      <c r="V43" s="32">
        <v>3.0000000000000001E-3</v>
      </c>
      <c r="W43" s="32">
        <v>2E-3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</v>
      </c>
      <c r="AW43" s="32">
        <v>0</v>
      </c>
      <c r="AX43" s="32">
        <v>0</v>
      </c>
      <c r="AY43" s="32">
        <v>0</v>
      </c>
      <c r="AZ43" s="32">
        <v>0</v>
      </c>
      <c r="BA43" s="32">
        <v>0</v>
      </c>
      <c r="BB43" s="74" t="str">
        <f t="shared" ref="BB43:BK43" si="21">IFERROR(BA43*(1+$BL43),"")</f>
        <v/>
      </c>
      <c r="BC43" s="74" t="str">
        <f t="shared" si="21"/>
        <v/>
      </c>
      <c r="BD43" s="74" t="str">
        <f t="shared" si="21"/>
        <v/>
      </c>
      <c r="BE43" s="74" t="str">
        <f t="shared" si="21"/>
        <v/>
      </c>
      <c r="BF43" s="74" t="str">
        <f t="shared" si="21"/>
        <v/>
      </c>
      <c r="BG43" s="74" t="str">
        <f t="shared" si="21"/>
        <v/>
      </c>
      <c r="BH43" s="74" t="str">
        <f t="shared" si="21"/>
        <v/>
      </c>
      <c r="BI43" s="74" t="str">
        <f t="shared" si="21"/>
        <v/>
      </c>
      <c r="BJ43" s="74" t="str">
        <f t="shared" si="21"/>
        <v/>
      </c>
      <c r="BK43" s="74" t="str">
        <f t="shared" si="21"/>
        <v/>
      </c>
      <c r="BL43" s="76" t="str">
        <f t="shared" si="17"/>
        <v/>
      </c>
    </row>
    <row r="44" spans="2:64" x14ac:dyDescent="0.3">
      <c r="B44" s="23" t="s">
        <v>77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1.2E-2</v>
      </c>
      <c r="S44" s="32">
        <v>0</v>
      </c>
      <c r="T44" s="32">
        <v>0</v>
      </c>
      <c r="U44" s="32">
        <v>0</v>
      </c>
      <c r="V44" s="32">
        <v>7.6999999999999999E-2</v>
      </c>
      <c r="W44" s="32">
        <v>0</v>
      </c>
      <c r="X44" s="32">
        <v>6.9000000000000006E-2</v>
      </c>
      <c r="Y44" s="32">
        <v>8.4000000000000005E-2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  <c r="BA44" s="32">
        <v>0</v>
      </c>
      <c r="BB44" s="74" t="str">
        <f t="shared" ref="BB44:BK44" si="22">IFERROR(BA44*(1+$BL44),"")</f>
        <v/>
      </c>
      <c r="BC44" s="74" t="str">
        <f t="shared" si="22"/>
        <v/>
      </c>
      <c r="BD44" s="74" t="str">
        <f t="shared" si="22"/>
        <v/>
      </c>
      <c r="BE44" s="74" t="str">
        <f t="shared" si="22"/>
        <v/>
      </c>
      <c r="BF44" s="74" t="str">
        <f t="shared" si="22"/>
        <v/>
      </c>
      <c r="BG44" s="74" t="str">
        <f t="shared" si="22"/>
        <v/>
      </c>
      <c r="BH44" s="74" t="str">
        <f t="shared" si="22"/>
        <v/>
      </c>
      <c r="BI44" s="74" t="str">
        <f t="shared" si="22"/>
        <v/>
      </c>
      <c r="BJ44" s="74" t="str">
        <f t="shared" si="22"/>
        <v/>
      </c>
      <c r="BK44" s="74" t="str">
        <f t="shared" si="22"/>
        <v/>
      </c>
      <c r="BL44" s="76" t="str">
        <f t="shared" si="17"/>
        <v/>
      </c>
    </row>
    <row r="45" spans="2:64" x14ac:dyDescent="0.3">
      <c r="B45" s="23" t="s">
        <v>63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</v>
      </c>
      <c r="I45" s="32">
        <v>0</v>
      </c>
      <c r="J45" s="32">
        <v>0</v>
      </c>
      <c r="K45" s="32">
        <v>0</v>
      </c>
      <c r="L45" s="32">
        <v>0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0</v>
      </c>
      <c r="AW45" s="32">
        <v>0</v>
      </c>
      <c r="AX45" s="32">
        <v>0</v>
      </c>
      <c r="AY45" s="32">
        <v>0</v>
      </c>
      <c r="AZ45" s="32">
        <v>0</v>
      </c>
      <c r="BA45" s="32">
        <v>0</v>
      </c>
      <c r="BB45" s="74" t="str">
        <f t="shared" ref="BB45:BK45" si="23">IFERROR(BA45*(1+$BL45),"")</f>
        <v/>
      </c>
      <c r="BC45" s="74" t="str">
        <f t="shared" si="23"/>
        <v/>
      </c>
      <c r="BD45" s="74" t="str">
        <f t="shared" si="23"/>
        <v/>
      </c>
      <c r="BE45" s="74" t="str">
        <f t="shared" si="23"/>
        <v/>
      </c>
      <c r="BF45" s="74" t="str">
        <f t="shared" si="23"/>
        <v/>
      </c>
      <c r="BG45" s="74" t="str">
        <f t="shared" si="23"/>
        <v/>
      </c>
      <c r="BH45" s="74" t="str">
        <f t="shared" si="23"/>
        <v/>
      </c>
      <c r="BI45" s="74" t="str">
        <f t="shared" si="23"/>
        <v/>
      </c>
      <c r="BJ45" s="74" t="str">
        <f t="shared" si="23"/>
        <v/>
      </c>
      <c r="BK45" s="74" t="str">
        <f t="shared" si="23"/>
        <v/>
      </c>
      <c r="BL45" s="76" t="str">
        <f t="shared" si="17"/>
        <v/>
      </c>
    </row>
    <row r="46" spans="2:64" x14ac:dyDescent="0.3">
      <c r="B46" s="23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70"/>
      <c r="BC46" s="70"/>
      <c r="BD46" s="70"/>
      <c r="BE46" s="70"/>
      <c r="BF46" s="70"/>
      <c r="BG46" s="70"/>
      <c r="BH46" s="70"/>
      <c r="BI46" s="70"/>
      <c r="BJ46" s="70"/>
      <c r="BK46" s="70"/>
    </row>
    <row r="47" spans="2:64" x14ac:dyDescent="0.3">
      <c r="B47" s="25" t="s">
        <v>205</v>
      </c>
      <c r="C47" s="54">
        <f>SUM(C48:C55)</f>
        <v>1.9910000000000001</v>
      </c>
      <c r="D47" s="54">
        <f t="shared" ref="D47:BK47" si="24">SUM(D48:D55)</f>
        <v>2.2409999999999997</v>
      </c>
      <c r="E47" s="54">
        <f t="shared" si="24"/>
        <v>2.4140000000000001</v>
      </c>
      <c r="F47" s="54">
        <f t="shared" si="24"/>
        <v>2.7229999999999999</v>
      </c>
      <c r="G47" s="54">
        <f t="shared" si="24"/>
        <v>3.0649999999999999</v>
      </c>
      <c r="H47" s="54">
        <f t="shared" si="24"/>
        <v>3.4470000000000001</v>
      </c>
      <c r="I47" s="54">
        <f t="shared" si="24"/>
        <v>4.0030000000000001</v>
      </c>
      <c r="J47" s="54">
        <f t="shared" si="24"/>
        <v>4.5019999999999998</v>
      </c>
      <c r="K47" s="54">
        <f t="shared" si="24"/>
        <v>4.351</v>
      </c>
      <c r="L47" s="54">
        <f t="shared" si="24"/>
        <v>5.394000000000001</v>
      </c>
      <c r="M47" s="54">
        <f t="shared" si="24"/>
        <v>5.3339999999999996</v>
      </c>
      <c r="N47" s="54">
        <f t="shared" si="24"/>
        <v>5.2919999999999998</v>
      </c>
      <c r="O47" s="54">
        <f t="shared" si="24"/>
        <v>5.6310000000000011</v>
      </c>
      <c r="P47" s="54">
        <f t="shared" si="24"/>
        <v>5.8540000000000001</v>
      </c>
      <c r="Q47" s="54">
        <f t="shared" si="24"/>
        <v>6.1689999999999996</v>
      </c>
      <c r="R47" s="54">
        <f t="shared" si="24"/>
        <v>6.511000000000001</v>
      </c>
      <c r="S47" s="54">
        <f t="shared" si="24"/>
        <v>6.745000000000001</v>
      </c>
      <c r="T47" s="54">
        <f t="shared" si="24"/>
        <v>7.3029999999999999</v>
      </c>
      <c r="U47" s="54">
        <f t="shared" si="24"/>
        <v>7.86</v>
      </c>
      <c r="V47" s="54">
        <f t="shared" si="24"/>
        <v>7.7719999999999994</v>
      </c>
      <c r="W47" s="54">
        <f t="shared" si="24"/>
        <v>8.9629999999999992</v>
      </c>
      <c r="X47" s="54">
        <f t="shared" si="24"/>
        <v>9.895999999999999</v>
      </c>
      <c r="Y47" s="54">
        <f t="shared" si="24"/>
        <v>10.270999999999999</v>
      </c>
      <c r="Z47" s="54">
        <f t="shared" si="24"/>
        <v>10.615</v>
      </c>
      <c r="AA47" s="54">
        <f t="shared" si="24"/>
        <v>10.760999999999999</v>
      </c>
      <c r="AB47" s="54">
        <f t="shared" si="24"/>
        <v>10.823999999999998</v>
      </c>
      <c r="AC47" s="54">
        <f t="shared" si="24"/>
        <v>11.45</v>
      </c>
      <c r="AD47" s="54">
        <f t="shared" si="24"/>
        <v>11.991</v>
      </c>
      <c r="AE47" s="54">
        <f t="shared" si="24"/>
        <v>12.293999999999999</v>
      </c>
      <c r="AF47" s="54">
        <f t="shared" si="24"/>
        <v>12.276</v>
      </c>
      <c r="AG47" s="54">
        <f t="shared" si="24"/>
        <v>12.340999999999999</v>
      </c>
      <c r="AH47" s="54">
        <f t="shared" si="24"/>
        <v>12.766999999999998</v>
      </c>
      <c r="AI47" s="54">
        <f t="shared" si="24"/>
        <v>13.552</v>
      </c>
      <c r="AJ47" s="54">
        <f t="shared" si="24"/>
        <v>13.895</v>
      </c>
      <c r="AK47" s="54">
        <f t="shared" si="24"/>
        <v>14.560999999999998</v>
      </c>
      <c r="AL47" s="54">
        <f t="shared" si="24"/>
        <v>14.997</v>
      </c>
      <c r="AM47" s="54">
        <f t="shared" si="24"/>
        <v>15.237000000000002</v>
      </c>
      <c r="AN47" s="54">
        <f t="shared" si="24"/>
        <v>15.510000000000002</v>
      </c>
      <c r="AO47" s="54">
        <f t="shared" si="24"/>
        <v>16.009999999999998</v>
      </c>
      <c r="AP47" s="54">
        <f t="shared" si="24"/>
        <v>16.754999999999999</v>
      </c>
      <c r="AQ47" s="54">
        <f t="shared" si="24"/>
        <v>17.211000000000002</v>
      </c>
      <c r="AR47" s="54">
        <f t="shared" si="24"/>
        <v>17.787000000000003</v>
      </c>
      <c r="AS47" s="54">
        <f t="shared" si="24"/>
        <v>18.365000000000002</v>
      </c>
      <c r="AT47" s="54">
        <f t="shared" si="24"/>
        <v>18.935000000000002</v>
      </c>
      <c r="AU47" s="54">
        <f t="shared" si="24"/>
        <v>19.502999999999997</v>
      </c>
      <c r="AV47" s="54">
        <f t="shared" si="24"/>
        <v>20.064</v>
      </c>
      <c r="AW47" s="54">
        <f t="shared" si="24"/>
        <v>20.556000000000004</v>
      </c>
      <c r="AX47" s="54">
        <f t="shared" si="24"/>
        <v>21.047000000000001</v>
      </c>
      <c r="AY47" s="54">
        <f t="shared" si="24"/>
        <v>21.534999999999997</v>
      </c>
      <c r="AZ47" s="54">
        <f t="shared" si="24"/>
        <v>22.024999999999999</v>
      </c>
      <c r="BA47" s="54">
        <f t="shared" si="24"/>
        <v>22.509000000000004</v>
      </c>
      <c r="BB47" s="78">
        <f t="shared" si="24"/>
        <v>23.040342466722382</v>
      </c>
      <c r="BC47" s="78">
        <f t="shared" si="24"/>
        <v>23.586709730766199</v>
      </c>
      <c r="BD47" s="78">
        <f t="shared" si="24"/>
        <v>24.148513813215573</v>
      </c>
      <c r="BE47" s="78">
        <f t="shared" si="24"/>
        <v>24.726178152682326</v>
      </c>
      <c r="BF47" s="78">
        <f t="shared" si="24"/>
        <v>25.320137921842104</v>
      </c>
      <c r="BG47" s="78">
        <f t="shared" si="24"/>
        <v>25.930840352759468</v>
      </c>
      <c r="BH47" s="78">
        <f t="shared" si="24"/>
        <v>26.558745071246371</v>
      </c>
      <c r="BI47" s="78">
        <f t="shared" si="24"/>
        <v>27.204324440504816</v>
      </c>
      <c r="BJ47" s="78">
        <f t="shared" si="24"/>
        <v>27.868063914311811</v>
      </c>
      <c r="BK47" s="78">
        <f t="shared" si="24"/>
        <v>28.550462400011739</v>
      </c>
    </row>
    <row r="48" spans="2:64" x14ac:dyDescent="0.3">
      <c r="B48" s="23" t="s">
        <v>71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0.104</v>
      </c>
      <c r="AD48" s="32">
        <v>0.13200000000000001</v>
      </c>
      <c r="AE48" s="32">
        <v>0.151</v>
      </c>
      <c r="AF48" s="32">
        <v>7.6999999999999999E-2</v>
      </c>
      <c r="AG48" s="32">
        <v>8.5999999999999993E-2</v>
      </c>
      <c r="AH48" s="32">
        <v>0</v>
      </c>
      <c r="AI48" s="32">
        <v>6.3E-2</v>
      </c>
      <c r="AJ48" s="32">
        <v>6.5000000000000002E-2</v>
      </c>
      <c r="AK48" s="32">
        <v>6.7000000000000004E-2</v>
      </c>
      <c r="AL48" s="32">
        <v>6.9000000000000006E-2</v>
      </c>
      <c r="AM48" s="32">
        <v>7.0000000000000007E-2</v>
      </c>
      <c r="AN48" s="32">
        <v>7.0999999999999994E-2</v>
      </c>
      <c r="AO48" s="32">
        <v>7.2999999999999995E-2</v>
      </c>
      <c r="AP48" s="32">
        <v>7.5999999999999998E-2</v>
      </c>
      <c r="AQ48" s="32">
        <v>7.8E-2</v>
      </c>
      <c r="AR48" s="32">
        <v>0.08</v>
      </c>
      <c r="AS48" s="32">
        <v>8.3000000000000004E-2</v>
      </c>
      <c r="AT48" s="32">
        <v>8.5000000000000006E-2</v>
      </c>
      <c r="AU48" s="32">
        <v>8.6999999999999994E-2</v>
      </c>
      <c r="AV48" s="32">
        <v>0.09</v>
      </c>
      <c r="AW48" s="32">
        <v>9.1999999999999998E-2</v>
      </c>
      <c r="AX48" s="32">
        <v>9.4E-2</v>
      </c>
      <c r="AY48" s="32">
        <v>9.6000000000000002E-2</v>
      </c>
      <c r="AZ48" s="32">
        <v>9.9000000000000005E-2</v>
      </c>
      <c r="BA48" s="32">
        <v>0.10100000000000001</v>
      </c>
      <c r="BB48" s="74">
        <f>IFERROR(BA48*(1+$BL48),"")</f>
        <v>0.10335634588643741</v>
      </c>
      <c r="BC48" s="74">
        <f t="shared" ref="BC48:BK48" si="25">IFERROR(BB48*(1+$BL48),"")</f>
        <v>0.10576766569303848</v>
      </c>
      <c r="BD48" s="74">
        <f t="shared" si="25"/>
        <v>0.10823524197000757</v>
      </c>
      <c r="BE48" s="74">
        <f t="shared" si="25"/>
        <v>0.11076038718964702</v>
      </c>
      <c r="BF48" s="74">
        <f t="shared" si="25"/>
        <v>0.11334444444444444</v>
      </c>
      <c r="BG48" s="74">
        <f t="shared" si="25"/>
        <v>0.11598878816144642</v>
      </c>
      <c r="BH48" s="74">
        <f t="shared" si="25"/>
        <v>0.11869482483329874</v>
      </c>
      <c r="BI48" s="74">
        <f t="shared" si="25"/>
        <v>0.12146399376634183</v>
      </c>
      <c r="BJ48" s="74">
        <f t="shared" si="25"/>
        <v>0.12429776784615944</v>
      </c>
      <c r="BK48" s="74">
        <f t="shared" si="25"/>
        <v>0.12719765432098765</v>
      </c>
      <c r="BL48" s="76">
        <f>IFERROR((BA48/AV48)^(1/5)-1,"")</f>
        <v>2.3330157291459486E-2</v>
      </c>
    </row>
    <row r="49" spans="2:64" x14ac:dyDescent="0.3">
      <c r="B49" s="23" t="s">
        <v>72</v>
      </c>
      <c r="C49" s="32">
        <v>0.86599999999999999</v>
      </c>
      <c r="D49" s="32">
        <v>0.97499999999999998</v>
      </c>
      <c r="E49" s="32">
        <v>1.042</v>
      </c>
      <c r="F49" s="32">
        <v>1.1879999999999999</v>
      </c>
      <c r="G49" s="32">
        <v>1.206</v>
      </c>
      <c r="H49" s="32">
        <v>1.2609999999999999</v>
      </c>
      <c r="I49" s="32">
        <v>1.3720000000000001</v>
      </c>
      <c r="J49" s="32">
        <v>1.55</v>
      </c>
      <c r="K49" s="32">
        <v>1.623</v>
      </c>
      <c r="L49" s="32">
        <v>1.9179999999999999</v>
      </c>
      <c r="M49" s="32">
        <v>1.5469999999999999</v>
      </c>
      <c r="N49" s="32">
        <v>1.3680000000000001</v>
      </c>
      <c r="O49" s="32">
        <v>1.3620000000000001</v>
      </c>
      <c r="P49" s="32">
        <v>1.147</v>
      </c>
      <c r="Q49" s="32">
        <v>0.91800000000000004</v>
      </c>
      <c r="R49" s="32">
        <v>0.67300000000000004</v>
      </c>
      <c r="S49" s="32">
        <v>0.61199999999999999</v>
      </c>
      <c r="T49" s="32">
        <v>0.58899999999999997</v>
      </c>
      <c r="U49" s="32">
        <v>0.629</v>
      </c>
      <c r="V49" s="32">
        <v>0.52500000000000002</v>
      </c>
      <c r="W49" s="32">
        <v>0.54600000000000004</v>
      </c>
      <c r="X49" s="32">
        <v>0.58399999999999996</v>
      </c>
      <c r="Y49" s="32">
        <v>0.60099999999999998</v>
      </c>
      <c r="Z49" s="32">
        <v>0.48199999999999998</v>
      </c>
      <c r="AA49" s="32">
        <v>0.49099999999999999</v>
      </c>
      <c r="AB49" s="32">
        <v>0.33100000000000002</v>
      </c>
      <c r="AC49" s="32">
        <v>0.35499999999999998</v>
      </c>
      <c r="AD49" s="32">
        <v>0.33600000000000002</v>
      </c>
      <c r="AE49" s="32">
        <v>0.28299999999999997</v>
      </c>
      <c r="AF49" s="32">
        <v>0.28999999999999998</v>
      </c>
      <c r="AG49" s="32">
        <v>0.29899999999999999</v>
      </c>
      <c r="AH49" s="32">
        <v>0.27900000000000003</v>
      </c>
      <c r="AI49" s="32">
        <v>0.31</v>
      </c>
      <c r="AJ49" s="32">
        <v>0.31</v>
      </c>
      <c r="AK49" s="32">
        <v>0.312</v>
      </c>
      <c r="AL49" s="32">
        <v>0.314</v>
      </c>
      <c r="AM49" s="32">
        <v>0.315</v>
      </c>
      <c r="AN49" s="32">
        <v>0.317</v>
      </c>
      <c r="AO49" s="32">
        <v>0.31900000000000001</v>
      </c>
      <c r="AP49" s="32">
        <v>0.32100000000000001</v>
      </c>
      <c r="AQ49" s="32">
        <v>0.32200000000000001</v>
      </c>
      <c r="AR49" s="32">
        <v>0.32300000000000001</v>
      </c>
      <c r="AS49" s="32">
        <v>0.32400000000000001</v>
      </c>
      <c r="AT49" s="32">
        <v>0.32400000000000001</v>
      </c>
      <c r="AU49" s="32">
        <v>0.32400000000000001</v>
      </c>
      <c r="AV49" s="32">
        <v>0.32400000000000001</v>
      </c>
      <c r="AW49" s="32">
        <v>0.32300000000000001</v>
      </c>
      <c r="AX49" s="32">
        <v>0.32300000000000001</v>
      </c>
      <c r="AY49" s="32">
        <v>0.32200000000000001</v>
      </c>
      <c r="AZ49" s="32">
        <v>0.32100000000000001</v>
      </c>
      <c r="BA49" s="32">
        <v>0.32</v>
      </c>
      <c r="BB49" s="74">
        <f>IFERROR(BA49*(1+$BL49),"")</f>
        <v>0.31920594554428688</v>
      </c>
      <c r="BC49" s="74">
        <f t="shared" ref="BC49:BK49" si="26">IFERROR(BB49*(1+$BL49),"")</f>
        <v>0.3184138614713195</v>
      </c>
      <c r="BD49" s="74">
        <f t="shared" si="26"/>
        <v>0.31762374289175038</v>
      </c>
      <c r="BE49" s="74">
        <f t="shared" si="26"/>
        <v>0.31683558492836456</v>
      </c>
      <c r="BF49" s="74">
        <f t="shared" si="26"/>
        <v>0.31604938271604943</v>
      </c>
      <c r="BG49" s="74">
        <f t="shared" si="26"/>
        <v>0.31526513140176488</v>
      </c>
      <c r="BH49" s="74">
        <f t="shared" si="26"/>
        <v>0.31448282614451317</v>
      </c>
      <c r="BI49" s="74">
        <f t="shared" si="26"/>
        <v>0.31370246211530911</v>
      </c>
      <c r="BJ49" s="74">
        <f t="shared" si="26"/>
        <v>0.31292403449715023</v>
      </c>
      <c r="BK49" s="74">
        <f t="shared" si="26"/>
        <v>0.31214753848498716</v>
      </c>
      <c r="BL49" s="76">
        <f t="shared" ref="BL49:BL55" si="27">IFERROR((BA49/AV49)^(1/5)-1,"")</f>
        <v>-2.4814201741034658E-3</v>
      </c>
    </row>
    <row r="50" spans="2:64" x14ac:dyDescent="0.3">
      <c r="B50" s="23" t="s">
        <v>73</v>
      </c>
      <c r="C50" s="32">
        <v>8.5000000000000006E-2</v>
      </c>
      <c r="D50" s="32">
        <v>0.114</v>
      </c>
      <c r="E50" s="32">
        <v>0.13</v>
      </c>
      <c r="F50" s="32">
        <v>0.159</v>
      </c>
      <c r="G50" s="32">
        <v>0.19700000000000001</v>
      </c>
      <c r="H50" s="32">
        <v>0.27800000000000002</v>
      </c>
      <c r="I50" s="32">
        <v>0.42399999999999999</v>
      </c>
      <c r="J50" s="32">
        <v>0.51400000000000001</v>
      </c>
      <c r="K50" s="32">
        <v>0.46200000000000002</v>
      </c>
      <c r="L50" s="32">
        <v>0.60899999999999999</v>
      </c>
      <c r="M50" s="32">
        <v>0.72099999999999997</v>
      </c>
      <c r="N50" s="32">
        <v>0.73899999999999999</v>
      </c>
      <c r="O50" s="32">
        <v>0.78600000000000003</v>
      </c>
      <c r="P50" s="32">
        <v>0.8</v>
      </c>
      <c r="Q50" s="32">
        <v>0.88700000000000001</v>
      </c>
      <c r="R50" s="32">
        <v>0.94799999999999995</v>
      </c>
      <c r="S50" s="32">
        <v>0.94699999999999995</v>
      </c>
      <c r="T50" s="32">
        <v>1.117</v>
      </c>
      <c r="U50" s="32">
        <v>1.302</v>
      </c>
      <c r="V50" s="32">
        <v>1.258</v>
      </c>
      <c r="W50" s="32">
        <v>1.417</v>
      </c>
      <c r="X50" s="32">
        <v>1.6619999999999999</v>
      </c>
      <c r="Y50" s="32">
        <v>1.649</v>
      </c>
      <c r="Z50" s="32">
        <v>1.81</v>
      </c>
      <c r="AA50" s="32">
        <v>1.8260000000000001</v>
      </c>
      <c r="AB50" s="32">
        <v>1.7889999999999999</v>
      </c>
      <c r="AC50" s="32">
        <v>1.736</v>
      </c>
      <c r="AD50" s="32">
        <v>1.69</v>
      </c>
      <c r="AE50" s="32">
        <v>1.9990000000000001</v>
      </c>
      <c r="AF50" s="32">
        <v>1.98</v>
      </c>
      <c r="AG50" s="32">
        <v>2.0030000000000001</v>
      </c>
      <c r="AH50" s="32">
        <v>2.2349999999999999</v>
      </c>
      <c r="AI50" s="32">
        <v>2.1819999999999999</v>
      </c>
      <c r="AJ50" s="32">
        <v>2.194</v>
      </c>
      <c r="AK50" s="32">
        <v>2.2149999999999999</v>
      </c>
      <c r="AL50" s="32">
        <v>2.2269999999999999</v>
      </c>
      <c r="AM50" s="32">
        <v>2.238</v>
      </c>
      <c r="AN50" s="32">
        <v>2.2429999999999999</v>
      </c>
      <c r="AO50" s="32">
        <v>2.2509999999999999</v>
      </c>
      <c r="AP50" s="32">
        <v>2.2559999999999998</v>
      </c>
      <c r="AQ50" s="32">
        <v>2.2610000000000001</v>
      </c>
      <c r="AR50" s="32">
        <v>2.258</v>
      </c>
      <c r="AS50" s="32">
        <v>2.2549999999999999</v>
      </c>
      <c r="AT50" s="32">
        <v>2.25</v>
      </c>
      <c r="AU50" s="32">
        <v>2.2450000000000001</v>
      </c>
      <c r="AV50" s="32">
        <v>2.2370000000000001</v>
      </c>
      <c r="AW50" s="32">
        <v>2.2250000000000001</v>
      </c>
      <c r="AX50" s="32">
        <v>2.2130000000000001</v>
      </c>
      <c r="AY50" s="32">
        <v>2.2000000000000002</v>
      </c>
      <c r="AZ50" s="32">
        <v>2.1869999999999998</v>
      </c>
      <c r="BA50" s="32">
        <v>2.173</v>
      </c>
      <c r="BB50" s="74">
        <f t="shared" ref="BB50:BK50" si="28">IFERROR(BA50*(1+$BL50),"")</f>
        <v>2.1604214211007742</v>
      </c>
      <c r="BC50" s="74">
        <f t="shared" si="28"/>
        <v>2.1479156542802982</v>
      </c>
      <c r="BD50" s="74">
        <f t="shared" si="28"/>
        <v>2.1354822780602118</v>
      </c>
      <c r="BE50" s="74">
        <f t="shared" si="28"/>
        <v>2.1231208734019149</v>
      </c>
      <c r="BF50" s="74">
        <f t="shared" si="28"/>
        <v>2.1108310236924446</v>
      </c>
      <c r="BG50" s="74">
        <f t="shared" si="28"/>
        <v>2.0986123147304339</v>
      </c>
      <c r="BH50" s="74">
        <f t="shared" si="28"/>
        <v>2.086464334712153</v>
      </c>
      <c r="BI50" s="74">
        <f t="shared" si="28"/>
        <v>2.0743866742176302</v>
      </c>
      <c r="BJ50" s="74">
        <f t="shared" si="28"/>
        <v>2.0623789261968528</v>
      </c>
      <c r="BK50" s="74">
        <f t="shared" si="28"/>
        <v>2.0504406859560484</v>
      </c>
      <c r="BL50" s="76">
        <f t="shared" si="27"/>
        <v>-5.7885774961923264E-3</v>
      </c>
    </row>
    <row r="51" spans="2:64" x14ac:dyDescent="0.3">
      <c r="B51" s="65" t="s">
        <v>225</v>
      </c>
      <c r="C51" s="32">
        <v>1.04</v>
      </c>
      <c r="D51" s="32">
        <v>1.1519999999999999</v>
      </c>
      <c r="E51" s="32">
        <v>1.242</v>
      </c>
      <c r="F51" s="32">
        <v>1.3759999999999999</v>
      </c>
      <c r="G51" s="32">
        <v>1.6619999999999999</v>
      </c>
      <c r="H51" s="32">
        <v>1.9079999999999999</v>
      </c>
      <c r="I51" s="32">
        <v>2.2040000000000002</v>
      </c>
      <c r="J51" s="32">
        <v>2.431</v>
      </c>
      <c r="K51" s="32">
        <v>2.2629999999999999</v>
      </c>
      <c r="L51" s="32">
        <v>2.786</v>
      </c>
      <c r="M51" s="32">
        <v>2.9820000000000002</v>
      </c>
      <c r="N51" s="32">
        <v>3.1139999999999999</v>
      </c>
      <c r="O51" s="32">
        <v>3.3860000000000001</v>
      </c>
      <c r="P51" s="32">
        <v>3.6720000000000002</v>
      </c>
      <c r="Q51" s="32">
        <v>4.1289999999999996</v>
      </c>
      <c r="R51" s="32">
        <v>4.6120000000000001</v>
      </c>
      <c r="S51" s="32">
        <v>5.024</v>
      </c>
      <c r="T51" s="32">
        <v>5.4390000000000001</v>
      </c>
      <c r="U51" s="32">
        <v>5.8070000000000004</v>
      </c>
      <c r="V51" s="32">
        <v>5.8390000000000004</v>
      </c>
      <c r="W51" s="32">
        <v>6.8369999999999997</v>
      </c>
      <c r="X51" s="32">
        <v>7.4749999999999996</v>
      </c>
      <c r="Y51" s="32">
        <v>7.87</v>
      </c>
      <c r="Z51" s="32">
        <v>8.1980000000000004</v>
      </c>
      <c r="AA51" s="32">
        <v>8.3650000000000002</v>
      </c>
      <c r="AB51" s="32">
        <v>8.4809999999999999</v>
      </c>
      <c r="AC51" s="32">
        <v>8.5549999999999997</v>
      </c>
      <c r="AD51" s="32">
        <v>8.827</v>
      </c>
      <c r="AE51" s="32">
        <v>9.1999999999999993</v>
      </c>
      <c r="AF51" s="32">
        <v>9.2010000000000005</v>
      </c>
      <c r="AG51" s="32">
        <v>9.1549999999999994</v>
      </c>
      <c r="AH51" s="32">
        <v>9.57</v>
      </c>
      <c r="AI51" s="32">
        <v>10.210000000000001</v>
      </c>
      <c r="AJ51" s="32">
        <v>10.526999999999999</v>
      </c>
      <c r="AK51" s="32">
        <v>11.148999999999999</v>
      </c>
      <c r="AL51" s="32">
        <v>11.554</v>
      </c>
      <c r="AM51" s="32">
        <v>11.768000000000001</v>
      </c>
      <c r="AN51" s="32">
        <v>12.019</v>
      </c>
      <c r="AO51" s="32">
        <v>12.49</v>
      </c>
      <c r="AP51" s="32">
        <v>13.205</v>
      </c>
      <c r="AQ51" s="32">
        <v>13.635999999999999</v>
      </c>
      <c r="AR51" s="32">
        <v>14.196</v>
      </c>
      <c r="AS51" s="32">
        <v>14.754</v>
      </c>
      <c r="AT51" s="32">
        <v>15.308999999999999</v>
      </c>
      <c r="AU51" s="32">
        <v>15.862</v>
      </c>
      <c r="AV51" s="32">
        <v>16.41</v>
      </c>
      <c r="AW51" s="32">
        <v>16.895</v>
      </c>
      <c r="AX51" s="32">
        <v>17.379000000000001</v>
      </c>
      <c r="AY51" s="32">
        <v>17.861999999999998</v>
      </c>
      <c r="AZ51" s="32">
        <v>18.344000000000001</v>
      </c>
      <c r="BA51" s="32">
        <v>18.824000000000002</v>
      </c>
      <c r="BB51" s="74">
        <f t="shared" ref="BB51:BK51" si="29">IFERROR(BA51*(1+$BL51),"")</f>
        <v>19.347844166591038</v>
      </c>
      <c r="BC51" s="74">
        <f t="shared" si="29"/>
        <v>19.886266144001851</v>
      </c>
      <c r="BD51" s="74">
        <f t="shared" si="29"/>
        <v>20.439671611214568</v>
      </c>
      <c r="BE51" s="74">
        <f t="shared" si="29"/>
        <v>21.008477536659274</v>
      </c>
      <c r="BF51" s="74">
        <f t="shared" si="29"/>
        <v>21.593112492382701</v>
      </c>
      <c r="BG51" s="74">
        <f t="shared" si="29"/>
        <v>22.194016976959769</v>
      </c>
      <c r="BH51" s="74">
        <f t="shared" si="29"/>
        <v>22.811643747391283</v>
      </c>
      <c r="BI51" s="74">
        <f t="shared" si="29"/>
        <v>23.446458160237853</v>
      </c>
      <c r="BJ51" s="74">
        <f t="shared" si="29"/>
        <v>24.098938522247064</v>
      </c>
      <c r="BK51" s="74">
        <f t="shared" si="29"/>
        <v>24.769576450738093</v>
      </c>
      <c r="BL51" s="76">
        <f t="shared" si="27"/>
        <v>2.7828525637007884E-2</v>
      </c>
    </row>
    <row r="52" spans="2:64" x14ac:dyDescent="0.3">
      <c r="B52" s="23" t="s">
        <v>226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2">
        <v>3.0000000000000001E-3</v>
      </c>
      <c r="J52" s="32">
        <v>7.0000000000000001E-3</v>
      </c>
      <c r="K52" s="32">
        <v>3.0000000000000001E-3</v>
      </c>
      <c r="L52" s="32">
        <v>8.1000000000000003E-2</v>
      </c>
      <c r="M52" s="32">
        <v>8.4000000000000005E-2</v>
      </c>
      <c r="N52" s="32">
        <v>7.0999999999999994E-2</v>
      </c>
      <c r="O52" s="32">
        <v>9.7000000000000003E-2</v>
      </c>
      <c r="P52" s="32">
        <v>0.23499999999999999</v>
      </c>
      <c r="Q52" s="32">
        <v>0.23499999999999999</v>
      </c>
      <c r="R52" s="32">
        <v>7.4999999999999997E-2</v>
      </c>
      <c r="S52" s="32">
        <v>6.5000000000000002E-2</v>
      </c>
      <c r="T52" s="32">
        <v>6.5000000000000002E-2</v>
      </c>
      <c r="U52" s="32">
        <v>4.8000000000000001E-2</v>
      </c>
      <c r="V52" s="32">
        <v>3.5999999999999997E-2</v>
      </c>
      <c r="W52" s="32">
        <v>6.2E-2</v>
      </c>
      <c r="X52" s="32">
        <v>6.2E-2</v>
      </c>
      <c r="Y52" s="32">
        <v>5.8999999999999997E-2</v>
      </c>
      <c r="Z52" s="32">
        <v>4.7E-2</v>
      </c>
      <c r="AA52" s="32">
        <v>5.8999999999999997E-2</v>
      </c>
      <c r="AB52" s="32">
        <v>0.219</v>
      </c>
      <c r="AC52" s="32">
        <v>0.28000000000000003</v>
      </c>
      <c r="AD52" s="32">
        <v>0.36199999999999999</v>
      </c>
      <c r="AE52" s="32">
        <v>0.35899999999999999</v>
      </c>
      <c r="AF52" s="32">
        <v>0.35299999999999998</v>
      </c>
      <c r="AG52" s="32">
        <v>0.33300000000000002</v>
      </c>
      <c r="AH52" s="32">
        <v>0.34399999999999997</v>
      </c>
      <c r="AI52" s="32">
        <v>0.35099999999999998</v>
      </c>
      <c r="AJ52" s="32">
        <v>0.35599999999999998</v>
      </c>
      <c r="AK52" s="32">
        <v>0.36299999999999999</v>
      </c>
      <c r="AL52" s="32">
        <v>0.36899999999999999</v>
      </c>
      <c r="AM52" s="32">
        <v>0.375</v>
      </c>
      <c r="AN52" s="32">
        <v>0.38100000000000001</v>
      </c>
      <c r="AO52" s="32">
        <v>0.38800000000000001</v>
      </c>
      <c r="AP52" s="32">
        <v>0.39500000000000002</v>
      </c>
      <c r="AQ52" s="32">
        <v>0.40200000000000002</v>
      </c>
      <c r="AR52" s="32">
        <v>0.40799999999999997</v>
      </c>
      <c r="AS52" s="32">
        <v>0.41499999999999998</v>
      </c>
      <c r="AT52" s="32">
        <v>0.42199999999999999</v>
      </c>
      <c r="AU52" s="32">
        <v>0.42899999999999999</v>
      </c>
      <c r="AV52" s="32">
        <v>0.436</v>
      </c>
      <c r="AW52" s="32">
        <v>0.443</v>
      </c>
      <c r="AX52" s="32">
        <v>0.45</v>
      </c>
      <c r="AY52" s="32">
        <v>0.45700000000000002</v>
      </c>
      <c r="AZ52" s="32">
        <v>0.46500000000000002</v>
      </c>
      <c r="BA52" s="32">
        <v>0.47199999999999998</v>
      </c>
      <c r="BB52" s="74">
        <f t="shared" ref="BB52:BK52" si="30">IFERROR(BA52*(1+$BL52),"")</f>
        <v>0.47954912235663832</v>
      </c>
      <c r="BC52" s="74">
        <f t="shared" si="30"/>
        <v>0.4872189846462332</v>
      </c>
      <c r="BD52" s="74">
        <f t="shared" si="30"/>
        <v>0.49501151797159659</v>
      </c>
      <c r="BE52" s="74">
        <f t="shared" si="30"/>
        <v>0.50292868432141202</v>
      </c>
      <c r="BF52" s="74">
        <f t="shared" si="30"/>
        <v>0.51097247706422022</v>
      </c>
      <c r="BG52" s="74">
        <f t="shared" si="30"/>
        <v>0.51914492145030577</v>
      </c>
      <c r="BH52" s="74">
        <f t="shared" si="30"/>
        <v>0.52744807512161029</v>
      </c>
      <c r="BI52" s="74">
        <f t="shared" si="30"/>
        <v>0.53588402862980178</v>
      </c>
      <c r="BJ52" s="74">
        <f t="shared" si="30"/>
        <v>0.54445490596262947</v>
      </c>
      <c r="BK52" s="74">
        <f t="shared" si="30"/>
        <v>0.55316286507869705</v>
      </c>
      <c r="BL52" s="76">
        <f t="shared" si="27"/>
        <v>1.5993903297962575E-2</v>
      </c>
    </row>
    <row r="53" spans="2:64" x14ac:dyDescent="0.3">
      <c r="B53" s="23" t="s">
        <v>75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1.4E-2</v>
      </c>
      <c r="S53" s="32">
        <v>1E-3</v>
      </c>
      <c r="T53" s="32">
        <v>1E-3</v>
      </c>
      <c r="U53" s="32">
        <v>4.0000000000000001E-3</v>
      </c>
      <c r="V53" s="32">
        <v>1.6E-2</v>
      </c>
      <c r="W53" s="32">
        <v>3.3000000000000002E-2</v>
      </c>
      <c r="X53" s="32">
        <v>1.6E-2</v>
      </c>
      <c r="Y53" s="32">
        <v>1.4E-2</v>
      </c>
      <c r="Z53" s="32">
        <v>1E-3</v>
      </c>
      <c r="AA53" s="32">
        <v>8.0000000000000002E-3</v>
      </c>
      <c r="AB53" s="32">
        <v>4.0000000000000001E-3</v>
      </c>
      <c r="AC53" s="32">
        <v>2.1000000000000001E-2</v>
      </c>
      <c r="AD53" s="32">
        <v>0.189</v>
      </c>
      <c r="AE53" s="32">
        <v>0.19900000000000001</v>
      </c>
      <c r="AF53" s="32">
        <v>0.314</v>
      </c>
      <c r="AG53" s="32">
        <v>0.34699999999999998</v>
      </c>
      <c r="AH53" s="32">
        <v>0.245</v>
      </c>
      <c r="AI53" s="32">
        <v>0.32900000000000001</v>
      </c>
      <c r="AJ53" s="32">
        <v>0.33400000000000002</v>
      </c>
      <c r="AK53" s="32">
        <v>0.34399999999999997</v>
      </c>
      <c r="AL53" s="32">
        <v>0.35099999999999998</v>
      </c>
      <c r="AM53" s="32">
        <v>0.35599999999999998</v>
      </c>
      <c r="AN53" s="32">
        <v>0.36199999999999999</v>
      </c>
      <c r="AO53" s="32">
        <v>0.37</v>
      </c>
      <c r="AP53" s="32">
        <v>0.38</v>
      </c>
      <c r="AQ53" s="32">
        <v>0.38800000000000001</v>
      </c>
      <c r="AR53" s="32">
        <v>0.39600000000000002</v>
      </c>
      <c r="AS53" s="32">
        <v>0.40500000000000003</v>
      </c>
      <c r="AT53" s="32">
        <v>0.41399999999999998</v>
      </c>
      <c r="AU53" s="32">
        <v>0.42299999999999999</v>
      </c>
      <c r="AV53" s="32">
        <v>0.43099999999999999</v>
      </c>
      <c r="AW53" s="32">
        <v>0.44</v>
      </c>
      <c r="AX53" s="32">
        <v>0.44800000000000001</v>
      </c>
      <c r="AY53" s="32">
        <v>0.45600000000000002</v>
      </c>
      <c r="AZ53" s="32">
        <v>0.46500000000000002</v>
      </c>
      <c r="BA53" s="32">
        <v>0.47299999999999998</v>
      </c>
      <c r="BB53" s="74">
        <f t="shared" ref="BB53:BK53" si="31">IFERROR(BA53*(1+$BL53),"")</f>
        <v>0.48187890505949393</v>
      </c>
      <c r="BC53" s="74">
        <f t="shared" si="31"/>
        <v>0.49092448021424262</v>
      </c>
      <c r="BD53" s="74">
        <f t="shared" si="31"/>
        <v>0.5001398541068508</v>
      </c>
      <c r="BE53" s="74">
        <f t="shared" si="31"/>
        <v>0.50952821410914229</v>
      </c>
      <c r="BF53" s="74">
        <f t="shared" si="31"/>
        <v>0.51909280742459385</v>
      </c>
      <c r="BG53" s="74">
        <f t="shared" si="31"/>
        <v>0.52883694221146305</v>
      </c>
      <c r="BH53" s="74">
        <f t="shared" si="31"/>
        <v>0.53876398872699938</v>
      </c>
      <c r="BI53" s="74">
        <f t="shared" si="31"/>
        <v>0.54887738049313317</v>
      </c>
      <c r="BJ53" s="74">
        <f t="shared" si="31"/>
        <v>0.55918061548404707</v>
      </c>
      <c r="BK53" s="74">
        <f t="shared" si="31"/>
        <v>0.56967725733603913</v>
      </c>
      <c r="BL53" s="76">
        <f t="shared" si="27"/>
        <v>1.877146947038888E-2</v>
      </c>
    </row>
    <row r="54" spans="2:64" x14ac:dyDescent="0.3">
      <c r="B54" s="23" t="s">
        <v>77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0.189</v>
      </c>
      <c r="S54" s="32">
        <v>9.6000000000000002E-2</v>
      </c>
      <c r="T54" s="32">
        <v>9.1999999999999998E-2</v>
      </c>
      <c r="U54" s="32">
        <v>7.0000000000000007E-2</v>
      </c>
      <c r="V54" s="32">
        <v>9.8000000000000004E-2</v>
      </c>
      <c r="W54" s="32">
        <v>6.8000000000000005E-2</v>
      </c>
      <c r="X54" s="32">
        <v>9.7000000000000003E-2</v>
      </c>
      <c r="Y54" s="32">
        <v>7.8E-2</v>
      </c>
      <c r="Z54" s="32">
        <v>7.6999999999999999E-2</v>
      </c>
      <c r="AA54" s="32">
        <v>1.2E-2</v>
      </c>
      <c r="AB54" s="32">
        <v>0</v>
      </c>
      <c r="AC54" s="32">
        <v>0.39900000000000002</v>
      </c>
      <c r="AD54" s="32">
        <v>0.45500000000000002</v>
      </c>
      <c r="AE54" s="32">
        <v>0.10299999999999999</v>
      </c>
      <c r="AF54" s="32">
        <v>6.0999999999999999E-2</v>
      </c>
      <c r="AG54" s="32">
        <v>0.11799999999999999</v>
      </c>
      <c r="AH54" s="32">
        <v>9.4E-2</v>
      </c>
      <c r="AI54" s="32">
        <v>0.107</v>
      </c>
      <c r="AJ54" s="32">
        <v>0.109</v>
      </c>
      <c r="AK54" s="32">
        <v>0.111</v>
      </c>
      <c r="AL54" s="32">
        <v>0.113</v>
      </c>
      <c r="AM54" s="32">
        <v>0.115</v>
      </c>
      <c r="AN54" s="32">
        <v>0.11700000000000001</v>
      </c>
      <c r="AO54" s="32">
        <v>0.11899999999999999</v>
      </c>
      <c r="AP54" s="32">
        <v>0.122</v>
      </c>
      <c r="AQ54" s="32">
        <v>0.124</v>
      </c>
      <c r="AR54" s="32">
        <v>0.126</v>
      </c>
      <c r="AS54" s="32">
        <v>0.129</v>
      </c>
      <c r="AT54" s="32">
        <v>0.13100000000000001</v>
      </c>
      <c r="AU54" s="32">
        <v>0.13300000000000001</v>
      </c>
      <c r="AV54" s="32">
        <v>0.13600000000000001</v>
      </c>
      <c r="AW54" s="32">
        <v>0.13800000000000001</v>
      </c>
      <c r="AX54" s="32">
        <v>0.14000000000000001</v>
      </c>
      <c r="AY54" s="32">
        <v>0.14199999999999999</v>
      </c>
      <c r="AZ54" s="32">
        <v>0.14399999999999999</v>
      </c>
      <c r="BA54" s="32">
        <v>0.14599999999999999</v>
      </c>
      <c r="BB54" s="74">
        <f t="shared" ref="BB54:BK54" si="32">IFERROR(BA54*(1+$BL54),"")</f>
        <v>0.14808656018371766</v>
      </c>
      <c r="BC54" s="74">
        <f t="shared" si="32"/>
        <v>0.15020294045921806</v>
      </c>
      <c r="BD54" s="74">
        <f t="shared" si="32"/>
        <v>0.15234956700058463</v>
      </c>
      <c r="BE54" s="74">
        <f t="shared" si="32"/>
        <v>0.15452687207257126</v>
      </c>
      <c r="BF54" s="74">
        <f t="shared" si="32"/>
        <v>0.15673529411764703</v>
      </c>
      <c r="BG54" s="74">
        <f t="shared" si="32"/>
        <v>0.15897527784428511</v>
      </c>
      <c r="BH54" s="74">
        <f t="shared" si="32"/>
        <v>0.16124727431651348</v>
      </c>
      <c r="BI54" s="74">
        <f t="shared" si="32"/>
        <v>0.16355174104474526</v>
      </c>
      <c r="BJ54" s="74">
        <f t="shared" si="32"/>
        <v>0.16588914207790739</v>
      </c>
      <c r="BK54" s="74">
        <f t="shared" si="32"/>
        <v>0.1682599480968858</v>
      </c>
      <c r="BL54" s="76">
        <f t="shared" si="27"/>
        <v>1.4291508107655337E-2</v>
      </c>
    </row>
    <row r="55" spans="2:64" x14ac:dyDescent="0.3">
      <c r="B55" s="23" t="s">
        <v>63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0</v>
      </c>
      <c r="I55" s="32">
        <v>0</v>
      </c>
      <c r="J55" s="32">
        <v>0</v>
      </c>
      <c r="K55" s="32">
        <v>0</v>
      </c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</v>
      </c>
      <c r="AW55" s="32">
        <v>0</v>
      </c>
      <c r="AX55" s="32">
        <v>0</v>
      </c>
      <c r="AY55" s="32">
        <v>0</v>
      </c>
      <c r="AZ55" s="32">
        <v>0</v>
      </c>
      <c r="BA55" s="32">
        <v>0</v>
      </c>
      <c r="BB55" s="74" t="str">
        <f t="shared" ref="BB55:BK55" si="33">IFERROR(BA55*(1+$BL55),"")</f>
        <v/>
      </c>
      <c r="BC55" s="74" t="str">
        <f t="shared" si="33"/>
        <v/>
      </c>
      <c r="BD55" s="74" t="str">
        <f t="shared" si="33"/>
        <v/>
      </c>
      <c r="BE55" s="74" t="str">
        <f t="shared" si="33"/>
        <v/>
      </c>
      <c r="BF55" s="74" t="str">
        <f t="shared" si="33"/>
        <v/>
      </c>
      <c r="BG55" s="74" t="str">
        <f t="shared" si="33"/>
        <v/>
      </c>
      <c r="BH55" s="74" t="str">
        <f t="shared" si="33"/>
        <v/>
      </c>
      <c r="BI55" s="74" t="str">
        <f t="shared" si="33"/>
        <v/>
      </c>
      <c r="BJ55" s="74" t="str">
        <f t="shared" si="33"/>
        <v/>
      </c>
      <c r="BK55" s="74" t="str">
        <f t="shared" si="33"/>
        <v/>
      </c>
      <c r="BL55" s="76" t="str">
        <f t="shared" si="27"/>
        <v/>
      </c>
    </row>
    <row r="56" spans="2:64" x14ac:dyDescent="0.3">
      <c r="BB56" s="70"/>
      <c r="BC56" s="70"/>
      <c r="BD56" s="70"/>
      <c r="BE56" s="70"/>
      <c r="BF56" s="70"/>
      <c r="BG56" s="70"/>
      <c r="BH56" s="70"/>
      <c r="BI56" s="70"/>
      <c r="BJ56" s="70"/>
      <c r="BK56" s="70"/>
    </row>
    <row r="57" spans="2:64" x14ac:dyDescent="0.3">
      <c r="B57" s="25" t="s">
        <v>206</v>
      </c>
      <c r="C57" s="54">
        <f>SUM(C58:C65)</f>
        <v>7.9630000000000001</v>
      </c>
      <c r="D57" s="54">
        <f t="shared" ref="D57:BK57" si="34">SUM(D58:D65)</f>
        <v>8.527000000000001</v>
      </c>
      <c r="E57" s="54">
        <f t="shared" si="34"/>
        <v>8.6769999999999996</v>
      </c>
      <c r="F57" s="54">
        <f t="shared" si="34"/>
        <v>8.8290000000000006</v>
      </c>
      <c r="G57" s="54">
        <f t="shared" si="34"/>
        <v>9.7959999999999994</v>
      </c>
      <c r="H57" s="54">
        <f t="shared" si="34"/>
        <v>10.824999999999999</v>
      </c>
      <c r="I57" s="54">
        <f t="shared" si="34"/>
        <v>11.539000000000001</v>
      </c>
      <c r="J57" s="54">
        <f t="shared" si="34"/>
        <v>11.586</v>
      </c>
      <c r="K57" s="54">
        <f t="shared" si="34"/>
        <v>10.571</v>
      </c>
      <c r="L57" s="54">
        <f t="shared" si="34"/>
        <v>12.091999999999999</v>
      </c>
      <c r="M57" s="54">
        <f t="shared" si="34"/>
        <v>13.872</v>
      </c>
      <c r="N57" s="54">
        <f t="shared" si="34"/>
        <v>13.894999999999998</v>
      </c>
      <c r="O57" s="54">
        <f t="shared" si="34"/>
        <v>14.626000000000001</v>
      </c>
      <c r="P57" s="54">
        <f t="shared" si="34"/>
        <v>14.082000000000001</v>
      </c>
      <c r="Q57" s="54">
        <f t="shared" si="34"/>
        <v>13.722999999999999</v>
      </c>
      <c r="R57" s="54">
        <f t="shared" si="34"/>
        <v>14.088000000000001</v>
      </c>
      <c r="S57" s="54">
        <f t="shared" si="34"/>
        <v>14.173</v>
      </c>
      <c r="T57" s="54">
        <f t="shared" si="34"/>
        <v>13.944000000000001</v>
      </c>
      <c r="U57" s="54">
        <f t="shared" si="34"/>
        <v>13.258000000000001</v>
      </c>
      <c r="V57" s="54">
        <f t="shared" si="34"/>
        <v>13.972</v>
      </c>
      <c r="W57" s="54">
        <f t="shared" si="34"/>
        <v>15.496</v>
      </c>
      <c r="X57" s="54">
        <f t="shared" si="34"/>
        <v>16.533000000000001</v>
      </c>
      <c r="Y57" s="54">
        <f t="shared" si="34"/>
        <v>16.114999999999998</v>
      </c>
      <c r="Z57" s="54">
        <f t="shared" si="34"/>
        <v>15.499000000000002</v>
      </c>
      <c r="AA57" s="54">
        <f t="shared" si="34"/>
        <v>15.420999999999999</v>
      </c>
      <c r="AB57" s="54">
        <f t="shared" si="34"/>
        <v>16.083000000000002</v>
      </c>
      <c r="AC57" s="54">
        <f t="shared" si="34"/>
        <v>17.242000000000001</v>
      </c>
      <c r="AD57" s="54">
        <f t="shared" si="34"/>
        <v>16.706999999999997</v>
      </c>
      <c r="AE57" s="54">
        <f t="shared" si="34"/>
        <v>15.706999999999999</v>
      </c>
      <c r="AF57" s="54">
        <f t="shared" si="34"/>
        <v>15.055</v>
      </c>
      <c r="AG57" s="54">
        <f t="shared" si="34"/>
        <v>14.720000000000002</v>
      </c>
      <c r="AH57" s="54">
        <f t="shared" si="34"/>
        <v>15.056000000000003</v>
      </c>
      <c r="AI57" s="54">
        <f t="shared" si="34"/>
        <v>15.224</v>
      </c>
      <c r="AJ57" s="54">
        <f t="shared" si="34"/>
        <v>15.507999999999997</v>
      </c>
      <c r="AK57" s="54">
        <f t="shared" si="34"/>
        <v>15.673</v>
      </c>
      <c r="AL57" s="54">
        <f t="shared" si="34"/>
        <v>15.78</v>
      </c>
      <c r="AM57" s="54">
        <f t="shared" si="34"/>
        <v>15.862999999999998</v>
      </c>
      <c r="AN57" s="54">
        <f t="shared" si="34"/>
        <v>15.935</v>
      </c>
      <c r="AO57" s="54">
        <f t="shared" si="34"/>
        <v>16</v>
      </c>
      <c r="AP57" s="54">
        <f t="shared" si="34"/>
        <v>16.060999999999996</v>
      </c>
      <c r="AQ57" s="54">
        <f t="shared" si="34"/>
        <v>16.103999999999999</v>
      </c>
      <c r="AR57" s="54">
        <f t="shared" si="34"/>
        <v>16.143000000000001</v>
      </c>
      <c r="AS57" s="54">
        <f t="shared" si="34"/>
        <v>16.181999999999999</v>
      </c>
      <c r="AT57" s="54">
        <f t="shared" si="34"/>
        <v>16.218</v>
      </c>
      <c r="AU57" s="54">
        <f t="shared" si="34"/>
        <v>16.242999999999999</v>
      </c>
      <c r="AV57" s="54">
        <f t="shared" si="34"/>
        <v>16.263999999999999</v>
      </c>
      <c r="AW57" s="54">
        <f t="shared" si="34"/>
        <v>16.280000000000005</v>
      </c>
      <c r="AX57" s="54">
        <f t="shared" si="34"/>
        <v>16.287000000000003</v>
      </c>
      <c r="AY57" s="54">
        <f t="shared" si="34"/>
        <v>16.292000000000002</v>
      </c>
      <c r="AZ57" s="54">
        <f t="shared" si="34"/>
        <v>16.286000000000001</v>
      </c>
      <c r="BA57" s="54">
        <f t="shared" si="34"/>
        <v>16.272999999999996</v>
      </c>
      <c r="BB57" s="78">
        <f t="shared" si="34"/>
        <v>16.275157086406406</v>
      </c>
      <c r="BC57" s="78">
        <f t="shared" si="34"/>
        <v>16.277433123158293</v>
      </c>
      <c r="BD57" s="78">
        <f t="shared" si="34"/>
        <v>16.279828081946039</v>
      </c>
      <c r="BE57" s="78">
        <f t="shared" si="34"/>
        <v>16.282341937148104</v>
      </c>
      <c r="BF57" s="78">
        <f t="shared" si="34"/>
        <v>16.284974665848683</v>
      </c>
      <c r="BG57" s="78">
        <f t="shared" si="34"/>
        <v>16.287726247855641</v>
      </c>
      <c r="BH57" s="78">
        <f t="shared" si="34"/>
        <v>16.29059666571883</v>
      </c>
      <c r="BI57" s="78">
        <f t="shared" si="34"/>
        <v>16.293585904748728</v>
      </c>
      <c r="BJ57" s="78">
        <f t="shared" si="34"/>
        <v>16.296693953035394</v>
      </c>
      <c r="BK57" s="78">
        <f t="shared" si="34"/>
        <v>16.299920801467813</v>
      </c>
    </row>
    <row r="58" spans="2:64" x14ac:dyDescent="0.3">
      <c r="B58" s="23" t="s">
        <v>71</v>
      </c>
      <c r="C58" s="32">
        <v>0.55600000000000005</v>
      </c>
      <c r="D58" s="32">
        <v>0.65300000000000002</v>
      </c>
      <c r="E58" s="32">
        <v>0.51</v>
      </c>
      <c r="F58" s="32">
        <v>0.64900000000000002</v>
      </c>
      <c r="G58" s="32">
        <v>1.006</v>
      </c>
      <c r="H58" s="32">
        <v>0.77200000000000002</v>
      </c>
      <c r="I58" s="32">
        <v>1.05</v>
      </c>
      <c r="J58" s="32">
        <v>0.90200000000000002</v>
      </c>
      <c r="K58" s="32">
        <v>0.82799999999999996</v>
      </c>
      <c r="L58" s="32">
        <v>0.99199999999999999</v>
      </c>
      <c r="M58" s="32">
        <v>2.141</v>
      </c>
      <c r="N58" s="32">
        <v>2.5270000000000001</v>
      </c>
      <c r="O58" s="32">
        <v>2.952</v>
      </c>
      <c r="P58" s="32">
        <v>3.2130000000000001</v>
      </c>
      <c r="Q58" s="32">
        <v>2.9860000000000002</v>
      </c>
      <c r="R58" s="32">
        <v>3.1819999999999999</v>
      </c>
      <c r="S58" s="32">
        <v>3.3490000000000002</v>
      </c>
      <c r="T58" s="32">
        <v>3.5760000000000001</v>
      </c>
      <c r="U58" s="32">
        <v>3.5579999999999998</v>
      </c>
      <c r="V58" s="32">
        <v>3.863</v>
      </c>
      <c r="W58" s="32">
        <v>4.3630000000000004</v>
      </c>
      <c r="X58" s="32">
        <v>5.22</v>
      </c>
      <c r="Y58" s="32">
        <v>3.919</v>
      </c>
      <c r="Z58" s="32">
        <v>4.1769999999999996</v>
      </c>
      <c r="AA58" s="32">
        <v>3.7080000000000002</v>
      </c>
      <c r="AB58" s="32">
        <v>4.2119999999999997</v>
      </c>
      <c r="AC58" s="32">
        <v>3.9289999999999998</v>
      </c>
      <c r="AD58" s="32">
        <v>3.59</v>
      </c>
      <c r="AE58" s="32">
        <v>4.109</v>
      </c>
      <c r="AF58" s="32">
        <v>3.319</v>
      </c>
      <c r="AG58" s="32">
        <v>3.2290000000000001</v>
      </c>
      <c r="AH58" s="32">
        <v>3.452</v>
      </c>
      <c r="AI58" s="32">
        <v>3.4550000000000001</v>
      </c>
      <c r="AJ58" s="32">
        <v>3.5510000000000002</v>
      </c>
      <c r="AK58" s="32">
        <v>3.5779999999999998</v>
      </c>
      <c r="AL58" s="32">
        <v>3.589</v>
      </c>
      <c r="AM58" s="32">
        <v>3.593</v>
      </c>
      <c r="AN58" s="32">
        <v>3.5950000000000002</v>
      </c>
      <c r="AO58" s="32">
        <v>3.5979999999999999</v>
      </c>
      <c r="AP58" s="32">
        <v>3.6</v>
      </c>
      <c r="AQ58" s="32">
        <v>3.5979999999999999</v>
      </c>
      <c r="AR58" s="32">
        <v>3.5950000000000002</v>
      </c>
      <c r="AS58" s="32">
        <v>3.5920000000000001</v>
      </c>
      <c r="AT58" s="32">
        <v>3.589</v>
      </c>
      <c r="AU58" s="32">
        <v>3.585</v>
      </c>
      <c r="AV58" s="32">
        <v>3.5779999999999998</v>
      </c>
      <c r="AW58" s="32">
        <v>3.5710000000000002</v>
      </c>
      <c r="AX58" s="32">
        <v>3.5609999999999999</v>
      </c>
      <c r="AY58" s="32">
        <v>3.552</v>
      </c>
      <c r="AZ58" s="32">
        <v>3.5409999999999999</v>
      </c>
      <c r="BA58" s="32">
        <v>3.5289999999999999</v>
      </c>
      <c r="BB58" s="74">
        <f>IFERROR(BA58*(1+$BL58),"")</f>
        <v>3.5192808213341262</v>
      </c>
      <c r="BC58" s="74">
        <f t="shared" ref="BC58:BK58" si="35">IFERROR(BB58*(1+$BL58),"")</f>
        <v>3.509588410147408</v>
      </c>
      <c r="BD58" s="74">
        <f t="shared" si="35"/>
        <v>3.4999226927198359</v>
      </c>
      <c r="BE58" s="74">
        <f t="shared" si="35"/>
        <v>3.4902835955344322</v>
      </c>
      <c r="BF58" s="74">
        <f t="shared" si="35"/>
        <v>3.4806710452766918</v>
      </c>
      <c r="BG58" s="74">
        <f t="shared" si="35"/>
        <v>3.4710849688340235</v>
      </c>
      <c r="BH58" s="74">
        <f t="shared" si="35"/>
        <v>3.4615252932951948</v>
      </c>
      <c r="BI58" s="74">
        <f t="shared" si="35"/>
        <v>3.4519919459497777</v>
      </c>
      <c r="BJ58" s="74">
        <f t="shared" si="35"/>
        <v>3.4424848542875952</v>
      </c>
      <c r="BK58" s="74">
        <f t="shared" si="35"/>
        <v>3.4330039459981689</v>
      </c>
      <c r="BL58" s="76">
        <f>IFERROR((BA58/AV58)^(1/5)-1,"")</f>
        <v>-2.7540885990007258E-3</v>
      </c>
    </row>
    <row r="59" spans="2:64" x14ac:dyDescent="0.3">
      <c r="B59" s="23" t="s">
        <v>72</v>
      </c>
      <c r="C59" s="32">
        <v>5.5629999999999997</v>
      </c>
      <c r="D59" s="32">
        <v>5.923</v>
      </c>
      <c r="E59" s="32">
        <v>5.9450000000000003</v>
      </c>
      <c r="F59" s="32">
        <v>6.0019999999999998</v>
      </c>
      <c r="G59" s="32">
        <v>6.3659999999999997</v>
      </c>
      <c r="H59" s="32">
        <v>6.7169999999999996</v>
      </c>
      <c r="I59" s="32">
        <v>6.7869999999999999</v>
      </c>
      <c r="J59" s="32">
        <v>6.6440000000000001</v>
      </c>
      <c r="K59" s="32">
        <v>5.694</v>
      </c>
      <c r="L59" s="32">
        <v>5.9649999999999999</v>
      </c>
      <c r="M59" s="32">
        <v>5.8949999999999996</v>
      </c>
      <c r="N59" s="32">
        <v>5.282</v>
      </c>
      <c r="O59" s="32">
        <v>5.125</v>
      </c>
      <c r="P59" s="32">
        <v>4.8170000000000002</v>
      </c>
      <c r="Q59" s="32">
        <v>4.6130000000000004</v>
      </c>
      <c r="R59" s="32">
        <v>4.3810000000000002</v>
      </c>
      <c r="S59" s="32">
        <v>4.2809999999999997</v>
      </c>
      <c r="T59" s="32">
        <v>3.9359999999999999</v>
      </c>
      <c r="U59" s="32">
        <v>3.4260000000000002</v>
      </c>
      <c r="V59" s="32">
        <v>3.234</v>
      </c>
      <c r="W59" s="32">
        <v>3.2610000000000001</v>
      </c>
      <c r="X59" s="32">
        <v>2.74</v>
      </c>
      <c r="Y59" s="32">
        <v>2.2629999999999999</v>
      </c>
      <c r="Z59" s="32">
        <v>1.9830000000000001</v>
      </c>
      <c r="AA59" s="32">
        <v>2.0099999999999998</v>
      </c>
      <c r="AB59" s="32">
        <v>2.0760000000000001</v>
      </c>
      <c r="AC59" s="32">
        <v>2.1949999999999998</v>
      </c>
      <c r="AD59" s="32">
        <v>2.177</v>
      </c>
      <c r="AE59" s="32">
        <v>2.1349999999999998</v>
      </c>
      <c r="AF59" s="32">
        <v>2.0710000000000002</v>
      </c>
      <c r="AG59" s="32">
        <v>2.036</v>
      </c>
      <c r="AH59" s="32">
        <v>1.948</v>
      </c>
      <c r="AI59" s="32">
        <v>1.95</v>
      </c>
      <c r="AJ59" s="32">
        <v>1.9850000000000001</v>
      </c>
      <c r="AK59" s="32">
        <v>1.9970000000000001</v>
      </c>
      <c r="AL59" s="32">
        <v>2</v>
      </c>
      <c r="AM59" s="32">
        <v>2</v>
      </c>
      <c r="AN59" s="32">
        <v>1.9990000000000001</v>
      </c>
      <c r="AO59" s="32">
        <v>1.9990000000000001</v>
      </c>
      <c r="AP59" s="32">
        <v>2</v>
      </c>
      <c r="AQ59" s="32">
        <v>1.9990000000000001</v>
      </c>
      <c r="AR59" s="32">
        <v>1.998</v>
      </c>
      <c r="AS59" s="32">
        <v>1.998</v>
      </c>
      <c r="AT59" s="32">
        <v>1.9990000000000001</v>
      </c>
      <c r="AU59" s="32">
        <v>2.0009999999999999</v>
      </c>
      <c r="AV59" s="32">
        <v>2.0030000000000001</v>
      </c>
      <c r="AW59" s="32">
        <v>2.0049999999999999</v>
      </c>
      <c r="AX59" s="32">
        <v>2.0059999999999998</v>
      </c>
      <c r="AY59" s="32">
        <v>2.008</v>
      </c>
      <c r="AZ59" s="32">
        <v>2.008</v>
      </c>
      <c r="BA59" s="32">
        <v>2.0089999999999999</v>
      </c>
      <c r="BB59" s="74">
        <f>IFERROR(BA59*(1+$BL59),"")</f>
        <v>2.0102021550443432</v>
      </c>
      <c r="BC59" s="74">
        <f t="shared" ref="BC59:BK59" si="36">IFERROR(BB59*(1+$BL59),"")</f>
        <v>2.011405029439981</v>
      </c>
      <c r="BD59" s="74">
        <f t="shared" si="36"/>
        <v>2.0126086236173624</v>
      </c>
      <c r="BE59" s="74">
        <f t="shared" si="36"/>
        <v>2.0138129380071934</v>
      </c>
      <c r="BF59" s="74">
        <f t="shared" si="36"/>
        <v>2.0150179730404383</v>
      </c>
      <c r="BG59" s="74">
        <f t="shared" si="36"/>
        <v>2.0162237291483192</v>
      </c>
      <c r="BH59" s="74">
        <f t="shared" si="36"/>
        <v>2.0174302067623162</v>
      </c>
      <c r="BI59" s="74">
        <f t="shared" si="36"/>
        <v>2.0186374063141677</v>
      </c>
      <c r="BJ59" s="74">
        <f t="shared" si="36"/>
        <v>2.0198453282358706</v>
      </c>
      <c r="BK59" s="74">
        <f t="shared" si="36"/>
        <v>2.0210539729596797</v>
      </c>
      <c r="BL59" s="76">
        <f t="shared" ref="BL59:BL65" si="37">IFERROR((BA59/AV59)^(1/5)-1,"")</f>
        <v>5.9838479061391503E-4</v>
      </c>
    </row>
    <row r="60" spans="2:64" x14ac:dyDescent="0.3">
      <c r="B60" s="23" t="s">
        <v>73</v>
      </c>
      <c r="C60" s="32">
        <v>0.04</v>
      </c>
      <c r="D60" s="32">
        <v>5.2999999999999999E-2</v>
      </c>
      <c r="E60" s="32">
        <v>6.9000000000000006E-2</v>
      </c>
      <c r="F60" s="32">
        <v>9.2999999999999999E-2</v>
      </c>
      <c r="G60" s="32">
        <v>0.127</v>
      </c>
      <c r="H60" s="32">
        <v>0.22500000000000001</v>
      </c>
      <c r="I60" s="32">
        <v>0.27400000000000002</v>
      </c>
      <c r="J60" s="32">
        <v>0.38</v>
      </c>
      <c r="K60" s="32">
        <v>0.65800000000000003</v>
      </c>
      <c r="L60" s="32">
        <v>0.99099999999999999</v>
      </c>
      <c r="M60" s="32">
        <v>1.3560000000000001</v>
      </c>
      <c r="N60" s="32">
        <v>1.538</v>
      </c>
      <c r="O60" s="32">
        <v>1.819</v>
      </c>
      <c r="P60" s="32">
        <v>1.8540000000000001</v>
      </c>
      <c r="Q60" s="32">
        <v>1.8720000000000001</v>
      </c>
      <c r="R60" s="32">
        <v>1.972</v>
      </c>
      <c r="S60" s="32">
        <v>2.032</v>
      </c>
      <c r="T60" s="32">
        <v>1.786</v>
      </c>
      <c r="U60" s="32">
        <v>1.952</v>
      </c>
      <c r="V60" s="32">
        <v>2.1709999999999998</v>
      </c>
      <c r="W60" s="32">
        <v>2.597</v>
      </c>
      <c r="X60" s="32">
        <v>2.8580000000000001</v>
      </c>
      <c r="Y60" s="32">
        <v>3.9649999999999999</v>
      </c>
      <c r="Z60" s="32">
        <v>3.274</v>
      </c>
      <c r="AA60" s="32">
        <v>2.6920000000000002</v>
      </c>
      <c r="AB60" s="32">
        <v>2.9319999999999999</v>
      </c>
      <c r="AC60" s="32">
        <v>3.8220000000000001</v>
      </c>
      <c r="AD60" s="32">
        <v>4.3029999999999999</v>
      </c>
      <c r="AE60" s="32">
        <v>2.8380000000000001</v>
      </c>
      <c r="AF60" s="32">
        <v>2.9420000000000002</v>
      </c>
      <c r="AG60" s="32">
        <v>2.847</v>
      </c>
      <c r="AH60" s="32">
        <v>3.0830000000000002</v>
      </c>
      <c r="AI60" s="32">
        <v>3.1429999999999998</v>
      </c>
      <c r="AJ60" s="32">
        <v>3.214</v>
      </c>
      <c r="AK60" s="32">
        <v>3.2610000000000001</v>
      </c>
      <c r="AL60" s="32">
        <v>3.2949999999999999</v>
      </c>
      <c r="AM60" s="32">
        <v>3.3239999999999998</v>
      </c>
      <c r="AN60" s="32">
        <v>3.3490000000000002</v>
      </c>
      <c r="AO60" s="32">
        <v>3.371</v>
      </c>
      <c r="AP60" s="32">
        <v>3.391</v>
      </c>
      <c r="AQ60" s="32">
        <v>3.407</v>
      </c>
      <c r="AR60" s="32">
        <v>3.423</v>
      </c>
      <c r="AS60" s="32">
        <v>3.4369999999999998</v>
      </c>
      <c r="AT60" s="32">
        <v>3.4510000000000001</v>
      </c>
      <c r="AU60" s="32">
        <v>3.4609999999999999</v>
      </c>
      <c r="AV60" s="32">
        <v>3.47</v>
      </c>
      <c r="AW60" s="32">
        <v>3.4769999999999999</v>
      </c>
      <c r="AX60" s="32">
        <v>3.484</v>
      </c>
      <c r="AY60" s="32">
        <v>3.4889999999999999</v>
      </c>
      <c r="AZ60" s="32">
        <v>3.492</v>
      </c>
      <c r="BA60" s="32">
        <v>3.4940000000000002</v>
      </c>
      <c r="BB60" s="74">
        <f t="shared" ref="BB60:BK60" si="38">IFERROR(BA60*(1+$BL60),"")</f>
        <v>3.4988198826834802</v>
      </c>
      <c r="BC60" s="74">
        <f t="shared" si="38"/>
        <v>3.5036464142705328</v>
      </c>
      <c r="BD60" s="74">
        <f t="shared" si="38"/>
        <v>3.5084796039331487</v>
      </c>
      <c r="BE60" s="74">
        <f t="shared" si="38"/>
        <v>3.5133194608559708</v>
      </c>
      <c r="BF60" s="74">
        <f t="shared" si="38"/>
        <v>3.5181659942363122</v>
      </c>
      <c r="BG60" s="74">
        <f t="shared" si="38"/>
        <v>3.5230192132841736</v>
      </c>
      <c r="BH60" s="74">
        <f t="shared" si="38"/>
        <v>3.5278791272222607</v>
      </c>
      <c r="BI60" s="74">
        <f t="shared" si="38"/>
        <v>3.5327457452860012</v>
      </c>
      <c r="BJ60" s="74">
        <f t="shared" si="38"/>
        <v>3.5376190767235633</v>
      </c>
      <c r="BK60" s="74">
        <f t="shared" si="38"/>
        <v>3.5424991307958726</v>
      </c>
      <c r="BL60" s="76">
        <f t="shared" si="37"/>
        <v>1.3794741509673969E-3</v>
      </c>
    </row>
    <row r="61" spans="2:64" x14ac:dyDescent="0.3">
      <c r="B61" s="65" t="s">
        <v>225</v>
      </c>
      <c r="C61" s="32">
        <v>1.804</v>
      </c>
      <c r="D61" s="32">
        <v>1.8979999999999999</v>
      </c>
      <c r="E61" s="32">
        <v>2.153</v>
      </c>
      <c r="F61" s="32">
        <v>2.085</v>
      </c>
      <c r="G61" s="32">
        <v>2.2970000000000002</v>
      </c>
      <c r="H61" s="32">
        <v>2.5169999999999999</v>
      </c>
      <c r="I61" s="32">
        <v>2.746</v>
      </c>
      <c r="J61" s="32">
        <v>2.9220000000000002</v>
      </c>
      <c r="K61" s="32">
        <v>2.6829999999999998</v>
      </c>
      <c r="L61" s="32">
        <v>3.2970000000000002</v>
      </c>
      <c r="M61" s="32">
        <v>3.4279999999999999</v>
      </c>
      <c r="N61" s="32">
        <v>3.5139999999999998</v>
      </c>
      <c r="O61" s="32">
        <v>3.65</v>
      </c>
      <c r="P61" s="32">
        <v>3.5880000000000001</v>
      </c>
      <c r="Q61" s="32">
        <v>3.6509999999999998</v>
      </c>
      <c r="R61" s="32">
        <v>3.573</v>
      </c>
      <c r="S61" s="32">
        <v>3.5150000000000001</v>
      </c>
      <c r="T61" s="32">
        <v>3.581</v>
      </c>
      <c r="U61" s="32">
        <v>3.234</v>
      </c>
      <c r="V61" s="32">
        <v>3.601</v>
      </c>
      <c r="W61" s="32">
        <v>3.8620000000000001</v>
      </c>
      <c r="X61" s="32">
        <v>4.04</v>
      </c>
      <c r="Y61" s="32">
        <v>4.1360000000000001</v>
      </c>
      <c r="Z61" s="32">
        <v>4.1520000000000001</v>
      </c>
      <c r="AA61" s="32">
        <v>4.1680000000000001</v>
      </c>
      <c r="AB61" s="32">
        <v>4.3120000000000003</v>
      </c>
      <c r="AC61" s="32">
        <v>4.6210000000000004</v>
      </c>
      <c r="AD61" s="32">
        <v>4.4850000000000003</v>
      </c>
      <c r="AE61" s="32">
        <v>4.5419999999999998</v>
      </c>
      <c r="AF61" s="32">
        <v>4.423</v>
      </c>
      <c r="AG61" s="32">
        <v>4.3490000000000002</v>
      </c>
      <c r="AH61" s="32">
        <v>4.2720000000000002</v>
      </c>
      <c r="AI61" s="32">
        <v>4.5</v>
      </c>
      <c r="AJ61" s="32">
        <v>4.5629999999999997</v>
      </c>
      <c r="AK61" s="32">
        <v>4.6340000000000003</v>
      </c>
      <c r="AL61" s="32">
        <v>4.6870000000000003</v>
      </c>
      <c r="AM61" s="32">
        <v>4.7359999999999998</v>
      </c>
      <c r="AN61" s="32">
        <v>4.7809999999999997</v>
      </c>
      <c r="AO61" s="32">
        <v>4.8230000000000004</v>
      </c>
      <c r="AP61" s="32">
        <v>4.8620000000000001</v>
      </c>
      <c r="AQ61" s="32">
        <v>4.8970000000000002</v>
      </c>
      <c r="AR61" s="32">
        <v>4.9290000000000003</v>
      </c>
      <c r="AS61" s="32">
        <v>4.9610000000000003</v>
      </c>
      <c r="AT61" s="32">
        <v>4.99</v>
      </c>
      <c r="AU61" s="32">
        <v>5.0149999999999997</v>
      </c>
      <c r="AV61" s="32">
        <v>5.0380000000000003</v>
      </c>
      <c r="AW61" s="32">
        <v>5.0590000000000002</v>
      </c>
      <c r="AX61" s="32">
        <v>5.077</v>
      </c>
      <c r="AY61" s="32">
        <v>5.0919999999999996</v>
      </c>
      <c r="AZ61" s="32">
        <v>5.1029999999999998</v>
      </c>
      <c r="BA61" s="32">
        <v>5.109</v>
      </c>
      <c r="BB61" s="74">
        <f t="shared" ref="BB61:BK61" si="39">IFERROR(BA61*(1+$BL61),"")</f>
        <v>5.1233196230550746</v>
      </c>
      <c r="BC61" s="74">
        <f t="shared" si="39"/>
        <v>5.1376793814799742</v>
      </c>
      <c r="BD61" s="74">
        <f t="shared" si="39"/>
        <v>5.1520793877670403</v>
      </c>
      <c r="BE61" s="74">
        <f t="shared" si="39"/>
        <v>5.1665197547239092</v>
      </c>
      <c r="BF61" s="74">
        <f t="shared" si="39"/>
        <v>5.181000595474397</v>
      </c>
      <c r="BG61" s="74">
        <f t="shared" si="39"/>
        <v>5.195522023459386</v>
      </c>
      <c r="BH61" s="74">
        <f t="shared" si="39"/>
        <v>5.2100841524377133</v>
      </c>
      <c r="BI61" s="74">
        <f t="shared" si="39"/>
        <v>5.2246870964870622</v>
      </c>
      <c r="BJ61" s="74">
        <f t="shared" si="39"/>
        <v>5.2393309700048549</v>
      </c>
      <c r="BK61" s="74">
        <f t="shared" si="39"/>
        <v>5.2540158877091505</v>
      </c>
      <c r="BL61" s="76">
        <f t="shared" si="37"/>
        <v>2.8028230681296229E-3</v>
      </c>
    </row>
    <row r="62" spans="2:64" x14ac:dyDescent="0.3">
      <c r="B62" s="23" t="s">
        <v>226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0.56100000000000005</v>
      </c>
      <c r="I62" s="32">
        <v>0.66900000000000004</v>
      </c>
      <c r="J62" s="32">
        <v>0.71</v>
      </c>
      <c r="K62" s="32">
        <v>0.65</v>
      </c>
      <c r="L62" s="32">
        <v>0.78200000000000003</v>
      </c>
      <c r="M62" s="32">
        <v>0.99299999999999999</v>
      </c>
      <c r="N62" s="32">
        <v>0.97199999999999998</v>
      </c>
      <c r="O62" s="32">
        <v>0.99399999999999999</v>
      </c>
      <c r="P62" s="32">
        <v>0.51300000000000001</v>
      </c>
      <c r="Q62" s="32">
        <v>0.51300000000000001</v>
      </c>
      <c r="R62" s="32">
        <v>0.53700000000000003</v>
      </c>
      <c r="S62" s="32">
        <v>0.54200000000000004</v>
      </c>
      <c r="T62" s="32">
        <v>0.61099999999999999</v>
      </c>
      <c r="U62" s="32">
        <v>0.64300000000000002</v>
      </c>
      <c r="V62" s="32">
        <v>0.60399999999999998</v>
      </c>
      <c r="W62" s="32">
        <v>0.86599999999999999</v>
      </c>
      <c r="X62" s="32">
        <v>0.98499999999999999</v>
      </c>
      <c r="Y62" s="32">
        <v>0.94</v>
      </c>
      <c r="Z62" s="32">
        <v>0.89700000000000002</v>
      </c>
      <c r="AA62" s="32">
        <v>0.88100000000000001</v>
      </c>
      <c r="AB62" s="32">
        <v>0.83499999999999996</v>
      </c>
      <c r="AC62" s="32">
        <v>0.81399999999999995</v>
      </c>
      <c r="AD62" s="32">
        <v>0.82699999999999996</v>
      </c>
      <c r="AE62" s="32">
        <v>0.754</v>
      </c>
      <c r="AF62" s="32">
        <v>0.72199999999999998</v>
      </c>
      <c r="AG62" s="32">
        <v>0.65900000000000003</v>
      </c>
      <c r="AH62" s="32">
        <v>0.68200000000000005</v>
      </c>
      <c r="AI62" s="32">
        <v>0.69</v>
      </c>
      <c r="AJ62" s="32">
        <v>0.68899999999999995</v>
      </c>
      <c r="AK62" s="32">
        <v>0.68799999999999994</v>
      </c>
      <c r="AL62" s="32">
        <v>0.68700000000000006</v>
      </c>
      <c r="AM62" s="32">
        <v>0.68500000000000005</v>
      </c>
      <c r="AN62" s="32">
        <v>0.68300000000000005</v>
      </c>
      <c r="AO62" s="32">
        <v>0.68200000000000005</v>
      </c>
      <c r="AP62" s="32">
        <v>0.68</v>
      </c>
      <c r="AQ62" s="32">
        <v>0.67800000000000005</v>
      </c>
      <c r="AR62" s="32">
        <v>0.67600000000000005</v>
      </c>
      <c r="AS62" s="32">
        <v>0.67500000000000004</v>
      </c>
      <c r="AT62" s="32">
        <v>0.67300000000000004</v>
      </c>
      <c r="AU62" s="32">
        <v>0.67100000000000004</v>
      </c>
      <c r="AV62" s="32">
        <v>0.66900000000000004</v>
      </c>
      <c r="AW62" s="32">
        <v>0.66700000000000004</v>
      </c>
      <c r="AX62" s="32">
        <v>0.66400000000000003</v>
      </c>
      <c r="AY62" s="32">
        <v>0.66200000000000003</v>
      </c>
      <c r="AZ62" s="32">
        <v>0.66</v>
      </c>
      <c r="BA62" s="32">
        <v>0.65800000000000003</v>
      </c>
      <c r="BB62" s="74">
        <f t="shared" ref="BB62:BK62" si="40">IFERROR(BA62*(1+$BL62),"")</f>
        <v>0.65582179991124101</v>
      </c>
      <c r="BC62" s="74">
        <f t="shared" si="40"/>
        <v>0.65365081039334316</v>
      </c>
      <c r="BD62" s="74">
        <f t="shared" si="40"/>
        <v>0.65148700757690514</v>
      </c>
      <c r="BE62" s="74">
        <f t="shared" si="40"/>
        <v>0.6493303676715414</v>
      </c>
      <c r="BF62" s="74">
        <f t="shared" si="40"/>
        <v>0.64718086696562027</v>
      </c>
      <c r="BG62" s="74">
        <f t="shared" si="40"/>
        <v>0.64503848182600376</v>
      </c>
      <c r="BH62" s="74">
        <f t="shared" si="40"/>
        <v>0.6429031886977874</v>
      </c>
      <c r="BI62" s="74">
        <f t="shared" si="40"/>
        <v>0.64077496410404122</v>
      </c>
      <c r="BJ62" s="74">
        <f t="shared" si="40"/>
        <v>0.63865378464555189</v>
      </c>
      <c r="BK62" s="74">
        <f t="shared" si="40"/>
        <v>0.63653962700056521</v>
      </c>
      <c r="BL62" s="76">
        <f t="shared" si="37"/>
        <v>-3.3103344813967261E-3</v>
      </c>
    </row>
    <row r="63" spans="2:64" x14ac:dyDescent="0.3">
      <c r="B63" s="23" t="s">
        <v>75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3.3000000000000002E-2</v>
      </c>
      <c r="I63" s="32">
        <v>1.2999999999999999E-2</v>
      </c>
      <c r="J63" s="32">
        <v>2.8000000000000001E-2</v>
      </c>
      <c r="K63" s="32">
        <v>5.8000000000000003E-2</v>
      </c>
      <c r="L63" s="32">
        <v>6.5000000000000002E-2</v>
      </c>
      <c r="M63" s="32">
        <v>5.8999999999999997E-2</v>
      </c>
      <c r="N63" s="32">
        <v>6.2E-2</v>
      </c>
      <c r="O63" s="32">
        <v>8.5999999999999993E-2</v>
      </c>
      <c r="P63" s="32">
        <v>9.7000000000000003E-2</v>
      </c>
      <c r="Q63" s="32">
        <v>8.7999999999999995E-2</v>
      </c>
      <c r="R63" s="32">
        <v>0.23699999999999999</v>
      </c>
      <c r="S63" s="32">
        <v>0.223</v>
      </c>
      <c r="T63" s="32">
        <v>0.22700000000000001</v>
      </c>
      <c r="U63" s="32">
        <v>0.223</v>
      </c>
      <c r="V63" s="32">
        <v>0.183</v>
      </c>
      <c r="W63" s="32">
        <v>0.20399999999999999</v>
      </c>
      <c r="X63" s="32">
        <v>0.22500000000000001</v>
      </c>
      <c r="Y63" s="32">
        <v>0.50600000000000001</v>
      </c>
      <c r="Z63" s="32">
        <v>0.55500000000000005</v>
      </c>
      <c r="AA63" s="32">
        <v>1.1100000000000001</v>
      </c>
      <c r="AB63" s="32">
        <v>0.91200000000000003</v>
      </c>
      <c r="AC63" s="32">
        <v>1.0629999999999999</v>
      </c>
      <c r="AD63" s="32">
        <v>0.58399999999999996</v>
      </c>
      <c r="AE63" s="32">
        <v>0.57399999999999995</v>
      </c>
      <c r="AF63" s="32">
        <v>0.68700000000000006</v>
      </c>
      <c r="AG63" s="32">
        <v>0.63400000000000001</v>
      </c>
      <c r="AH63" s="32">
        <v>0.70499999999999996</v>
      </c>
      <c r="AI63" s="32">
        <v>0.64900000000000002</v>
      </c>
      <c r="AJ63" s="32">
        <v>0.65500000000000003</v>
      </c>
      <c r="AK63" s="32">
        <v>0.65800000000000003</v>
      </c>
      <c r="AL63" s="32">
        <v>0.66</v>
      </c>
      <c r="AM63" s="32">
        <v>0.66100000000000003</v>
      </c>
      <c r="AN63" s="32">
        <v>0.66200000000000003</v>
      </c>
      <c r="AO63" s="32">
        <v>0.66100000000000003</v>
      </c>
      <c r="AP63" s="32">
        <v>0.66100000000000003</v>
      </c>
      <c r="AQ63" s="32">
        <v>0.65900000000000003</v>
      </c>
      <c r="AR63" s="32">
        <v>0.65700000000000003</v>
      </c>
      <c r="AS63" s="32">
        <v>0.65600000000000003</v>
      </c>
      <c r="AT63" s="32">
        <v>0.65400000000000003</v>
      </c>
      <c r="AU63" s="32">
        <v>0.65100000000000002</v>
      </c>
      <c r="AV63" s="32">
        <v>0.64900000000000002</v>
      </c>
      <c r="AW63" s="32">
        <v>0.64600000000000002</v>
      </c>
      <c r="AX63" s="32">
        <v>0.64300000000000002</v>
      </c>
      <c r="AY63" s="32">
        <v>0.64</v>
      </c>
      <c r="AZ63" s="32">
        <v>0.63700000000000001</v>
      </c>
      <c r="BA63" s="32">
        <v>0.63300000000000001</v>
      </c>
      <c r="BB63" s="74">
        <f t="shared" ref="BB63:BK63" si="41">IFERROR(BA63*(1+$BL63),"")</f>
        <v>0.62984764904761781</v>
      </c>
      <c r="BC63" s="74">
        <f t="shared" si="41"/>
        <v>0.62671099685752152</v>
      </c>
      <c r="BD63" s="74">
        <f t="shared" si="41"/>
        <v>0.62358996524960331</v>
      </c>
      <c r="BE63" s="74">
        <f t="shared" si="41"/>
        <v>0.62048447643309368</v>
      </c>
      <c r="BF63" s="74">
        <f t="shared" si="41"/>
        <v>0.61739445300462259</v>
      </c>
      <c r="BG63" s="74">
        <f t="shared" si="41"/>
        <v>0.61431981794628987</v>
      </c>
      <c r="BH63" s="74">
        <f t="shared" si="41"/>
        <v>0.61126049462374599</v>
      </c>
      <c r="BI63" s="74">
        <f t="shared" si="41"/>
        <v>0.6082164067842819</v>
      </c>
      <c r="BJ63" s="74">
        <f t="shared" si="41"/>
        <v>0.60518747855492816</v>
      </c>
      <c r="BK63" s="74">
        <f t="shared" si="41"/>
        <v>0.60217363444056415</v>
      </c>
      <c r="BL63" s="76">
        <f t="shared" si="37"/>
        <v>-4.9800173023415439E-3</v>
      </c>
    </row>
    <row r="64" spans="2:64" x14ac:dyDescent="0.3">
      <c r="B64" s="23" t="s">
        <v>77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</v>
      </c>
      <c r="I64" s="32">
        <v>0</v>
      </c>
      <c r="J64" s="32">
        <v>0</v>
      </c>
      <c r="K64" s="32">
        <v>0</v>
      </c>
      <c r="L64" s="32">
        <v>0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0.20599999999999999</v>
      </c>
      <c r="S64" s="32">
        <v>0.23</v>
      </c>
      <c r="T64" s="32">
        <v>0.22600000000000001</v>
      </c>
      <c r="U64" s="32">
        <v>0.221</v>
      </c>
      <c r="V64" s="32">
        <v>0.314</v>
      </c>
      <c r="W64" s="32">
        <v>0.34100000000000003</v>
      </c>
      <c r="X64" s="32">
        <v>0.46400000000000002</v>
      </c>
      <c r="Y64" s="32">
        <v>0.38400000000000001</v>
      </c>
      <c r="Z64" s="32">
        <v>0.45900000000000002</v>
      </c>
      <c r="AA64" s="32">
        <v>0.84899999999999998</v>
      </c>
      <c r="AB64" s="32">
        <v>0.79500000000000004</v>
      </c>
      <c r="AC64" s="32">
        <v>0.78900000000000003</v>
      </c>
      <c r="AD64" s="32">
        <v>0.73</v>
      </c>
      <c r="AE64" s="32">
        <v>0.74199999999999999</v>
      </c>
      <c r="AF64" s="32">
        <v>0.876</v>
      </c>
      <c r="AG64" s="32">
        <v>0.94799999999999995</v>
      </c>
      <c r="AH64" s="32">
        <v>0.89300000000000002</v>
      </c>
      <c r="AI64" s="32">
        <v>0.81499999999999995</v>
      </c>
      <c r="AJ64" s="32">
        <v>0.82799999999999996</v>
      </c>
      <c r="AK64" s="32">
        <v>0.83399999999999996</v>
      </c>
      <c r="AL64" s="32">
        <v>0.83799999999999997</v>
      </c>
      <c r="AM64" s="32">
        <v>0.84</v>
      </c>
      <c r="AN64" s="32">
        <v>0.84199999999999997</v>
      </c>
      <c r="AO64" s="32">
        <v>0.84199999999999997</v>
      </c>
      <c r="AP64" s="32">
        <v>0.84199999999999997</v>
      </c>
      <c r="AQ64" s="32">
        <v>0.84099999999999997</v>
      </c>
      <c r="AR64" s="32">
        <v>0.84</v>
      </c>
      <c r="AS64" s="32">
        <v>0.83799999999999997</v>
      </c>
      <c r="AT64" s="32">
        <v>0.83599999999999997</v>
      </c>
      <c r="AU64" s="32">
        <v>0.83299999999999996</v>
      </c>
      <c r="AV64" s="32">
        <v>0.83099999999999996</v>
      </c>
      <c r="AW64" s="32">
        <v>0.82799999999999996</v>
      </c>
      <c r="AX64" s="32">
        <v>0.82499999999999996</v>
      </c>
      <c r="AY64" s="32">
        <v>0.82199999999999995</v>
      </c>
      <c r="AZ64" s="32">
        <v>0.81799999999999995</v>
      </c>
      <c r="BA64" s="32">
        <v>0.81299999999999994</v>
      </c>
      <c r="BB64" s="74">
        <f t="shared" ref="BB64:BK64" si="42">IFERROR(BA64*(1+$BL64),"")</f>
        <v>0.80944705992005239</v>
      </c>
      <c r="BC64" s="74">
        <f t="shared" si="42"/>
        <v>0.80590964675672438</v>
      </c>
      <c r="BD64" s="74">
        <f t="shared" si="42"/>
        <v>0.80238769265490595</v>
      </c>
      <c r="BE64" s="74">
        <f t="shared" si="42"/>
        <v>0.7988811300560249</v>
      </c>
      <c r="BF64" s="74">
        <f t="shared" si="42"/>
        <v>0.79538989169675078</v>
      </c>
      <c r="BG64" s="74">
        <f t="shared" si="42"/>
        <v>0.79191391060770466</v>
      </c>
      <c r="BH64" s="74">
        <f t="shared" si="42"/>
        <v>0.78845312011217439</v>
      </c>
      <c r="BI64" s="74">
        <f t="shared" si="42"/>
        <v>0.78500745382483583</v>
      </c>
      <c r="BJ64" s="74">
        <f t="shared" si="42"/>
        <v>0.78157684565047936</v>
      </c>
      <c r="BK64" s="74">
        <f t="shared" si="42"/>
        <v>0.77816122978274183</v>
      </c>
      <c r="BL64" s="76">
        <f t="shared" si="37"/>
        <v>-4.3701599999355079E-3</v>
      </c>
    </row>
    <row r="65" spans="2:64" x14ac:dyDescent="0.3">
      <c r="B65" s="23" t="s">
        <v>63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0</v>
      </c>
      <c r="I65" s="32">
        <v>0</v>
      </c>
      <c r="J65" s="32">
        <v>0</v>
      </c>
      <c r="K65" s="32">
        <v>0</v>
      </c>
      <c r="L65" s="32">
        <v>0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0</v>
      </c>
      <c r="S65" s="32">
        <v>1E-3</v>
      </c>
      <c r="T65" s="32">
        <v>1E-3</v>
      </c>
      <c r="U65" s="32">
        <v>1E-3</v>
      </c>
      <c r="V65" s="32">
        <v>2E-3</v>
      </c>
      <c r="W65" s="32">
        <v>2E-3</v>
      </c>
      <c r="X65" s="32">
        <v>1E-3</v>
      </c>
      <c r="Y65" s="32">
        <v>2E-3</v>
      </c>
      <c r="Z65" s="32">
        <v>2E-3</v>
      </c>
      <c r="AA65" s="32">
        <v>3.0000000000000001E-3</v>
      </c>
      <c r="AB65" s="32">
        <v>8.9999999999999993E-3</v>
      </c>
      <c r="AC65" s="32">
        <v>8.9999999999999993E-3</v>
      </c>
      <c r="AD65" s="32">
        <v>1.0999999999999999E-2</v>
      </c>
      <c r="AE65" s="32">
        <v>1.2999999999999999E-2</v>
      </c>
      <c r="AF65" s="32">
        <v>1.4999999999999999E-2</v>
      </c>
      <c r="AG65" s="32">
        <v>1.7999999999999999E-2</v>
      </c>
      <c r="AH65" s="32">
        <v>2.1000000000000001E-2</v>
      </c>
      <c r="AI65" s="32">
        <v>2.1999999999999999E-2</v>
      </c>
      <c r="AJ65" s="32">
        <v>2.3E-2</v>
      </c>
      <c r="AK65" s="32">
        <v>2.3E-2</v>
      </c>
      <c r="AL65" s="32">
        <v>2.4E-2</v>
      </c>
      <c r="AM65" s="32">
        <v>2.4E-2</v>
      </c>
      <c r="AN65" s="32">
        <v>2.4E-2</v>
      </c>
      <c r="AO65" s="32">
        <v>2.4E-2</v>
      </c>
      <c r="AP65" s="32">
        <v>2.5000000000000001E-2</v>
      </c>
      <c r="AQ65" s="32">
        <v>2.5000000000000001E-2</v>
      </c>
      <c r="AR65" s="32">
        <v>2.5000000000000001E-2</v>
      </c>
      <c r="AS65" s="32">
        <v>2.5000000000000001E-2</v>
      </c>
      <c r="AT65" s="32">
        <v>2.5999999999999999E-2</v>
      </c>
      <c r="AU65" s="32">
        <v>2.5999999999999999E-2</v>
      </c>
      <c r="AV65" s="32">
        <v>2.5999999999999999E-2</v>
      </c>
      <c r="AW65" s="32">
        <v>2.7E-2</v>
      </c>
      <c r="AX65" s="32">
        <v>2.7E-2</v>
      </c>
      <c r="AY65" s="32">
        <v>2.7E-2</v>
      </c>
      <c r="AZ65" s="32">
        <v>2.7E-2</v>
      </c>
      <c r="BA65" s="32">
        <v>2.8000000000000001E-2</v>
      </c>
      <c r="BB65" s="74">
        <f t="shared" ref="BB65:BK65" si="43">IFERROR(BA65*(1+$BL65),"")</f>
        <v>2.841809541047103E-2</v>
      </c>
      <c r="BC65" s="74">
        <f t="shared" si="43"/>
        <v>2.8842433812808377E-2</v>
      </c>
      <c r="BD65" s="74">
        <f t="shared" si="43"/>
        <v>2.9273108427235149E-2</v>
      </c>
      <c r="BE65" s="74">
        <f t="shared" si="43"/>
        <v>2.9710213865936856E-2</v>
      </c>
      <c r="BF65" s="74">
        <f t="shared" si="43"/>
        <v>3.0153846153846173E-2</v>
      </c>
      <c r="BG65" s="74">
        <f t="shared" si="43"/>
        <v>3.0604102749738051E-2</v>
      </c>
      <c r="BH65" s="74">
        <f t="shared" si="43"/>
        <v>3.106108256763981E-2</v>
      </c>
      <c r="BI65" s="74">
        <f t="shared" si="43"/>
        <v>3.1524885998560952E-2</v>
      </c>
      <c r="BJ65" s="74">
        <f t="shared" si="43"/>
        <v>3.1995614932547406E-2</v>
      </c>
      <c r="BK65" s="74">
        <f t="shared" si="43"/>
        <v>3.2473372781065137E-2</v>
      </c>
      <c r="BL65" s="76">
        <f t="shared" si="37"/>
        <v>1.4931978945393887E-2</v>
      </c>
    </row>
    <row r="68" spans="2:64" x14ac:dyDescent="0.3">
      <c r="B68" s="68" t="s">
        <v>208</v>
      </c>
    </row>
    <row r="69" spans="2:64" x14ac:dyDescent="0.3">
      <c r="B69" s="68" t="s">
        <v>207</v>
      </c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</row>
    <row r="70" spans="2:64" x14ac:dyDescent="0.3">
      <c r="BA70" s="59"/>
    </row>
    <row r="71" spans="2:64" x14ac:dyDescent="0.3">
      <c r="B71" s="19" t="s">
        <v>223</v>
      </c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</row>
    <row r="73" spans="2:64" x14ac:dyDescent="0.3"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</row>
    <row r="74" spans="2:64" x14ac:dyDescent="0.3"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</row>
    <row r="75" spans="2:64" x14ac:dyDescent="0.3"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</row>
    <row r="76" spans="2:64" x14ac:dyDescent="0.3"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</row>
    <row r="77" spans="2:64" x14ac:dyDescent="0.3"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</row>
    <row r="78" spans="2:64" x14ac:dyDescent="0.3"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</row>
    <row r="79" spans="2:64" x14ac:dyDescent="0.3"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</row>
    <row r="80" spans="2:64" x14ac:dyDescent="0.3"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</row>
    <row r="81" spans="3:53" x14ac:dyDescent="0.3"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</row>
    <row r="82" spans="3:53" x14ac:dyDescent="0.3"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</row>
    <row r="83" spans="3:53" x14ac:dyDescent="0.3"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</row>
  </sheetData>
  <mergeCells count="1">
    <mergeCell ref="BB1:BK3"/>
  </mergeCells>
  <phoneticPr fontId="2" type="noConversion"/>
  <pageMargins left="0.25" right="0.25" top="0.75" bottom="0.75" header="0.3" footer="0.3"/>
  <pageSetup paperSize="8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1026-F075-4D1D-969C-C9CEF2595B63}">
  <sheetPr>
    <tabColor theme="8" tint="0.59999389629810485"/>
    <pageSetUpPr fitToPage="1"/>
  </sheetPr>
  <dimension ref="B1:BL62"/>
  <sheetViews>
    <sheetView zoomScale="70" zoomScaleNormal="70" workbookViewId="0">
      <selection activeCell="B45" sqref="B45"/>
    </sheetView>
  </sheetViews>
  <sheetFormatPr defaultColWidth="9" defaultRowHeight="12" outlineLevelCol="1" x14ac:dyDescent="0.3"/>
  <cols>
    <col min="1" max="1" width="9" style="19"/>
    <col min="2" max="2" width="26.375" style="19" customWidth="1"/>
    <col min="3" max="3" width="9" style="19"/>
    <col min="4" max="7" width="0" style="19" hidden="1" customWidth="1" outlineLevel="1"/>
    <col min="8" max="8" width="9" style="19" collapsed="1"/>
    <col min="9" max="12" width="0" style="19" hidden="1" customWidth="1" outlineLevel="1"/>
    <col min="13" max="13" width="9" style="19" collapsed="1"/>
    <col min="14" max="17" width="0" style="19" hidden="1" customWidth="1" outlineLevel="1"/>
    <col min="18" max="18" width="9" style="19" collapsed="1"/>
    <col min="19" max="22" width="0" style="19" hidden="1" customWidth="1" outlineLevel="1"/>
    <col min="23" max="23" width="9" style="19" collapsed="1"/>
    <col min="24" max="27" width="0" style="19" hidden="1" customWidth="1" outlineLevel="1"/>
    <col min="28" max="28" width="9" style="19" collapsed="1"/>
    <col min="29" max="32" width="0" style="19" hidden="1" customWidth="1" outlineLevel="1"/>
    <col min="33" max="33" width="9" style="19" collapsed="1"/>
    <col min="34" max="37" width="9" style="19" customWidth="1" outlineLevel="1"/>
    <col min="38" max="38" width="9" style="19"/>
    <col min="39" max="42" width="0" style="19" hidden="1" customWidth="1" outlineLevel="1"/>
    <col min="43" max="43" width="9" style="19" collapsed="1"/>
    <col min="44" max="47" width="0" style="19" hidden="1" customWidth="1" outlineLevel="1"/>
    <col min="48" max="48" width="9" style="19" collapsed="1"/>
    <col min="49" max="52" width="9" style="19" hidden="1" customWidth="1" outlineLevel="1"/>
    <col min="53" max="53" width="9" style="19" collapsed="1"/>
    <col min="54" max="54" width="0" style="19" hidden="1" customWidth="1" outlineLevel="1"/>
    <col min="55" max="57" width="9" style="19" hidden="1" customWidth="1" outlineLevel="1"/>
    <col min="58" max="58" width="9" style="19" collapsed="1"/>
    <col min="59" max="62" width="9" style="19" hidden="1" customWidth="1" outlineLevel="1"/>
    <col min="63" max="63" width="9" style="19" collapsed="1"/>
    <col min="64" max="16384" width="9" style="19"/>
  </cols>
  <sheetData>
    <row r="1" spans="2:64" x14ac:dyDescent="0.3">
      <c r="BB1" s="102" t="s">
        <v>212</v>
      </c>
      <c r="BC1" s="103"/>
      <c r="BD1" s="103"/>
      <c r="BE1" s="103"/>
      <c r="BF1" s="103"/>
      <c r="BG1" s="103"/>
      <c r="BH1" s="103"/>
      <c r="BI1" s="103"/>
      <c r="BJ1" s="103"/>
      <c r="BK1" s="103"/>
    </row>
    <row r="2" spans="2:64" ht="13.5" x14ac:dyDescent="0.3">
      <c r="BA2" s="7" t="s">
        <v>0</v>
      </c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2:64" x14ac:dyDescent="0.3">
      <c r="B3" s="19" t="s">
        <v>78</v>
      </c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2:64" x14ac:dyDescent="0.3">
      <c r="B4" s="18" t="s">
        <v>3</v>
      </c>
      <c r="C4" s="18">
        <v>1990</v>
      </c>
      <c r="D4" s="18">
        <v>1991</v>
      </c>
      <c r="E4" s="18">
        <v>1992</v>
      </c>
      <c r="F4" s="18">
        <v>1993</v>
      </c>
      <c r="G4" s="18">
        <v>1994</v>
      </c>
      <c r="H4" s="18">
        <v>1995</v>
      </c>
      <c r="I4" s="18">
        <v>1996</v>
      </c>
      <c r="J4" s="18">
        <v>1997</v>
      </c>
      <c r="K4" s="18">
        <v>1998</v>
      </c>
      <c r="L4" s="18">
        <v>1999</v>
      </c>
      <c r="M4" s="18">
        <v>2000</v>
      </c>
      <c r="N4" s="18">
        <v>2001</v>
      </c>
      <c r="O4" s="18">
        <v>2002</v>
      </c>
      <c r="P4" s="18">
        <v>2003</v>
      </c>
      <c r="Q4" s="18">
        <v>2004</v>
      </c>
      <c r="R4" s="18">
        <v>2005</v>
      </c>
      <c r="S4" s="18">
        <v>2006</v>
      </c>
      <c r="T4" s="18">
        <v>2007</v>
      </c>
      <c r="U4" s="18">
        <v>2008</v>
      </c>
      <c r="V4" s="18">
        <v>2009</v>
      </c>
      <c r="W4" s="18">
        <v>2010</v>
      </c>
      <c r="X4" s="18">
        <v>2011</v>
      </c>
      <c r="Y4" s="18">
        <v>2012</v>
      </c>
      <c r="Z4" s="18">
        <v>2013</v>
      </c>
      <c r="AA4" s="18">
        <v>2014</v>
      </c>
      <c r="AB4" s="18">
        <v>2015</v>
      </c>
      <c r="AC4" s="18">
        <v>2016</v>
      </c>
      <c r="AD4" s="18">
        <v>2017</v>
      </c>
      <c r="AE4" s="18">
        <v>2018</v>
      </c>
      <c r="AF4" s="18">
        <v>2019</v>
      </c>
      <c r="AG4" s="18">
        <v>2020</v>
      </c>
      <c r="AH4" s="18">
        <v>2021</v>
      </c>
      <c r="AI4" s="18">
        <v>2022</v>
      </c>
      <c r="AJ4" s="18">
        <v>2023</v>
      </c>
      <c r="AK4" s="18">
        <v>2024</v>
      </c>
      <c r="AL4" s="18">
        <v>2025</v>
      </c>
      <c r="AM4" s="18">
        <v>2026</v>
      </c>
      <c r="AN4" s="18">
        <v>2027</v>
      </c>
      <c r="AO4" s="18">
        <v>2028</v>
      </c>
      <c r="AP4" s="18">
        <v>2029</v>
      </c>
      <c r="AQ4" s="18">
        <v>2030</v>
      </c>
      <c r="AR4" s="18">
        <v>2031</v>
      </c>
      <c r="AS4" s="18">
        <v>2032</v>
      </c>
      <c r="AT4" s="18">
        <v>2033</v>
      </c>
      <c r="AU4" s="18">
        <v>2034</v>
      </c>
      <c r="AV4" s="18">
        <v>2035</v>
      </c>
      <c r="AW4" s="18">
        <v>2036</v>
      </c>
      <c r="AX4" s="18">
        <v>2037</v>
      </c>
      <c r="AY4" s="18">
        <v>2038</v>
      </c>
      <c r="AZ4" s="18">
        <v>2039</v>
      </c>
      <c r="BA4" s="18">
        <v>2040</v>
      </c>
      <c r="BB4" s="69">
        <v>2041</v>
      </c>
      <c r="BC4" s="69">
        <v>2042</v>
      </c>
      <c r="BD4" s="69">
        <v>2043</v>
      </c>
      <c r="BE4" s="69">
        <v>2044</v>
      </c>
      <c r="BF4" s="69">
        <v>2045</v>
      </c>
      <c r="BG4" s="69">
        <v>2046</v>
      </c>
      <c r="BH4" s="69">
        <v>2047</v>
      </c>
      <c r="BI4" s="69">
        <v>2048</v>
      </c>
      <c r="BJ4" s="69">
        <v>2049</v>
      </c>
      <c r="BK4" s="69">
        <v>2050</v>
      </c>
      <c r="BL4" s="77" t="s">
        <v>214</v>
      </c>
    </row>
    <row r="6" spans="2:64" x14ac:dyDescent="0.3">
      <c r="B6" s="25" t="s">
        <v>64</v>
      </c>
      <c r="C6" s="54">
        <f>SUM(C7:C14)</f>
        <v>11.217000000000001</v>
      </c>
      <c r="D6" s="54">
        <f t="shared" ref="D6:BK6" si="0">SUM(D7:D14)</f>
        <v>10.256</v>
      </c>
      <c r="E6" s="54">
        <f t="shared" si="0"/>
        <v>9.8569999999999993</v>
      </c>
      <c r="F6" s="54">
        <f t="shared" si="0"/>
        <v>9.5020000000000007</v>
      </c>
      <c r="G6" s="54">
        <f t="shared" si="0"/>
        <v>9.27</v>
      </c>
      <c r="H6" s="54">
        <f t="shared" si="0"/>
        <v>10.738999999999999</v>
      </c>
      <c r="I6" s="54">
        <f t="shared" si="0"/>
        <v>11.731</v>
      </c>
      <c r="J6" s="54">
        <f t="shared" si="0"/>
        <v>12.089</v>
      </c>
      <c r="K6" s="54">
        <f t="shared" si="0"/>
        <v>10.972</v>
      </c>
      <c r="L6" s="54">
        <f t="shared" si="0"/>
        <v>13.847</v>
      </c>
      <c r="M6" s="54">
        <f t="shared" si="0"/>
        <v>16.295999999999996</v>
      </c>
      <c r="N6" s="54">
        <f t="shared" si="0"/>
        <v>17.027000000000001</v>
      </c>
      <c r="O6" s="54">
        <f t="shared" si="0"/>
        <v>17.798999999999996</v>
      </c>
      <c r="P6" s="54">
        <f t="shared" si="0"/>
        <v>17.885999999999999</v>
      </c>
      <c r="Q6" s="54">
        <f t="shared" si="0"/>
        <v>18.074999999999999</v>
      </c>
      <c r="R6" s="54">
        <f t="shared" si="0"/>
        <v>19.764000000000003</v>
      </c>
      <c r="S6" s="54">
        <f t="shared" si="0"/>
        <v>19.621000000000002</v>
      </c>
      <c r="T6" s="54">
        <f t="shared" si="0"/>
        <v>18.847999999999999</v>
      </c>
      <c r="U6" s="54">
        <f t="shared" si="0"/>
        <v>19.335000000000004</v>
      </c>
      <c r="V6" s="54">
        <f t="shared" si="0"/>
        <v>19.334</v>
      </c>
      <c r="W6" s="54">
        <f t="shared" si="0"/>
        <v>20.783999999999999</v>
      </c>
      <c r="X6" s="54">
        <f t="shared" si="0"/>
        <v>20.553999999999998</v>
      </c>
      <c r="Y6" s="54">
        <f t="shared" si="0"/>
        <v>20.508000000000003</v>
      </c>
      <c r="Z6" s="54">
        <f t="shared" si="0"/>
        <v>20.266000000000002</v>
      </c>
      <c r="AA6" s="54">
        <f t="shared" si="0"/>
        <v>18.988999999999997</v>
      </c>
      <c r="AB6" s="54">
        <f t="shared" si="0"/>
        <v>19.035999999999998</v>
      </c>
      <c r="AC6" s="54">
        <f t="shared" si="0"/>
        <v>20.212</v>
      </c>
      <c r="AD6" s="54">
        <f t="shared" si="0"/>
        <v>20.997000000000003</v>
      </c>
      <c r="AE6" s="54">
        <f t="shared" si="0"/>
        <v>22.210999999999999</v>
      </c>
      <c r="AF6" s="54">
        <f t="shared" si="0"/>
        <v>21.579999999999995</v>
      </c>
      <c r="AG6" s="54">
        <f t="shared" si="0"/>
        <v>22.488</v>
      </c>
      <c r="AH6" s="54">
        <f t="shared" si="0"/>
        <v>23.085000000000001</v>
      </c>
      <c r="AI6" s="54">
        <f t="shared" si="0"/>
        <v>22.44</v>
      </c>
      <c r="AJ6" s="54">
        <f t="shared" si="0"/>
        <v>22.44</v>
      </c>
      <c r="AK6" s="54">
        <f t="shared" si="0"/>
        <v>22.517000000000003</v>
      </c>
      <c r="AL6" s="54">
        <f t="shared" si="0"/>
        <v>22.599999999999998</v>
      </c>
      <c r="AM6" s="54">
        <f t="shared" si="0"/>
        <v>22.684999999999999</v>
      </c>
      <c r="AN6" s="54">
        <f t="shared" si="0"/>
        <v>22.777000000000005</v>
      </c>
      <c r="AO6" s="54">
        <f t="shared" si="0"/>
        <v>22.873999999999999</v>
      </c>
      <c r="AP6" s="54">
        <f t="shared" si="0"/>
        <v>22.974000000000004</v>
      </c>
      <c r="AQ6" s="54">
        <f t="shared" si="0"/>
        <v>23.077999999999999</v>
      </c>
      <c r="AR6" s="54">
        <f t="shared" si="0"/>
        <v>23.187999999999999</v>
      </c>
      <c r="AS6" s="54">
        <f t="shared" si="0"/>
        <v>23.298999999999996</v>
      </c>
      <c r="AT6" s="54">
        <f t="shared" si="0"/>
        <v>23.416999999999998</v>
      </c>
      <c r="AU6" s="54">
        <f t="shared" si="0"/>
        <v>23.538</v>
      </c>
      <c r="AV6" s="54">
        <f t="shared" si="0"/>
        <v>23.664000000000001</v>
      </c>
      <c r="AW6" s="54">
        <f t="shared" si="0"/>
        <v>23.794999999999998</v>
      </c>
      <c r="AX6" s="54">
        <f t="shared" si="0"/>
        <v>23.929000000000002</v>
      </c>
      <c r="AY6" s="54">
        <f t="shared" si="0"/>
        <v>24.067000000000004</v>
      </c>
      <c r="AZ6" s="54">
        <f t="shared" si="0"/>
        <v>24.21</v>
      </c>
      <c r="BA6" s="54">
        <f t="shared" si="0"/>
        <v>24.356999999999999</v>
      </c>
      <c r="BB6" s="78">
        <f t="shared" si="0"/>
        <v>24.507128953888419</v>
      </c>
      <c r="BC6" s="78">
        <f t="shared" si="0"/>
        <v>24.661064196841096</v>
      </c>
      <c r="BD6" s="78">
        <f t="shared" si="0"/>
        <v>24.818794961108036</v>
      </c>
      <c r="BE6" s="78">
        <f t="shared" si="0"/>
        <v>24.980312868308417</v>
      </c>
      <c r="BF6" s="78">
        <f t="shared" si="0"/>
        <v>25.145611883459136</v>
      </c>
      <c r="BG6" s="78">
        <f t="shared" si="0"/>
        <v>25.314688271339936</v>
      </c>
      <c r="BH6" s="78">
        <f t="shared" si="0"/>
        <v>25.487540555128522</v>
      </c>
      <c r="BI6" s="78">
        <f t="shared" si="0"/>
        <v>25.664169477241913</v>
      </c>
      <c r="BJ6" s="78">
        <f t="shared" si="0"/>
        <v>25.844577962322624</v>
      </c>
      <c r="BK6" s="78">
        <f t="shared" si="0"/>
        <v>26.028771082310971</v>
      </c>
    </row>
    <row r="7" spans="2:64" x14ac:dyDescent="0.3">
      <c r="B7" s="23" t="s">
        <v>71</v>
      </c>
      <c r="C7" s="55">
        <v>7.9779999999999998</v>
      </c>
      <c r="D7" s="55">
        <v>6.3029999999999999</v>
      </c>
      <c r="E7" s="55">
        <v>4.806</v>
      </c>
      <c r="F7" s="55">
        <v>3.3660000000000001</v>
      </c>
      <c r="G7" s="55">
        <v>2.012</v>
      </c>
      <c r="H7" s="55">
        <v>1.353</v>
      </c>
      <c r="I7" s="55">
        <v>0.88300000000000001</v>
      </c>
      <c r="J7" s="55">
        <v>0.626</v>
      </c>
      <c r="K7" s="55">
        <v>0.47399999999999998</v>
      </c>
      <c r="L7" s="55">
        <v>0.43099999999999999</v>
      </c>
      <c r="M7" s="55">
        <v>0.46</v>
      </c>
      <c r="N7" s="55">
        <v>0.29399999999999998</v>
      </c>
      <c r="O7" s="55">
        <v>0.29099999999999998</v>
      </c>
      <c r="P7" s="55">
        <v>0.28499999999999998</v>
      </c>
      <c r="Q7" s="55">
        <v>0.33100000000000002</v>
      </c>
      <c r="R7" s="55">
        <v>0.49</v>
      </c>
      <c r="S7" s="55">
        <v>0.57599999999999996</v>
      </c>
      <c r="T7" s="55">
        <v>0.52900000000000003</v>
      </c>
      <c r="U7" s="55">
        <v>0.60599999999999998</v>
      </c>
      <c r="V7" s="55">
        <v>0.52300000000000002</v>
      </c>
      <c r="W7" s="55">
        <v>0.51500000000000001</v>
      </c>
      <c r="X7" s="55">
        <v>0.51200000000000001</v>
      </c>
      <c r="Y7" s="55">
        <v>0.495</v>
      </c>
      <c r="Z7" s="55">
        <v>0.51200000000000001</v>
      </c>
      <c r="AA7" s="55">
        <v>0.44900000000000001</v>
      </c>
      <c r="AB7" s="55">
        <v>0.41399999999999998</v>
      </c>
      <c r="AC7" s="55">
        <v>0.35399999999999998</v>
      </c>
      <c r="AD7" s="55">
        <v>0.29799999999999999</v>
      </c>
      <c r="AE7" s="55">
        <v>0.25</v>
      </c>
      <c r="AF7" s="55">
        <v>0.18</v>
      </c>
      <c r="AG7" s="55">
        <v>0.214</v>
      </c>
      <c r="AH7" s="55">
        <v>0.188</v>
      </c>
      <c r="AI7" s="55">
        <v>0.17399999999999999</v>
      </c>
      <c r="AJ7" s="55">
        <v>0.17399999999999999</v>
      </c>
      <c r="AK7" s="55">
        <v>0.16900000000000001</v>
      </c>
      <c r="AL7" s="55">
        <v>0.16400000000000001</v>
      </c>
      <c r="AM7" s="55">
        <v>0.159</v>
      </c>
      <c r="AN7" s="55">
        <v>0.154</v>
      </c>
      <c r="AO7" s="55">
        <v>0.15</v>
      </c>
      <c r="AP7" s="55">
        <v>0.14499999999999999</v>
      </c>
      <c r="AQ7" s="55">
        <v>0.14099999999999999</v>
      </c>
      <c r="AR7" s="55">
        <v>0.13700000000000001</v>
      </c>
      <c r="AS7" s="55">
        <v>0.13200000000000001</v>
      </c>
      <c r="AT7" s="55">
        <v>0.128</v>
      </c>
      <c r="AU7" s="55">
        <v>0.125</v>
      </c>
      <c r="AV7" s="55">
        <v>0.121</v>
      </c>
      <c r="AW7" s="55">
        <v>0.11700000000000001</v>
      </c>
      <c r="AX7" s="55">
        <v>0.114</v>
      </c>
      <c r="AY7" s="55">
        <v>0.11</v>
      </c>
      <c r="AZ7" s="55">
        <v>0.107</v>
      </c>
      <c r="BA7" s="55">
        <v>0.104</v>
      </c>
      <c r="BB7" s="74">
        <f>IFERROR(BA7*(1+$BL7),"")</f>
        <v>0.1008980872054462</v>
      </c>
      <c r="BC7" s="74">
        <f t="shared" ref="BC7:BK8" si="1">IFERROR(BB7*(1+$BL7),"")</f>
        <v>9.7888692324209867E-2</v>
      </c>
      <c r="BD7" s="74">
        <f t="shared" si="1"/>
        <v>9.4969055909184807E-2</v>
      </c>
      <c r="BE7" s="74">
        <f t="shared" si="1"/>
        <v>9.2136500816767553E-2</v>
      </c>
      <c r="BF7" s="74">
        <f t="shared" si="1"/>
        <v>8.9388429752066137E-2</v>
      </c>
      <c r="BG7" s="74">
        <f t="shared" si="1"/>
        <v>8.672232288732569E-2</v>
      </c>
      <c r="BH7" s="74">
        <f t="shared" si="1"/>
        <v>8.4135735551387023E-2</v>
      </c>
      <c r="BI7" s="74">
        <f t="shared" si="1"/>
        <v>8.1626295988059691E-2</v>
      </c>
      <c r="BJ7" s="74">
        <f t="shared" si="1"/>
        <v>7.9191703181353948E-2</v>
      </c>
      <c r="BK7" s="74">
        <f t="shared" si="1"/>
        <v>7.6829724745577518E-2</v>
      </c>
      <c r="BL7" s="76">
        <f>IFERROR((BA7/AV7)^(1/5)-1,"")</f>
        <v>-2.9826084563017274E-2</v>
      </c>
    </row>
    <row r="8" spans="2:64" x14ac:dyDescent="0.3">
      <c r="B8" s="23" t="s">
        <v>72</v>
      </c>
      <c r="C8" s="55">
        <v>1.254</v>
      </c>
      <c r="D8" s="55">
        <v>1.462</v>
      </c>
      <c r="E8" s="55">
        <v>1.8340000000000001</v>
      </c>
      <c r="F8" s="55">
        <v>2.15</v>
      </c>
      <c r="G8" s="55">
        <v>2.3039999999999998</v>
      </c>
      <c r="H8" s="55">
        <v>2.6560000000000001</v>
      </c>
      <c r="I8" s="55">
        <v>2.8090000000000002</v>
      </c>
      <c r="J8" s="55">
        <v>2.4420000000000002</v>
      </c>
      <c r="K8" s="55">
        <v>1.444</v>
      </c>
      <c r="L8" s="55">
        <v>3.0209999999999999</v>
      </c>
      <c r="M8" s="55">
        <v>4.0990000000000002</v>
      </c>
      <c r="N8" s="55">
        <v>4.6580000000000004</v>
      </c>
      <c r="O8" s="55">
        <v>4.5659999999999998</v>
      </c>
      <c r="P8" s="55">
        <v>4.01</v>
      </c>
      <c r="Q8" s="55">
        <v>3.5739999999999998</v>
      </c>
      <c r="R8" s="55">
        <v>4.024</v>
      </c>
      <c r="S8" s="55">
        <v>3.8450000000000002</v>
      </c>
      <c r="T8" s="55">
        <v>2.968</v>
      </c>
      <c r="U8" s="55">
        <v>3.016</v>
      </c>
      <c r="V8" s="55">
        <v>2.8149999999999999</v>
      </c>
      <c r="W8" s="55">
        <v>2.9740000000000002</v>
      </c>
      <c r="X8" s="55">
        <v>2.7570000000000001</v>
      </c>
      <c r="Y8" s="55">
        <v>2.3839999999999999</v>
      </c>
      <c r="Z8" s="55">
        <v>2.1989999999999998</v>
      </c>
      <c r="AA8" s="55">
        <v>2.097</v>
      </c>
      <c r="AB8" s="55">
        <v>2.0640000000000001</v>
      </c>
      <c r="AC8" s="55">
        <v>2.3820000000000001</v>
      </c>
      <c r="AD8" s="55">
        <v>2.323</v>
      </c>
      <c r="AE8" s="55">
        <v>2.335</v>
      </c>
      <c r="AF8" s="55">
        <v>2.1520000000000001</v>
      </c>
      <c r="AG8" s="55">
        <v>2.097</v>
      </c>
      <c r="AH8" s="55">
        <v>2.0960000000000001</v>
      </c>
      <c r="AI8" s="55">
        <v>1.96</v>
      </c>
      <c r="AJ8" s="55">
        <v>1.96</v>
      </c>
      <c r="AK8" s="55">
        <v>1.891</v>
      </c>
      <c r="AL8" s="55">
        <v>1.825</v>
      </c>
      <c r="AM8" s="55">
        <v>1.7609999999999999</v>
      </c>
      <c r="AN8" s="55">
        <v>1.6990000000000001</v>
      </c>
      <c r="AO8" s="55">
        <v>1.64</v>
      </c>
      <c r="AP8" s="55">
        <v>1.5820000000000001</v>
      </c>
      <c r="AQ8" s="55">
        <v>1.5269999999999999</v>
      </c>
      <c r="AR8" s="55">
        <v>1.474</v>
      </c>
      <c r="AS8" s="55">
        <v>1.4219999999999999</v>
      </c>
      <c r="AT8" s="55">
        <v>1.3720000000000001</v>
      </c>
      <c r="AU8" s="55">
        <v>1.3240000000000001</v>
      </c>
      <c r="AV8" s="55">
        <v>1.278</v>
      </c>
      <c r="AW8" s="55">
        <v>1.2330000000000001</v>
      </c>
      <c r="AX8" s="55">
        <v>1.19</v>
      </c>
      <c r="AY8" s="55">
        <v>1.1479999999999999</v>
      </c>
      <c r="AZ8" s="55">
        <v>1.1080000000000001</v>
      </c>
      <c r="BA8" s="55">
        <v>1.069</v>
      </c>
      <c r="BB8" s="74">
        <f>IFERROR(BA8*(1+$BL8),"")</f>
        <v>1.0314948773065065</v>
      </c>
      <c r="BC8" s="74">
        <f t="shared" si="1"/>
        <v>0.99530559579940581</v>
      </c>
      <c r="BD8" s="74">
        <f t="shared" si="1"/>
        <v>0.96038599010438486</v>
      </c>
      <c r="BE8" s="74">
        <f t="shared" si="1"/>
        <v>0.9266915145272312</v>
      </c>
      <c r="BF8" s="74">
        <f t="shared" si="1"/>
        <v>0.8941791862284818</v>
      </c>
      <c r="BG8" s="74">
        <f t="shared" si="1"/>
        <v>0.86280753039174896</v>
      </c>
      <c r="BH8" s="74">
        <f t="shared" si="1"/>
        <v>0.83253652731577821</v>
      </c>
      <c r="BI8" s="74">
        <f t="shared" si="1"/>
        <v>0.8033275613627443</v>
      </c>
      <c r="BJ8" s="74">
        <f t="shared" si="1"/>
        <v>0.77514337169766045</v>
      </c>
      <c r="BK8" s="74">
        <f t="shared" si="1"/>
        <v>0.74794800475606171</v>
      </c>
      <c r="BL8" s="76">
        <f t="shared" ref="BL8:BL14" si="2">IFERROR((BA8/AV8)^(1/5)-1,"")</f>
        <v>-3.5084305606635668E-2</v>
      </c>
    </row>
    <row r="9" spans="2:64" x14ac:dyDescent="0.3">
      <c r="B9" s="23" t="s">
        <v>73</v>
      </c>
      <c r="C9" s="55">
        <v>0.45400000000000001</v>
      </c>
      <c r="D9" s="55">
        <v>0.80900000000000005</v>
      </c>
      <c r="E9" s="55">
        <v>1.335</v>
      </c>
      <c r="F9" s="55">
        <v>1.92</v>
      </c>
      <c r="G9" s="55">
        <v>2.6579999999999999</v>
      </c>
      <c r="H9" s="55">
        <v>3.6549999999999998</v>
      </c>
      <c r="I9" s="55">
        <v>4.6100000000000003</v>
      </c>
      <c r="J9" s="55">
        <v>5.2839999999999998</v>
      </c>
      <c r="K9" s="55">
        <v>5.33</v>
      </c>
      <c r="L9" s="55">
        <v>6.399</v>
      </c>
      <c r="M9" s="55">
        <v>7.3529999999999998</v>
      </c>
      <c r="N9" s="55">
        <v>7.5259999999999998</v>
      </c>
      <c r="O9" s="55">
        <v>8.109</v>
      </c>
      <c r="P9" s="55">
        <v>8.5310000000000006</v>
      </c>
      <c r="Q9" s="55">
        <v>8.6359999999999992</v>
      </c>
      <c r="R9" s="55">
        <v>9.3439999999999994</v>
      </c>
      <c r="S9" s="55">
        <v>9.2319999999999993</v>
      </c>
      <c r="T9" s="55">
        <v>9.2260000000000009</v>
      </c>
      <c r="U9" s="55">
        <v>9.33</v>
      </c>
      <c r="V9" s="55">
        <v>9.3689999999999998</v>
      </c>
      <c r="W9" s="55">
        <v>10.135</v>
      </c>
      <c r="X9" s="55">
        <v>10.1</v>
      </c>
      <c r="Y9" s="55">
        <v>10.147</v>
      </c>
      <c r="Z9" s="55">
        <v>10.023999999999999</v>
      </c>
      <c r="AA9" s="55">
        <v>9.141</v>
      </c>
      <c r="AB9" s="55">
        <v>9.1300000000000008</v>
      </c>
      <c r="AC9" s="55">
        <v>9.6470000000000002</v>
      </c>
      <c r="AD9" s="55">
        <v>10.238</v>
      </c>
      <c r="AE9" s="55">
        <v>10.901</v>
      </c>
      <c r="AF9" s="55">
        <v>10.478999999999999</v>
      </c>
      <c r="AG9" s="55">
        <v>10.9</v>
      </c>
      <c r="AH9" s="55">
        <v>11.103999999999999</v>
      </c>
      <c r="AI9" s="55">
        <v>10.676</v>
      </c>
      <c r="AJ9" s="55">
        <v>10.676</v>
      </c>
      <c r="AK9" s="55">
        <v>10.71</v>
      </c>
      <c r="AL9" s="55">
        <v>10.743</v>
      </c>
      <c r="AM9" s="55">
        <v>10.776</v>
      </c>
      <c r="AN9" s="55">
        <v>10.81</v>
      </c>
      <c r="AO9" s="55">
        <v>10.843</v>
      </c>
      <c r="AP9" s="55">
        <v>10.877000000000001</v>
      </c>
      <c r="AQ9" s="55">
        <v>10.911</v>
      </c>
      <c r="AR9" s="55">
        <v>10.945</v>
      </c>
      <c r="AS9" s="55">
        <v>10.978999999999999</v>
      </c>
      <c r="AT9" s="55">
        <v>11.013</v>
      </c>
      <c r="AU9" s="55">
        <v>11.047000000000001</v>
      </c>
      <c r="AV9" s="55">
        <v>11.081</v>
      </c>
      <c r="AW9" s="55">
        <v>11.116</v>
      </c>
      <c r="AX9" s="55">
        <v>11.15</v>
      </c>
      <c r="AY9" s="55">
        <v>11.185</v>
      </c>
      <c r="AZ9" s="55">
        <v>11.22</v>
      </c>
      <c r="BA9" s="55">
        <v>11.255000000000001</v>
      </c>
      <c r="BB9" s="74">
        <f t="shared" ref="BB9:BK14" si="3">IFERROR(BA9*(1+$BL9),"")</f>
        <v>11.290126506039673</v>
      </c>
      <c r="BC9" s="74">
        <f t="shared" si="3"/>
        <v>11.325362640815602</v>
      </c>
      <c r="BD9" s="74">
        <f t="shared" si="3"/>
        <v>11.360708746475671</v>
      </c>
      <c r="BE9" s="74">
        <f t="shared" si="3"/>
        <v>11.396165166235603</v>
      </c>
      <c r="BF9" s="74">
        <f t="shared" si="3"/>
        <v>11.431732244382284</v>
      </c>
      <c r="BG9" s="74">
        <f t="shared" si="3"/>
        <v>11.467410326277104</v>
      </c>
      <c r="BH9" s="74">
        <f t="shared" si="3"/>
        <v>11.503199758359322</v>
      </c>
      <c r="BI9" s="74">
        <f t="shared" si="3"/>
        <v>11.539100888149422</v>
      </c>
      <c r="BJ9" s="74">
        <f t="shared" si="3"/>
        <v>11.575114064252485</v>
      </c>
      <c r="BK9" s="74">
        <f t="shared" si="3"/>
        <v>11.61123963636158</v>
      </c>
      <c r="BL9" s="76">
        <f t="shared" si="2"/>
        <v>3.1209689950841835E-3</v>
      </c>
    </row>
    <row r="10" spans="2:64" x14ac:dyDescent="0.3">
      <c r="B10" s="65" t="s">
        <v>227</v>
      </c>
      <c r="C10" s="66">
        <v>1.5249999999999999</v>
      </c>
      <c r="D10" s="66">
        <v>1.675</v>
      </c>
      <c r="E10" s="66">
        <v>1.8740000000000001</v>
      </c>
      <c r="F10" s="66">
        <v>2.0569999999999999</v>
      </c>
      <c r="G10" s="66">
        <v>2.2839999999999998</v>
      </c>
      <c r="H10" s="66">
        <v>2.4340000000000002</v>
      </c>
      <c r="I10" s="66">
        <v>2.6349999999999998</v>
      </c>
      <c r="J10" s="66">
        <v>2.7959999999999998</v>
      </c>
      <c r="K10" s="66">
        <v>2.83</v>
      </c>
      <c r="L10" s="66">
        <v>2.9740000000000002</v>
      </c>
      <c r="M10" s="66">
        <v>3.1909999999999998</v>
      </c>
      <c r="N10" s="66">
        <v>3.3719999999999999</v>
      </c>
      <c r="O10" s="66">
        <v>3.6360000000000001</v>
      </c>
      <c r="P10" s="66">
        <v>3.8330000000000002</v>
      </c>
      <c r="Q10" s="66">
        <v>4.181</v>
      </c>
      <c r="R10" s="66">
        <v>4.375</v>
      </c>
      <c r="S10" s="66">
        <v>4.5179999999999998</v>
      </c>
      <c r="T10" s="66">
        <v>4.6609999999999996</v>
      </c>
      <c r="U10" s="66">
        <v>4.8369999999999997</v>
      </c>
      <c r="V10" s="66">
        <v>4.9580000000000002</v>
      </c>
      <c r="W10" s="66">
        <v>5.2939999999999996</v>
      </c>
      <c r="X10" s="66">
        <v>5.3289999999999997</v>
      </c>
      <c r="Y10" s="66">
        <v>5.5069999999999997</v>
      </c>
      <c r="Z10" s="66">
        <v>5.5389999999999997</v>
      </c>
      <c r="AA10" s="66">
        <v>5.4379999999999997</v>
      </c>
      <c r="AB10" s="66">
        <v>5.52</v>
      </c>
      <c r="AC10" s="66">
        <v>5.7510000000000003</v>
      </c>
      <c r="AD10" s="66">
        <v>5.8090000000000002</v>
      </c>
      <c r="AE10" s="66">
        <v>6.1879999999999997</v>
      </c>
      <c r="AF10" s="66">
        <v>6.1959999999999997</v>
      </c>
      <c r="AG10" s="66">
        <v>6.532</v>
      </c>
      <c r="AH10" s="66">
        <v>6.8479999999999999</v>
      </c>
      <c r="AI10" s="66">
        <v>6.859</v>
      </c>
      <c r="AJ10" s="66">
        <v>6.859</v>
      </c>
      <c r="AK10" s="66">
        <v>6.9269999999999996</v>
      </c>
      <c r="AL10" s="66">
        <v>6.9969999999999999</v>
      </c>
      <c r="AM10" s="66">
        <v>7.0659999999999998</v>
      </c>
      <c r="AN10" s="66">
        <v>7.1369999999999996</v>
      </c>
      <c r="AO10" s="66">
        <v>7.2089999999999996</v>
      </c>
      <c r="AP10" s="66">
        <v>7.2809999999999997</v>
      </c>
      <c r="AQ10" s="66">
        <v>7.3529999999999998</v>
      </c>
      <c r="AR10" s="66">
        <v>7.4269999999999996</v>
      </c>
      <c r="AS10" s="66">
        <v>7.5010000000000003</v>
      </c>
      <c r="AT10" s="66">
        <v>7.5759999999999996</v>
      </c>
      <c r="AU10" s="66">
        <v>7.6520000000000001</v>
      </c>
      <c r="AV10" s="66">
        <v>7.7290000000000001</v>
      </c>
      <c r="AW10" s="66">
        <v>7.806</v>
      </c>
      <c r="AX10" s="66">
        <v>7.8840000000000003</v>
      </c>
      <c r="AY10" s="66">
        <v>7.9630000000000001</v>
      </c>
      <c r="AZ10" s="66">
        <v>8.0419999999999998</v>
      </c>
      <c r="BA10" s="66">
        <v>8.1229999999999993</v>
      </c>
      <c r="BB10" s="74">
        <f t="shared" si="3"/>
        <v>8.2041781521839674</v>
      </c>
      <c r="BC10" s="74">
        <f t="shared" si="3"/>
        <v>8.2861675677425506</v>
      </c>
      <c r="BD10" s="74">
        <f t="shared" si="3"/>
        <v>8.3689763541313305</v>
      </c>
      <c r="BE10" s="74">
        <f t="shared" si="3"/>
        <v>8.4526126998286966</v>
      </c>
      <c r="BF10" s="74">
        <f t="shared" si="3"/>
        <v>8.5370848751455544</v>
      </c>
      <c r="BG10" s="74">
        <f t="shared" si="3"/>
        <v>8.6224012330431314</v>
      </c>
      <c r="BH10" s="74">
        <f t="shared" si="3"/>
        <v>8.7085702099589515</v>
      </c>
      <c r="BI10" s="74">
        <f t="shared" si="3"/>
        <v>8.7956003266410665</v>
      </c>
      <c r="BJ10" s="74">
        <f t="shared" si="3"/>
        <v>8.8835001889906202</v>
      </c>
      <c r="BK10" s="74">
        <f t="shared" si="3"/>
        <v>8.9722784889128402</v>
      </c>
      <c r="BL10" s="76">
        <f t="shared" si="2"/>
        <v>9.9936171591736844E-3</v>
      </c>
    </row>
    <row r="11" spans="2:64" x14ac:dyDescent="0.3">
      <c r="B11" s="23" t="s">
        <v>228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  <c r="H11" s="55">
        <v>0.60299999999999998</v>
      </c>
      <c r="I11" s="55">
        <v>0.76100000000000001</v>
      </c>
      <c r="J11" s="55">
        <v>0.871</v>
      </c>
      <c r="K11" s="55">
        <v>0.82899999999999996</v>
      </c>
      <c r="L11" s="55">
        <v>0.96</v>
      </c>
      <c r="M11" s="55">
        <v>1.113</v>
      </c>
      <c r="N11" s="55">
        <v>1.1020000000000001</v>
      </c>
      <c r="O11" s="55">
        <v>1.1180000000000001</v>
      </c>
      <c r="P11" s="55">
        <v>1.151</v>
      </c>
      <c r="Q11" s="55">
        <v>1.2829999999999999</v>
      </c>
      <c r="R11" s="55">
        <v>1.4490000000000001</v>
      </c>
      <c r="S11" s="55">
        <v>1.367</v>
      </c>
      <c r="T11" s="55">
        <v>1.391</v>
      </c>
      <c r="U11" s="55">
        <v>1.472</v>
      </c>
      <c r="V11" s="55">
        <v>1.5249999999999999</v>
      </c>
      <c r="W11" s="55">
        <v>1.788</v>
      </c>
      <c r="X11" s="55">
        <v>1.79</v>
      </c>
      <c r="Y11" s="55">
        <v>1.8919999999999999</v>
      </c>
      <c r="Z11" s="55">
        <v>1.845</v>
      </c>
      <c r="AA11" s="55">
        <v>1.766</v>
      </c>
      <c r="AB11" s="55">
        <v>1.7090000000000001</v>
      </c>
      <c r="AC11" s="55">
        <v>1.819</v>
      </c>
      <c r="AD11" s="55">
        <v>2.0070000000000001</v>
      </c>
      <c r="AE11" s="55">
        <v>2.1819999999999999</v>
      </c>
      <c r="AF11" s="55">
        <v>2.1360000000000001</v>
      </c>
      <c r="AG11" s="55">
        <v>2.2599999999999998</v>
      </c>
      <c r="AH11" s="55">
        <v>2.3260000000000001</v>
      </c>
      <c r="AI11" s="55">
        <v>2.2429999999999999</v>
      </c>
      <c r="AJ11" s="55">
        <v>2.2429999999999999</v>
      </c>
      <c r="AK11" s="55">
        <v>2.2879999999999998</v>
      </c>
      <c r="AL11" s="55">
        <v>2.3330000000000002</v>
      </c>
      <c r="AM11" s="55">
        <v>2.38</v>
      </c>
      <c r="AN11" s="55">
        <v>2.4279999999999999</v>
      </c>
      <c r="AO11" s="55">
        <v>2.476</v>
      </c>
      <c r="AP11" s="55">
        <v>2.5259999999999998</v>
      </c>
      <c r="AQ11" s="55">
        <v>2.5760000000000001</v>
      </c>
      <c r="AR11" s="55">
        <v>2.6280000000000001</v>
      </c>
      <c r="AS11" s="55">
        <v>2.68</v>
      </c>
      <c r="AT11" s="55">
        <v>2.734</v>
      </c>
      <c r="AU11" s="55">
        <v>2.7879999999999998</v>
      </c>
      <c r="AV11" s="55">
        <v>2.8439999999999999</v>
      </c>
      <c r="AW11" s="55">
        <v>2.9009999999999998</v>
      </c>
      <c r="AX11" s="55">
        <v>2.9590000000000001</v>
      </c>
      <c r="AY11" s="55">
        <v>3.0179999999999998</v>
      </c>
      <c r="AZ11" s="55">
        <v>3.0790000000000002</v>
      </c>
      <c r="BA11" s="55">
        <v>3.14</v>
      </c>
      <c r="BB11" s="74">
        <f t="shared" si="3"/>
        <v>3.2027988159239507</v>
      </c>
      <c r="BC11" s="74">
        <f t="shared" si="3"/>
        <v>3.2668535844853057</v>
      </c>
      <c r="BD11" s="74">
        <f t="shared" si="3"/>
        <v>3.3321894242632006</v>
      </c>
      <c r="BE11" s="74">
        <f t="shared" si="3"/>
        <v>3.3988319561988818</v>
      </c>
      <c r="BF11" s="74">
        <f t="shared" si="3"/>
        <v>3.4668073136427586</v>
      </c>
      <c r="BG11" s="74">
        <f t="shared" si="3"/>
        <v>3.5361421526023942</v>
      </c>
      <c r="BH11" s="74">
        <f t="shared" si="3"/>
        <v>3.6068636621954511</v>
      </c>
      <c r="BI11" s="74">
        <f t="shared" si="3"/>
        <v>3.6789995753116922</v>
      </c>
      <c r="BJ11" s="74">
        <f t="shared" si="3"/>
        <v>3.7525781794882178</v>
      </c>
      <c r="BK11" s="74">
        <f t="shared" si="3"/>
        <v>3.827628328002203</v>
      </c>
      <c r="BL11" s="76">
        <f t="shared" si="2"/>
        <v>1.9999622905716663E-2</v>
      </c>
    </row>
    <row r="12" spans="2:64" x14ac:dyDescent="0.3">
      <c r="B12" s="23" t="s">
        <v>75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0</v>
      </c>
      <c r="AN12" s="55">
        <v>0</v>
      </c>
      <c r="AO12" s="55">
        <v>0</v>
      </c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5">
        <v>0</v>
      </c>
      <c r="AX12" s="55">
        <v>0</v>
      </c>
      <c r="AY12" s="55">
        <v>0</v>
      </c>
      <c r="AZ12" s="55">
        <v>0</v>
      </c>
      <c r="BA12" s="55">
        <v>0</v>
      </c>
      <c r="BB12" s="74" t="str">
        <f t="shared" si="3"/>
        <v/>
      </c>
      <c r="BC12" s="74" t="str">
        <f t="shared" si="3"/>
        <v/>
      </c>
      <c r="BD12" s="74" t="str">
        <f t="shared" si="3"/>
        <v/>
      </c>
      <c r="BE12" s="74" t="str">
        <f t="shared" si="3"/>
        <v/>
      </c>
      <c r="BF12" s="74" t="str">
        <f t="shared" si="3"/>
        <v/>
      </c>
      <c r="BG12" s="74" t="str">
        <f t="shared" si="3"/>
        <v/>
      </c>
      <c r="BH12" s="74" t="str">
        <f t="shared" si="3"/>
        <v/>
      </c>
      <c r="BI12" s="74" t="str">
        <f t="shared" si="3"/>
        <v/>
      </c>
      <c r="BJ12" s="74" t="str">
        <f t="shared" si="3"/>
        <v/>
      </c>
      <c r="BK12" s="74" t="str">
        <f t="shared" si="3"/>
        <v/>
      </c>
      <c r="BL12" s="76" t="str">
        <f t="shared" si="2"/>
        <v/>
      </c>
    </row>
    <row r="13" spans="2:64" x14ac:dyDescent="0.3">
      <c r="B13" s="23" t="s">
        <v>77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0.02</v>
      </c>
      <c r="I13" s="55">
        <v>5.0000000000000001E-3</v>
      </c>
      <c r="J13" s="55">
        <v>2.8000000000000001E-2</v>
      </c>
      <c r="K13" s="55">
        <v>2.4E-2</v>
      </c>
      <c r="L13" s="55">
        <v>2.3E-2</v>
      </c>
      <c r="M13" s="55">
        <v>4.2999999999999997E-2</v>
      </c>
      <c r="N13" s="55">
        <v>4.2000000000000003E-2</v>
      </c>
      <c r="O13" s="55">
        <v>4.8000000000000001E-2</v>
      </c>
      <c r="P13" s="55">
        <v>4.2999999999999997E-2</v>
      </c>
      <c r="Q13" s="55">
        <v>3.4000000000000002E-2</v>
      </c>
      <c r="R13" s="55">
        <v>4.9000000000000002E-2</v>
      </c>
      <c r="S13" s="55">
        <v>0.05</v>
      </c>
      <c r="T13" s="55">
        <v>4.2999999999999997E-2</v>
      </c>
      <c r="U13" s="55">
        <v>4.1000000000000002E-2</v>
      </c>
      <c r="V13" s="55">
        <v>0.10299999999999999</v>
      </c>
      <c r="W13" s="55">
        <v>0.04</v>
      </c>
      <c r="X13" s="55">
        <v>2.8000000000000001E-2</v>
      </c>
      <c r="Y13" s="55">
        <v>3.7999999999999999E-2</v>
      </c>
      <c r="Z13" s="55">
        <v>9.0999999999999998E-2</v>
      </c>
      <c r="AA13" s="55">
        <v>2.3E-2</v>
      </c>
      <c r="AB13" s="55">
        <v>0.107</v>
      </c>
      <c r="AC13" s="55">
        <v>0.121</v>
      </c>
      <c r="AD13" s="55">
        <v>0.123</v>
      </c>
      <c r="AE13" s="55">
        <v>0.106</v>
      </c>
      <c r="AF13" s="55">
        <v>0.13300000000000001</v>
      </c>
      <c r="AG13" s="55">
        <v>0.127</v>
      </c>
      <c r="AH13" s="55">
        <v>0.127</v>
      </c>
      <c r="AI13" s="55">
        <v>0.13200000000000001</v>
      </c>
      <c r="AJ13" s="55">
        <v>0.13200000000000001</v>
      </c>
      <c r="AK13" s="55">
        <v>0.13200000000000001</v>
      </c>
      <c r="AL13" s="55">
        <v>0.13300000000000001</v>
      </c>
      <c r="AM13" s="55">
        <v>0.13400000000000001</v>
      </c>
      <c r="AN13" s="55">
        <v>0.13500000000000001</v>
      </c>
      <c r="AO13" s="55">
        <v>0.13700000000000001</v>
      </c>
      <c r="AP13" s="55">
        <v>0.13800000000000001</v>
      </c>
      <c r="AQ13" s="55">
        <v>0.14000000000000001</v>
      </c>
      <c r="AR13" s="55">
        <v>0.14199999999999999</v>
      </c>
      <c r="AS13" s="55">
        <v>0.14399999999999999</v>
      </c>
      <c r="AT13" s="55">
        <v>0.14699999999999999</v>
      </c>
      <c r="AU13" s="55">
        <v>0.14899999999999999</v>
      </c>
      <c r="AV13" s="55">
        <v>0.152</v>
      </c>
      <c r="AW13" s="55">
        <v>0.156</v>
      </c>
      <c r="AX13" s="55">
        <v>0.16</v>
      </c>
      <c r="AY13" s="55">
        <v>0.16400000000000001</v>
      </c>
      <c r="AZ13" s="55">
        <v>0.16800000000000001</v>
      </c>
      <c r="BA13" s="55">
        <v>0.17299999999999999</v>
      </c>
      <c r="BB13" s="74">
        <f t="shared" si="3"/>
        <v>0.17753607172025637</v>
      </c>
      <c r="BC13" s="74">
        <f t="shared" si="3"/>
        <v>0.18219107954832378</v>
      </c>
      <c r="BD13" s="74">
        <f t="shared" si="3"/>
        <v>0.18696814199700662</v>
      </c>
      <c r="BE13" s="74">
        <f t="shared" si="3"/>
        <v>0.19187045934672628</v>
      </c>
      <c r="BF13" s="74">
        <f t="shared" si="3"/>
        <v>0.19690131578947359</v>
      </c>
      <c r="BG13" s="74">
        <f t="shared" si="3"/>
        <v>0.20206408162897591</v>
      </c>
      <c r="BH13" s="74">
        <f t="shared" si="3"/>
        <v>0.20736221553855264</v>
      </c>
      <c r="BI13" s="74">
        <f t="shared" si="3"/>
        <v>0.21279926687817191</v>
      </c>
      <c r="BJ13" s="74">
        <f t="shared" si="3"/>
        <v>0.21837887807226072</v>
      </c>
      <c r="BK13" s="74">
        <f t="shared" si="3"/>
        <v>0.22410478704986128</v>
      </c>
      <c r="BL13" s="76">
        <f t="shared" si="2"/>
        <v>2.6220067747146691E-2</v>
      </c>
    </row>
    <row r="14" spans="2:64" x14ac:dyDescent="0.3">
      <c r="B14" s="23" t="s">
        <v>63</v>
      </c>
      <c r="C14" s="55">
        <v>6.0000000000000001E-3</v>
      </c>
      <c r="D14" s="55">
        <v>7.0000000000000001E-3</v>
      </c>
      <c r="E14" s="55">
        <v>8.0000000000000002E-3</v>
      </c>
      <c r="F14" s="55">
        <v>8.9999999999999993E-3</v>
      </c>
      <c r="G14" s="55">
        <v>1.2E-2</v>
      </c>
      <c r="H14" s="55">
        <v>1.7999999999999999E-2</v>
      </c>
      <c r="I14" s="55">
        <v>2.8000000000000001E-2</v>
      </c>
      <c r="J14" s="55">
        <v>4.2000000000000003E-2</v>
      </c>
      <c r="K14" s="55">
        <v>4.1000000000000002E-2</v>
      </c>
      <c r="L14" s="55">
        <v>3.9E-2</v>
      </c>
      <c r="M14" s="55">
        <v>3.6999999999999998E-2</v>
      </c>
      <c r="N14" s="55">
        <v>3.3000000000000002E-2</v>
      </c>
      <c r="O14" s="55">
        <v>3.1E-2</v>
      </c>
      <c r="P14" s="55">
        <v>3.3000000000000002E-2</v>
      </c>
      <c r="Q14" s="55">
        <v>3.5999999999999997E-2</v>
      </c>
      <c r="R14" s="55">
        <v>3.3000000000000002E-2</v>
      </c>
      <c r="S14" s="55">
        <v>3.3000000000000002E-2</v>
      </c>
      <c r="T14" s="55">
        <v>0.03</v>
      </c>
      <c r="U14" s="55">
        <v>3.3000000000000002E-2</v>
      </c>
      <c r="V14" s="55">
        <v>4.1000000000000002E-2</v>
      </c>
      <c r="W14" s="55">
        <v>3.7999999999999999E-2</v>
      </c>
      <c r="X14" s="55">
        <v>3.7999999999999999E-2</v>
      </c>
      <c r="Y14" s="55">
        <v>4.4999999999999998E-2</v>
      </c>
      <c r="Z14" s="55">
        <v>5.6000000000000001E-2</v>
      </c>
      <c r="AA14" s="55">
        <v>7.4999999999999997E-2</v>
      </c>
      <c r="AB14" s="55">
        <v>9.1999999999999998E-2</v>
      </c>
      <c r="AC14" s="55">
        <v>0.13800000000000001</v>
      </c>
      <c r="AD14" s="55">
        <v>0.19900000000000001</v>
      </c>
      <c r="AE14" s="55">
        <v>0.249</v>
      </c>
      <c r="AF14" s="55">
        <v>0.30399999999999999</v>
      </c>
      <c r="AG14" s="55">
        <v>0.35799999999999998</v>
      </c>
      <c r="AH14" s="55">
        <v>0.39600000000000002</v>
      </c>
      <c r="AI14" s="55">
        <v>0.39600000000000002</v>
      </c>
      <c r="AJ14" s="55">
        <v>0.39600000000000002</v>
      </c>
      <c r="AK14" s="55">
        <v>0.4</v>
      </c>
      <c r="AL14" s="55">
        <v>0.40500000000000003</v>
      </c>
      <c r="AM14" s="55">
        <v>0.40899999999999997</v>
      </c>
      <c r="AN14" s="55">
        <v>0.41399999999999998</v>
      </c>
      <c r="AO14" s="55">
        <v>0.41899999999999998</v>
      </c>
      <c r="AP14" s="55">
        <v>0.42499999999999999</v>
      </c>
      <c r="AQ14" s="55">
        <v>0.43</v>
      </c>
      <c r="AR14" s="55">
        <v>0.435</v>
      </c>
      <c r="AS14" s="55">
        <v>0.441</v>
      </c>
      <c r="AT14" s="55">
        <v>0.44700000000000001</v>
      </c>
      <c r="AU14" s="55">
        <v>0.45300000000000001</v>
      </c>
      <c r="AV14" s="55">
        <v>0.45900000000000002</v>
      </c>
      <c r="AW14" s="55">
        <v>0.46600000000000003</v>
      </c>
      <c r="AX14" s="55">
        <v>0.47199999999999998</v>
      </c>
      <c r="AY14" s="55">
        <v>0.47899999999999998</v>
      </c>
      <c r="AZ14" s="55">
        <v>0.48599999999999999</v>
      </c>
      <c r="BA14" s="55">
        <v>0.49299999999999999</v>
      </c>
      <c r="BB14" s="74">
        <f t="shared" si="3"/>
        <v>0.50009644350861804</v>
      </c>
      <c r="BC14" s="74">
        <f t="shared" si="3"/>
        <v>0.5072950361256966</v>
      </c>
      <c r="BD14" s="74">
        <f t="shared" si="3"/>
        <v>0.51459724822725517</v>
      </c>
      <c r="BE14" s="74">
        <f t="shared" si="3"/>
        <v>0.52200457135450673</v>
      </c>
      <c r="BF14" s="74">
        <f t="shared" si="3"/>
        <v>0.52951851851851817</v>
      </c>
      <c r="BG14" s="74">
        <f t="shared" si="3"/>
        <v>0.53714062450925615</v>
      </c>
      <c r="BH14" s="74">
        <f t="shared" si="3"/>
        <v>0.54487244620908126</v>
      </c>
      <c r="BI14" s="74">
        <f t="shared" si="3"/>
        <v>0.5527155629107553</v>
      </c>
      <c r="BJ14" s="74">
        <f t="shared" si="3"/>
        <v>0.56067157664002554</v>
      </c>
      <c r="BK14" s="74">
        <f t="shared" si="3"/>
        <v>0.56874211248285267</v>
      </c>
      <c r="BL14" s="76">
        <f t="shared" si="2"/>
        <v>1.4394408739590414E-2</v>
      </c>
    </row>
    <row r="15" spans="2:64" x14ac:dyDescent="0.3">
      <c r="B15" s="23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70"/>
      <c r="BC15" s="70"/>
      <c r="BD15" s="70"/>
      <c r="BE15" s="70"/>
      <c r="BF15" s="70"/>
      <c r="BG15" s="70"/>
      <c r="BH15" s="70"/>
      <c r="BI15" s="70"/>
      <c r="BJ15" s="70"/>
      <c r="BK15" s="74"/>
    </row>
    <row r="16" spans="2:64" x14ac:dyDescent="0.3">
      <c r="B16" s="25" t="s">
        <v>65</v>
      </c>
      <c r="C16" s="54">
        <f>SUM(C17:C24)</f>
        <v>10.895000000000001</v>
      </c>
      <c r="D16" s="54">
        <f t="shared" ref="D16:BK16" si="4">SUM(D17:D24)</f>
        <v>11.433</v>
      </c>
      <c r="E16" s="54">
        <f t="shared" si="4"/>
        <v>13.486000000000001</v>
      </c>
      <c r="F16" s="54">
        <f t="shared" si="4"/>
        <v>15.770999999999999</v>
      </c>
      <c r="G16" s="54">
        <f t="shared" si="4"/>
        <v>17.064</v>
      </c>
      <c r="H16" s="54">
        <f t="shared" si="4"/>
        <v>19.625999999999998</v>
      </c>
      <c r="I16" s="54">
        <f t="shared" si="4"/>
        <v>21.358000000000001</v>
      </c>
      <c r="J16" s="54">
        <f t="shared" si="4"/>
        <v>22.535</v>
      </c>
      <c r="K16" s="54">
        <f t="shared" si="4"/>
        <v>17.875</v>
      </c>
      <c r="L16" s="54">
        <f t="shared" si="4"/>
        <v>19.648999999999997</v>
      </c>
      <c r="M16" s="54">
        <f t="shared" si="4"/>
        <v>17.817999999999998</v>
      </c>
      <c r="N16" s="54">
        <f t="shared" si="4"/>
        <v>17.515999999999995</v>
      </c>
      <c r="O16" s="54">
        <f t="shared" si="4"/>
        <v>18.361000000000004</v>
      </c>
      <c r="P16" s="54">
        <f t="shared" si="4"/>
        <v>19.234999999999999</v>
      </c>
      <c r="Q16" s="54">
        <f t="shared" si="4"/>
        <v>19.110000000000003</v>
      </c>
      <c r="R16" s="54">
        <f t="shared" si="4"/>
        <v>18.41</v>
      </c>
      <c r="S16" s="54">
        <f t="shared" si="4"/>
        <v>18.603999999999996</v>
      </c>
      <c r="T16" s="54">
        <f t="shared" si="4"/>
        <v>19.742999999999999</v>
      </c>
      <c r="U16" s="54">
        <f t="shared" si="4"/>
        <v>19.966000000000001</v>
      </c>
      <c r="V16" s="54">
        <f t="shared" si="4"/>
        <v>20.23</v>
      </c>
      <c r="W16" s="54">
        <f t="shared" si="4"/>
        <v>21.759000000000004</v>
      </c>
      <c r="X16" s="54">
        <f t="shared" si="4"/>
        <v>21.498000000000001</v>
      </c>
      <c r="Y16" s="54">
        <f t="shared" si="4"/>
        <v>22</v>
      </c>
      <c r="Z16" s="54">
        <f t="shared" si="4"/>
        <v>20.775000000000002</v>
      </c>
      <c r="AA16" s="54">
        <f t="shared" si="4"/>
        <v>20.714000000000006</v>
      </c>
      <c r="AB16" s="54">
        <f t="shared" si="4"/>
        <v>21.687999999999999</v>
      </c>
      <c r="AC16" s="54">
        <f t="shared" si="4"/>
        <v>22.837999999999997</v>
      </c>
      <c r="AD16" s="54">
        <f t="shared" si="4"/>
        <v>23.468000000000004</v>
      </c>
      <c r="AE16" s="54">
        <f t="shared" si="4"/>
        <v>24.107000000000003</v>
      </c>
      <c r="AF16" s="54">
        <f t="shared" si="4"/>
        <v>23.056999999999999</v>
      </c>
      <c r="AG16" s="54">
        <f t="shared" si="4"/>
        <v>21.710999999999999</v>
      </c>
      <c r="AH16" s="54">
        <f t="shared" si="4"/>
        <v>22.347999999999995</v>
      </c>
      <c r="AI16" s="54">
        <f t="shared" si="4"/>
        <v>23.63</v>
      </c>
      <c r="AJ16" s="54">
        <f t="shared" si="4"/>
        <v>23.750000000000004</v>
      </c>
      <c r="AK16" s="54">
        <f t="shared" si="4"/>
        <v>23.835999999999999</v>
      </c>
      <c r="AL16" s="54">
        <f t="shared" si="4"/>
        <v>24.133999999999997</v>
      </c>
      <c r="AM16" s="54">
        <f t="shared" si="4"/>
        <v>24.455999999999996</v>
      </c>
      <c r="AN16" s="54">
        <f t="shared" si="4"/>
        <v>24.783999999999999</v>
      </c>
      <c r="AO16" s="54">
        <f t="shared" si="4"/>
        <v>24.911999999999999</v>
      </c>
      <c r="AP16" s="54">
        <f t="shared" si="4"/>
        <v>25.038999999999998</v>
      </c>
      <c r="AQ16" s="54">
        <f t="shared" si="4"/>
        <v>25.165999999999997</v>
      </c>
      <c r="AR16" s="54">
        <f t="shared" si="4"/>
        <v>25.305</v>
      </c>
      <c r="AS16" s="54">
        <f t="shared" si="4"/>
        <v>25.445</v>
      </c>
      <c r="AT16" s="54">
        <f t="shared" si="4"/>
        <v>25.585999999999999</v>
      </c>
      <c r="AU16" s="54">
        <f t="shared" si="4"/>
        <v>25.73</v>
      </c>
      <c r="AV16" s="54">
        <f t="shared" si="4"/>
        <v>25.876000000000001</v>
      </c>
      <c r="AW16" s="54">
        <f t="shared" si="4"/>
        <v>26.021000000000004</v>
      </c>
      <c r="AX16" s="54">
        <f t="shared" si="4"/>
        <v>26.183000000000003</v>
      </c>
      <c r="AY16" s="54">
        <f t="shared" si="4"/>
        <v>26.346999999999998</v>
      </c>
      <c r="AZ16" s="54">
        <f t="shared" si="4"/>
        <v>26.442</v>
      </c>
      <c r="BA16" s="54">
        <f t="shared" si="4"/>
        <v>26.54</v>
      </c>
      <c r="BB16" s="78">
        <f t="shared" si="4"/>
        <v>26.682801993412188</v>
      </c>
      <c r="BC16" s="78">
        <f t="shared" si="4"/>
        <v>26.828842126219005</v>
      </c>
      <c r="BD16" s="78">
        <f t="shared" si="4"/>
        <v>26.978083343303549</v>
      </c>
      <c r="BE16" s="78">
        <f t="shared" si="4"/>
        <v>27.130490496929646</v>
      </c>
      <c r="BF16" s="78">
        <f t="shared" si="4"/>
        <v>27.286030291163907</v>
      </c>
      <c r="BG16" s="78">
        <f t="shared" si="4"/>
        <v>27.444671228230511</v>
      </c>
      <c r="BH16" s="78">
        <f t="shared" si="4"/>
        <v>27.606383556735945</v>
      </c>
      <c r="BI16" s="78">
        <f t="shared" si="4"/>
        <v>27.771139221703354</v>
      </c>
      <c r="BJ16" s="78">
        <f t="shared" si="4"/>
        <v>27.938911816357951</v>
      </c>
      <c r="BK16" s="78">
        <f t="shared" si="4"/>
        <v>28.109676535606997</v>
      </c>
    </row>
    <row r="17" spans="2:64" x14ac:dyDescent="0.3">
      <c r="B17" s="23" t="s">
        <v>71</v>
      </c>
      <c r="C17" s="32">
        <v>0.56000000000000005</v>
      </c>
      <c r="D17" s="32">
        <v>0.443</v>
      </c>
      <c r="E17" s="32">
        <v>0.187</v>
      </c>
      <c r="F17" s="32">
        <v>0.13100000000000001</v>
      </c>
      <c r="G17" s="32">
        <v>7.8E-2</v>
      </c>
      <c r="H17" s="32">
        <v>5.0000000000000001E-3</v>
      </c>
      <c r="I17" s="32">
        <v>3.0000000000000001E-3</v>
      </c>
      <c r="J17" s="32">
        <v>2E-3</v>
      </c>
      <c r="K17" s="32">
        <v>2.1999999999999999E-2</v>
      </c>
      <c r="L17" s="32">
        <v>0.02</v>
      </c>
      <c r="M17" s="32">
        <v>2.1000000000000001E-2</v>
      </c>
      <c r="N17" s="32">
        <v>3.5999999999999997E-2</v>
      </c>
      <c r="O17" s="32">
        <v>3.5999999999999997E-2</v>
      </c>
      <c r="P17" s="32">
        <v>3.5000000000000003E-2</v>
      </c>
      <c r="Q17" s="32">
        <v>0.14199999999999999</v>
      </c>
      <c r="R17" s="32">
        <v>0.19400000000000001</v>
      </c>
      <c r="S17" s="32">
        <v>0.21</v>
      </c>
      <c r="T17" s="32">
        <v>0.17699999999999999</v>
      </c>
      <c r="U17" s="32">
        <v>0.188</v>
      </c>
      <c r="V17" s="32">
        <v>0.15</v>
      </c>
      <c r="W17" s="32">
        <v>0.13600000000000001</v>
      </c>
      <c r="X17" s="32">
        <v>0.157</v>
      </c>
      <c r="Y17" s="32">
        <v>0.159</v>
      </c>
      <c r="Z17" s="32">
        <v>0.16400000000000001</v>
      </c>
      <c r="AA17" s="32">
        <v>0.13200000000000001</v>
      </c>
      <c r="AB17" s="32">
        <v>0.11799999999999999</v>
      </c>
      <c r="AC17" s="32">
        <v>0.10199999999999999</v>
      </c>
      <c r="AD17" s="32">
        <v>8.5000000000000006E-2</v>
      </c>
      <c r="AE17" s="32">
        <v>7.1999999999999995E-2</v>
      </c>
      <c r="AF17" s="32">
        <v>8.2000000000000003E-2</v>
      </c>
      <c r="AG17" s="32">
        <v>0.02</v>
      </c>
      <c r="AH17" s="32">
        <v>1.7999999999999999E-2</v>
      </c>
      <c r="AI17" s="32">
        <v>1.7999999999999999E-2</v>
      </c>
      <c r="AJ17" s="32">
        <v>1.9E-2</v>
      </c>
      <c r="AK17" s="32">
        <v>0.02</v>
      </c>
      <c r="AL17" s="32">
        <v>0.02</v>
      </c>
      <c r="AM17" s="32">
        <v>1.9E-2</v>
      </c>
      <c r="AN17" s="32">
        <v>1.9E-2</v>
      </c>
      <c r="AO17" s="32">
        <v>1.9E-2</v>
      </c>
      <c r="AP17" s="32">
        <v>1.7999999999999999E-2</v>
      </c>
      <c r="AQ17" s="32">
        <v>1.7999999999999999E-2</v>
      </c>
      <c r="AR17" s="32">
        <v>1.7000000000000001E-2</v>
      </c>
      <c r="AS17" s="32">
        <v>1.7000000000000001E-2</v>
      </c>
      <c r="AT17" s="32">
        <v>1.6E-2</v>
      </c>
      <c r="AU17" s="32">
        <v>1.6E-2</v>
      </c>
      <c r="AV17" s="32">
        <v>1.6E-2</v>
      </c>
      <c r="AW17" s="32">
        <v>1.4999999999999999E-2</v>
      </c>
      <c r="AX17" s="32">
        <v>1.4999999999999999E-2</v>
      </c>
      <c r="AY17" s="32">
        <v>1.4999999999999999E-2</v>
      </c>
      <c r="AZ17" s="32">
        <v>1.4E-2</v>
      </c>
      <c r="BA17" s="32">
        <v>1.4E-2</v>
      </c>
      <c r="BB17" s="74">
        <f>IFERROR(BA17*(1+$BL17),"")</f>
        <v>1.3631060528612354E-2</v>
      </c>
      <c r="BC17" s="74">
        <f t="shared" ref="BC17:BK17" si="5">IFERROR(BB17*(1+$BL17),"")</f>
        <v>1.327184365247812E-2</v>
      </c>
      <c r="BD17" s="74">
        <f t="shared" si="5"/>
        <v>1.2922093153800636E-2</v>
      </c>
      <c r="BE17" s="74">
        <f t="shared" si="5"/>
        <v>1.2581559566844555E-2</v>
      </c>
      <c r="BF17" s="74">
        <f t="shared" si="5"/>
        <v>1.2249999999999997E-2</v>
      </c>
      <c r="BG17" s="74">
        <f t="shared" si="5"/>
        <v>1.1927177962535807E-2</v>
      </c>
      <c r="BH17" s="74">
        <f t="shared" si="5"/>
        <v>1.1612863195918354E-2</v>
      </c>
      <c r="BI17" s="74">
        <f t="shared" si="5"/>
        <v>1.1306831509575555E-2</v>
      </c>
      <c r="BJ17" s="74">
        <f t="shared" si="5"/>
        <v>1.1008864620988984E-2</v>
      </c>
      <c r="BK17" s="74">
        <f t="shared" si="5"/>
        <v>1.0718749999999996E-2</v>
      </c>
      <c r="BL17" s="76">
        <f>IFERROR((BA17/AV17)^(1/5)-1,"")</f>
        <v>-2.6352819384831916E-2</v>
      </c>
    </row>
    <row r="18" spans="2:64" x14ac:dyDescent="0.3">
      <c r="B18" s="23" t="s">
        <v>72</v>
      </c>
      <c r="C18" s="32">
        <v>8.5790000000000006</v>
      </c>
      <c r="D18" s="32">
        <v>8.9420000000000002</v>
      </c>
      <c r="E18" s="32">
        <v>10.9</v>
      </c>
      <c r="F18" s="32">
        <v>12.753</v>
      </c>
      <c r="G18" s="32">
        <v>13.404</v>
      </c>
      <c r="H18" s="32">
        <v>15.215</v>
      </c>
      <c r="I18" s="32">
        <v>16.094000000000001</v>
      </c>
      <c r="J18" s="32">
        <v>16.536000000000001</v>
      </c>
      <c r="K18" s="32">
        <v>11.821999999999999</v>
      </c>
      <c r="L18" s="32">
        <v>12.638</v>
      </c>
      <c r="M18" s="32">
        <v>9.5559999999999992</v>
      </c>
      <c r="N18" s="32">
        <v>7.8449999999999998</v>
      </c>
      <c r="O18" s="32">
        <v>7.4969999999999999</v>
      </c>
      <c r="P18" s="32">
        <v>7.258</v>
      </c>
      <c r="Q18" s="32">
        <v>6.1379999999999999</v>
      </c>
      <c r="R18" s="32">
        <v>4.4279999999999999</v>
      </c>
      <c r="S18" s="32">
        <v>3.7669999999999999</v>
      </c>
      <c r="T18" s="32">
        <v>4.1050000000000004</v>
      </c>
      <c r="U18" s="32">
        <v>3.6840000000000002</v>
      </c>
      <c r="V18" s="32">
        <v>3.5179999999999998</v>
      </c>
      <c r="W18" s="32">
        <v>3.597</v>
      </c>
      <c r="X18" s="32">
        <v>3.3149999999999999</v>
      </c>
      <c r="Y18" s="32">
        <v>3.141</v>
      </c>
      <c r="Z18" s="32">
        <v>2.9329999999999998</v>
      </c>
      <c r="AA18" s="32">
        <v>2.8570000000000002</v>
      </c>
      <c r="AB18" s="32">
        <v>3.5190000000000001</v>
      </c>
      <c r="AC18" s="32">
        <v>3.593</v>
      </c>
      <c r="AD18" s="32">
        <v>3.6619999999999999</v>
      </c>
      <c r="AE18" s="32">
        <v>3.2850000000000001</v>
      </c>
      <c r="AF18" s="32">
        <v>2.8820000000000001</v>
      </c>
      <c r="AG18" s="32">
        <v>2.3260000000000001</v>
      </c>
      <c r="AH18" s="32">
        <v>2.2440000000000002</v>
      </c>
      <c r="AI18" s="32">
        <v>2.5390000000000001</v>
      </c>
      <c r="AJ18" s="32">
        <v>2.5880000000000001</v>
      </c>
      <c r="AK18" s="32">
        <v>2.4980000000000002</v>
      </c>
      <c r="AL18" s="32">
        <v>2.399</v>
      </c>
      <c r="AM18" s="32">
        <v>2.3140000000000001</v>
      </c>
      <c r="AN18" s="32">
        <v>2.2389999999999999</v>
      </c>
      <c r="AO18" s="32">
        <v>2.1659999999999999</v>
      </c>
      <c r="AP18" s="32">
        <v>2.0950000000000002</v>
      </c>
      <c r="AQ18" s="32">
        <v>2.0249999999999999</v>
      </c>
      <c r="AR18" s="32">
        <v>1.958</v>
      </c>
      <c r="AS18" s="32">
        <v>1.893</v>
      </c>
      <c r="AT18" s="32">
        <v>1.83</v>
      </c>
      <c r="AU18" s="32">
        <v>1.7689999999999999</v>
      </c>
      <c r="AV18" s="32">
        <v>1.7110000000000001</v>
      </c>
      <c r="AW18" s="32">
        <v>1.6539999999999999</v>
      </c>
      <c r="AX18" s="32">
        <v>1.599</v>
      </c>
      <c r="AY18" s="32">
        <v>1.5469999999999999</v>
      </c>
      <c r="AZ18" s="32">
        <v>1.4950000000000001</v>
      </c>
      <c r="BA18" s="32">
        <v>1.446</v>
      </c>
      <c r="BB18" s="74">
        <f>IFERROR(BA18*(1+$BL18),"")</f>
        <v>1.398144149186153</v>
      </c>
      <c r="BC18" s="74">
        <f t="shared" ref="BC18:BK18" si="6">IFERROR(BB18*(1+$BL18),"")</f>
        <v>1.3518721036676846</v>
      </c>
      <c r="BD18" s="74">
        <f t="shared" si="6"/>
        <v>1.3071314468817081</v>
      </c>
      <c r="BE18" s="74">
        <f t="shared" si="6"/>
        <v>1.2638714970089151</v>
      </c>
      <c r="BF18" s="74">
        <f t="shared" si="6"/>
        <v>1.2220432495616593</v>
      </c>
      <c r="BG18" s="74">
        <f t="shared" si="6"/>
        <v>1.1815993218721079</v>
      </c>
      <c r="BH18" s="74">
        <f t="shared" si="6"/>
        <v>1.1424938994175753</v>
      </c>
      <c r="BI18" s="74">
        <f t="shared" si="6"/>
        <v>1.1046826839222381</v>
      </c>
      <c r="BJ18" s="74">
        <f t="shared" si="6"/>
        <v>1.0681228431764411</v>
      </c>
      <c r="BK18" s="74">
        <f t="shared" si="6"/>
        <v>1.0327729625167499</v>
      </c>
      <c r="BL18" s="76">
        <f t="shared" ref="BL18:BL24" si="7">IFERROR((BA18/AV18)^(1/5)-1,"")</f>
        <v>-3.3095332513033759E-2</v>
      </c>
    </row>
    <row r="19" spans="2:64" x14ac:dyDescent="0.3">
      <c r="B19" s="23" t="s">
        <v>73</v>
      </c>
      <c r="C19" s="32">
        <v>0.32300000000000001</v>
      </c>
      <c r="D19" s="32">
        <v>0.41799999999999998</v>
      </c>
      <c r="E19" s="32">
        <v>0.503</v>
      </c>
      <c r="F19" s="32">
        <v>0.623</v>
      </c>
      <c r="G19" s="32">
        <v>0.77</v>
      </c>
      <c r="H19" s="32">
        <v>0.93500000000000005</v>
      </c>
      <c r="I19" s="32">
        <v>1.161</v>
      </c>
      <c r="J19" s="32">
        <v>1.254</v>
      </c>
      <c r="K19" s="32">
        <v>1.2270000000000001</v>
      </c>
      <c r="L19" s="32">
        <v>1.526</v>
      </c>
      <c r="M19" s="32">
        <v>1.849</v>
      </c>
      <c r="N19" s="32">
        <v>1.8859999999999999</v>
      </c>
      <c r="O19" s="32">
        <v>2.1320000000000001</v>
      </c>
      <c r="P19" s="32">
        <v>2.3580000000000001</v>
      </c>
      <c r="Q19" s="32">
        <v>2.6560000000000001</v>
      </c>
      <c r="R19" s="32">
        <v>3.3330000000000002</v>
      </c>
      <c r="S19" s="32">
        <v>3.4089999999999998</v>
      </c>
      <c r="T19" s="32">
        <v>3.5339999999999998</v>
      </c>
      <c r="U19" s="32">
        <v>3.5920000000000001</v>
      </c>
      <c r="V19" s="32">
        <v>3.5910000000000002</v>
      </c>
      <c r="W19" s="32">
        <v>3.7850000000000001</v>
      </c>
      <c r="X19" s="32">
        <v>3.63</v>
      </c>
      <c r="Y19" s="32">
        <v>3.6280000000000001</v>
      </c>
      <c r="Z19" s="32">
        <v>3.5859999999999999</v>
      </c>
      <c r="AA19" s="32">
        <v>3.3570000000000002</v>
      </c>
      <c r="AB19" s="32">
        <v>3.355</v>
      </c>
      <c r="AC19" s="32">
        <v>3.5550000000000002</v>
      </c>
      <c r="AD19" s="32">
        <v>3.677</v>
      </c>
      <c r="AE19" s="32">
        <v>3.8119999999999998</v>
      </c>
      <c r="AF19" s="32">
        <v>3.7080000000000002</v>
      </c>
      <c r="AG19" s="32">
        <v>3.2890000000000001</v>
      </c>
      <c r="AH19" s="32">
        <v>3.3639999999999999</v>
      </c>
      <c r="AI19" s="32">
        <v>3.8</v>
      </c>
      <c r="AJ19" s="32">
        <v>3.8</v>
      </c>
      <c r="AK19" s="32">
        <v>3.8109999999999999</v>
      </c>
      <c r="AL19" s="32">
        <v>3.8220000000000001</v>
      </c>
      <c r="AM19" s="32">
        <v>3.8340000000000001</v>
      </c>
      <c r="AN19" s="32">
        <v>3.8450000000000002</v>
      </c>
      <c r="AO19" s="32">
        <v>3.8570000000000002</v>
      </c>
      <c r="AP19" s="32">
        <v>3.8679999999999999</v>
      </c>
      <c r="AQ19" s="32">
        <v>3.88</v>
      </c>
      <c r="AR19" s="32">
        <v>3.891</v>
      </c>
      <c r="AS19" s="32">
        <v>3.903</v>
      </c>
      <c r="AT19" s="32">
        <v>3.915</v>
      </c>
      <c r="AU19" s="32">
        <v>3.927</v>
      </c>
      <c r="AV19" s="32">
        <v>3.9390000000000001</v>
      </c>
      <c r="AW19" s="32">
        <v>3.9510000000000001</v>
      </c>
      <c r="AX19" s="32">
        <v>3.9630000000000001</v>
      </c>
      <c r="AY19" s="32">
        <v>3.9750000000000001</v>
      </c>
      <c r="AZ19" s="32">
        <v>3.9870000000000001</v>
      </c>
      <c r="BA19" s="32">
        <v>4</v>
      </c>
      <c r="BB19" s="74">
        <f t="shared" ref="BB19:BK19" si="8">IFERROR(BA19*(1+$BL19),"")</f>
        <v>4.0123128938236405</v>
      </c>
      <c r="BC19" s="74">
        <f t="shared" si="8"/>
        <v>4.024663689485859</v>
      </c>
      <c r="BD19" s="74">
        <f t="shared" si="8"/>
        <v>4.0370525036569838</v>
      </c>
      <c r="BE19" s="74">
        <f t="shared" si="8"/>
        <v>4.0494794533664811</v>
      </c>
      <c r="BF19" s="74">
        <f t="shared" si="8"/>
        <v>4.0619446560040595</v>
      </c>
      <c r="BG19" s="74">
        <f t="shared" si="8"/>
        <v>4.0744482293207804</v>
      </c>
      <c r="BH19" s="74">
        <f t="shared" si="8"/>
        <v>4.0869902914301672</v>
      </c>
      <c r="BI19" s="74">
        <f t="shared" si="8"/>
        <v>4.0995709608093245</v>
      </c>
      <c r="BJ19" s="74">
        <f t="shared" si="8"/>
        <v>4.1121903563000561</v>
      </c>
      <c r="BK19" s="74">
        <f t="shared" si="8"/>
        <v>4.1248485971099864</v>
      </c>
      <c r="BL19" s="76">
        <f t="shared" si="7"/>
        <v>3.078223455910134E-3</v>
      </c>
    </row>
    <row r="20" spans="2:64" x14ac:dyDescent="0.3">
      <c r="B20" s="65" t="s">
        <v>227</v>
      </c>
      <c r="C20" s="67">
        <v>1.423</v>
      </c>
      <c r="D20" s="67">
        <v>1.6160000000000001</v>
      </c>
      <c r="E20" s="67">
        <v>1.8859999999999999</v>
      </c>
      <c r="F20" s="67">
        <v>2.2509999999999999</v>
      </c>
      <c r="G20" s="67">
        <v>2.8</v>
      </c>
      <c r="H20" s="67">
        <v>3.1709999999999998</v>
      </c>
      <c r="I20" s="67">
        <v>3.7120000000000002</v>
      </c>
      <c r="J20" s="67">
        <v>4.274</v>
      </c>
      <c r="K20" s="67">
        <v>4.327</v>
      </c>
      <c r="L20" s="67">
        <v>4.9189999999999996</v>
      </c>
      <c r="M20" s="67">
        <v>5.8680000000000003</v>
      </c>
      <c r="N20" s="67">
        <v>6.9169999999999998</v>
      </c>
      <c r="O20" s="67">
        <v>7.6870000000000003</v>
      </c>
      <c r="P20" s="67">
        <v>8.2899999999999991</v>
      </c>
      <c r="Q20" s="67">
        <v>8.8360000000000003</v>
      </c>
      <c r="R20" s="67">
        <v>9.6639999999999997</v>
      </c>
      <c r="S20" s="67">
        <v>10.255000000000001</v>
      </c>
      <c r="T20" s="67">
        <v>10.837</v>
      </c>
      <c r="U20" s="67">
        <v>11.368</v>
      </c>
      <c r="V20" s="67">
        <v>11.808</v>
      </c>
      <c r="W20" s="67">
        <v>12.737</v>
      </c>
      <c r="X20" s="67">
        <v>12.875</v>
      </c>
      <c r="Y20" s="67">
        <v>13.137</v>
      </c>
      <c r="Z20" s="67">
        <v>13.148999999999999</v>
      </c>
      <c r="AA20" s="67">
        <v>12.842000000000001</v>
      </c>
      <c r="AB20" s="67">
        <v>13.249000000000001</v>
      </c>
      <c r="AC20" s="67">
        <v>13.87</v>
      </c>
      <c r="AD20" s="67">
        <v>14.191000000000001</v>
      </c>
      <c r="AE20" s="67">
        <v>14.817</v>
      </c>
      <c r="AF20" s="67">
        <v>14.611000000000001</v>
      </c>
      <c r="AG20" s="67">
        <v>14.234999999999999</v>
      </c>
      <c r="AH20" s="67">
        <v>14.768000000000001</v>
      </c>
      <c r="AI20" s="67">
        <v>15.164999999999999</v>
      </c>
      <c r="AJ20" s="67">
        <v>15.208</v>
      </c>
      <c r="AK20" s="67">
        <v>15.337999999999999</v>
      </c>
      <c r="AL20" s="67">
        <v>15.695</v>
      </c>
      <c r="AM20" s="67">
        <v>16.062000000000001</v>
      </c>
      <c r="AN20" s="67">
        <v>16.427</v>
      </c>
      <c r="AO20" s="67">
        <v>16.591999999999999</v>
      </c>
      <c r="AP20" s="67">
        <v>16.754999999999999</v>
      </c>
      <c r="AQ20" s="67">
        <v>16.917999999999999</v>
      </c>
      <c r="AR20" s="67">
        <v>17.091000000000001</v>
      </c>
      <c r="AS20" s="67">
        <v>17.263000000000002</v>
      </c>
      <c r="AT20" s="67">
        <v>17.434999999999999</v>
      </c>
      <c r="AU20" s="67">
        <v>17.608000000000001</v>
      </c>
      <c r="AV20" s="67">
        <v>17.78</v>
      </c>
      <c r="AW20" s="67">
        <v>17.952000000000002</v>
      </c>
      <c r="AX20" s="67">
        <v>18.138000000000002</v>
      </c>
      <c r="AY20" s="67">
        <v>18.323</v>
      </c>
      <c r="AZ20" s="67">
        <v>18.440000000000001</v>
      </c>
      <c r="BA20" s="67">
        <v>18.556000000000001</v>
      </c>
      <c r="BB20" s="74">
        <f t="shared" ref="BB20:BK20" si="9">IFERROR(BA20*(1+$BL20),"")</f>
        <v>18.715217785735629</v>
      </c>
      <c r="BC20" s="74">
        <f t="shared" si="9"/>
        <v>18.875801722758954</v>
      </c>
      <c r="BD20" s="74">
        <f t="shared" si="9"/>
        <v>19.037763533185899</v>
      </c>
      <c r="BE20" s="74">
        <f t="shared" si="9"/>
        <v>19.201115039712754</v>
      </c>
      <c r="BF20" s="74">
        <f t="shared" si="9"/>
        <v>19.365868166479196</v>
      </c>
      <c r="BG20" s="74">
        <f t="shared" si="9"/>
        <v>19.532034939938718</v>
      </c>
      <c r="BH20" s="74">
        <f t="shared" si="9"/>
        <v>19.699627489736518</v>
      </c>
      <c r="BI20" s="74">
        <f t="shared" si="9"/>
        <v>19.86865804959492</v>
      </c>
      <c r="BJ20" s="74">
        <f t="shared" si="9"/>
        <v>20.039138958206411</v>
      </c>
      <c r="BK20" s="74">
        <f t="shared" si="9"/>
        <v>20.211082660134313</v>
      </c>
      <c r="BL20" s="76">
        <f t="shared" si="7"/>
        <v>8.5803937128490215E-3</v>
      </c>
    </row>
    <row r="21" spans="2:64" x14ac:dyDescent="0.3">
      <c r="B21" s="23" t="s">
        <v>228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3.4000000000000002E-2</v>
      </c>
      <c r="I21" s="32">
        <v>4.8000000000000001E-2</v>
      </c>
      <c r="J21" s="32">
        <v>5.7000000000000002E-2</v>
      </c>
      <c r="K21" s="32">
        <v>5.5E-2</v>
      </c>
      <c r="L21" s="32">
        <v>7.1999999999999995E-2</v>
      </c>
      <c r="M21" s="32">
        <v>9.5000000000000001E-2</v>
      </c>
      <c r="N21" s="32">
        <v>0.115</v>
      </c>
      <c r="O21" s="32">
        <v>0.106</v>
      </c>
      <c r="P21" s="32">
        <v>0.24399999999999999</v>
      </c>
      <c r="Q21" s="32">
        <v>0.16600000000000001</v>
      </c>
      <c r="R21" s="32">
        <v>0.20200000000000001</v>
      </c>
      <c r="S21" s="32">
        <v>0.182</v>
      </c>
      <c r="T21" s="32">
        <v>0.185</v>
      </c>
      <c r="U21" s="32">
        <v>0.19800000000000001</v>
      </c>
      <c r="V21" s="32">
        <v>0.189</v>
      </c>
      <c r="W21" s="32">
        <v>0.21299999999999999</v>
      </c>
      <c r="X21" s="32">
        <v>0.21299999999999999</v>
      </c>
      <c r="Y21" s="32">
        <v>0.307</v>
      </c>
      <c r="Z21" s="32">
        <v>0.254</v>
      </c>
      <c r="AA21" s="32">
        <v>0.221</v>
      </c>
      <c r="AB21" s="32">
        <v>0.247</v>
      </c>
      <c r="AC21" s="32">
        <v>0.307</v>
      </c>
      <c r="AD21" s="32">
        <v>0.35</v>
      </c>
      <c r="AE21" s="32">
        <v>0.41399999999999998</v>
      </c>
      <c r="AF21" s="32">
        <v>0.39600000000000002</v>
      </c>
      <c r="AG21" s="32">
        <v>0.39800000000000002</v>
      </c>
      <c r="AH21" s="32">
        <v>0.441</v>
      </c>
      <c r="AI21" s="32">
        <v>0.45600000000000002</v>
      </c>
      <c r="AJ21" s="32">
        <v>0.45800000000000002</v>
      </c>
      <c r="AK21" s="32">
        <v>0.46700000000000003</v>
      </c>
      <c r="AL21" s="32">
        <v>0.47599999999999998</v>
      </c>
      <c r="AM21" s="32">
        <v>0.48499999999999999</v>
      </c>
      <c r="AN21" s="32">
        <v>0.49399999999999999</v>
      </c>
      <c r="AO21" s="32">
        <v>0.503</v>
      </c>
      <c r="AP21" s="32">
        <v>0.51300000000000001</v>
      </c>
      <c r="AQ21" s="32">
        <v>0.52200000000000002</v>
      </c>
      <c r="AR21" s="32">
        <v>0.53200000000000003</v>
      </c>
      <c r="AS21" s="32">
        <v>0.54200000000000004</v>
      </c>
      <c r="AT21" s="32">
        <v>0.55200000000000005</v>
      </c>
      <c r="AU21" s="32">
        <v>0.56200000000000006</v>
      </c>
      <c r="AV21" s="32">
        <v>0.57199999999999995</v>
      </c>
      <c r="AW21" s="32">
        <v>0.58199999999999996</v>
      </c>
      <c r="AX21" s="32">
        <v>0.59299999999999997</v>
      </c>
      <c r="AY21" s="32">
        <v>0.60299999999999998</v>
      </c>
      <c r="AZ21" s="32">
        <v>0.61399999999999999</v>
      </c>
      <c r="BA21" s="32">
        <v>0.625</v>
      </c>
      <c r="BB21" s="74">
        <f t="shared" ref="BB21:BK21" si="10">IFERROR(BA21*(1+$BL21),"")</f>
        <v>0.63617531725018472</v>
      </c>
      <c r="BC21" s="74">
        <f t="shared" si="10"/>
        <v>0.64755045484539708</v>
      </c>
      <c r="BD21" s="74">
        <f t="shared" si="10"/>
        <v>0.65912898567483502</v>
      </c>
      <c r="BE21" s="74">
        <f t="shared" si="10"/>
        <v>0.67091454651276894</v>
      </c>
      <c r="BF21" s="74">
        <f t="shared" si="10"/>
        <v>0.68291083916083928</v>
      </c>
      <c r="BG21" s="74">
        <f t="shared" si="10"/>
        <v>0.69512163161077878</v>
      </c>
      <c r="BH21" s="74">
        <f t="shared" si="10"/>
        <v>0.7075507592279251</v>
      </c>
      <c r="BI21" s="74">
        <f t="shared" si="10"/>
        <v>0.72020212595589483</v>
      </c>
      <c r="BJ21" s="74">
        <f t="shared" si="10"/>
        <v>0.73307970554279822</v>
      </c>
      <c r="BK21" s="74">
        <f t="shared" si="10"/>
        <v>0.7461875427893786</v>
      </c>
      <c r="BL21" s="76">
        <f t="shared" si="7"/>
        <v>1.788050760029547E-2</v>
      </c>
    </row>
    <row r="22" spans="2:64" x14ac:dyDescent="0.3">
      <c r="B22" s="23" t="s">
        <v>75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0.19800000000000001</v>
      </c>
      <c r="I22" s="32">
        <v>0.26</v>
      </c>
      <c r="J22" s="32">
        <v>0.31</v>
      </c>
      <c r="K22" s="32">
        <v>0.34200000000000003</v>
      </c>
      <c r="L22" s="32">
        <v>0.38100000000000001</v>
      </c>
      <c r="M22" s="32">
        <v>0.34799999999999998</v>
      </c>
      <c r="N22" s="32">
        <v>0.36799999999999999</v>
      </c>
      <c r="O22" s="32">
        <v>0.44900000000000001</v>
      </c>
      <c r="P22" s="32">
        <v>0.54700000000000004</v>
      </c>
      <c r="Q22" s="32">
        <v>0.60599999999999998</v>
      </c>
      <c r="R22" s="32">
        <v>5.1999999999999998E-2</v>
      </c>
      <c r="S22" s="32">
        <v>0.154</v>
      </c>
      <c r="T22" s="32">
        <v>0.161</v>
      </c>
      <c r="U22" s="32">
        <v>0.183</v>
      </c>
      <c r="V22" s="32">
        <v>0.14000000000000001</v>
      </c>
      <c r="W22" s="32">
        <v>0.30299999999999999</v>
      </c>
      <c r="X22" s="32">
        <v>0.41699999999999998</v>
      </c>
      <c r="Y22" s="32">
        <v>0.57299999999999995</v>
      </c>
      <c r="Z22" s="32">
        <v>0.29299999999999998</v>
      </c>
      <c r="AA22" s="32">
        <v>7.2999999999999995E-2</v>
      </c>
      <c r="AB22" s="32">
        <v>0.17699999999999999</v>
      </c>
      <c r="AC22" s="32">
        <v>0.30299999999999999</v>
      </c>
      <c r="AD22" s="32">
        <v>0.33600000000000002</v>
      </c>
      <c r="AE22" s="32">
        <v>0.35299999999999998</v>
      </c>
      <c r="AF22" s="32">
        <v>0.124</v>
      </c>
      <c r="AG22" s="32">
        <v>0.109</v>
      </c>
      <c r="AH22" s="32">
        <v>0.122</v>
      </c>
      <c r="AI22" s="32">
        <v>0.248</v>
      </c>
      <c r="AJ22" s="32">
        <v>0.248</v>
      </c>
      <c r="AK22" s="32">
        <v>0.249</v>
      </c>
      <c r="AL22" s="32">
        <v>0.249</v>
      </c>
      <c r="AM22" s="32">
        <v>0.249</v>
      </c>
      <c r="AN22" s="32">
        <v>0.249</v>
      </c>
      <c r="AO22" s="32">
        <v>0.249</v>
      </c>
      <c r="AP22" s="32">
        <v>0.249</v>
      </c>
      <c r="AQ22" s="32">
        <v>0.249</v>
      </c>
      <c r="AR22" s="32">
        <v>0.249</v>
      </c>
      <c r="AS22" s="32">
        <v>0.249</v>
      </c>
      <c r="AT22" s="32">
        <v>0.249</v>
      </c>
      <c r="AU22" s="32">
        <v>0.249</v>
      </c>
      <c r="AV22" s="32">
        <v>0.249</v>
      </c>
      <c r="AW22" s="32">
        <v>0.249</v>
      </c>
      <c r="AX22" s="32">
        <v>0.249</v>
      </c>
      <c r="AY22" s="32">
        <v>0.249</v>
      </c>
      <c r="AZ22" s="32">
        <v>0.25</v>
      </c>
      <c r="BA22" s="32">
        <v>0.25</v>
      </c>
      <c r="BB22" s="74">
        <f t="shared" ref="BB22:BK22" si="11">IFERROR(BA22*(1+$BL22),"")</f>
        <v>0.25020048141252077</v>
      </c>
      <c r="BC22" s="74">
        <f t="shared" si="11"/>
        <v>0.25040112359622863</v>
      </c>
      <c r="BD22" s="74">
        <f t="shared" si="11"/>
        <v>0.25060192668005005</v>
      </c>
      <c r="BE22" s="74">
        <f t="shared" si="11"/>
        <v>0.25080289079301504</v>
      </c>
      <c r="BF22" s="74">
        <f t="shared" si="11"/>
        <v>0.25100401606425693</v>
      </c>
      <c r="BG22" s="74">
        <f t="shared" si="11"/>
        <v>0.25120530262301272</v>
      </c>
      <c r="BH22" s="74">
        <f t="shared" si="11"/>
        <v>0.251406750598623</v>
      </c>
      <c r="BI22" s="74">
        <f t="shared" si="11"/>
        <v>0.25160836012053206</v>
      </c>
      <c r="BJ22" s="74">
        <f t="shared" si="11"/>
        <v>0.25181013131828806</v>
      </c>
      <c r="BK22" s="74">
        <f t="shared" si="11"/>
        <v>0.25201206432154299</v>
      </c>
      <c r="BL22" s="76">
        <f t="shared" si="7"/>
        <v>8.0192565008307959E-4</v>
      </c>
    </row>
    <row r="23" spans="2:64" x14ac:dyDescent="0.3">
      <c r="B23" s="23" t="s">
        <v>77</v>
      </c>
      <c r="C23" s="32">
        <v>6.0000000000000001E-3</v>
      </c>
      <c r="D23" s="32">
        <v>8.9999999999999993E-3</v>
      </c>
      <c r="E23" s="32">
        <v>5.0000000000000001E-3</v>
      </c>
      <c r="F23" s="32">
        <v>7.0000000000000001E-3</v>
      </c>
      <c r="G23" s="32">
        <v>7.0000000000000001E-3</v>
      </c>
      <c r="H23" s="32">
        <v>6.3E-2</v>
      </c>
      <c r="I23" s="32">
        <v>7.4999999999999997E-2</v>
      </c>
      <c r="J23" s="32">
        <v>9.8000000000000004E-2</v>
      </c>
      <c r="K23" s="32">
        <v>7.5999999999999998E-2</v>
      </c>
      <c r="L23" s="32">
        <v>8.8999999999999996E-2</v>
      </c>
      <c r="M23" s="32">
        <v>7.2999999999999995E-2</v>
      </c>
      <c r="N23" s="32">
        <v>0.34300000000000003</v>
      </c>
      <c r="O23" s="32">
        <v>0.44800000000000001</v>
      </c>
      <c r="P23" s="32">
        <v>0.496</v>
      </c>
      <c r="Q23" s="32">
        <v>0.55600000000000005</v>
      </c>
      <c r="R23" s="32">
        <v>0.52800000000000002</v>
      </c>
      <c r="S23" s="32">
        <v>0.61099999999999999</v>
      </c>
      <c r="T23" s="32">
        <v>0.72099999999999997</v>
      </c>
      <c r="U23" s="32">
        <v>0.72</v>
      </c>
      <c r="V23" s="32">
        <v>0.78800000000000003</v>
      </c>
      <c r="W23" s="32">
        <v>0.93</v>
      </c>
      <c r="X23" s="32">
        <v>0.81899999999999995</v>
      </c>
      <c r="Y23" s="32">
        <v>0.96599999999999997</v>
      </c>
      <c r="Z23" s="32">
        <v>0.28499999999999998</v>
      </c>
      <c r="AA23" s="32">
        <v>1.0740000000000001</v>
      </c>
      <c r="AB23" s="32">
        <v>0.83</v>
      </c>
      <c r="AC23" s="32">
        <v>0.879</v>
      </c>
      <c r="AD23" s="32">
        <v>0.875</v>
      </c>
      <c r="AE23" s="32">
        <v>0.99299999999999999</v>
      </c>
      <c r="AF23" s="32">
        <v>0.85899999999999999</v>
      </c>
      <c r="AG23" s="32">
        <v>0.91100000000000003</v>
      </c>
      <c r="AH23" s="32">
        <v>0.94699999999999995</v>
      </c>
      <c r="AI23" s="32">
        <v>0.93700000000000006</v>
      </c>
      <c r="AJ23" s="32">
        <v>0.95199999999999996</v>
      </c>
      <c r="AK23" s="32">
        <v>0.96599999999999997</v>
      </c>
      <c r="AL23" s="32">
        <v>0.97699999999999998</v>
      </c>
      <c r="AM23" s="32">
        <v>0.98799999999999999</v>
      </c>
      <c r="AN23" s="32">
        <v>0.999</v>
      </c>
      <c r="AO23" s="32">
        <v>1.008</v>
      </c>
      <c r="AP23" s="32">
        <v>1.0169999999999999</v>
      </c>
      <c r="AQ23" s="32">
        <v>1.0249999999999999</v>
      </c>
      <c r="AR23" s="32">
        <v>1.0329999999999999</v>
      </c>
      <c r="AS23" s="32">
        <v>1.04</v>
      </c>
      <c r="AT23" s="32">
        <v>1.0469999999999999</v>
      </c>
      <c r="AU23" s="32">
        <v>1.0529999999999999</v>
      </c>
      <c r="AV23" s="32">
        <v>1.0589999999999999</v>
      </c>
      <c r="AW23" s="32">
        <v>1.0649999999999999</v>
      </c>
      <c r="AX23" s="32">
        <v>1.07</v>
      </c>
      <c r="AY23" s="32">
        <v>1.075</v>
      </c>
      <c r="AZ23" s="32">
        <v>1.079</v>
      </c>
      <c r="BA23" s="32">
        <v>1.083</v>
      </c>
      <c r="BB23" s="74">
        <f t="shared" ref="BB23:BK23" si="12">IFERROR(BA23*(1+$BL23),"")</f>
        <v>1.0878648786443601</v>
      </c>
      <c r="BC23" s="74">
        <f t="shared" si="12"/>
        <v>1.0927516105151509</v>
      </c>
      <c r="BD23" s="74">
        <f t="shared" si="12"/>
        <v>1.0976602937779258</v>
      </c>
      <c r="BE23" s="74">
        <f t="shared" si="12"/>
        <v>1.1025910270392023</v>
      </c>
      <c r="BF23" s="74">
        <f t="shared" si="12"/>
        <v>1.1075439093484416</v>
      </c>
      <c r="BG23" s="74">
        <f t="shared" si="12"/>
        <v>1.1125190402000393</v>
      </c>
      <c r="BH23" s="74">
        <f t="shared" si="12"/>
        <v>1.117516519535324</v>
      </c>
      <c r="BI23" s="74">
        <f t="shared" si="12"/>
        <v>1.1225364477445643</v>
      </c>
      <c r="BJ23" s="74">
        <f t="shared" si="12"/>
        <v>1.1275789256689859</v>
      </c>
      <c r="BK23" s="74">
        <f t="shared" si="12"/>
        <v>1.1326440546027972</v>
      </c>
      <c r="BL23" s="76">
        <f t="shared" si="7"/>
        <v>4.4920393761405109E-3</v>
      </c>
    </row>
    <row r="24" spans="2:64" x14ac:dyDescent="0.3">
      <c r="B24" s="23" t="s">
        <v>63</v>
      </c>
      <c r="C24" s="32">
        <v>4.0000000000000001E-3</v>
      </c>
      <c r="D24" s="32">
        <v>5.0000000000000001E-3</v>
      </c>
      <c r="E24" s="32">
        <v>5.0000000000000001E-3</v>
      </c>
      <c r="F24" s="32">
        <v>6.0000000000000001E-3</v>
      </c>
      <c r="G24" s="32">
        <v>5.0000000000000001E-3</v>
      </c>
      <c r="H24" s="32">
        <v>5.0000000000000001E-3</v>
      </c>
      <c r="I24" s="32">
        <v>5.0000000000000001E-3</v>
      </c>
      <c r="J24" s="32">
        <v>4.0000000000000001E-3</v>
      </c>
      <c r="K24" s="32">
        <v>4.0000000000000001E-3</v>
      </c>
      <c r="L24" s="32">
        <v>4.0000000000000001E-3</v>
      </c>
      <c r="M24" s="32">
        <v>8.0000000000000002E-3</v>
      </c>
      <c r="N24" s="32">
        <v>6.0000000000000001E-3</v>
      </c>
      <c r="O24" s="32">
        <v>6.0000000000000001E-3</v>
      </c>
      <c r="P24" s="32">
        <v>7.0000000000000001E-3</v>
      </c>
      <c r="Q24" s="32">
        <v>0.01</v>
      </c>
      <c r="R24" s="32">
        <v>8.9999999999999993E-3</v>
      </c>
      <c r="S24" s="32">
        <v>1.6E-2</v>
      </c>
      <c r="T24" s="32">
        <v>2.3E-2</v>
      </c>
      <c r="U24" s="32">
        <v>3.3000000000000002E-2</v>
      </c>
      <c r="V24" s="32">
        <v>4.5999999999999999E-2</v>
      </c>
      <c r="W24" s="32">
        <v>5.8000000000000003E-2</v>
      </c>
      <c r="X24" s="32">
        <v>7.1999999999999995E-2</v>
      </c>
      <c r="Y24" s="32">
        <v>8.8999999999999996E-2</v>
      </c>
      <c r="Z24" s="32">
        <v>0.111</v>
      </c>
      <c r="AA24" s="32">
        <v>0.158</v>
      </c>
      <c r="AB24" s="32">
        <v>0.193</v>
      </c>
      <c r="AC24" s="32">
        <v>0.22900000000000001</v>
      </c>
      <c r="AD24" s="32">
        <v>0.29199999999999998</v>
      </c>
      <c r="AE24" s="32">
        <v>0.36099999999999999</v>
      </c>
      <c r="AF24" s="32">
        <v>0.39500000000000002</v>
      </c>
      <c r="AG24" s="32">
        <v>0.42299999999999999</v>
      </c>
      <c r="AH24" s="32">
        <v>0.44400000000000001</v>
      </c>
      <c r="AI24" s="32">
        <v>0.46700000000000003</v>
      </c>
      <c r="AJ24" s="32">
        <v>0.47699999999999998</v>
      </c>
      <c r="AK24" s="32">
        <v>0.48699999999999999</v>
      </c>
      <c r="AL24" s="32">
        <v>0.496</v>
      </c>
      <c r="AM24" s="32">
        <v>0.505</v>
      </c>
      <c r="AN24" s="32">
        <v>0.51200000000000001</v>
      </c>
      <c r="AO24" s="32">
        <v>0.51800000000000002</v>
      </c>
      <c r="AP24" s="32">
        <v>0.52400000000000002</v>
      </c>
      <c r="AQ24" s="32">
        <v>0.52900000000000003</v>
      </c>
      <c r="AR24" s="32">
        <v>0.53400000000000003</v>
      </c>
      <c r="AS24" s="32">
        <v>0.53800000000000003</v>
      </c>
      <c r="AT24" s="32">
        <v>0.54200000000000004</v>
      </c>
      <c r="AU24" s="32">
        <v>0.54600000000000004</v>
      </c>
      <c r="AV24" s="32">
        <v>0.55000000000000004</v>
      </c>
      <c r="AW24" s="32">
        <v>0.55300000000000005</v>
      </c>
      <c r="AX24" s="32">
        <v>0.55600000000000005</v>
      </c>
      <c r="AY24" s="32">
        <v>0.56000000000000005</v>
      </c>
      <c r="AZ24" s="32">
        <v>0.56299999999999994</v>
      </c>
      <c r="BA24" s="32">
        <v>0.56599999999999995</v>
      </c>
      <c r="BB24" s="74">
        <f t="shared" ref="BB24:BK24" si="13">IFERROR(BA24*(1+$BL24),"")</f>
        <v>0.56925542683108687</v>
      </c>
      <c r="BC24" s="74">
        <f t="shared" si="13"/>
        <v>0.57252957769724899</v>
      </c>
      <c r="BD24" s="74">
        <f t="shared" si="13"/>
        <v>0.5758225602923488</v>
      </c>
      <c r="BE24" s="74">
        <f t="shared" si="13"/>
        <v>0.57913448292966485</v>
      </c>
      <c r="BF24" s="74">
        <f t="shared" si="13"/>
        <v>0.5824654545454544</v>
      </c>
      <c r="BG24" s="74">
        <f t="shared" si="13"/>
        <v>0.58581558470253658</v>
      </c>
      <c r="BH24" s="74">
        <f t="shared" si="13"/>
        <v>0.58918498359389615</v>
      </c>
      <c r="BI24" s="74">
        <f t="shared" si="13"/>
        <v>0.59257376204630796</v>
      </c>
      <c r="BJ24" s="74">
        <f t="shared" si="13"/>
        <v>0.59598203152398221</v>
      </c>
      <c r="BK24" s="74">
        <f t="shared" si="13"/>
        <v>0.59940990413223105</v>
      </c>
      <c r="BL24" s="76">
        <f t="shared" si="7"/>
        <v>5.7516375107542483E-3</v>
      </c>
    </row>
    <row r="25" spans="2:64" x14ac:dyDescent="0.3">
      <c r="B25" s="23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70"/>
      <c r="BC25" s="70"/>
      <c r="BD25" s="70"/>
      <c r="BE25" s="70"/>
      <c r="BF25" s="70"/>
      <c r="BG25" s="70"/>
      <c r="BH25" s="70"/>
      <c r="BI25" s="70"/>
      <c r="BJ25" s="70"/>
      <c r="BK25" s="74"/>
    </row>
    <row r="26" spans="2:64" x14ac:dyDescent="0.3">
      <c r="B26" s="25" t="s">
        <v>209</v>
      </c>
      <c r="C26" s="54">
        <f>SUM(C27:C34)</f>
        <v>6.3E-2</v>
      </c>
      <c r="D26" s="54">
        <f t="shared" ref="D26:BK26" si="14">SUM(D27:D34)</f>
        <v>1.643</v>
      </c>
      <c r="E26" s="54">
        <f t="shared" si="14"/>
        <v>1.034</v>
      </c>
      <c r="F26" s="54">
        <f t="shared" si="14"/>
        <v>1.097</v>
      </c>
      <c r="G26" s="54">
        <f t="shared" si="14"/>
        <v>0.99399999999999999</v>
      </c>
      <c r="H26" s="54">
        <f t="shared" si="14"/>
        <v>0.98599999999999999</v>
      </c>
      <c r="I26" s="54">
        <f t="shared" si="14"/>
        <v>1.0780000000000001</v>
      </c>
      <c r="J26" s="54">
        <f t="shared" si="14"/>
        <v>1.0289999999999999</v>
      </c>
      <c r="K26" s="54">
        <f t="shared" si="14"/>
        <v>0.93799999999999994</v>
      </c>
      <c r="L26" s="54">
        <f t="shared" si="14"/>
        <v>0.96299999999999997</v>
      </c>
      <c r="M26" s="54">
        <f t="shared" si="14"/>
        <v>0.84799999999999998</v>
      </c>
      <c r="N26" s="54">
        <f t="shared" si="14"/>
        <v>1.101</v>
      </c>
      <c r="O26" s="54">
        <f t="shared" si="14"/>
        <v>1.002</v>
      </c>
      <c r="P26" s="54">
        <f t="shared" si="14"/>
        <v>1.175</v>
      </c>
      <c r="Q26" s="54">
        <f t="shared" si="14"/>
        <v>1.1140000000000001</v>
      </c>
      <c r="R26" s="54">
        <f t="shared" si="14"/>
        <v>1.143</v>
      </c>
      <c r="S26" s="54">
        <f t="shared" si="14"/>
        <v>1.0069999999999999</v>
      </c>
      <c r="T26" s="54">
        <f t="shared" si="14"/>
        <v>1.0229999999999999</v>
      </c>
      <c r="U26" s="54">
        <f t="shared" si="14"/>
        <v>0.91800000000000004</v>
      </c>
      <c r="V26" s="54">
        <f t="shared" si="14"/>
        <v>1.016</v>
      </c>
      <c r="W26" s="54">
        <f t="shared" si="14"/>
        <v>1.0409999999999999</v>
      </c>
      <c r="X26" s="54">
        <f t="shared" si="14"/>
        <v>1.018</v>
      </c>
      <c r="Y26" s="54">
        <f t="shared" si="14"/>
        <v>1.024</v>
      </c>
      <c r="Z26" s="54">
        <f t="shared" si="14"/>
        <v>1.0429999999999999</v>
      </c>
      <c r="AA26" s="54">
        <f t="shared" si="14"/>
        <v>1.0009999999999999</v>
      </c>
      <c r="AB26" s="54">
        <f t="shared" si="14"/>
        <v>1.0840000000000001</v>
      </c>
      <c r="AC26" s="54">
        <f t="shared" si="14"/>
        <v>1.0740000000000001</v>
      </c>
      <c r="AD26" s="54">
        <f t="shared" si="14"/>
        <v>1.1220000000000001</v>
      </c>
      <c r="AE26" s="54">
        <f t="shared" si="14"/>
        <v>1.097</v>
      </c>
      <c r="AF26" s="54">
        <f t="shared" si="14"/>
        <v>1.036</v>
      </c>
      <c r="AG26" s="54">
        <f t="shared" si="14"/>
        <v>1.024</v>
      </c>
      <c r="AH26" s="54">
        <f t="shared" si="14"/>
        <v>1.028</v>
      </c>
      <c r="AI26" s="54">
        <f t="shared" si="14"/>
        <v>1.0449999999999999</v>
      </c>
      <c r="AJ26" s="54">
        <f t="shared" si="14"/>
        <v>1.0389999999999999</v>
      </c>
      <c r="AK26" s="54">
        <f t="shared" si="14"/>
        <v>1.0329999999999999</v>
      </c>
      <c r="AL26" s="54">
        <f t="shared" si="14"/>
        <v>1.028</v>
      </c>
      <c r="AM26" s="54">
        <f t="shared" si="14"/>
        <v>1.0249999999999999</v>
      </c>
      <c r="AN26" s="54">
        <f t="shared" si="14"/>
        <v>1.0209999999999999</v>
      </c>
      <c r="AO26" s="54">
        <f t="shared" si="14"/>
        <v>1.0189999999999999</v>
      </c>
      <c r="AP26" s="54">
        <f t="shared" si="14"/>
        <v>1.0169999999999999</v>
      </c>
      <c r="AQ26" s="54">
        <f t="shared" si="14"/>
        <v>1.016</v>
      </c>
      <c r="AR26" s="54">
        <f t="shared" si="14"/>
        <v>1.0149999999999999</v>
      </c>
      <c r="AS26" s="54">
        <f t="shared" si="14"/>
        <v>1.014</v>
      </c>
      <c r="AT26" s="54">
        <f t="shared" si="14"/>
        <v>1.014</v>
      </c>
      <c r="AU26" s="54">
        <f t="shared" si="14"/>
        <v>1.0149999999999999</v>
      </c>
      <c r="AV26" s="54">
        <f t="shared" si="14"/>
        <v>1.0149999999999999</v>
      </c>
      <c r="AW26" s="54">
        <f t="shared" si="14"/>
        <v>1.016</v>
      </c>
      <c r="AX26" s="54">
        <f t="shared" si="14"/>
        <v>1.0169999999999999</v>
      </c>
      <c r="AY26" s="54">
        <f t="shared" si="14"/>
        <v>1.018</v>
      </c>
      <c r="AZ26" s="54">
        <f t="shared" si="14"/>
        <v>1.02</v>
      </c>
      <c r="BA26" s="54">
        <f t="shared" si="14"/>
        <v>1.022</v>
      </c>
      <c r="BB26" s="78">
        <f t="shared" si="14"/>
        <v>1.0234057824824019</v>
      </c>
      <c r="BC26" s="78">
        <f t="shared" si="14"/>
        <v>1.0248134986481576</v>
      </c>
      <c r="BD26" s="78">
        <f t="shared" si="14"/>
        <v>1.0262231511570896</v>
      </c>
      <c r="BE26" s="78">
        <f t="shared" si="14"/>
        <v>1.0276347426726784</v>
      </c>
      <c r="BF26" s="78">
        <f t="shared" si="14"/>
        <v>1.0290482758620685</v>
      </c>
      <c r="BG26" s="78">
        <f t="shared" si="14"/>
        <v>1.030463753396073</v>
      </c>
      <c r="BH26" s="78">
        <f t="shared" si="14"/>
        <v>1.0318811779491788</v>
      </c>
      <c r="BI26" s="78">
        <f t="shared" si="14"/>
        <v>1.0333005521995517</v>
      </c>
      <c r="BJ26" s="78">
        <f t="shared" si="14"/>
        <v>1.0347218788290413</v>
      </c>
      <c r="BK26" s="78">
        <f t="shared" si="14"/>
        <v>1.0361451605231859</v>
      </c>
    </row>
    <row r="27" spans="2:64" x14ac:dyDescent="0.3">
      <c r="B27" s="23" t="s">
        <v>71</v>
      </c>
      <c r="C27" s="59">
        <v>0</v>
      </c>
      <c r="D27" s="59">
        <v>0</v>
      </c>
      <c r="E27" s="59">
        <v>0</v>
      </c>
      <c r="F27" s="59">
        <v>0</v>
      </c>
      <c r="G27" s="59">
        <v>0</v>
      </c>
      <c r="H27" s="59">
        <v>0</v>
      </c>
      <c r="I27" s="59">
        <v>0</v>
      </c>
      <c r="J27" s="59">
        <v>0</v>
      </c>
      <c r="K27" s="59">
        <v>0</v>
      </c>
      <c r="L27" s="59">
        <v>0</v>
      </c>
      <c r="M27" s="59">
        <v>0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>
        <v>0</v>
      </c>
      <c r="Y27" s="59">
        <v>0</v>
      </c>
      <c r="Z27" s="59">
        <v>0</v>
      </c>
      <c r="AA27" s="59">
        <v>0</v>
      </c>
      <c r="AB27" s="59">
        <v>0</v>
      </c>
      <c r="AC27" s="59">
        <v>0</v>
      </c>
      <c r="AD27" s="59">
        <v>0</v>
      </c>
      <c r="AE27" s="59">
        <v>0</v>
      </c>
      <c r="AF27" s="59">
        <v>0</v>
      </c>
      <c r="AG27" s="59">
        <v>0</v>
      </c>
      <c r="AH27" s="59">
        <v>0</v>
      </c>
      <c r="AI27" s="59">
        <v>0</v>
      </c>
      <c r="AJ27" s="59">
        <v>0</v>
      </c>
      <c r="AK27" s="59">
        <v>0</v>
      </c>
      <c r="AL27" s="59">
        <v>0</v>
      </c>
      <c r="AM27" s="59">
        <v>0</v>
      </c>
      <c r="AN27" s="59">
        <v>0</v>
      </c>
      <c r="AO27" s="59">
        <v>0</v>
      </c>
      <c r="AP27" s="59">
        <v>0</v>
      </c>
      <c r="AQ27" s="59">
        <v>0</v>
      </c>
      <c r="AR27" s="59">
        <v>0</v>
      </c>
      <c r="AS27" s="59">
        <v>0</v>
      </c>
      <c r="AT27" s="59">
        <v>0</v>
      </c>
      <c r="AU27" s="59">
        <v>0</v>
      </c>
      <c r="AV27" s="59">
        <v>0</v>
      </c>
      <c r="AW27" s="59">
        <v>0</v>
      </c>
      <c r="AX27" s="59">
        <v>0</v>
      </c>
      <c r="AY27" s="59">
        <v>0</v>
      </c>
      <c r="AZ27" s="59">
        <v>0</v>
      </c>
      <c r="BA27" s="59">
        <v>0</v>
      </c>
      <c r="BB27" s="74" t="str">
        <f>IFERROR(BA27*(1+$BL27),"")</f>
        <v/>
      </c>
      <c r="BC27" s="74" t="str">
        <f t="shared" ref="BC27:BK27" si="15">IFERROR(BB27*(1+$BL27),"")</f>
        <v/>
      </c>
      <c r="BD27" s="74" t="str">
        <f t="shared" si="15"/>
        <v/>
      </c>
      <c r="BE27" s="74" t="str">
        <f t="shared" si="15"/>
        <v/>
      </c>
      <c r="BF27" s="74" t="str">
        <f t="shared" si="15"/>
        <v/>
      </c>
      <c r="BG27" s="74" t="str">
        <f t="shared" si="15"/>
        <v/>
      </c>
      <c r="BH27" s="74" t="str">
        <f t="shared" si="15"/>
        <v/>
      </c>
      <c r="BI27" s="74" t="str">
        <f t="shared" si="15"/>
        <v/>
      </c>
      <c r="BJ27" s="74" t="str">
        <f t="shared" si="15"/>
        <v/>
      </c>
      <c r="BK27" s="74" t="str">
        <f t="shared" si="15"/>
        <v/>
      </c>
      <c r="BL27" s="75" t="str">
        <f>IFERROR((BA27/AV27)^(1/5)-1,"")</f>
        <v/>
      </c>
    </row>
    <row r="28" spans="2:64" x14ac:dyDescent="0.3">
      <c r="B28" s="23" t="s">
        <v>72</v>
      </c>
      <c r="C28" s="59">
        <v>6.3E-2</v>
      </c>
      <c r="D28" s="59">
        <v>1.643</v>
      </c>
      <c r="E28" s="59">
        <v>1.034</v>
      </c>
      <c r="F28" s="59">
        <v>1.097</v>
      </c>
      <c r="G28" s="59">
        <v>0.99399999999999999</v>
      </c>
      <c r="H28" s="59">
        <v>0.98599999999999999</v>
      </c>
      <c r="I28" s="59">
        <v>1.0780000000000001</v>
      </c>
      <c r="J28" s="59">
        <v>1.0289999999999999</v>
      </c>
      <c r="K28" s="59">
        <v>0.93799999999999994</v>
      </c>
      <c r="L28" s="59">
        <v>0.96299999999999997</v>
      </c>
      <c r="M28" s="59">
        <v>0.84799999999999998</v>
      </c>
      <c r="N28" s="59">
        <v>1.101</v>
      </c>
      <c r="O28" s="59">
        <v>1.002</v>
      </c>
      <c r="P28" s="59">
        <v>1.175</v>
      </c>
      <c r="Q28" s="59">
        <v>1.1140000000000001</v>
      </c>
      <c r="R28" s="59">
        <v>1.143</v>
      </c>
      <c r="S28" s="59">
        <v>1.0069999999999999</v>
      </c>
      <c r="T28" s="59">
        <v>1.0229999999999999</v>
      </c>
      <c r="U28" s="59">
        <v>0.91800000000000004</v>
      </c>
      <c r="V28" s="59">
        <v>1.016</v>
      </c>
      <c r="W28" s="59">
        <v>1.0409999999999999</v>
      </c>
      <c r="X28" s="59">
        <v>1.018</v>
      </c>
      <c r="Y28" s="59">
        <v>1.024</v>
      </c>
      <c r="Z28" s="59">
        <v>1.0429999999999999</v>
      </c>
      <c r="AA28" s="59">
        <v>1.0009999999999999</v>
      </c>
      <c r="AB28" s="59">
        <v>1.0840000000000001</v>
      </c>
      <c r="AC28" s="59">
        <v>1.0740000000000001</v>
      </c>
      <c r="AD28" s="59">
        <v>1.1220000000000001</v>
      </c>
      <c r="AE28" s="59">
        <v>1.097</v>
      </c>
      <c r="AF28" s="59">
        <v>1.036</v>
      </c>
      <c r="AG28" s="59">
        <v>1.024</v>
      </c>
      <c r="AH28" s="59">
        <v>1.028</v>
      </c>
      <c r="AI28" s="59">
        <v>1.0449999999999999</v>
      </c>
      <c r="AJ28" s="59">
        <v>1.0389999999999999</v>
      </c>
      <c r="AK28" s="59">
        <v>1.0329999999999999</v>
      </c>
      <c r="AL28" s="59">
        <v>1.028</v>
      </c>
      <c r="AM28" s="59">
        <v>1.0249999999999999</v>
      </c>
      <c r="AN28" s="59">
        <v>1.0209999999999999</v>
      </c>
      <c r="AO28" s="59">
        <v>1.0189999999999999</v>
      </c>
      <c r="AP28" s="59">
        <v>1.0169999999999999</v>
      </c>
      <c r="AQ28" s="59">
        <v>1.016</v>
      </c>
      <c r="AR28" s="59">
        <v>1.0149999999999999</v>
      </c>
      <c r="AS28" s="59">
        <v>1.014</v>
      </c>
      <c r="AT28" s="59">
        <v>1.014</v>
      </c>
      <c r="AU28" s="59">
        <v>1.0149999999999999</v>
      </c>
      <c r="AV28" s="59">
        <v>1.0149999999999999</v>
      </c>
      <c r="AW28" s="59">
        <v>1.016</v>
      </c>
      <c r="AX28" s="59">
        <v>1.0169999999999999</v>
      </c>
      <c r="AY28" s="59">
        <v>1.018</v>
      </c>
      <c r="AZ28" s="59">
        <v>1.02</v>
      </c>
      <c r="BA28" s="59">
        <v>1.022</v>
      </c>
      <c r="BB28" s="74">
        <f>IFERROR(BA28*(1+$BL28),"")</f>
        <v>1.0234057824824019</v>
      </c>
      <c r="BC28" s="74">
        <f t="shared" ref="BC28:BK28" si="16">IFERROR(BB28*(1+$BL28),"")</f>
        <v>1.0248134986481576</v>
      </c>
      <c r="BD28" s="74">
        <f t="shared" si="16"/>
        <v>1.0262231511570896</v>
      </c>
      <c r="BE28" s="74">
        <f t="shared" si="16"/>
        <v>1.0276347426726784</v>
      </c>
      <c r="BF28" s="74">
        <f t="shared" si="16"/>
        <v>1.0290482758620685</v>
      </c>
      <c r="BG28" s="74">
        <f t="shared" si="16"/>
        <v>1.030463753396073</v>
      </c>
      <c r="BH28" s="74">
        <f t="shared" si="16"/>
        <v>1.0318811779491788</v>
      </c>
      <c r="BI28" s="74">
        <f t="shared" si="16"/>
        <v>1.0333005521995517</v>
      </c>
      <c r="BJ28" s="74">
        <f t="shared" si="16"/>
        <v>1.0347218788290413</v>
      </c>
      <c r="BK28" s="74">
        <f t="shared" si="16"/>
        <v>1.0361451605231859</v>
      </c>
      <c r="BL28" s="76">
        <f t="shared" ref="BL28:BL34" si="17">IFERROR((BA28/AV28)^(1/5)-1,"")</f>
        <v>1.3755210199626333E-3</v>
      </c>
    </row>
    <row r="29" spans="2:64" x14ac:dyDescent="0.3">
      <c r="B29" s="23" t="s">
        <v>73</v>
      </c>
      <c r="C29" s="59">
        <v>0</v>
      </c>
      <c r="D29" s="59">
        <v>0</v>
      </c>
      <c r="E29" s="59">
        <v>0</v>
      </c>
      <c r="F29" s="59">
        <v>0</v>
      </c>
      <c r="G29" s="59">
        <v>0</v>
      </c>
      <c r="H29" s="59">
        <v>0</v>
      </c>
      <c r="I29" s="59">
        <v>0</v>
      </c>
      <c r="J29" s="59">
        <v>0</v>
      </c>
      <c r="K29" s="59">
        <v>0</v>
      </c>
      <c r="L29" s="59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9">
        <v>0</v>
      </c>
      <c r="S29" s="59">
        <v>0</v>
      </c>
      <c r="T29" s="59">
        <v>0</v>
      </c>
      <c r="U29" s="59">
        <v>0</v>
      </c>
      <c r="V29" s="59">
        <v>0</v>
      </c>
      <c r="W29" s="59">
        <v>0</v>
      </c>
      <c r="X29" s="59">
        <v>0</v>
      </c>
      <c r="Y29" s="59">
        <v>0</v>
      </c>
      <c r="Z29" s="59">
        <v>0</v>
      </c>
      <c r="AA29" s="59">
        <v>0</v>
      </c>
      <c r="AB29" s="59">
        <v>0</v>
      </c>
      <c r="AC29" s="59">
        <v>0</v>
      </c>
      <c r="AD29" s="59">
        <v>0</v>
      </c>
      <c r="AE29" s="59">
        <v>0</v>
      </c>
      <c r="AF29" s="59">
        <v>0</v>
      </c>
      <c r="AG29" s="59">
        <v>0</v>
      </c>
      <c r="AH29" s="59">
        <v>0</v>
      </c>
      <c r="AI29" s="59">
        <v>0</v>
      </c>
      <c r="AJ29" s="59">
        <v>0</v>
      </c>
      <c r="AK29" s="59">
        <v>0</v>
      </c>
      <c r="AL29" s="59">
        <v>0</v>
      </c>
      <c r="AM29" s="59">
        <v>0</v>
      </c>
      <c r="AN29" s="59">
        <v>0</v>
      </c>
      <c r="AO29" s="59">
        <v>0</v>
      </c>
      <c r="AP29" s="59">
        <v>0</v>
      </c>
      <c r="AQ29" s="59">
        <v>0</v>
      </c>
      <c r="AR29" s="59">
        <v>0</v>
      </c>
      <c r="AS29" s="59">
        <v>0</v>
      </c>
      <c r="AT29" s="59">
        <v>0</v>
      </c>
      <c r="AU29" s="59">
        <v>0</v>
      </c>
      <c r="AV29" s="59">
        <v>0</v>
      </c>
      <c r="AW29" s="59">
        <v>0</v>
      </c>
      <c r="AX29" s="59">
        <v>0</v>
      </c>
      <c r="AY29" s="59">
        <v>0</v>
      </c>
      <c r="AZ29" s="59">
        <v>0</v>
      </c>
      <c r="BA29" s="59">
        <v>0</v>
      </c>
      <c r="BB29" s="74" t="str">
        <f t="shared" ref="BB29:BK29" si="18">IFERROR(BA29*(1+$BL29),"")</f>
        <v/>
      </c>
      <c r="BC29" s="74" t="str">
        <f t="shared" si="18"/>
        <v/>
      </c>
      <c r="BD29" s="74" t="str">
        <f t="shared" si="18"/>
        <v/>
      </c>
      <c r="BE29" s="74" t="str">
        <f t="shared" si="18"/>
        <v/>
      </c>
      <c r="BF29" s="74" t="str">
        <f t="shared" si="18"/>
        <v/>
      </c>
      <c r="BG29" s="74" t="str">
        <f t="shared" si="18"/>
        <v/>
      </c>
      <c r="BH29" s="74" t="str">
        <f t="shared" si="18"/>
        <v/>
      </c>
      <c r="BI29" s="74" t="str">
        <f t="shared" si="18"/>
        <v/>
      </c>
      <c r="BJ29" s="74" t="str">
        <f t="shared" si="18"/>
        <v/>
      </c>
      <c r="BK29" s="74" t="str">
        <f t="shared" si="18"/>
        <v/>
      </c>
      <c r="BL29" s="76" t="str">
        <f t="shared" si="17"/>
        <v/>
      </c>
    </row>
    <row r="30" spans="2:64" x14ac:dyDescent="0.3">
      <c r="B30" s="65" t="s">
        <v>227</v>
      </c>
      <c r="C30" s="59">
        <v>0</v>
      </c>
      <c r="D30" s="59">
        <v>0</v>
      </c>
      <c r="E30" s="59">
        <v>0</v>
      </c>
      <c r="F30" s="59">
        <v>0</v>
      </c>
      <c r="G30" s="59">
        <v>0</v>
      </c>
      <c r="H30" s="59">
        <v>0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0</v>
      </c>
      <c r="U30" s="59">
        <v>0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59">
        <v>0</v>
      </c>
      <c r="AE30" s="59">
        <v>0</v>
      </c>
      <c r="AF30" s="59">
        <v>0</v>
      </c>
      <c r="AG30" s="59">
        <v>0</v>
      </c>
      <c r="AH30" s="59">
        <v>0</v>
      </c>
      <c r="AI30" s="59">
        <v>0</v>
      </c>
      <c r="AJ30" s="59">
        <v>0</v>
      </c>
      <c r="AK30" s="59">
        <v>0</v>
      </c>
      <c r="AL30" s="59">
        <v>0</v>
      </c>
      <c r="AM30" s="59">
        <v>0</v>
      </c>
      <c r="AN30" s="59">
        <v>0</v>
      </c>
      <c r="AO30" s="59">
        <v>0</v>
      </c>
      <c r="AP30" s="59">
        <v>0</v>
      </c>
      <c r="AQ30" s="59">
        <v>0</v>
      </c>
      <c r="AR30" s="59">
        <v>0</v>
      </c>
      <c r="AS30" s="59">
        <v>0</v>
      </c>
      <c r="AT30" s="59">
        <v>0</v>
      </c>
      <c r="AU30" s="59">
        <v>0</v>
      </c>
      <c r="AV30" s="59">
        <v>0</v>
      </c>
      <c r="AW30" s="59">
        <v>0</v>
      </c>
      <c r="AX30" s="59">
        <v>0</v>
      </c>
      <c r="AY30" s="59">
        <v>0</v>
      </c>
      <c r="AZ30" s="59">
        <v>0</v>
      </c>
      <c r="BA30" s="59">
        <v>0</v>
      </c>
      <c r="BB30" s="74" t="str">
        <f t="shared" ref="BB30:BK30" si="19">IFERROR(BA30*(1+$BL30),"")</f>
        <v/>
      </c>
      <c r="BC30" s="74" t="str">
        <f t="shared" si="19"/>
        <v/>
      </c>
      <c r="BD30" s="74" t="str">
        <f t="shared" si="19"/>
        <v/>
      </c>
      <c r="BE30" s="74" t="str">
        <f t="shared" si="19"/>
        <v/>
      </c>
      <c r="BF30" s="74" t="str">
        <f t="shared" si="19"/>
        <v/>
      </c>
      <c r="BG30" s="74" t="str">
        <f t="shared" si="19"/>
        <v/>
      </c>
      <c r="BH30" s="74" t="str">
        <f t="shared" si="19"/>
        <v/>
      </c>
      <c r="BI30" s="74" t="str">
        <f t="shared" si="19"/>
        <v/>
      </c>
      <c r="BJ30" s="74" t="str">
        <f t="shared" si="19"/>
        <v/>
      </c>
      <c r="BK30" s="74" t="str">
        <f t="shared" si="19"/>
        <v/>
      </c>
      <c r="BL30" s="76" t="str">
        <f t="shared" si="17"/>
        <v/>
      </c>
    </row>
    <row r="31" spans="2:64" x14ac:dyDescent="0.3">
      <c r="B31" s="23" t="s">
        <v>228</v>
      </c>
      <c r="C31" s="59">
        <v>0</v>
      </c>
      <c r="D31" s="59">
        <v>0</v>
      </c>
      <c r="E31" s="59">
        <v>0</v>
      </c>
      <c r="F31" s="59">
        <v>0</v>
      </c>
      <c r="G31" s="59">
        <v>0</v>
      </c>
      <c r="H31" s="59">
        <v>0</v>
      </c>
      <c r="I31" s="59">
        <v>0</v>
      </c>
      <c r="J31" s="59">
        <v>0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0</v>
      </c>
      <c r="T31" s="59">
        <v>0</v>
      </c>
      <c r="U31" s="59">
        <v>0</v>
      </c>
      <c r="V31" s="59">
        <v>0</v>
      </c>
      <c r="W31" s="59">
        <v>0</v>
      </c>
      <c r="X31" s="59">
        <v>0</v>
      </c>
      <c r="Y31" s="59">
        <v>0</v>
      </c>
      <c r="Z31" s="59">
        <v>0</v>
      </c>
      <c r="AA31" s="59">
        <v>0</v>
      </c>
      <c r="AB31" s="59">
        <v>0</v>
      </c>
      <c r="AC31" s="59">
        <v>0</v>
      </c>
      <c r="AD31" s="59">
        <v>0</v>
      </c>
      <c r="AE31" s="59">
        <v>0</v>
      </c>
      <c r="AF31" s="59">
        <v>0</v>
      </c>
      <c r="AG31" s="59">
        <v>0</v>
      </c>
      <c r="AH31" s="59">
        <v>0</v>
      </c>
      <c r="AI31" s="59">
        <v>0</v>
      </c>
      <c r="AJ31" s="59">
        <v>0</v>
      </c>
      <c r="AK31" s="59">
        <v>0</v>
      </c>
      <c r="AL31" s="59">
        <v>0</v>
      </c>
      <c r="AM31" s="59">
        <v>0</v>
      </c>
      <c r="AN31" s="59">
        <v>0</v>
      </c>
      <c r="AO31" s="59">
        <v>0</v>
      </c>
      <c r="AP31" s="59">
        <v>0</v>
      </c>
      <c r="AQ31" s="59">
        <v>0</v>
      </c>
      <c r="AR31" s="59">
        <v>0</v>
      </c>
      <c r="AS31" s="59">
        <v>0</v>
      </c>
      <c r="AT31" s="59">
        <v>0</v>
      </c>
      <c r="AU31" s="59">
        <v>0</v>
      </c>
      <c r="AV31" s="59">
        <v>0</v>
      </c>
      <c r="AW31" s="59">
        <v>0</v>
      </c>
      <c r="AX31" s="59">
        <v>0</v>
      </c>
      <c r="AY31" s="59">
        <v>0</v>
      </c>
      <c r="AZ31" s="59">
        <v>0</v>
      </c>
      <c r="BA31" s="59">
        <v>0</v>
      </c>
      <c r="BB31" s="74" t="str">
        <f t="shared" ref="BB31:BK31" si="20">IFERROR(BA31*(1+$BL31),"")</f>
        <v/>
      </c>
      <c r="BC31" s="74" t="str">
        <f t="shared" si="20"/>
        <v/>
      </c>
      <c r="BD31" s="74" t="str">
        <f t="shared" si="20"/>
        <v/>
      </c>
      <c r="BE31" s="74" t="str">
        <f t="shared" si="20"/>
        <v/>
      </c>
      <c r="BF31" s="74" t="str">
        <f t="shared" si="20"/>
        <v/>
      </c>
      <c r="BG31" s="74" t="str">
        <f t="shared" si="20"/>
        <v/>
      </c>
      <c r="BH31" s="74" t="str">
        <f t="shared" si="20"/>
        <v/>
      </c>
      <c r="BI31" s="74" t="str">
        <f t="shared" si="20"/>
        <v/>
      </c>
      <c r="BJ31" s="74" t="str">
        <f t="shared" si="20"/>
        <v/>
      </c>
      <c r="BK31" s="74" t="str">
        <f t="shared" si="20"/>
        <v/>
      </c>
      <c r="BL31" s="76" t="str">
        <f t="shared" si="17"/>
        <v/>
      </c>
    </row>
    <row r="32" spans="2:64" x14ac:dyDescent="0.3">
      <c r="B32" s="23" t="s">
        <v>75</v>
      </c>
      <c r="C32" s="59">
        <v>0</v>
      </c>
      <c r="D32" s="59">
        <v>0</v>
      </c>
      <c r="E32" s="59">
        <v>0</v>
      </c>
      <c r="F32" s="59">
        <v>0</v>
      </c>
      <c r="G32" s="59">
        <v>0</v>
      </c>
      <c r="H32" s="59">
        <v>0</v>
      </c>
      <c r="I32" s="59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59">
        <v>0</v>
      </c>
      <c r="V32" s="59">
        <v>0</v>
      </c>
      <c r="W32" s="59">
        <v>0</v>
      </c>
      <c r="X32" s="59">
        <v>0</v>
      </c>
      <c r="Y32" s="59">
        <v>0</v>
      </c>
      <c r="Z32" s="59">
        <v>0</v>
      </c>
      <c r="AA32" s="59">
        <v>0</v>
      </c>
      <c r="AB32" s="59">
        <v>0</v>
      </c>
      <c r="AC32" s="59">
        <v>0</v>
      </c>
      <c r="AD32" s="59">
        <v>0</v>
      </c>
      <c r="AE32" s="59">
        <v>0</v>
      </c>
      <c r="AF32" s="59">
        <v>0</v>
      </c>
      <c r="AG32" s="59">
        <v>0</v>
      </c>
      <c r="AH32" s="59">
        <v>0</v>
      </c>
      <c r="AI32" s="59">
        <v>0</v>
      </c>
      <c r="AJ32" s="59">
        <v>0</v>
      </c>
      <c r="AK32" s="59">
        <v>0</v>
      </c>
      <c r="AL32" s="59">
        <v>0</v>
      </c>
      <c r="AM32" s="59">
        <v>0</v>
      </c>
      <c r="AN32" s="59">
        <v>0</v>
      </c>
      <c r="AO32" s="59">
        <v>0</v>
      </c>
      <c r="AP32" s="59">
        <v>0</v>
      </c>
      <c r="AQ32" s="59">
        <v>0</v>
      </c>
      <c r="AR32" s="59">
        <v>0</v>
      </c>
      <c r="AS32" s="59">
        <v>0</v>
      </c>
      <c r="AT32" s="59">
        <v>0</v>
      </c>
      <c r="AU32" s="59">
        <v>0</v>
      </c>
      <c r="AV32" s="59">
        <v>0</v>
      </c>
      <c r="AW32" s="59">
        <v>0</v>
      </c>
      <c r="AX32" s="59">
        <v>0</v>
      </c>
      <c r="AY32" s="59">
        <v>0</v>
      </c>
      <c r="AZ32" s="59">
        <v>0</v>
      </c>
      <c r="BA32" s="59">
        <v>0</v>
      </c>
      <c r="BB32" s="74" t="str">
        <f t="shared" ref="BB32:BK32" si="21">IFERROR(BA32*(1+$BL32),"")</f>
        <v/>
      </c>
      <c r="BC32" s="74" t="str">
        <f t="shared" si="21"/>
        <v/>
      </c>
      <c r="BD32" s="74" t="str">
        <f t="shared" si="21"/>
        <v/>
      </c>
      <c r="BE32" s="74" t="str">
        <f t="shared" si="21"/>
        <v/>
      </c>
      <c r="BF32" s="74" t="str">
        <f t="shared" si="21"/>
        <v/>
      </c>
      <c r="BG32" s="74" t="str">
        <f t="shared" si="21"/>
        <v/>
      </c>
      <c r="BH32" s="74" t="str">
        <f t="shared" si="21"/>
        <v/>
      </c>
      <c r="BI32" s="74" t="str">
        <f t="shared" si="21"/>
        <v/>
      </c>
      <c r="BJ32" s="74" t="str">
        <f t="shared" si="21"/>
        <v/>
      </c>
      <c r="BK32" s="74" t="str">
        <f t="shared" si="21"/>
        <v/>
      </c>
      <c r="BL32" s="76" t="str">
        <f t="shared" si="17"/>
        <v/>
      </c>
    </row>
    <row r="33" spans="2:64" x14ac:dyDescent="0.3">
      <c r="B33" s="23" t="s">
        <v>77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0</v>
      </c>
      <c r="AC33" s="59">
        <v>0</v>
      </c>
      <c r="AD33" s="59">
        <v>0</v>
      </c>
      <c r="AE33" s="59">
        <v>0</v>
      </c>
      <c r="AF33" s="59">
        <v>0</v>
      </c>
      <c r="AG33" s="59">
        <v>0</v>
      </c>
      <c r="AH33" s="59">
        <v>0</v>
      </c>
      <c r="AI33" s="59">
        <v>0</v>
      </c>
      <c r="AJ33" s="59">
        <v>0</v>
      </c>
      <c r="AK33" s="59">
        <v>0</v>
      </c>
      <c r="AL33" s="59">
        <v>0</v>
      </c>
      <c r="AM33" s="59">
        <v>0</v>
      </c>
      <c r="AN33" s="59">
        <v>0</v>
      </c>
      <c r="AO33" s="59">
        <v>0</v>
      </c>
      <c r="AP33" s="59">
        <v>0</v>
      </c>
      <c r="AQ33" s="59">
        <v>0</v>
      </c>
      <c r="AR33" s="59">
        <v>0</v>
      </c>
      <c r="AS33" s="59">
        <v>0</v>
      </c>
      <c r="AT33" s="59">
        <v>0</v>
      </c>
      <c r="AU33" s="59">
        <v>0</v>
      </c>
      <c r="AV33" s="59">
        <v>0</v>
      </c>
      <c r="AW33" s="59">
        <v>0</v>
      </c>
      <c r="AX33" s="59">
        <v>0</v>
      </c>
      <c r="AY33" s="59">
        <v>0</v>
      </c>
      <c r="AZ33" s="59">
        <v>0</v>
      </c>
      <c r="BA33" s="59">
        <v>0</v>
      </c>
      <c r="BB33" s="74" t="str">
        <f t="shared" ref="BB33:BK33" si="22">IFERROR(BA33*(1+$BL33),"")</f>
        <v/>
      </c>
      <c r="BC33" s="74" t="str">
        <f t="shared" si="22"/>
        <v/>
      </c>
      <c r="BD33" s="74" t="str">
        <f t="shared" si="22"/>
        <v/>
      </c>
      <c r="BE33" s="74" t="str">
        <f t="shared" si="22"/>
        <v/>
      </c>
      <c r="BF33" s="74" t="str">
        <f t="shared" si="22"/>
        <v/>
      </c>
      <c r="BG33" s="74" t="str">
        <f t="shared" si="22"/>
        <v/>
      </c>
      <c r="BH33" s="74" t="str">
        <f t="shared" si="22"/>
        <v/>
      </c>
      <c r="BI33" s="74" t="str">
        <f t="shared" si="22"/>
        <v/>
      </c>
      <c r="BJ33" s="74" t="str">
        <f t="shared" si="22"/>
        <v/>
      </c>
      <c r="BK33" s="74" t="str">
        <f t="shared" si="22"/>
        <v/>
      </c>
      <c r="BL33" s="76" t="str">
        <f t="shared" si="17"/>
        <v/>
      </c>
    </row>
    <row r="34" spans="2:64" x14ac:dyDescent="0.3">
      <c r="B34" s="23" t="s">
        <v>63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0</v>
      </c>
      <c r="AC34" s="59">
        <v>0</v>
      </c>
      <c r="AD34" s="59">
        <v>0</v>
      </c>
      <c r="AE34" s="59">
        <v>0</v>
      </c>
      <c r="AF34" s="59">
        <v>0</v>
      </c>
      <c r="AG34" s="59">
        <v>0</v>
      </c>
      <c r="AH34" s="59">
        <v>0</v>
      </c>
      <c r="AI34" s="59">
        <v>0</v>
      </c>
      <c r="AJ34" s="59">
        <v>0</v>
      </c>
      <c r="AK34" s="59">
        <v>0</v>
      </c>
      <c r="AL34" s="59">
        <v>0</v>
      </c>
      <c r="AM34" s="59">
        <v>0</v>
      </c>
      <c r="AN34" s="59">
        <v>0</v>
      </c>
      <c r="AO34" s="59">
        <v>0</v>
      </c>
      <c r="AP34" s="59">
        <v>0</v>
      </c>
      <c r="AQ34" s="59">
        <v>0</v>
      </c>
      <c r="AR34" s="59">
        <v>0</v>
      </c>
      <c r="AS34" s="59">
        <v>0</v>
      </c>
      <c r="AT34" s="59">
        <v>0</v>
      </c>
      <c r="AU34" s="59">
        <v>0</v>
      </c>
      <c r="AV34" s="59">
        <v>0</v>
      </c>
      <c r="AW34" s="59">
        <v>0</v>
      </c>
      <c r="AX34" s="59">
        <v>0</v>
      </c>
      <c r="AY34" s="59">
        <v>0</v>
      </c>
      <c r="AZ34" s="59">
        <v>0</v>
      </c>
      <c r="BA34" s="59">
        <v>0</v>
      </c>
      <c r="BB34" s="74" t="str">
        <f t="shared" ref="BB34:BK34" si="23">IFERROR(BA34*(1+$BL34),"")</f>
        <v/>
      </c>
      <c r="BC34" s="74" t="str">
        <f t="shared" si="23"/>
        <v/>
      </c>
      <c r="BD34" s="74" t="str">
        <f t="shared" si="23"/>
        <v/>
      </c>
      <c r="BE34" s="74" t="str">
        <f t="shared" si="23"/>
        <v/>
      </c>
      <c r="BF34" s="74" t="str">
        <f t="shared" si="23"/>
        <v/>
      </c>
      <c r="BG34" s="74" t="str">
        <f t="shared" si="23"/>
        <v/>
      </c>
      <c r="BH34" s="74" t="str">
        <f t="shared" si="23"/>
        <v/>
      </c>
      <c r="BI34" s="74" t="str">
        <f t="shared" si="23"/>
        <v/>
      </c>
      <c r="BJ34" s="74" t="str">
        <f t="shared" si="23"/>
        <v/>
      </c>
      <c r="BK34" s="74" t="str">
        <f t="shared" si="23"/>
        <v/>
      </c>
      <c r="BL34" s="76" t="str">
        <f t="shared" si="17"/>
        <v/>
      </c>
    </row>
    <row r="35" spans="2:64" x14ac:dyDescent="0.3">
      <c r="BB35" s="70"/>
      <c r="BC35" s="70"/>
      <c r="BD35" s="70"/>
      <c r="BE35" s="70"/>
      <c r="BF35" s="70"/>
      <c r="BG35" s="70"/>
      <c r="BH35" s="70"/>
      <c r="BI35" s="70"/>
      <c r="BJ35" s="70"/>
      <c r="BK35" s="74"/>
    </row>
    <row r="37" spans="2:64" x14ac:dyDescent="0.3"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</row>
    <row r="38" spans="2:64" x14ac:dyDescent="0.3">
      <c r="B38" s="68" t="s">
        <v>210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</row>
    <row r="39" spans="2:64" x14ac:dyDescent="0.3">
      <c r="B39" s="19" t="s">
        <v>224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</row>
    <row r="40" spans="2:64" x14ac:dyDescent="0.3"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</row>
    <row r="41" spans="2:64" x14ac:dyDescent="0.3"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</row>
    <row r="42" spans="2:64" x14ac:dyDescent="0.3"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</row>
    <row r="43" spans="2:64" x14ac:dyDescent="0.3"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</row>
    <row r="44" spans="2:64" x14ac:dyDescent="0.3"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</row>
    <row r="45" spans="2:64" x14ac:dyDescent="0.3"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</row>
    <row r="46" spans="2:64" x14ac:dyDescent="0.3"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</row>
    <row r="47" spans="2:64" x14ac:dyDescent="0.3"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</row>
    <row r="48" spans="2:64" x14ac:dyDescent="0.3"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</row>
    <row r="49" spans="3:53" x14ac:dyDescent="0.3"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</row>
    <row r="50" spans="3:53" x14ac:dyDescent="0.3"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</row>
    <row r="51" spans="3:53" x14ac:dyDescent="0.3"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</row>
    <row r="52" spans="3:53" x14ac:dyDescent="0.3"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</row>
    <row r="53" spans="3:53" x14ac:dyDescent="0.3"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</row>
    <row r="54" spans="3:53" x14ac:dyDescent="0.3"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</row>
    <row r="55" spans="3:53" x14ac:dyDescent="0.3"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</row>
    <row r="56" spans="3:53" x14ac:dyDescent="0.3"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</row>
    <row r="57" spans="3:53" x14ac:dyDescent="0.3"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</row>
    <row r="58" spans="3:53" x14ac:dyDescent="0.3"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</row>
    <row r="59" spans="3:53" x14ac:dyDescent="0.3"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</row>
    <row r="60" spans="3:53" x14ac:dyDescent="0.3"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</row>
    <row r="61" spans="3:53" x14ac:dyDescent="0.3"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</row>
    <row r="62" spans="3:53" x14ac:dyDescent="0.3"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</row>
  </sheetData>
  <mergeCells count="1">
    <mergeCell ref="BB1:BK3"/>
  </mergeCells>
  <phoneticPr fontId="2" type="noConversion"/>
  <pageMargins left="0.25" right="0.25" top="0.75" bottom="0.75" header="0.3" footer="0.3"/>
  <pageSetup paperSize="8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797E-74DA-41C1-A509-EFC6BDEBF662}">
  <sheetPr>
    <tabColor theme="8" tint="0.59999389629810485"/>
    <pageSetUpPr fitToPage="1"/>
  </sheetPr>
  <dimension ref="B1:BL57"/>
  <sheetViews>
    <sheetView zoomScale="70" zoomScaleNormal="70" workbookViewId="0">
      <selection activeCell="BB1" sqref="BB1:BK3"/>
    </sheetView>
  </sheetViews>
  <sheetFormatPr defaultColWidth="9" defaultRowHeight="12" outlineLevelCol="1" x14ac:dyDescent="0.3"/>
  <cols>
    <col min="1" max="1" width="9" style="19"/>
    <col min="2" max="2" width="26.375" style="19" customWidth="1"/>
    <col min="3" max="3" width="9" style="19"/>
    <col min="4" max="7" width="0" style="19" hidden="1" customWidth="1" outlineLevel="1"/>
    <col min="8" max="8" width="9" style="19" collapsed="1"/>
    <col min="9" max="12" width="0" style="19" hidden="1" customWidth="1" outlineLevel="1"/>
    <col min="13" max="13" width="9" style="19" collapsed="1"/>
    <col min="14" max="17" width="0" style="19" hidden="1" customWidth="1" outlineLevel="1"/>
    <col min="18" max="18" width="9" style="19" collapsed="1"/>
    <col min="19" max="22" width="0" style="19" hidden="1" customWidth="1" outlineLevel="1"/>
    <col min="23" max="23" width="9" style="19" collapsed="1"/>
    <col min="24" max="27" width="0" style="19" hidden="1" customWidth="1" outlineLevel="1"/>
    <col min="28" max="28" width="9" style="19" collapsed="1"/>
    <col min="29" max="32" width="0" style="19" hidden="1" customWidth="1" outlineLevel="1"/>
    <col min="33" max="33" width="9" style="19" collapsed="1"/>
    <col min="34" max="37" width="9" style="19" customWidth="1" outlineLevel="1"/>
    <col min="38" max="38" width="9" style="19"/>
    <col min="39" max="42" width="0" style="19" hidden="1" customWidth="1" outlineLevel="1"/>
    <col min="43" max="43" width="9" style="19" collapsed="1"/>
    <col min="44" max="47" width="0" style="19" hidden="1" customWidth="1" outlineLevel="1"/>
    <col min="48" max="48" width="9" style="19" collapsed="1"/>
    <col min="49" max="52" width="9" style="19" hidden="1" customWidth="1" outlineLevel="1"/>
    <col min="53" max="53" width="9" style="19" collapsed="1"/>
    <col min="54" max="54" width="0" style="19" hidden="1" customWidth="1" outlineLevel="1"/>
    <col min="55" max="57" width="9" style="19" hidden="1" customWidth="1" outlineLevel="1"/>
    <col min="58" max="58" width="9" style="19" collapsed="1"/>
    <col min="59" max="62" width="0" style="19" hidden="1" customWidth="1" outlineLevel="1"/>
    <col min="63" max="63" width="9" style="19" collapsed="1"/>
    <col min="64" max="16384" width="9" style="19"/>
  </cols>
  <sheetData>
    <row r="1" spans="2:64" x14ac:dyDescent="0.3">
      <c r="BB1" s="102" t="s">
        <v>212</v>
      </c>
      <c r="BC1" s="103"/>
      <c r="BD1" s="103"/>
      <c r="BE1" s="103"/>
      <c r="BF1" s="103"/>
      <c r="BG1" s="103"/>
      <c r="BH1" s="103"/>
      <c r="BI1" s="103"/>
      <c r="BJ1" s="103"/>
      <c r="BK1" s="103"/>
    </row>
    <row r="2" spans="2:64" ht="13.5" x14ac:dyDescent="0.3">
      <c r="BA2" s="7" t="s">
        <v>0</v>
      </c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2:64" x14ac:dyDescent="0.3">
      <c r="B3" s="19" t="s">
        <v>78</v>
      </c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2:64" x14ac:dyDescent="0.3">
      <c r="B4" s="18" t="s">
        <v>3</v>
      </c>
      <c r="C4" s="18">
        <v>1990</v>
      </c>
      <c r="D4" s="18">
        <v>1991</v>
      </c>
      <c r="E4" s="18">
        <v>1992</v>
      </c>
      <c r="F4" s="18">
        <v>1993</v>
      </c>
      <c r="G4" s="18">
        <v>1994</v>
      </c>
      <c r="H4" s="18">
        <v>1995</v>
      </c>
      <c r="I4" s="18">
        <v>1996</v>
      </c>
      <c r="J4" s="18">
        <v>1997</v>
      </c>
      <c r="K4" s="18">
        <v>1998</v>
      </c>
      <c r="L4" s="18">
        <v>1999</v>
      </c>
      <c r="M4" s="18">
        <v>2000</v>
      </c>
      <c r="N4" s="18">
        <v>2001</v>
      </c>
      <c r="O4" s="18">
        <v>2002</v>
      </c>
      <c r="P4" s="18">
        <v>2003</v>
      </c>
      <c r="Q4" s="18">
        <v>2004</v>
      </c>
      <c r="R4" s="18">
        <v>2005</v>
      </c>
      <c r="S4" s="18">
        <v>2006</v>
      </c>
      <c r="T4" s="18">
        <v>2007</v>
      </c>
      <c r="U4" s="18">
        <v>2008</v>
      </c>
      <c r="V4" s="18">
        <v>2009</v>
      </c>
      <c r="W4" s="18">
        <v>2010</v>
      </c>
      <c r="X4" s="18">
        <v>2011</v>
      </c>
      <c r="Y4" s="18">
        <v>2012</v>
      </c>
      <c r="Z4" s="18">
        <v>2013</v>
      </c>
      <c r="AA4" s="18">
        <v>2014</v>
      </c>
      <c r="AB4" s="18">
        <v>2015</v>
      </c>
      <c r="AC4" s="18">
        <v>2016</v>
      </c>
      <c r="AD4" s="18">
        <v>2017</v>
      </c>
      <c r="AE4" s="18">
        <v>2018</v>
      </c>
      <c r="AF4" s="18">
        <v>2019</v>
      </c>
      <c r="AG4" s="18">
        <v>2020</v>
      </c>
      <c r="AH4" s="18">
        <v>2021</v>
      </c>
      <c r="AI4" s="18">
        <v>2022</v>
      </c>
      <c r="AJ4" s="18">
        <v>2023</v>
      </c>
      <c r="AK4" s="18">
        <v>2024</v>
      </c>
      <c r="AL4" s="18">
        <v>2025</v>
      </c>
      <c r="AM4" s="18">
        <v>2026</v>
      </c>
      <c r="AN4" s="18">
        <v>2027</v>
      </c>
      <c r="AO4" s="18">
        <v>2028</v>
      </c>
      <c r="AP4" s="18">
        <v>2029</v>
      </c>
      <c r="AQ4" s="18">
        <v>2030</v>
      </c>
      <c r="AR4" s="18">
        <v>2031</v>
      </c>
      <c r="AS4" s="18">
        <v>2032</v>
      </c>
      <c r="AT4" s="18">
        <v>2033</v>
      </c>
      <c r="AU4" s="18">
        <v>2034</v>
      </c>
      <c r="AV4" s="18">
        <v>2035</v>
      </c>
      <c r="AW4" s="18">
        <v>2036</v>
      </c>
      <c r="AX4" s="18">
        <v>2037</v>
      </c>
      <c r="AY4" s="18">
        <v>2038</v>
      </c>
      <c r="AZ4" s="18">
        <v>2039</v>
      </c>
      <c r="BA4" s="18">
        <v>2040</v>
      </c>
      <c r="BB4" s="69">
        <v>2041</v>
      </c>
      <c r="BC4" s="69">
        <v>2042</v>
      </c>
      <c r="BD4" s="69">
        <v>2043</v>
      </c>
      <c r="BE4" s="69">
        <v>2044</v>
      </c>
      <c r="BF4" s="69">
        <v>2045</v>
      </c>
      <c r="BG4" s="69">
        <v>2046</v>
      </c>
      <c r="BH4" s="69">
        <v>2047</v>
      </c>
      <c r="BI4" s="69">
        <v>2048</v>
      </c>
      <c r="BJ4" s="69">
        <v>2049</v>
      </c>
      <c r="BK4" s="69">
        <v>2050</v>
      </c>
      <c r="BL4" s="77" t="s">
        <v>214</v>
      </c>
    </row>
    <row r="6" spans="2:64" x14ac:dyDescent="0.3">
      <c r="B6" s="25" t="s">
        <v>66</v>
      </c>
      <c r="C6" s="54">
        <f>SUM(C7:C14)</f>
        <v>1.0620000000000001</v>
      </c>
      <c r="D6" s="54">
        <f t="shared" ref="D6:BK6" si="0">SUM(D7:D14)</f>
        <v>12.936</v>
      </c>
      <c r="E6" s="54">
        <f t="shared" si="0"/>
        <v>14.694000000000001</v>
      </c>
      <c r="F6" s="54">
        <f t="shared" si="0"/>
        <v>17.629000000000001</v>
      </c>
      <c r="G6" s="54">
        <f t="shared" si="0"/>
        <v>18.654</v>
      </c>
      <c r="H6" s="54">
        <f t="shared" si="0"/>
        <v>21.198</v>
      </c>
      <c r="I6" s="54">
        <f t="shared" si="0"/>
        <v>23.273</v>
      </c>
      <c r="J6" s="54">
        <f t="shared" si="0"/>
        <v>24.832000000000001</v>
      </c>
      <c r="K6" s="54">
        <f t="shared" si="0"/>
        <v>19.257000000000001</v>
      </c>
      <c r="L6" s="54">
        <f t="shared" si="0"/>
        <v>21.158999999999999</v>
      </c>
      <c r="M6" s="54">
        <f t="shared" si="0"/>
        <v>23.535</v>
      </c>
      <c r="N6" s="54">
        <f t="shared" si="0"/>
        <v>24.817</v>
      </c>
      <c r="O6" s="54">
        <f t="shared" si="0"/>
        <v>26.457999999999998</v>
      </c>
      <c r="P6" s="54">
        <f t="shared" si="0"/>
        <v>27.388999999999999</v>
      </c>
      <c r="Q6" s="54">
        <f t="shared" si="0"/>
        <v>27.648</v>
      </c>
      <c r="R6" s="54">
        <f t="shared" si="0"/>
        <v>28.073999999999998</v>
      </c>
      <c r="S6" s="54">
        <f t="shared" si="0"/>
        <v>28.5</v>
      </c>
      <c r="T6" s="54">
        <f t="shared" si="0"/>
        <v>29.117999999999999</v>
      </c>
      <c r="U6" s="54">
        <f t="shared" si="0"/>
        <v>28.373000000000001</v>
      </c>
      <c r="V6" s="54">
        <f t="shared" si="0"/>
        <v>28.800999999999998</v>
      </c>
      <c r="W6" s="54">
        <f t="shared" si="0"/>
        <v>29.494</v>
      </c>
      <c r="X6" s="54">
        <f t="shared" si="0"/>
        <v>29.377000000000002</v>
      </c>
      <c r="Y6" s="54">
        <f t="shared" si="0"/>
        <v>29.569999999999997</v>
      </c>
      <c r="Z6" s="54">
        <f t="shared" si="0"/>
        <v>30.492999999999999</v>
      </c>
      <c r="AA6" s="54">
        <f t="shared" si="0"/>
        <v>30.706</v>
      </c>
      <c r="AB6" s="54">
        <f t="shared" si="0"/>
        <v>32.399000000000001</v>
      </c>
      <c r="AC6" s="54">
        <f t="shared" si="0"/>
        <v>34.042000000000009</v>
      </c>
      <c r="AD6" s="54">
        <f t="shared" si="0"/>
        <v>34.320999999999998</v>
      </c>
      <c r="AE6" s="54">
        <f t="shared" si="0"/>
        <v>34.379999999999995</v>
      </c>
      <c r="AF6" s="54">
        <f t="shared" si="0"/>
        <v>35.362000000000002</v>
      </c>
      <c r="AG6" s="54">
        <f t="shared" si="0"/>
        <v>33.75</v>
      </c>
      <c r="AH6" s="54">
        <f t="shared" si="0"/>
        <v>34.550000000000004</v>
      </c>
      <c r="AI6" s="54">
        <f t="shared" si="0"/>
        <v>32.587000000000003</v>
      </c>
      <c r="AJ6" s="54">
        <f t="shared" si="0"/>
        <v>32.831000000000003</v>
      </c>
      <c r="AK6" s="54">
        <f t="shared" si="0"/>
        <v>32.978000000000002</v>
      </c>
      <c r="AL6" s="54">
        <f t="shared" si="0"/>
        <v>33.14</v>
      </c>
      <c r="AM6" s="54">
        <f t="shared" si="0"/>
        <v>33.182000000000002</v>
      </c>
      <c r="AN6" s="54">
        <f t="shared" si="0"/>
        <v>33.177</v>
      </c>
      <c r="AO6" s="54">
        <f t="shared" si="0"/>
        <v>33.123999999999995</v>
      </c>
      <c r="AP6" s="54">
        <f t="shared" si="0"/>
        <v>33.021999999999998</v>
      </c>
      <c r="AQ6" s="54">
        <f t="shared" si="0"/>
        <v>32.866</v>
      </c>
      <c r="AR6" s="54">
        <f t="shared" si="0"/>
        <v>32.654000000000003</v>
      </c>
      <c r="AS6" s="54">
        <f t="shared" si="0"/>
        <v>32.390999999999998</v>
      </c>
      <c r="AT6" s="54">
        <f t="shared" si="0"/>
        <v>32.074000000000005</v>
      </c>
      <c r="AU6" s="54">
        <f t="shared" si="0"/>
        <v>31.701999999999995</v>
      </c>
      <c r="AV6" s="54">
        <f t="shared" si="0"/>
        <v>31.279</v>
      </c>
      <c r="AW6" s="54">
        <f t="shared" si="0"/>
        <v>30.808</v>
      </c>
      <c r="AX6" s="54">
        <f t="shared" si="0"/>
        <v>30.288999999999998</v>
      </c>
      <c r="AY6" s="54">
        <f t="shared" si="0"/>
        <v>29.727</v>
      </c>
      <c r="AZ6" s="54">
        <f t="shared" si="0"/>
        <v>29.122</v>
      </c>
      <c r="BA6" s="54">
        <f t="shared" si="0"/>
        <v>28.484000000000002</v>
      </c>
      <c r="BB6" s="78">
        <f t="shared" si="0"/>
        <v>28.028265599903442</v>
      </c>
      <c r="BC6" s="78">
        <f t="shared" si="0"/>
        <v>27.612678511379304</v>
      </c>
      <c r="BD6" s="78">
        <f t="shared" si="0"/>
        <v>27.240621344277873</v>
      </c>
      <c r="BE6" s="78">
        <f t="shared" si="0"/>
        <v>26.916070421897548</v>
      </c>
      <c r="BF6" s="78">
        <f t="shared" si="0"/>
        <v>26.643686565904947</v>
      </c>
      <c r="BG6" s="78">
        <f t="shared" si="0"/>
        <v>26.428920065016758</v>
      </c>
      <c r="BH6" s="78">
        <f t="shared" si="0"/>
        <v>26.278132036105568</v>
      </c>
      <c r="BI6" s="78">
        <f t="shared" si="0"/>
        <v>26.198734730511283</v>
      </c>
      <c r="BJ6" s="78">
        <f t="shared" si="0"/>
        <v>26.199353736071373</v>
      </c>
      <c r="BK6" s="78">
        <f t="shared" si="0"/>
        <v>26.290015485078261</v>
      </c>
    </row>
    <row r="7" spans="2:64" x14ac:dyDescent="0.3">
      <c r="B7" s="23" t="s">
        <v>71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0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32">
        <v>0</v>
      </c>
      <c r="AJ7" s="32">
        <v>0</v>
      </c>
      <c r="AK7" s="32">
        <v>0</v>
      </c>
      <c r="AL7" s="32">
        <v>0</v>
      </c>
      <c r="AM7" s="32">
        <v>0</v>
      </c>
      <c r="AN7" s="32">
        <v>0</v>
      </c>
      <c r="AO7" s="32">
        <v>0</v>
      </c>
      <c r="AP7" s="32">
        <v>0</v>
      </c>
      <c r="AQ7" s="32">
        <v>0</v>
      </c>
      <c r="AR7" s="32">
        <v>0</v>
      </c>
      <c r="AS7" s="32">
        <v>0</v>
      </c>
      <c r="AT7" s="32">
        <v>0</v>
      </c>
      <c r="AU7" s="32">
        <v>0</v>
      </c>
      <c r="AV7" s="32">
        <v>0</v>
      </c>
      <c r="AW7" s="32">
        <v>0</v>
      </c>
      <c r="AX7" s="32">
        <v>0</v>
      </c>
      <c r="AY7" s="32">
        <v>0</v>
      </c>
      <c r="AZ7" s="32">
        <v>0</v>
      </c>
      <c r="BA7" s="32">
        <v>0</v>
      </c>
      <c r="BB7" s="74" t="str">
        <f>IFERROR(BA7*(1+$BL7),"")</f>
        <v/>
      </c>
      <c r="BC7" s="74" t="str">
        <f t="shared" ref="BC7:BK14" si="1">IFERROR(BB7*(1+$BL7),"")</f>
        <v/>
      </c>
      <c r="BD7" s="74" t="str">
        <f t="shared" si="1"/>
        <v/>
      </c>
      <c r="BE7" s="74" t="str">
        <f t="shared" si="1"/>
        <v/>
      </c>
      <c r="BF7" s="74" t="str">
        <f t="shared" si="1"/>
        <v/>
      </c>
      <c r="BG7" s="74" t="str">
        <f t="shared" si="1"/>
        <v/>
      </c>
      <c r="BH7" s="74" t="str">
        <f t="shared" si="1"/>
        <v/>
      </c>
      <c r="BI7" s="74" t="str">
        <f t="shared" si="1"/>
        <v/>
      </c>
      <c r="BJ7" s="74" t="str">
        <f t="shared" si="1"/>
        <v/>
      </c>
      <c r="BK7" s="74" t="str">
        <f t="shared" si="1"/>
        <v/>
      </c>
      <c r="BL7" s="75" t="str">
        <f>IFERROR((BA7/AV7)^(1/5)-1,"")</f>
        <v/>
      </c>
    </row>
    <row r="8" spans="2:64" x14ac:dyDescent="0.3">
      <c r="B8" s="23" t="s">
        <v>72</v>
      </c>
      <c r="C8" s="32">
        <v>1.0620000000000001</v>
      </c>
      <c r="D8" s="32">
        <v>12.936</v>
      </c>
      <c r="E8" s="32">
        <v>14.694000000000001</v>
      </c>
      <c r="F8" s="32">
        <v>17.629000000000001</v>
      </c>
      <c r="G8" s="32">
        <v>18.654</v>
      </c>
      <c r="H8" s="32">
        <v>21.198</v>
      </c>
      <c r="I8" s="32">
        <v>23.273</v>
      </c>
      <c r="J8" s="32">
        <v>24.832000000000001</v>
      </c>
      <c r="K8" s="32">
        <v>19.257000000000001</v>
      </c>
      <c r="L8" s="32">
        <v>21.158999999999999</v>
      </c>
      <c r="M8" s="32">
        <v>23.535</v>
      </c>
      <c r="N8" s="32">
        <v>24.81</v>
      </c>
      <c r="O8" s="32">
        <v>26.378</v>
      </c>
      <c r="P8" s="32">
        <v>27.242999999999999</v>
      </c>
      <c r="Q8" s="32">
        <v>27.411000000000001</v>
      </c>
      <c r="R8" s="32">
        <v>27.734999999999999</v>
      </c>
      <c r="S8" s="32">
        <v>27.981999999999999</v>
      </c>
      <c r="T8" s="32">
        <v>28.408000000000001</v>
      </c>
      <c r="U8" s="32">
        <v>27.419</v>
      </c>
      <c r="V8" s="32">
        <v>27.58</v>
      </c>
      <c r="W8" s="32">
        <v>28.024999999999999</v>
      </c>
      <c r="X8" s="32">
        <v>27.856000000000002</v>
      </c>
      <c r="Y8" s="32">
        <v>27.966999999999999</v>
      </c>
      <c r="Z8" s="32">
        <v>28.815999999999999</v>
      </c>
      <c r="AA8" s="32">
        <v>29.006</v>
      </c>
      <c r="AB8" s="32">
        <v>30.677</v>
      </c>
      <c r="AC8" s="32">
        <v>32.249000000000002</v>
      </c>
      <c r="AD8" s="32">
        <v>32.5</v>
      </c>
      <c r="AE8" s="32">
        <v>32.445999999999998</v>
      </c>
      <c r="AF8" s="32">
        <v>33.44</v>
      </c>
      <c r="AG8" s="32">
        <v>31.92</v>
      </c>
      <c r="AH8" s="32">
        <v>32.725000000000001</v>
      </c>
      <c r="AI8" s="32">
        <v>30.827999999999999</v>
      </c>
      <c r="AJ8" s="32">
        <v>31.074000000000002</v>
      </c>
      <c r="AK8" s="32">
        <v>31.216000000000001</v>
      </c>
      <c r="AL8" s="32">
        <v>31.37</v>
      </c>
      <c r="AM8" s="32">
        <v>31.402000000000001</v>
      </c>
      <c r="AN8" s="32">
        <v>31.381</v>
      </c>
      <c r="AO8" s="32">
        <v>31.305</v>
      </c>
      <c r="AP8" s="32">
        <v>31.172000000000001</v>
      </c>
      <c r="AQ8" s="32">
        <v>30.975000000000001</v>
      </c>
      <c r="AR8" s="32">
        <v>30.713000000000001</v>
      </c>
      <c r="AS8" s="32">
        <v>30.388999999999999</v>
      </c>
      <c r="AT8" s="32">
        <v>30.003</v>
      </c>
      <c r="AU8" s="32">
        <v>29.550999999999998</v>
      </c>
      <c r="AV8" s="32">
        <v>29.039000000000001</v>
      </c>
      <c r="AW8" s="32">
        <v>28.47</v>
      </c>
      <c r="AX8" s="32">
        <v>27.846</v>
      </c>
      <c r="AY8" s="32">
        <v>27.172000000000001</v>
      </c>
      <c r="AZ8" s="32">
        <v>26.452000000000002</v>
      </c>
      <c r="BA8" s="32">
        <v>25.696000000000002</v>
      </c>
      <c r="BB8" s="74">
        <f>IFERROR(BA8*(1+$BL8),"")</f>
        <v>25.075078250391414</v>
      </c>
      <c r="BC8" s="74">
        <f t="shared" si="1"/>
        <v>24.469160541066799</v>
      </c>
      <c r="BD8" s="74">
        <f t="shared" si="1"/>
        <v>23.8778843122914</v>
      </c>
      <c r="BE8" s="74">
        <f t="shared" si="1"/>
        <v>23.300895765274767</v>
      </c>
      <c r="BF8" s="74">
        <f t="shared" si="1"/>
        <v>22.737849650470061</v>
      </c>
      <c r="BG8" s="74">
        <f t="shared" si="1"/>
        <v>22.188409060988938</v>
      </c>
      <c r="BH8" s="74">
        <f t="shared" si="1"/>
        <v>21.652245231008386</v>
      </c>
      <c r="BI8" s="74">
        <f t="shared" si="1"/>
        <v>21.12903733904886</v>
      </c>
      <c r="BJ8" s="74">
        <f t="shared" si="1"/>
        <v>20.618472316006073</v>
      </c>
      <c r="BK8" s="74">
        <f t="shared" si="1"/>
        <v>20.120244657821502</v>
      </c>
      <c r="BL8" s="76">
        <f t="shared" ref="BL8:BL14" si="2">IFERROR((BA8/AV8)^(1/5)-1,"")</f>
        <v>-2.4164140317893379E-2</v>
      </c>
    </row>
    <row r="9" spans="2:64" x14ac:dyDescent="0.3">
      <c r="B9" s="23" t="s">
        <v>73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7.0000000000000001E-3</v>
      </c>
      <c r="O9" s="32">
        <v>0.08</v>
      </c>
      <c r="P9" s="32">
        <v>0.14599999999999999</v>
      </c>
      <c r="Q9" s="32">
        <v>0.23699999999999999</v>
      </c>
      <c r="R9" s="32">
        <v>0.33900000000000002</v>
      </c>
      <c r="S9" s="32">
        <v>0.47499999999999998</v>
      </c>
      <c r="T9" s="32">
        <v>0.61499999999999999</v>
      </c>
      <c r="U9" s="32">
        <v>0.77700000000000002</v>
      </c>
      <c r="V9" s="32">
        <v>0.96</v>
      </c>
      <c r="W9" s="32">
        <v>1.1120000000000001</v>
      </c>
      <c r="X9" s="32">
        <v>1.1739999999999999</v>
      </c>
      <c r="Y9" s="32">
        <v>1.246</v>
      </c>
      <c r="Z9" s="32">
        <v>1.302</v>
      </c>
      <c r="AA9" s="32">
        <v>1.306</v>
      </c>
      <c r="AB9" s="32">
        <v>1.2809999999999999</v>
      </c>
      <c r="AC9" s="32">
        <v>1.27</v>
      </c>
      <c r="AD9" s="32">
        <v>1.2529999999999999</v>
      </c>
      <c r="AE9" s="32">
        <v>1.238</v>
      </c>
      <c r="AF9" s="32">
        <v>1.216</v>
      </c>
      <c r="AG9" s="32">
        <v>1.099</v>
      </c>
      <c r="AH9" s="32">
        <v>1.06</v>
      </c>
      <c r="AI9" s="32">
        <v>1.02</v>
      </c>
      <c r="AJ9" s="32">
        <v>1.01</v>
      </c>
      <c r="AK9" s="32">
        <v>1.0089999999999999</v>
      </c>
      <c r="AL9" s="32">
        <v>1.008</v>
      </c>
      <c r="AM9" s="32">
        <v>1.0089999999999999</v>
      </c>
      <c r="AN9" s="32">
        <v>1.012</v>
      </c>
      <c r="AO9" s="32">
        <v>1.0189999999999999</v>
      </c>
      <c r="AP9" s="32">
        <v>1.03</v>
      </c>
      <c r="AQ9" s="32">
        <v>1.044</v>
      </c>
      <c r="AR9" s="32">
        <v>1.0629999999999999</v>
      </c>
      <c r="AS9" s="32">
        <v>1.085</v>
      </c>
      <c r="AT9" s="32">
        <v>1.109</v>
      </c>
      <c r="AU9" s="32">
        <v>1.1359999999999999</v>
      </c>
      <c r="AV9" s="32">
        <v>1.1639999999999999</v>
      </c>
      <c r="AW9" s="32">
        <v>1.1919999999999999</v>
      </c>
      <c r="AX9" s="32">
        <v>1.22</v>
      </c>
      <c r="AY9" s="32">
        <v>1.246</v>
      </c>
      <c r="AZ9" s="32">
        <v>1.27</v>
      </c>
      <c r="BA9" s="32">
        <v>1.29</v>
      </c>
      <c r="BB9" s="74">
        <f t="shared" ref="BB9:BB14" si="3">IFERROR(BA9*(1+$BL9),"")</f>
        <v>1.3167916268190638</v>
      </c>
      <c r="BC9" s="74">
        <f t="shared" si="1"/>
        <v>1.3441396809773618</v>
      </c>
      <c r="BD9" s="74">
        <f t="shared" si="1"/>
        <v>1.3720557187490214</v>
      </c>
      <c r="BE9" s="74">
        <f t="shared" si="1"/>
        <v>1.4005515364169951</v>
      </c>
      <c r="BF9" s="74">
        <f t="shared" si="1"/>
        <v>1.429639175257732</v>
      </c>
      <c r="BG9" s="74">
        <f t="shared" si="1"/>
        <v>1.4593309266293748</v>
      </c>
      <c r="BH9" s="74">
        <f t="shared" si="1"/>
        <v>1.4896393371656327</v>
      </c>
      <c r="BI9" s="74">
        <f t="shared" si="1"/>
        <v>1.5205772140775236</v>
      </c>
      <c r="BJ9" s="74">
        <f t="shared" si="1"/>
        <v>1.5521576305652265</v>
      </c>
      <c r="BK9" s="74">
        <f t="shared" si="1"/>
        <v>1.5843939313423319</v>
      </c>
      <c r="BL9" s="76">
        <f t="shared" si="2"/>
        <v>2.0768702960514585E-2</v>
      </c>
    </row>
    <row r="10" spans="2:64" x14ac:dyDescent="0.3">
      <c r="B10" s="23" t="s">
        <v>181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</v>
      </c>
      <c r="AC10" s="32">
        <v>0</v>
      </c>
      <c r="AD10" s="32">
        <v>4.0000000000000001E-3</v>
      </c>
      <c r="AE10" s="32">
        <v>0.01</v>
      </c>
      <c r="AF10" s="32">
        <v>2.1000000000000001E-2</v>
      </c>
      <c r="AG10" s="32">
        <v>3.5999999999999997E-2</v>
      </c>
      <c r="AH10" s="32">
        <v>6.0999999999999999E-2</v>
      </c>
      <c r="AI10" s="32">
        <v>6.4000000000000001E-2</v>
      </c>
      <c r="AJ10" s="32">
        <v>6.6000000000000003E-2</v>
      </c>
      <c r="AK10" s="32">
        <v>7.0999999999999994E-2</v>
      </c>
      <c r="AL10" s="32">
        <v>7.8E-2</v>
      </c>
      <c r="AM10" s="32">
        <v>8.7999999999999995E-2</v>
      </c>
      <c r="AN10" s="32">
        <v>0.10199999999999999</v>
      </c>
      <c r="AO10" s="32">
        <v>0.121</v>
      </c>
      <c r="AP10" s="32">
        <v>0.14499999999999999</v>
      </c>
      <c r="AQ10" s="32">
        <v>0.17599999999999999</v>
      </c>
      <c r="AR10" s="32">
        <v>0.21299999999999999</v>
      </c>
      <c r="AS10" s="32">
        <v>0.25900000000000001</v>
      </c>
      <c r="AT10" s="32">
        <v>0.312</v>
      </c>
      <c r="AU10" s="32">
        <v>0.374</v>
      </c>
      <c r="AV10" s="32">
        <v>0.44400000000000001</v>
      </c>
      <c r="AW10" s="32">
        <v>0.52300000000000002</v>
      </c>
      <c r="AX10" s="32">
        <v>0.61</v>
      </c>
      <c r="AY10" s="32">
        <v>0.70599999999999996</v>
      </c>
      <c r="AZ10" s="32">
        <v>0.80700000000000005</v>
      </c>
      <c r="BA10" s="32">
        <v>0.91500000000000004</v>
      </c>
      <c r="BB10" s="74">
        <f t="shared" si="3"/>
        <v>1.0573742230622851</v>
      </c>
      <c r="BC10" s="74">
        <f t="shared" si="1"/>
        <v>1.2219019099416077</v>
      </c>
      <c r="BD10" s="74">
        <f t="shared" si="1"/>
        <v>1.4120301450085571</v>
      </c>
      <c r="BE10" s="74">
        <f t="shared" si="1"/>
        <v>1.6317423798021298</v>
      </c>
      <c r="BF10" s="74">
        <f t="shared" si="1"/>
        <v>1.8856418918918918</v>
      </c>
      <c r="BG10" s="74">
        <f t="shared" si="1"/>
        <v>2.1790482299594389</v>
      </c>
      <c r="BH10" s="74">
        <f t="shared" si="1"/>
        <v>2.5181086657580427</v>
      </c>
      <c r="BI10" s="74">
        <f t="shared" si="1"/>
        <v>2.9099269880243908</v>
      </c>
      <c r="BJ10" s="74">
        <f t="shared" si="1"/>
        <v>3.3627123367543885</v>
      </c>
      <c r="BK10" s="74">
        <f t="shared" si="1"/>
        <v>3.8859511961285604</v>
      </c>
      <c r="BL10" s="76">
        <f t="shared" si="2"/>
        <v>0.15560024378391812</v>
      </c>
    </row>
    <row r="11" spans="2:64" x14ac:dyDescent="0.3">
      <c r="B11" s="23" t="s">
        <v>182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2">
        <v>0</v>
      </c>
      <c r="AI11" s="32">
        <v>0</v>
      </c>
      <c r="AJ11" s="32">
        <v>0</v>
      </c>
      <c r="AK11" s="32">
        <v>0</v>
      </c>
      <c r="AL11" s="32">
        <v>0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0</v>
      </c>
      <c r="AU11" s="32">
        <v>0</v>
      </c>
      <c r="AV11" s="32">
        <v>0</v>
      </c>
      <c r="AW11" s="32">
        <v>0</v>
      </c>
      <c r="AX11" s="32">
        <v>0</v>
      </c>
      <c r="AY11" s="32">
        <v>0</v>
      </c>
      <c r="AZ11" s="32">
        <v>0</v>
      </c>
      <c r="BA11" s="32">
        <v>0</v>
      </c>
      <c r="BB11" s="74" t="str">
        <f t="shared" si="3"/>
        <v/>
      </c>
      <c r="BC11" s="74" t="str">
        <f t="shared" si="1"/>
        <v/>
      </c>
      <c r="BD11" s="74" t="str">
        <f t="shared" si="1"/>
        <v/>
      </c>
      <c r="BE11" s="74" t="str">
        <f t="shared" si="1"/>
        <v/>
      </c>
      <c r="BF11" s="74" t="str">
        <f t="shared" si="1"/>
        <v/>
      </c>
      <c r="BG11" s="74" t="str">
        <f t="shared" si="1"/>
        <v/>
      </c>
      <c r="BH11" s="74" t="str">
        <f t="shared" si="1"/>
        <v/>
      </c>
      <c r="BI11" s="74" t="str">
        <f t="shared" si="1"/>
        <v/>
      </c>
      <c r="BJ11" s="74" t="str">
        <f t="shared" si="1"/>
        <v/>
      </c>
      <c r="BK11" s="74" t="str">
        <f t="shared" si="1"/>
        <v/>
      </c>
      <c r="BL11" s="76" t="str">
        <f t="shared" si="2"/>
        <v/>
      </c>
    </row>
    <row r="12" spans="2:64" x14ac:dyDescent="0.3">
      <c r="B12" s="23" t="s">
        <v>75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4.2999999999999997E-2</v>
      </c>
      <c r="T12" s="32">
        <v>9.5000000000000001E-2</v>
      </c>
      <c r="U12" s="32">
        <v>0.17699999999999999</v>
      </c>
      <c r="V12" s="32">
        <v>0.26100000000000001</v>
      </c>
      <c r="W12" s="32">
        <v>0.35699999999999998</v>
      </c>
      <c r="X12" s="32">
        <v>0.34699999999999998</v>
      </c>
      <c r="Y12" s="32">
        <v>0.35699999999999998</v>
      </c>
      <c r="Z12" s="32">
        <v>0.375</v>
      </c>
      <c r="AA12" s="32">
        <v>0.39400000000000002</v>
      </c>
      <c r="AB12" s="32">
        <v>0.441</v>
      </c>
      <c r="AC12" s="32">
        <v>0.52300000000000002</v>
      </c>
      <c r="AD12" s="32">
        <v>0.56399999999999995</v>
      </c>
      <c r="AE12" s="32">
        <v>0.68600000000000005</v>
      </c>
      <c r="AF12" s="32">
        <v>0.68500000000000005</v>
      </c>
      <c r="AG12" s="32">
        <v>0.69499999999999995</v>
      </c>
      <c r="AH12" s="32">
        <v>0.70399999999999996</v>
      </c>
      <c r="AI12" s="32">
        <v>0.67</v>
      </c>
      <c r="AJ12" s="32">
        <v>0.67500000000000004</v>
      </c>
      <c r="AK12" s="32">
        <v>0.67600000000000005</v>
      </c>
      <c r="AL12" s="32">
        <v>0.67700000000000005</v>
      </c>
      <c r="AM12" s="32">
        <v>0.67600000000000005</v>
      </c>
      <c r="AN12" s="32">
        <v>0.67300000000000004</v>
      </c>
      <c r="AO12" s="32">
        <v>0.66900000000000004</v>
      </c>
      <c r="AP12" s="32">
        <v>0.66300000000000003</v>
      </c>
      <c r="AQ12" s="32">
        <v>0.65600000000000003</v>
      </c>
      <c r="AR12" s="32">
        <v>0.64700000000000002</v>
      </c>
      <c r="AS12" s="32">
        <v>0.63600000000000001</v>
      </c>
      <c r="AT12" s="32">
        <v>0.624</v>
      </c>
      <c r="AU12" s="32">
        <v>0.61</v>
      </c>
      <c r="AV12" s="32">
        <v>0.59499999999999997</v>
      </c>
      <c r="AW12" s="32">
        <v>0.57899999999999996</v>
      </c>
      <c r="AX12" s="32">
        <v>0.56200000000000006</v>
      </c>
      <c r="AY12" s="32">
        <v>0.54400000000000004</v>
      </c>
      <c r="AZ12" s="32">
        <v>0.52500000000000002</v>
      </c>
      <c r="BA12" s="32">
        <v>0.50600000000000001</v>
      </c>
      <c r="BB12" s="74">
        <f t="shared" si="3"/>
        <v>0.48986592050381084</v>
      </c>
      <c r="BC12" s="74">
        <f t="shared" si="1"/>
        <v>0.47424628472538721</v>
      </c>
      <c r="BD12" s="74">
        <f t="shared" si="1"/>
        <v>0.45912468935279482</v>
      </c>
      <c r="BE12" s="74">
        <f t="shared" si="1"/>
        <v>0.44448525410243683</v>
      </c>
      <c r="BF12" s="74">
        <f t="shared" si="1"/>
        <v>0.43031260504201679</v>
      </c>
      <c r="BG12" s="74">
        <f t="shared" si="1"/>
        <v>0.41659185844525759</v>
      </c>
      <c r="BH12" s="74">
        <f t="shared" si="1"/>
        <v>0.4033086051614217</v>
      </c>
      <c r="BI12" s="74">
        <f t="shared" si="1"/>
        <v>0.3904488954832171</v>
      </c>
      <c r="BJ12" s="74">
        <f t="shared" si="1"/>
        <v>0.37799922449719836</v>
      </c>
      <c r="BK12" s="74">
        <f t="shared" si="1"/>
        <v>0.36594651790127808</v>
      </c>
      <c r="BL12" s="76">
        <f t="shared" si="2"/>
        <v>-3.1885532601164335E-2</v>
      </c>
    </row>
    <row r="13" spans="2:64" x14ac:dyDescent="0.3">
      <c r="B13" s="23" t="s">
        <v>77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74" t="str">
        <f t="shared" si="3"/>
        <v/>
      </c>
      <c r="BC13" s="74" t="str">
        <f t="shared" si="1"/>
        <v/>
      </c>
      <c r="BD13" s="74" t="str">
        <f t="shared" si="1"/>
        <v/>
      </c>
      <c r="BE13" s="74" t="str">
        <f t="shared" si="1"/>
        <v/>
      </c>
      <c r="BF13" s="74" t="str">
        <f t="shared" si="1"/>
        <v/>
      </c>
      <c r="BG13" s="74" t="str">
        <f t="shared" si="1"/>
        <v/>
      </c>
      <c r="BH13" s="74" t="str">
        <f t="shared" si="1"/>
        <v/>
      </c>
      <c r="BI13" s="74" t="str">
        <f t="shared" si="1"/>
        <v/>
      </c>
      <c r="BJ13" s="74" t="str">
        <f t="shared" si="1"/>
        <v/>
      </c>
      <c r="BK13" s="74" t="str">
        <f t="shared" si="1"/>
        <v/>
      </c>
      <c r="BL13" s="76" t="str">
        <f t="shared" si="2"/>
        <v/>
      </c>
    </row>
    <row r="14" spans="2:64" x14ac:dyDescent="0.3">
      <c r="B14" s="23" t="s">
        <v>63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5.0000000000000001E-3</v>
      </c>
      <c r="AJ14" s="32">
        <v>6.0000000000000001E-3</v>
      </c>
      <c r="AK14" s="32">
        <v>6.0000000000000001E-3</v>
      </c>
      <c r="AL14" s="32">
        <v>7.0000000000000001E-3</v>
      </c>
      <c r="AM14" s="32">
        <v>7.0000000000000001E-3</v>
      </c>
      <c r="AN14" s="32">
        <v>8.9999999999999993E-3</v>
      </c>
      <c r="AO14" s="32">
        <v>0.01</v>
      </c>
      <c r="AP14" s="32">
        <v>1.2E-2</v>
      </c>
      <c r="AQ14" s="32">
        <v>1.4999999999999999E-2</v>
      </c>
      <c r="AR14" s="32">
        <v>1.7999999999999999E-2</v>
      </c>
      <c r="AS14" s="32">
        <v>2.1999999999999999E-2</v>
      </c>
      <c r="AT14" s="32">
        <v>2.5999999999999999E-2</v>
      </c>
      <c r="AU14" s="32">
        <v>3.1E-2</v>
      </c>
      <c r="AV14" s="32">
        <v>3.6999999999999998E-2</v>
      </c>
      <c r="AW14" s="32">
        <v>4.3999999999999997E-2</v>
      </c>
      <c r="AX14" s="32">
        <v>5.0999999999999997E-2</v>
      </c>
      <c r="AY14" s="32">
        <v>5.8999999999999997E-2</v>
      </c>
      <c r="AZ14" s="32">
        <v>6.8000000000000005E-2</v>
      </c>
      <c r="BA14" s="32">
        <v>7.6999999999999999E-2</v>
      </c>
      <c r="BB14" s="74">
        <f t="shared" si="3"/>
        <v>8.9155579126867252E-2</v>
      </c>
      <c r="BC14" s="74">
        <f t="shared" si="1"/>
        <v>0.10323009466814399</v>
      </c>
      <c r="BD14" s="74">
        <f t="shared" si="1"/>
        <v>0.11952647887610011</v>
      </c>
      <c r="BE14" s="74">
        <f t="shared" si="1"/>
        <v>0.13839548630122039</v>
      </c>
      <c r="BF14" s="74">
        <f t="shared" si="1"/>
        <v>0.16024324324324321</v>
      </c>
      <c r="BG14" s="74">
        <f t="shared" si="1"/>
        <v>0.18553998899375074</v>
      </c>
      <c r="BH14" s="74">
        <f t="shared" si="1"/>
        <v>0.21483019701208342</v>
      </c>
      <c r="BI14" s="74">
        <f t="shared" si="1"/>
        <v>0.24874429387728939</v>
      </c>
      <c r="BJ14" s="74">
        <f t="shared" si="1"/>
        <v>0.28801222824848566</v>
      </c>
      <c r="BK14" s="74">
        <f t="shared" si="1"/>
        <v>0.33347918188458719</v>
      </c>
      <c r="BL14" s="76">
        <f t="shared" si="2"/>
        <v>0.15786466398528898</v>
      </c>
    </row>
    <row r="15" spans="2:64" x14ac:dyDescent="0.3">
      <c r="B15" s="23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70"/>
      <c r="BC15" s="70"/>
      <c r="BD15" s="70"/>
      <c r="BE15" s="70"/>
      <c r="BF15" s="70"/>
      <c r="BG15" s="70"/>
      <c r="BH15" s="70"/>
      <c r="BI15" s="70"/>
      <c r="BJ15" s="70"/>
      <c r="BK15" s="74"/>
    </row>
    <row r="16" spans="2:64" x14ac:dyDescent="0.3">
      <c r="B16" s="25" t="s">
        <v>67</v>
      </c>
      <c r="C16" s="54">
        <f>SUM(C17:C24)</f>
        <v>0.69</v>
      </c>
      <c r="D16" s="54">
        <f t="shared" ref="D16:BK16" si="4">SUM(D17:D24)</f>
        <v>0.40300000000000002</v>
      </c>
      <c r="E16" s="54">
        <f t="shared" si="4"/>
        <v>0.41600000000000004</v>
      </c>
      <c r="F16" s="54">
        <f t="shared" si="4"/>
        <v>0.44800000000000001</v>
      </c>
      <c r="G16" s="54">
        <f t="shared" si="4"/>
        <v>0.44600000000000001</v>
      </c>
      <c r="H16" s="54">
        <f t="shared" si="4"/>
        <v>0.48099999999999998</v>
      </c>
      <c r="I16" s="54">
        <f t="shared" si="4"/>
        <v>0.46699999999999997</v>
      </c>
      <c r="J16" s="54">
        <f t="shared" si="4"/>
        <v>0.47199999999999998</v>
      </c>
      <c r="K16" s="54">
        <f t="shared" si="4"/>
        <v>0.45200000000000001</v>
      </c>
      <c r="L16" s="54">
        <f t="shared" si="4"/>
        <v>0.47799999999999998</v>
      </c>
      <c r="M16" s="54">
        <f t="shared" si="4"/>
        <v>0.51200000000000001</v>
      </c>
      <c r="N16" s="54">
        <f t="shared" si="4"/>
        <v>0.53400000000000003</v>
      </c>
      <c r="O16" s="54">
        <f t="shared" si="4"/>
        <v>0.53500000000000003</v>
      </c>
      <c r="P16" s="54">
        <f t="shared" si="4"/>
        <v>0.54800000000000004</v>
      </c>
      <c r="Q16" s="54">
        <f t="shared" si="4"/>
        <v>0.51</v>
      </c>
      <c r="R16" s="54">
        <f t="shared" si="4"/>
        <v>0.505</v>
      </c>
      <c r="S16" s="54">
        <f t="shared" si="4"/>
        <v>0.47399999999999998</v>
      </c>
      <c r="T16" s="54">
        <f t="shared" si="4"/>
        <v>0.44</v>
      </c>
      <c r="U16" s="54">
        <f t="shared" si="4"/>
        <v>0.42400000000000004</v>
      </c>
      <c r="V16" s="54">
        <f t="shared" si="4"/>
        <v>0.38800000000000001</v>
      </c>
      <c r="W16" s="54">
        <f t="shared" si="4"/>
        <v>0.38300000000000001</v>
      </c>
      <c r="X16" s="54">
        <f t="shared" si="4"/>
        <v>0.37</v>
      </c>
      <c r="Y16" s="54">
        <f t="shared" si="4"/>
        <v>0.37</v>
      </c>
      <c r="Z16" s="54">
        <f t="shared" si="4"/>
        <v>0.34099999999999997</v>
      </c>
      <c r="AA16" s="54">
        <f t="shared" si="4"/>
        <v>0.30199999999999999</v>
      </c>
      <c r="AB16" s="54">
        <f t="shared" si="4"/>
        <v>0.309</v>
      </c>
      <c r="AC16" s="54">
        <f t="shared" si="4"/>
        <v>0.33500000000000002</v>
      </c>
      <c r="AD16" s="54">
        <f t="shared" si="4"/>
        <v>0.34299999999999997</v>
      </c>
      <c r="AE16" s="54">
        <f t="shared" si="4"/>
        <v>0.35599999999999998</v>
      </c>
      <c r="AF16" s="54">
        <f t="shared" si="4"/>
        <v>0.34599999999999997</v>
      </c>
      <c r="AG16" s="54">
        <f t="shared" si="4"/>
        <v>0.31900000000000001</v>
      </c>
      <c r="AH16" s="54">
        <f t="shared" si="4"/>
        <v>0.33300000000000002</v>
      </c>
      <c r="AI16" s="54">
        <f t="shared" si="4"/>
        <v>0.30099999999999999</v>
      </c>
      <c r="AJ16" s="54">
        <f t="shared" si="4"/>
        <v>0.307</v>
      </c>
      <c r="AK16" s="54">
        <f t="shared" si="4"/>
        <v>0.312</v>
      </c>
      <c r="AL16" s="54">
        <f t="shared" si="4"/>
        <v>0.315</v>
      </c>
      <c r="AM16" s="54">
        <f t="shared" si="4"/>
        <v>0.317</v>
      </c>
      <c r="AN16" s="54">
        <f t="shared" si="4"/>
        <v>0.318</v>
      </c>
      <c r="AO16" s="54">
        <f t="shared" si="4"/>
        <v>0.318</v>
      </c>
      <c r="AP16" s="54">
        <f t="shared" si="4"/>
        <v>0.31900000000000001</v>
      </c>
      <c r="AQ16" s="54">
        <f t="shared" si="4"/>
        <v>0.318</v>
      </c>
      <c r="AR16" s="54">
        <f t="shared" si="4"/>
        <v>0.318</v>
      </c>
      <c r="AS16" s="54">
        <f t="shared" si="4"/>
        <v>0.317</v>
      </c>
      <c r="AT16" s="54">
        <f t="shared" si="4"/>
        <v>0.316</v>
      </c>
      <c r="AU16" s="54">
        <f t="shared" si="4"/>
        <v>0.315</v>
      </c>
      <c r="AV16" s="54">
        <f t="shared" si="4"/>
        <v>0.314</v>
      </c>
      <c r="AW16" s="54">
        <f t="shared" si="4"/>
        <v>0.31300000000000006</v>
      </c>
      <c r="AX16" s="54">
        <f t="shared" si="4"/>
        <v>0.31200000000000006</v>
      </c>
      <c r="AY16" s="54">
        <f t="shared" si="4"/>
        <v>0.31100000000000005</v>
      </c>
      <c r="AZ16" s="54">
        <f t="shared" si="4"/>
        <v>0.30900000000000005</v>
      </c>
      <c r="BA16" s="54">
        <f t="shared" si="4"/>
        <v>0.30800000000000005</v>
      </c>
      <c r="BB16" s="78">
        <f t="shared" si="4"/>
        <v>0.30715796775123927</v>
      </c>
      <c r="BC16" s="78">
        <f t="shared" si="4"/>
        <v>0.3064189560380588</v>
      </c>
      <c r="BD16" s="78">
        <f t="shared" si="4"/>
        <v>0.30577682137731499</v>
      </c>
      <c r="BE16" s="78">
        <f t="shared" si="4"/>
        <v>0.30522579590455606</v>
      </c>
      <c r="BF16" s="78">
        <f t="shared" si="4"/>
        <v>0.30476046443555471</v>
      </c>
      <c r="BG16" s="78">
        <f t="shared" si="4"/>
        <v>0.30437574292873609</v>
      </c>
      <c r="BH16" s="78">
        <f t="shared" si="4"/>
        <v>0.30406685826294666</v>
      </c>
      <c r="BI16" s="78">
        <f t="shared" si="4"/>
        <v>0.30382932925023359</v>
      </c>
      <c r="BJ16" s="78">
        <f t="shared" si="4"/>
        <v>0.30365894880821021</v>
      </c>
      <c r="BK16" s="78">
        <f t="shared" si="4"/>
        <v>0.30355176722119009</v>
      </c>
    </row>
    <row r="17" spans="2:64" x14ac:dyDescent="0.3">
      <c r="B17" s="23" t="s">
        <v>71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</v>
      </c>
      <c r="AY17" s="32">
        <v>0</v>
      </c>
      <c r="AZ17" s="32">
        <v>0</v>
      </c>
      <c r="BA17" s="32">
        <v>0</v>
      </c>
      <c r="BB17" s="74" t="str">
        <f>IFERROR(BA17*(1+$BL17),"")</f>
        <v/>
      </c>
      <c r="BC17" s="74" t="str">
        <f t="shared" ref="BC17:BK17" si="5">IFERROR(BB17*(1+$BL17),"")</f>
        <v/>
      </c>
      <c r="BD17" s="74" t="str">
        <f t="shared" si="5"/>
        <v/>
      </c>
      <c r="BE17" s="74" t="str">
        <f t="shared" si="5"/>
        <v/>
      </c>
      <c r="BF17" s="74" t="str">
        <f t="shared" si="5"/>
        <v/>
      </c>
      <c r="BG17" s="74" t="str">
        <f t="shared" si="5"/>
        <v/>
      </c>
      <c r="BH17" s="74" t="str">
        <f t="shared" si="5"/>
        <v/>
      </c>
      <c r="BI17" s="74" t="str">
        <f t="shared" si="5"/>
        <v/>
      </c>
      <c r="BJ17" s="74" t="str">
        <f t="shared" si="5"/>
        <v/>
      </c>
      <c r="BK17" s="74" t="str">
        <f t="shared" si="5"/>
        <v/>
      </c>
      <c r="BL17" s="75" t="str">
        <f>IFERROR((BA17/AV17)^(1/5)-1,"")</f>
        <v/>
      </c>
    </row>
    <row r="18" spans="2:64" x14ac:dyDescent="0.3">
      <c r="B18" s="23" t="s">
        <v>72</v>
      </c>
      <c r="C18" s="32">
        <v>0.60299999999999998</v>
      </c>
      <c r="D18" s="32">
        <v>0.309</v>
      </c>
      <c r="E18" s="32">
        <v>0.315</v>
      </c>
      <c r="F18" s="32">
        <v>0.34</v>
      </c>
      <c r="G18" s="32">
        <v>0.32200000000000001</v>
      </c>
      <c r="H18" s="32">
        <v>0.32600000000000001</v>
      </c>
      <c r="I18" s="32">
        <v>0.32200000000000001</v>
      </c>
      <c r="J18" s="32">
        <v>0.32100000000000001</v>
      </c>
      <c r="K18" s="32">
        <v>0.316</v>
      </c>
      <c r="L18" s="32">
        <v>0.32900000000000001</v>
      </c>
      <c r="M18" s="32">
        <v>0.33700000000000002</v>
      </c>
      <c r="N18" s="32">
        <v>0.34</v>
      </c>
      <c r="O18" s="32">
        <v>0.34</v>
      </c>
      <c r="P18" s="32">
        <v>0.34799999999999998</v>
      </c>
      <c r="Q18" s="32">
        <v>0.29699999999999999</v>
      </c>
      <c r="R18" s="32">
        <v>0.28100000000000003</v>
      </c>
      <c r="S18" s="32">
        <v>0.25600000000000001</v>
      </c>
      <c r="T18" s="32">
        <v>0.23100000000000001</v>
      </c>
      <c r="U18" s="32">
        <v>0.22800000000000001</v>
      </c>
      <c r="V18" s="32">
        <v>0.20100000000000001</v>
      </c>
      <c r="W18" s="32">
        <v>0.19500000000000001</v>
      </c>
      <c r="X18" s="32">
        <v>0.17699999999999999</v>
      </c>
      <c r="Y18" s="32">
        <v>0.17599999999999999</v>
      </c>
      <c r="Z18" s="32">
        <v>0.155</v>
      </c>
      <c r="AA18" s="32">
        <v>0.13</v>
      </c>
      <c r="AB18" s="32">
        <v>0.11799999999999999</v>
      </c>
      <c r="AC18" s="32">
        <v>0.104</v>
      </c>
      <c r="AD18" s="32">
        <v>0.10100000000000001</v>
      </c>
      <c r="AE18" s="32">
        <v>0.10100000000000001</v>
      </c>
      <c r="AF18" s="32">
        <v>9.6000000000000002E-2</v>
      </c>
      <c r="AG18" s="32">
        <v>8.4000000000000005E-2</v>
      </c>
      <c r="AH18" s="32">
        <v>7.4999999999999997E-2</v>
      </c>
      <c r="AI18" s="32">
        <v>7.9000000000000001E-2</v>
      </c>
      <c r="AJ18" s="32">
        <v>7.3999999999999996E-2</v>
      </c>
      <c r="AK18" s="32">
        <v>7.0000000000000007E-2</v>
      </c>
      <c r="AL18" s="32">
        <v>6.6000000000000003E-2</v>
      </c>
      <c r="AM18" s="32">
        <v>6.2E-2</v>
      </c>
      <c r="AN18" s="32">
        <v>5.8999999999999997E-2</v>
      </c>
      <c r="AO18" s="32">
        <v>5.5E-2</v>
      </c>
      <c r="AP18" s="32">
        <v>5.1999999999999998E-2</v>
      </c>
      <c r="AQ18" s="32">
        <v>4.9000000000000002E-2</v>
      </c>
      <c r="AR18" s="32">
        <v>4.5999999999999999E-2</v>
      </c>
      <c r="AS18" s="32">
        <v>4.3999999999999997E-2</v>
      </c>
      <c r="AT18" s="32">
        <v>4.1000000000000002E-2</v>
      </c>
      <c r="AU18" s="32">
        <v>3.9E-2</v>
      </c>
      <c r="AV18" s="32">
        <v>3.6999999999999998E-2</v>
      </c>
      <c r="AW18" s="32">
        <v>3.5000000000000003E-2</v>
      </c>
      <c r="AX18" s="32">
        <v>3.3000000000000002E-2</v>
      </c>
      <c r="AY18" s="32">
        <v>3.1E-2</v>
      </c>
      <c r="AZ18" s="32">
        <v>2.9000000000000001E-2</v>
      </c>
      <c r="BA18" s="32">
        <v>2.7E-2</v>
      </c>
      <c r="BB18" s="74">
        <f>IFERROR(BA18*(1+$BL18),"")</f>
        <v>2.5351062862583623E-2</v>
      </c>
      <c r="BC18" s="74">
        <f t="shared" ref="BC18:BK18" si="6">IFERROR(BB18*(1+$BL18),"")</f>
        <v>2.3802829194913576E-2</v>
      </c>
      <c r="BD18" s="74">
        <f t="shared" si="6"/>
        <v>2.2349148860281286E-2</v>
      </c>
      <c r="BE18" s="74">
        <f t="shared" si="6"/>
        <v>2.0984247321564075E-2</v>
      </c>
      <c r="BF18" s="74">
        <f t="shared" si="6"/>
        <v>1.9702702702702697E-2</v>
      </c>
      <c r="BG18" s="74">
        <f t="shared" si="6"/>
        <v>1.849942425107453E-2</v>
      </c>
      <c r="BH18" s="74">
        <f t="shared" si="6"/>
        <v>1.7369632115207197E-2</v>
      </c>
      <c r="BI18" s="74">
        <f t="shared" si="6"/>
        <v>1.6308838357502554E-2</v>
      </c>
      <c r="BJ18" s="74">
        <f t="shared" si="6"/>
        <v>1.5312829126546751E-2</v>
      </c>
      <c r="BK18" s="74">
        <f t="shared" si="6"/>
        <v>1.4377647918188449E-2</v>
      </c>
      <c r="BL18" s="76">
        <f t="shared" ref="BL18:BL24" si="7">IFERROR((BA18/AV18)^(1/5)-1,"")</f>
        <v>-6.1071745830236224E-2</v>
      </c>
    </row>
    <row r="19" spans="2:64" x14ac:dyDescent="0.3">
      <c r="B19" s="23" t="s">
        <v>73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74" t="str">
        <f t="shared" ref="BB19:BK19" si="8">IFERROR(BA19*(1+$BL19),"")</f>
        <v/>
      </c>
      <c r="BC19" s="74" t="str">
        <f t="shared" si="8"/>
        <v/>
      </c>
      <c r="BD19" s="74" t="str">
        <f t="shared" si="8"/>
        <v/>
      </c>
      <c r="BE19" s="74" t="str">
        <f t="shared" si="8"/>
        <v/>
      </c>
      <c r="BF19" s="74" t="str">
        <f t="shared" si="8"/>
        <v/>
      </c>
      <c r="BG19" s="74" t="str">
        <f t="shared" si="8"/>
        <v/>
      </c>
      <c r="BH19" s="74" t="str">
        <f t="shared" si="8"/>
        <v/>
      </c>
      <c r="BI19" s="74" t="str">
        <f t="shared" si="8"/>
        <v/>
      </c>
      <c r="BJ19" s="74" t="str">
        <f t="shared" si="8"/>
        <v/>
      </c>
      <c r="BK19" s="74" t="str">
        <f t="shared" si="8"/>
        <v/>
      </c>
      <c r="BL19" s="76" t="str">
        <f t="shared" si="7"/>
        <v/>
      </c>
    </row>
    <row r="20" spans="2:64" x14ac:dyDescent="0.3">
      <c r="B20" s="23" t="s">
        <v>181</v>
      </c>
      <c r="C20" s="32">
        <v>8.6999999999999994E-2</v>
      </c>
      <c r="D20" s="32">
        <v>9.4E-2</v>
      </c>
      <c r="E20" s="32">
        <v>0.10100000000000001</v>
      </c>
      <c r="F20" s="32">
        <v>0.108</v>
      </c>
      <c r="G20" s="32">
        <v>0.124</v>
      </c>
      <c r="H20" s="32">
        <v>0.155</v>
      </c>
      <c r="I20" s="32">
        <v>0.14499999999999999</v>
      </c>
      <c r="J20" s="32">
        <v>0.151</v>
      </c>
      <c r="K20" s="32">
        <v>0.13600000000000001</v>
      </c>
      <c r="L20" s="32">
        <v>0.14899999999999999</v>
      </c>
      <c r="M20" s="32">
        <v>0.17499999999999999</v>
      </c>
      <c r="N20" s="32">
        <v>0.19400000000000001</v>
      </c>
      <c r="O20" s="32">
        <v>0.19500000000000001</v>
      </c>
      <c r="P20" s="32">
        <v>0.2</v>
      </c>
      <c r="Q20" s="32">
        <v>0.21299999999999999</v>
      </c>
      <c r="R20" s="32">
        <v>0.224</v>
      </c>
      <c r="S20" s="32">
        <v>0.218</v>
      </c>
      <c r="T20" s="32">
        <v>0.20899999999999999</v>
      </c>
      <c r="U20" s="32">
        <v>0.19600000000000001</v>
      </c>
      <c r="V20" s="32">
        <v>0.187</v>
      </c>
      <c r="W20" s="32">
        <v>0.188</v>
      </c>
      <c r="X20" s="32">
        <v>0.193</v>
      </c>
      <c r="Y20" s="32">
        <v>0.19400000000000001</v>
      </c>
      <c r="Z20" s="32">
        <v>0.186</v>
      </c>
      <c r="AA20" s="32">
        <v>0.17199999999999999</v>
      </c>
      <c r="AB20" s="32">
        <v>0.191</v>
      </c>
      <c r="AC20" s="32">
        <v>0.23100000000000001</v>
      </c>
      <c r="AD20" s="32">
        <v>0.24199999999999999</v>
      </c>
      <c r="AE20" s="32">
        <v>0.255</v>
      </c>
      <c r="AF20" s="32">
        <v>0.25</v>
      </c>
      <c r="AG20" s="32">
        <v>0.23499999999999999</v>
      </c>
      <c r="AH20" s="32">
        <v>0.25800000000000001</v>
      </c>
      <c r="AI20" s="32">
        <v>0.222</v>
      </c>
      <c r="AJ20" s="32">
        <v>0.23300000000000001</v>
      </c>
      <c r="AK20" s="32">
        <v>0.24199999999999999</v>
      </c>
      <c r="AL20" s="32">
        <v>0.249</v>
      </c>
      <c r="AM20" s="32">
        <v>0.255</v>
      </c>
      <c r="AN20" s="32">
        <v>0.25900000000000001</v>
      </c>
      <c r="AO20" s="32">
        <v>0.26300000000000001</v>
      </c>
      <c r="AP20" s="32">
        <v>0.26700000000000002</v>
      </c>
      <c r="AQ20" s="32">
        <v>0.26900000000000002</v>
      </c>
      <c r="AR20" s="32">
        <v>0.27200000000000002</v>
      </c>
      <c r="AS20" s="32">
        <v>0.27300000000000002</v>
      </c>
      <c r="AT20" s="32">
        <v>0.27500000000000002</v>
      </c>
      <c r="AU20" s="32">
        <v>0.27600000000000002</v>
      </c>
      <c r="AV20" s="32">
        <v>0.27700000000000002</v>
      </c>
      <c r="AW20" s="32">
        <v>0.27800000000000002</v>
      </c>
      <c r="AX20" s="32">
        <v>0.27900000000000003</v>
      </c>
      <c r="AY20" s="32">
        <v>0.28000000000000003</v>
      </c>
      <c r="AZ20" s="32">
        <v>0.28000000000000003</v>
      </c>
      <c r="BA20" s="32">
        <v>0.28100000000000003</v>
      </c>
      <c r="BB20" s="74">
        <f t="shared" ref="BB20:BK20" si="9">IFERROR(BA20*(1+$BL20),"")</f>
        <v>0.28180690488865567</v>
      </c>
      <c r="BC20" s="74">
        <f t="shared" si="9"/>
        <v>0.28261612684314524</v>
      </c>
      <c r="BD20" s="74">
        <f t="shared" si="9"/>
        <v>0.28342767251703371</v>
      </c>
      <c r="BE20" s="74">
        <f t="shared" si="9"/>
        <v>0.284241548582992</v>
      </c>
      <c r="BF20" s="74">
        <f t="shared" si="9"/>
        <v>0.28505776173285202</v>
      </c>
      <c r="BG20" s="74">
        <f t="shared" si="9"/>
        <v>0.28587631867766156</v>
      </c>
      <c r="BH20" s="74">
        <f t="shared" si="9"/>
        <v>0.28669722614773946</v>
      </c>
      <c r="BI20" s="74">
        <f t="shared" si="9"/>
        <v>0.28752049089273102</v>
      </c>
      <c r="BJ20" s="74">
        <f t="shared" si="9"/>
        <v>0.28834611968166346</v>
      </c>
      <c r="BK20" s="74">
        <f t="shared" si="9"/>
        <v>0.28917411930300163</v>
      </c>
      <c r="BL20" s="76">
        <f t="shared" si="7"/>
        <v>2.8715476464613587E-3</v>
      </c>
    </row>
    <row r="21" spans="2:64" x14ac:dyDescent="0.3">
      <c r="B21" s="23" t="s">
        <v>182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  <c r="AY21" s="32">
        <v>0</v>
      </c>
      <c r="AZ21" s="32">
        <v>0</v>
      </c>
      <c r="BA21" s="32">
        <v>0</v>
      </c>
      <c r="BB21" s="74" t="str">
        <f t="shared" ref="BB21:BK21" si="10">IFERROR(BA21*(1+$BL21),"")</f>
        <v/>
      </c>
      <c r="BC21" s="74" t="str">
        <f t="shared" si="10"/>
        <v/>
      </c>
      <c r="BD21" s="74" t="str">
        <f t="shared" si="10"/>
        <v/>
      </c>
      <c r="BE21" s="74" t="str">
        <f t="shared" si="10"/>
        <v/>
      </c>
      <c r="BF21" s="74" t="str">
        <f t="shared" si="10"/>
        <v/>
      </c>
      <c r="BG21" s="74" t="str">
        <f t="shared" si="10"/>
        <v/>
      </c>
      <c r="BH21" s="74" t="str">
        <f t="shared" si="10"/>
        <v/>
      </c>
      <c r="BI21" s="74" t="str">
        <f t="shared" si="10"/>
        <v/>
      </c>
      <c r="BJ21" s="74" t="str">
        <f t="shared" si="10"/>
        <v/>
      </c>
      <c r="BK21" s="74" t="str">
        <f t="shared" si="10"/>
        <v/>
      </c>
      <c r="BL21" s="76" t="str">
        <f t="shared" si="7"/>
        <v/>
      </c>
    </row>
    <row r="22" spans="2:64" x14ac:dyDescent="0.3">
      <c r="B22" s="23" t="s">
        <v>75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</v>
      </c>
      <c r="AW22" s="32">
        <v>0</v>
      </c>
      <c r="AX22" s="32">
        <v>0</v>
      </c>
      <c r="AY22" s="32">
        <v>0</v>
      </c>
      <c r="AZ22" s="32">
        <v>0</v>
      </c>
      <c r="BA22" s="32">
        <v>0</v>
      </c>
      <c r="BB22" s="74" t="str">
        <f t="shared" ref="BB22:BK22" si="11">IFERROR(BA22*(1+$BL22),"")</f>
        <v/>
      </c>
      <c r="BC22" s="74" t="str">
        <f t="shared" si="11"/>
        <v/>
      </c>
      <c r="BD22" s="74" t="str">
        <f t="shared" si="11"/>
        <v/>
      </c>
      <c r="BE22" s="74" t="str">
        <f t="shared" si="11"/>
        <v/>
      </c>
      <c r="BF22" s="74" t="str">
        <f t="shared" si="11"/>
        <v/>
      </c>
      <c r="BG22" s="74" t="str">
        <f t="shared" si="11"/>
        <v/>
      </c>
      <c r="BH22" s="74" t="str">
        <f t="shared" si="11"/>
        <v/>
      </c>
      <c r="BI22" s="74" t="str">
        <f t="shared" si="11"/>
        <v/>
      </c>
      <c r="BJ22" s="74" t="str">
        <f t="shared" si="11"/>
        <v/>
      </c>
      <c r="BK22" s="74" t="str">
        <f t="shared" si="11"/>
        <v/>
      </c>
      <c r="BL22" s="76" t="str">
        <f t="shared" si="7"/>
        <v/>
      </c>
    </row>
    <row r="23" spans="2:64" x14ac:dyDescent="0.3">
      <c r="B23" s="23" t="s">
        <v>77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32">
        <v>0</v>
      </c>
      <c r="BA23" s="32">
        <v>0</v>
      </c>
      <c r="BB23" s="74" t="str">
        <f t="shared" ref="BB23:BK23" si="12">IFERROR(BA23*(1+$BL23),"")</f>
        <v/>
      </c>
      <c r="BC23" s="74" t="str">
        <f t="shared" si="12"/>
        <v/>
      </c>
      <c r="BD23" s="74" t="str">
        <f t="shared" si="12"/>
        <v/>
      </c>
      <c r="BE23" s="74" t="str">
        <f t="shared" si="12"/>
        <v/>
      </c>
      <c r="BF23" s="74" t="str">
        <f t="shared" si="12"/>
        <v/>
      </c>
      <c r="BG23" s="74" t="str">
        <f t="shared" si="12"/>
        <v/>
      </c>
      <c r="BH23" s="74" t="str">
        <f t="shared" si="12"/>
        <v/>
      </c>
      <c r="BI23" s="74" t="str">
        <f t="shared" si="12"/>
        <v/>
      </c>
      <c r="BJ23" s="74" t="str">
        <f t="shared" si="12"/>
        <v/>
      </c>
      <c r="BK23" s="74" t="str">
        <f t="shared" si="12"/>
        <v/>
      </c>
      <c r="BL23" s="76" t="str">
        <f t="shared" si="7"/>
        <v/>
      </c>
    </row>
    <row r="24" spans="2:64" x14ac:dyDescent="0.3">
      <c r="B24" s="23" t="s">
        <v>63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</v>
      </c>
      <c r="AE24" s="32">
        <v>0</v>
      </c>
      <c r="AF24" s="32">
        <v>0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0</v>
      </c>
      <c r="AW24" s="32">
        <v>0</v>
      </c>
      <c r="AX24" s="32">
        <v>0</v>
      </c>
      <c r="AY24" s="32">
        <v>0</v>
      </c>
      <c r="AZ24" s="32">
        <v>0</v>
      </c>
      <c r="BA24" s="32">
        <v>0</v>
      </c>
      <c r="BB24" s="74" t="str">
        <f t="shared" ref="BB24:BK24" si="13">IFERROR(BA24*(1+$BL24),"")</f>
        <v/>
      </c>
      <c r="BC24" s="74" t="str">
        <f t="shared" si="13"/>
        <v/>
      </c>
      <c r="BD24" s="74" t="str">
        <f t="shared" si="13"/>
        <v/>
      </c>
      <c r="BE24" s="74" t="str">
        <f t="shared" si="13"/>
        <v/>
      </c>
      <c r="BF24" s="74" t="str">
        <f t="shared" si="13"/>
        <v/>
      </c>
      <c r="BG24" s="74" t="str">
        <f t="shared" si="13"/>
        <v/>
      </c>
      <c r="BH24" s="74" t="str">
        <f t="shared" si="13"/>
        <v/>
      </c>
      <c r="BI24" s="74" t="str">
        <f t="shared" si="13"/>
        <v/>
      </c>
      <c r="BJ24" s="74" t="str">
        <f t="shared" si="13"/>
        <v/>
      </c>
      <c r="BK24" s="74" t="str">
        <f t="shared" si="13"/>
        <v/>
      </c>
      <c r="BL24" s="76" t="str">
        <f t="shared" si="7"/>
        <v/>
      </c>
    </row>
    <row r="25" spans="2:64" x14ac:dyDescent="0.3">
      <c r="B25" s="23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70"/>
      <c r="BC25" s="70"/>
      <c r="BD25" s="70"/>
      <c r="BE25" s="70"/>
      <c r="BF25" s="70"/>
      <c r="BG25" s="70"/>
      <c r="BH25" s="70"/>
      <c r="BI25" s="70"/>
      <c r="BJ25" s="70"/>
      <c r="BK25" s="74"/>
    </row>
    <row r="26" spans="2:64" x14ac:dyDescent="0.3">
      <c r="B26" s="25" t="s">
        <v>68</v>
      </c>
      <c r="C26" s="54">
        <f>SUM(C27:C34)</f>
        <v>1.587</v>
      </c>
      <c r="D26" s="54">
        <f t="shared" ref="D26:BK26" si="14">SUM(D27:D34)</f>
        <v>0.34799999999999998</v>
      </c>
      <c r="E26" s="54">
        <f t="shared" si="14"/>
        <v>0.38400000000000001</v>
      </c>
      <c r="F26" s="54">
        <f t="shared" si="14"/>
        <v>1.4390000000000001</v>
      </c>
      <c r="G26" s="54">
        <f t="shared" si="14"/>
        <v>1.2230000000000001</v>
      </c>
      <c r="H26" s="54">
        <f t="shared" si="14"/>
        <v>1.212</v>
      </c>
      <c r="I26" s="54">
        <f t="shared" si="14"/>
        <v>0.66200000000000003</v>
      </c>
      <c r="J26" s="54">
        <f t="shared" si="14"/>
        <v>0.86599999999999999</v>
      </c>
      <c r="K26" s="54">
        <f t="shared" si="14"/>
        <v>0.74199999999999999</v>
      </c>
      <c r="L26" s="54">
        <f t="shared" si="14"/>
        <v>0.70699999999999996</v>
      </c>
      <c r="M26" s="54">
        <f t="shared" si="14"/>
        <v>0.92800000000000005</v>
      </c>
      <c r="N26" s="54">
        <f t="shared" si="14"/>
        <v>0.83699999999999997</v>
      </c>
      <c r="O26" s="54">
        <f t="shared" si="14"/>
        <v>0.97299999999999998</v>
      </c>
      <c r="P26" s="54">
        <f t="shared" si="14"/>
        <v>1.0129999999999999</v>
      </c>
      <c r="Q26" s="54">
        <f t="shared" si="14"/>
        <v>0.96499999999999997</v>
      </c>
      <c r="R26" s="54">
        <f t="shared" si="14"/>
        <v>0.93</v>
      </c>
      <c r="S26" s="54">
        <f t="shared" si="14"/>
        <v>0.90100000000000002</v>
      </c>
      <c r="T26" s="54">
        <f t="shared" si="14"/>
        <v>0.88100000000000001</v>
      </c>
      <c r="U26" s="54">
        <f t="shared" si="14"/>
        <v>0.89200000000000002</v>
      </c>
      <c r="V26" s="54">
        <f t="shared" si="14"/>
        <v>0.82399999999999995</v>
      </c>
      <c r="W26" s="54">
        <f t="shared" si="14"/>
        <v>0.77100000000000002</v>
      </c>
      <c r="X26" s="54">
        <f t="shared" si="14"/>
        <v>0.76900000000000002</v>
      </c>
      <c r="Y26" s="54">
        <f t="shared" si="14"/>
        <v>0.73099999999999998</v>
      </c>
      <c r="Z26" s="54">
        <f t="shared" si="14"/>
        <v>0.48299999999999998</v>
      </c>
      <c r="AA26" s="54">
        <f t="shared" si="14"/>
        <v>0.34599999999999997</v>
      </c>
      <c r="AB26" s="54">
        <f t="shared" si="14"/>
        <v>0.56200000000000006</v>
      </c>
      <c r="AC26" s="54">
        <f t="shared" si="14"/>
        <v>0.48299999999999998</v>
      </c>
      <c r="AD26" s="54">
        <f t="shared" si="14"/>
        <v>0.45400000000000001</v>
      </c>
      <c r="AE26" s="54">
        <f t="shared" si="14"/>
        <v>0.34699999999999998</v>
      </c>
      <c r="AF26" s="54">
        <f t="shared" si="14"/>
        <v>0.41</v>
      </c>
      <c r="AG26" s="54">
        <f t="shared" si="14"/>
        <v>0.33700000000000002</v>
      </c>
      <c r="AH26" s="54">
        <f t="shared" si="14"/>
        <v>0.42899999999999999</v>
      </c>
      <c r="AI26" s="54">
        <f t="shared" si="14"/>
        <v>0.41399999999999998</v>
      </c>
      <c r="AJ26" s="54">
        <f t="shared" si="14"/>
        <v>0.40500000000000003</v>
      </c>
      <c r="AK26" s="54">
        <f t="shared" si="14"/>
        <v>0.40200000000000002</v>
      </c>
      <c r="AL26" s="54">
        <f t="shared" si="14"/>
        <v>0.39800000000000002</v>
      </c>
      <c r="AM26" s="54">
        <f t="shared" si="14"/>
        <v>0.39300000000000002</v>
      </c>
      <c r="AN26" s="54">
        <f t="shared" si="14"/>
        <v>0.38700000000000001</v>
      </c>
      <c r="AO26" s="54">
        <f t="shared" si="14"/>
        <v>0.38200000000000001</v>
      </c>
      <c r="AP26" s="54">
        <f t="shared" si="14"/>
        <v>0.377</v>
      </c>
      <c r="AQ26" s="54">
        <f t="shared" si="14"/>
        <v>0.373</v>
      </c>
      <c r="AR26" s="54">
        <f t="shared" si="14"/>
        <v>0.36899999999999999</v>
      </c>
      <c r="AS26" s="54">
        <f t="shared" si="14"/>
        <v>0.36499999999999999</v>
      </c>
      <c r="AT26" s="54">
        <f t="shared" si="14"/>
        <v>0.36099999999999999</v>
      </c>
      <c r="AU26" s="54">
        <f t="shared" si="14"/>
        <v>0.35799999999999998</v>
      </c>
      <c r="AV26" s="54">
        <f t="shared" si="14"/>
        <v>0.35499999999999998</v>
      </c>
      <c r="AW26" s="54">
        <f t="shared" si="14"/>
        <v>0.35199999999999998</v>
      </c>
      <c r="AX26" s="54">
        <f t="shared" si="14"/>
        <v>0.34899999999999998</v>
      </c>
      <c r="AY26" s="54">
        <f t="shared" si="14"/>
        <v>0.34599999999999997</v>
      </c>
      <c r="AZ26" s="54">
        <f t="shared" si="14"/>
        <v>0.34300000000000003</v>
      </c>
      <c r="BA26" s="54">
        <f t="shared" si="14"/>
        <v>0.34100000000000003</v>
      </c>
      <c r="BB26" s="78">
        <f t="shared" si="14"/>
        <v>0.33826715412385017</v>
      </c>
      <c r="BC26" s="78">
        <f t="shared" si="14"/>
        <v>0.33555627426706147</v>
      </c>
      <c r="BD26" s="78">
        <f t="shared" si="14"/>
        <v>0.33286718387155911</v>
      </c>
      <c r="BE26" s="78">
        <f t="shared" si="14"/>
        <v>0.33019970779840369</v>
      </c>
      <c r="BF26" s="78">
        <f t="shared" si="14"/>
        <v>0.32755367231638427</v>
      </c>
      <c r="BG26" s="78">
        <f t="shared" si="14"/>
        <v>0.32492890509070366</v>
      </c>
      <c r="BH26" s="78">
        <f t="shared" si="14"/>
        <v>0.32232523517175404</v>
      </c>
      <c r="BI26" s="78">
        <f t="shared" si="14"/>
        <v>0.31974249298398344</v>
      </c>
      <c r="BJ26" s="78">
        <f t="shared" si="14"/>
        <v>0.31718051031485112</v>
      </c>
      <c r="BK26" s="78">
        <f t="shared" si="14"/>
        <v>0.31463912030387203</v>
      </c>
    </row>
    <row r="27" spans="2:64" x14ac:dyDescent="0.3">
      <c r="B27" s="23" t="s">
        <v>71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32">
        <v>0</v>
      </c>
      <c r="AY27" s="32">
        <v>0</v>
      </c>
      <c r="AZ27" s="32">
        <v>0</v>
      </c>
      <c r="BA27" s="32">
        <v>0</v>
      </c>
      <c r="BB27" s="74" t="str">
        <f>IFERROR(BA27*(1+$BL27),"")</f>
        <v/>
      </c>
      <c r="BC27" s="74" t="str">
        <f t="shared" ref="BC27:BK27" si="15">IFERROR(BB27*(1+$BL27),"")</f>
        <v/>
      </c>
      <c r="BD27" s="74" t="str">
        <f t="shared" si="15"/>
        <v/>
      </c>
      <c r="BE27" s="74" t="str">
        <f t="shared" si="15"/>
        <v/>
      </c>
      <c r="BF27" s="74" t="str">
        <f t="shared" si="15"/>
        <v/>
      </c>
      <c r="BG27" s="74" t="str">
        <f t="shared" si="15"/>
        <v/>
      </c>
      <c r="BH27" s="74" t="str">
        <f t="shared" si="15"/>
        <v/>
      </c>
      <c r="BI27" s="74" t="str">
        <f t="shared" si="15"/>
        <v/>
      </c>
      <c r="BJ27" s="74" t="str">
        <f t="shared" si="15"/>
        <v/>
      </c>
      <c r="BK27" s="74" t="str">
        <f t="shared" si="15"/>
        <v/>
      </c>
      <c r="BL27" s="75" t="str">
        <f>IFERROR((BA27/AV27)^(1/5)-1,"")</f>
        <v/>
      </c>
    </row>
    <row r="28" spans="2:64" x14ac:dyDescent="0.3">
      <c r="B28" s="23" t="s">
        <v>72</v>
      </c>
      <c r="C28" s="32">
        <v>1.587</v>
      </c>
      <c r="D28" s="32">
        <v>0.34799999999999998</v>
      </c>
      <c r="E28" s="32">
        <v>0.38400000000000001</v>
      </c>
      <c r="F28" s="32">
        <v>1.4390000000000001</v>
      </c>
      <c r="G28" s="32">
        <v>1.2230000000000001</v>
      </c>
      <c r="H28" s="32">
        <v>1.212</v>
      </c>
      <c r="I28" s="32">
        <v>0.66200000000000003</v>
      </c>
      <c r="J28" s="32">
        <v>0.86599999999999999</v>
      </c>
      <c r="K28" s="32">
        <v>0.74199999999999999</v>
      </c>
      <c r="L28" s="32">
        <v>0.70699999999999996</v>
      </c>
      <c r="M28" s="32">
        <v>0.92800000000000005</v>
      </c>
      <c r="N28" s="32">
        <v>0.83699999999999997</v>
      </c>
      <c r="O28" s="32">
        <v>0.97299999999999998</v>
      </c>
      <c r="P28" s="32">
        <v>1.0129999999999999</v>
      </c>
      <c r="Q28" s="32">
        <v>0.96499999999999997</v>
      </c>
      <c r="R28" s="32">
        <v>0.93</v>
      </c>
      <c r="S28" s="32">
        <v>0.90100000000000002</v>
      </c>
      <c r="T28" s="32">
        <v>0.88100000000000001</v>
      </c>
      <c r="U28" s="32">
        <v>0.89200000000000002</v>
      </c>
      <c r="V28" s="32">
        <v>0.82399999999999995</v>
      </c>
      <c r="W28" s="32">
        <v>0.77100000000000002</v>
      </c>
      <c r="X28" s="32">
        <v>0.76900000000000002</v>
      </c>
      <c r="Y28" s="32">
        <v>0.73099999999999998</v>
      </c>
      <c r="Z28" s="32">
        <v>0.48299999999999998</v>
      </c>
      <c r="AA28" s="32">
        <v>0.34599999999999997</v>
      </c>
      <c r="AB28" s="32">
        <v>0.56200000000000006</v>
      </c>
      <c r="AC28" s="32">
        <v>0.48299999999999998</v>
      </c>
      <c r="AD28" s="32">
        <v>0.45400000000000001</v>
      </c>
      <c r="AE28" s="32">
        <v>0.34599999999999997</v>
      </c>
      <c r="AF28" s="32">
        <v>0.40899999999999997</v>
      </c>
      <c r="AG28" s="32">
        <v>0.33700000000000002</v>
      </c>
      <c r="AH28" s="32">
        <v>0.42799999999999999</v>
      </c>
      <c r="AI28" s="32">
        <v>0.41299999999999998</v>
      </c>
      <c r="AJ28" s="32">
        <v>0.40400000000000003</v>
      </c>
      <c r="AK28" s="32">
        <v>0.40100000000000002</v>
      </c>
      <c r="AL28" s="32">
        <v>0.39700000000000002</v>
      </c>
      <c r="AM28" s="32">
        <v>0.39200000000000002</v>
      </c>
      <c r="AN28" s="32">
        <v>0.38600000000000001</v>
      </c>
      <c r="AO28" s="32">
        <v>0.38100000000000001</v>
      </c>
      <c r="AP28" s="32">
        <v>0.376</v>
      </c>
      <c r="AQ28" s="32">
        <v>0.372</v>
      </c>
      <c r="AR28" s="32">
        <v>0.36799999999999999</v>
      </c>
      <c r="AS28" s="32">
        <v>0.36399999999999999</v>
      </c>
      <c r="AT28" s="32">
        <v>0.36</v>
      </c>
      <c r="AU28" s="32">
        <v>0.35699999999999998</v>
      </c>
      <c r="AV28" s="32">
        <v>0.35399999999999998</v>
      </c>
      <c r="AW28" s="32">
        <v>0.35099999999999998</v>
      </c>
      <c r="AX28" s="32">
        <v>0.34799999999999998</v>
      </c>
      <c r="AY28" s="32">
        <v>0.34499999999999997</v>
      </c>
      <c r="AZ28" s="32">
        <v>0.34200000000000003</v>
      </c>
      <c r="BA28" s="32">
        <v>0.34</v>
      </c>
      <c r="BB28" s="74">
        <f>IFERROR(BA28*(1+$BL28),"")</f>
        <v>0.33726715412385017</v>
      </c>
      <c r="BC28" s="74">
        <f t="shared" ref="BC28:BK28" si="16">IFERROR(BB28*(1+$BL28),"")</f>
        <v>0.33455627426706147</v>
      </c>
      <c r="BD28" s="74">
        <f t="shared" si="16"/>
        <v>0.33186718387155911</v>
      </c>
      <c r="BE28" s="74">
        <f t="shared" si="16"/>
        <v>0.32919970779840368</v>
      </c>
      <c r="BF28" s="74">
        <f t="shared" si="16"/>
        <v>0.32655367231638427</v>
      </c>
      <c r="BG28" s="74">
        <f t="shared" si="16"/>
        <v>0.32392890509070366</v>
      </c>
      <c r="BH28" s="74">
        <f t="shared" si="16"/>
        <v>0.32132523517175404</v>
      </c>
      <c r="BI28" s="74">
        <f t="shared" si="16"/>
        <v>0.31874249298398344</v>
      </c>
      <c r="BJ28" s="74">
        <f t="shared" si="16"/>
        <v>0.31618051031485112</v>
      </c>
      <c r="BK28" s="74">
        <f t="shared" si="16"/>
        <v>0.31363912030387203</v>
      </c>
      <c r="BL28" s="76">
        <f t="shared" ref="BL28:BL34" si="17">IFERROR((BA28/AV28)^(1/5)-1,"")</f>
        <v>-8.037781988675996E-3</v>
      </c>
    </row>
    <row r="29" spans="2:64" x14ac:dyDescent="0.3">
      <c r="B29" s="23" t="s">
        <v>73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1E-3</v>
      </c>
      <c r="AF29" s="32">
        <v>1E-3</v>
      </c>
      <c r="AG29" s="32">
        <v>0</v>
      </c>
      <c r="AH29" s="32">
        <v>1E-3</v>
      </c>
      <c r="AI29" s="32">
        <v>1E-3</v>
      </c>
      <c r="AJ29" s="32">
        <v>1E-3</v>
      </c>
      <c r="AK29" s="32">
        <v>1E-3</v>
      </c>
      <c r="AL29" s="32">
        <v>1E-3</v>
      </c>
      <c r="AM29" s="32">
        <v>1E-3</v>
      </c>
      <c r="AN29" s="32">
        <v>1E-3</v>
      </c>
      <c r="AO29" s="32">
        <v>1E-3</v>
      </c>
      <c r="AP29" s="32">
        <v>1E-3</v>
      </c>
      <c r="AQ29" s="32">
        <v>1E-3</v>
      </c>
      <c r="AR29" s="32">
        <v>1E-3</v>
      </c>
      <c r="AS29" s="32">
        <v>1E-3</v>
      </c>
      <c r="AT29" s="32">
        <v>1E-3</v>
      </c>
      <c r="AU29" s="32">
        <v>1E-3</v>
      </c>
      <c r="AV29" s="32">
        <v>1E-3</v>
      </c>
      <c r="AW29" s="32">
        <v>1E-3</v>
      </c>
      <c r="AX29" s="32">
        <v>1E-3</v>
      </c>
      <c r="AY29" s="32">
        <v>1E-3</v>
      </c>
      <c r="AZ29" s="32">
        <v>1E-3</v>
      </c>
      <c r="BA29" s="32">
        <v>1E-3</v>
      </c>
      <c r="BB29" s="74">
        <f t="shared" ref="BB29:BK29" si="18">IFERROR(BA29*(1+$BL29),"")</f>
        <v>1E-3</v>
      </c>
      <c r="BC29" s="74">
        <f t="shared" si="18"/>
        <v>1E-3</v>
      </c>
      <c r="BD29" s="74">
        <f t="shared" si="18"/>
        <v>1E-3</v>
      </c>
      <c r="BE29" s="74">
        <f t="shared" si="18"/>
        <v>1E-3</v>
      </c>
      <c r="BF29" s="74">
        <f t="shared" si="18"/>
        <v>1E-3</v>
      </c>
      <c r="BG29" s="74">
        <f t="shared" si="18"/>
        <v>1E-3</v>
      </c>
      <c r="BH29" s="74">
        <f t="shared" si="18"/>
        <v>1E-3</v>
      </c>
      <c r="BI29" s="74">
        <f t="shared" si="18"/>
        <v>1E-3</v>
      </c>
      <c r="BJ29" s="74">
        <f t="shared" si="18"/>
        <v>1E-3</v>
      </c>
      <c r="BK29" s="74">
        <f t="shared" si="18"/>
        <v>1E-3</v>
      </c>
      <c r="BL29" s="76">
        <f t="shared" si="17"/>
        <v>0</v>
      </c>
    </row>
    <row r="30" spans="2:64" x14ac:dyDescent="0.3">
      <c r="B30" s="23" t="s">
        <v>181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74" t="str">
        <f t="shared" ref="BB30:BK30" si="19">IFERROR(BA30*(1+$BL30),"")</f>
        <v/>
      </c>
      <c r="BC30" s="74" t="str">
        <f t="shared" si="19"/>
        <v/>
      </c>
      <c r="BD30" s="74" t="str">
        <f t="shared" si="19"/>
        <v/>
      </c>
      <c r="BE30" s="74" t="str">
        <f t="shared" si="19"/>
        <v/>
      </c>
      <c r="BF30" s="74" t="str">
        <f t="shared" si="19"/>
        <v/>
      </c>
      <c r="BG30" s="74" t="str">
        <f t="shared" si="19"/>
        <v/>
      </c>
      <c r="BH30" s="74" t="str">
        <f t="shared" si="19"/>
        <v/>
      </c>
      <c r="BI30" s="74" t="str">
        <f t="shared" si="19"/>
        <v/>
      </c>
      <c r="BJ30" s="74" t="str">
        <f t="shared" si="19"/>
        <v/>
      </c>
      <c r="BK30" s="74" t="str">
        <f t="shared" si="19"/>
        <v/>
      </c>
      <c r="BL30" s="76" t="str">
        <f t="shared" si="17"/>
        <v/>
      </c>
    </row>
    <row r="31" spans="2:64" x14ac:dyDescent="0.3">
      <c r="B31" s="23" t="s">
        <v>182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74" t="str">
        <f t="shared" ref="BB31:BK31" si="20">IFERROR(BA31*(1+$BL31),"")</f>
        <v/>
      </c>
      <c r="BC31" s="74" t="str">
        <f t="shared" si="20"/>
        <v/>
      </c>
      <c r="BD31" s="74" t="str">
        <f t="shared" si="20"/>
        <v/>
      </c>
      <c r="BE31" s="74" t="str">
        <f t="shared" si="20"/>
        <v/>
      </c>
      <c r="BF31" s="74" t="str">
        <f t="shared" si="20"/>
        <v/>
      </c>
      <c r="BG31" s="74" t="str">
        <f t="shared" si="20"/>
        <v/>
      </c>
      <c r="BH31" s="74" t="str">
        <f t="shared" si="20"/>
        <v/>
      </c>
      <c r="BI31" s="74" t="str">
        <f t="shared" si="20"/>
        <v/>
      </c>
      <c r="BJ31" s="74" t="str">
        <f t="shared" si="20"/>
        <v/>
      </c>
      <c r="BK31" s="74" t="str">
        <f t="shared" si="20"/>
        <v/>
      </c>
      <c r="BL31" s="76" t="str">
        <f t="shared" si="17"/>
        <v/>
      </c>
    </row>
    <row r="32" spans="2:64" x14ac:dyDescent="0.3">
      <c r="B32" s="23" t="s">
        <v>75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0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0</v>
      </c>
      <c r="AC32" s="32">
        <v>0</v>
      </c>
      <c r="AD32" s="32">
        <v>0</v>
      </c>
      <c r="AE32" s="32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0</v>
      </c>
      <c r="AW32" s="32">
        <v>0</v>
      </c>
      <c r="AX32" s="32">
        <v>0</v>
      </c>
      <c r="AY32" s="32">
        <v>0</v>
      </c>
      <c r="AZ32" s="32">
        <v>0</v>
      </c>
      <c r="BA32" s="32">
        <v>0</v>
      </c>
      <c r="BB32" s="74" t="str">
        <f t="shared" ref="BB32:BK32" si="21">IFERROR(BA32*(1+$BL32),"")</f>
        <v/>
      </c>
      <c r="BC32" s="74" t="str">
        <f t="shared" si="21"/>
        <v/>
      </c>
      <c r="BD32" s="74" t="str">
        <f t="shared" si="21"/>
        <v/>
      </c>
      <c r="BE32" s="74" t="str">
        <f t="shared" si="21"/>
        <v/>
      </c>
      <c r="BF32" s="74" t="str">
        <f t="shared" si="21"/>
        <v/>
      </c>
      <c r="BG32" s="74" t="str">
        <f t="shared" si="21"/>
        <v/>
      </c>
      <c r="BH32" s="74" t="str">
        <f t="shared" si="21"/>
        <v/>
      </c>
      <c r="BI32" s="74" t="str">
        <f t="shared" si="21"/>
        <v/>
      </c>
      <c r="BJ32" s="74" t="str">
        <f t="shared" si="21"/>
        <v/>
      </c>
      <c r="BK32" s="74" t="str">
        <f t="shared" si="21"/>
        <v/>
      </c>
      <c r="BL32" s="76" t="str">
        <f t="shared" si="17"/>
        <v/>
      </c>
    </row>
    <row r="33" spans="2:64" x14ac:dyDescent="0.3">
      <c r="B33" s="23" t="s">
        <v>77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</v>
      </c>
      <c r="AE33" s="32">
        <v>0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74" t="str">
        <f t="shared" ref="BB33:BK33" si="22">IFERROR(BA33*(1+$BL33),"")</f>
        <v/>
      </c>
      <c r="BC33" s="74" t="str">
        <f t="shared" si="22"/>
        <v/>
      </c>
      <c r="BD33" s="74" t="str">
        <f t="shared" si="22"/>
        <v/>
      </c>
      <c r="BE33" s="74" t="str">
        <f t="shared" si="22"/>
        <v/>
      </c>
      <c r="BF33" s="74" t="str">
        <f t="shared" si="22"/>
        <v/>
      </c>
      <c r="BG33" s="74" t="str">
        <f t="shared" si="22"/>
        <v/>
      </c>
      <c r="BH33" s="74" t="str">
        <f t="shared" si="22"/>
        <v/>
      </c>
      <c r="BI33" s="74" t="str">
        <f t="shared" si="22"/>
        <v/>
      </c>
      <c r="BJ33" s="74" t="str">
        <f t="shared" si="22"/>
        <v/>
      </c>
      <c r="BK33" s="74" t="str">
        <f t="shared" si="22"/>
        <v/>
      </c>
      <c r="BL33" s="76" t="str">
        <f t="shared" si="17"/>
        <v/>
      </c>
    </row>
    <row r="34" spans="2:64" x14ac:dyDescent="0.3">
      <c r="B34" s="23" t="s">
        <v>63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0</v>
      </c>
      <c r="AW34" s="32">
        <v>0</v>
      </c>
      <c r="AX34" s="32">
        <v>0</v>
      </c>
      <c r="AY34" s="32">
        <v>0</v>
      </c>
      <c r="AZ34" s="32">
        <v>0</v>
      </c>
      <c r="BA34" s="32">
        <v>0</v>
      </c>
      <c r="BB34" s="74" t="str">
        <f t="shared" ref="BB34:BK34" si="23">IFERROR(BA34*(1+$BL34),"")</f>
        <v/>
      </c>
      <c r="BC34" s="74" t="str">
        <f t="shared" si="23"/>
        <v/>
      </c>
      <c r="BD34" s="74" t="str">
        <f t="shared" si="23"/>
        <v/>
      </c>
      <c r="BE34" s="74" t="str">
        <f t="shared" si="23"/>
        <v/>
      </c>
      <c r="BF34" s="74" t="str">
        <f t="shared" si="23"/>
        <v/>
      </c>
      <c r="BG34" s="74" t="str">
        <f t="shared" si="23"/>
        <v/>
      </c>
      <c r="BH34" s="74" t="str">
        <f t="shared" si="23"/>
        <v/>
      </c>
      <c r="BI34" s="74" t="str">
        <f t="shared" si="23"/>
        <v/>
      </c>
      <c r="BJ34" s="74" t="str">
        <f t="shared" si="23"/>
        <v/>
      </c>
      <c r="BK34" s="74" t="str">
        <f t="shared" si="23"/>
        <v/>
      </c>
      <c r="BL34" s="76" t="str">
        <f t="shared" si="17"/>
        <v/>
      </c>
    </row>
    <row r="35" spans="2:64" x14ac:dyDescent="0.3">
      <c r="B35" s="23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70"/>
      <c r="BC35" s="70"/>
      <c r="BD35" s="70"/>
      <c r="BE35" s="70"/>
      <c r="BF35" s="70"/>
      <c r="BG35" s="70"/>
      <c r="BH35" s="70"/>
      <c r="BI35" s="70"/>
      <c r="BJ35" s="70"/>
      <c r="BK35" s="74"/>
    </row>
    <row r="36" spans="2:64" x14ac:dyDescent="0.3">
      <c r="B36" s="25" t="s">
        <v>69</v>
      </c>
      <c r="C36" s="54">
        <f>SUM(C37:C44)</f>
        <v>0.30199999999999999</v>
      </c>
      <c r="D36" s="54">
        <f t="shared" ref="D36:BK36" si="24">SUM(D37:D44)</f>
        <v>0.32900000000000001</v>
      </c>
      <c r="E36" s="54">
        <f t="shared" si="24"/>
        <v>0.38400000000000001</v>
      </c>
      <c r="F36" s="54">
        <f t="shared" si="24"/>
        <v>0.43</v>
      </c>
      <c r="G36" s="54">
        <f t="shared" si="24"/>
        <v>0.441</v>
      </c>
      <c r="H36" s="54">
        <f t="shared" si="24"/>
        <v>0.48699999999999999</v>
      </c>
      <c r="I36" s="54">
        <f t="shared" si="24"/>
        <v>0.505</v>
      </c>
      <c r="J36" s="54">
        <f t="shared" si="24"/>
        <v>0.57999999999999996</v>
      </c>
      <c r="K36" s="54">
        <f t="shared" si="24"/>
        <v>0.49399999999999999</v>
      </c>
      <c r="L36" s="54">
        <f t="shared" si="24"/>
        <v>0.47599999999999998</v>
      </c>
      <c r="M36" s="54">
        <f t="shared" si="24"/>
        <v>0.51600000000000001</v>
      </c>
      <c r="N36" s="54">
        <f t="shared" si="24"/>
        <v>0.47599999999999998</v>
      </c>
      <c r="O36" s="54">
        <f t="shared" si="24"/>
        <v>0.49099999999999999</v>
      </c>
      <c r="P36" s="54">
        <f t="shared" si="24"/>
        <v>0.504</v>
      </c>
      <c r="Q36" s="54">
        <f t="shared" si="24"/>
        <v>0.41799999999999998</v>
      </c>
      <c r="R36" s="54">
        <f t="shared" si="24"/>
        <v>0.379</v>
      </c>
      <c r="S36" s="54">
        <f t="shared" si="24"/>
        <v>0.35499999999999998</v>
      </c>
      <c r="T36" s="54">
        <f t="shared" si="24"/>
        <v>0.34799999999999998</v>
      </c>
      <c r="U36" s="54">
        <f t="shared" si="24"/>
        <v>0.36299999999999999</v>
      </c>
      <c r="V36" s="54">
        <f t="shared" si="24"/>
        <v>0.4</v>
      </c>
      <c r="W36" s="54">
        <f t="shared" si="24"/>
        <v>0.42199999999999999</v>
      </c>
      <c r="X36" s="54">
        <f t="shared" si="24"/>
        <v>0.44600000000000001</v>
      </c>
      <c r="Y36" s="54">
        <f t="shared" si="24"/>
        <v>0.44700000000000001</v>
      </c>
      <c r="Z36" s="54">
        <f t="shared" si="24"/>
        <v>0.48399999999999999</v>
      </c>
      <c r="AA36" s="54">
        <f t="shared" si="24"/>
        <v>0.52300000000000002</v>
      </c>
      <c r="AB36" s="54">
        <f t="shared" si="24"/>
        <v>0.53900000000000003</v>
      </c>
      <c r="AC36" s="54">
        <f t="shared" si="24"/>
        <v>0.61399999999999999</v>
      </c>
      <c r="AD36" s="54">
        <f t="shared" si="24"/>
        <v>0.61299999999999999</v>
      </c>
      <c r="AE36" s="54">
        <f t="shared" si="24"/>
        <v>0.59499999999999997</v>
      </c>
      <c r="AF36" s="54">
        <f t="shared" si="24"/>
        <v>0.61199999999999999</v>
      </c>
      <c r="AG36" s="54">
        <f t="shared" si="24"/>
        <v>0.58199999999999996</v>
      </c>
      <c r="AH36" s="54">
        <f t="shared" si="24"/>
        <v>0.68400000000000005</v>
      </c>
      <c r="AI36" s="54">
        <f t="shared" si="24"/>
        <v>0.64500000000000002</v>
      </c>
      <c r="AJ36" s="54">
        <f t="shared" si="24"/>
        <v>0.65800000000000003</v>
      </c>
      <c r="AK36" s="54">
        <f t="shared" si="24"/>
        <v>0.66400000000000003</v>
      </c>
      <c r="AL36" s="54">
        <f t="shared" si="24"/>
        <v>0.67600000000000005</v>
      </c>
      <c r="AM36" s="54">
        <f t="shared" si="24"/>
        <v>0.68400000000000005</v>
      </c>
      <c r="AN36" s="54">
        <f t="shared" si="24"/>
        <v>0.69099999999999995</v>
      </c>
      <c r="AO36" s="54">
        <f t="shared" si="24"/>
        <v>0.69799999999999995</v>
      </c>
      <c r="AP36" s="54">
        <f t="shared" si="24"/>
        <v>0.70399999999999996</v>
      </c>
      <c r="AQ36" s="54">
        <f t="shared" si="24"/>
        <v>0.71099999999999997</v>
      </c>
      <c r="AR36" s="54">
        <f t="shared" si="24"/>
        <v>0.71599999999999997</v>
      </c>
      <c r="AS36" s="54">
        <f t="shared" si="24"/>
        <v>0.72199999999999998</v>
      </c>
      <c r="AT36" s="54">
        <f t="shared" si="24"/>
        <v>0.72699999999999998</v>
      </c>
      <c r="AU36" s="54">
        <f t="shared" si="24"/>
        <v>0.73199999999999998</v>
      </c>
      <c r="AV36" s="54">
        <f t="shared" si="24"/>
        <v>0.73599999999999999</v>
      </c>
      <c r="AW36" s="54">
        <f t="shared" si="24"/>
        <v>0.74099999999999999</v>
      </c>
      <c r="AX36" s="54">
        <f t="shared" si="24"/>
        <v>0.745</v>
      </c>
      <c r="AY36" s="54">
        <f t="shared" si="24"/>
        <v>0.75</v>
      </c>
      <c r="AZ36" s="54">
        <f t="shared" si="24"/>
        <v>0.754</v>
      </c>
      <c r="BA36" s="54">
        <f t="shared" si="24"/>
        <v>0.75700000000000001</v>
      </c>
      <c r="BB36" s="78">
        <f t="shared" si="24"/>
        <v>0.76127136200625878</v>
      </c>
      <c r="BC36" s="78">
        <f t="shared" si="24"/>
        <v>0.76556682511342711</v>
      </c>
      <c r="BD36" s="78">
        <f t="shared" si="24"/>
        <v>0.76988652531163271</v>
      </c>
      <c r="BE36" s="78">
        <f t="shared" si="24"/>
        <v>0.77423059935832583</v>
      </c>
      <c r="BF36" s="78">
        <f t="shared" si="24"/>
        <v>0.7785991847826087</v>
      </c>
      <c r="BG36" s="78">
        <f t="shared" si="24"/>
        <v>0.78299241988958945</v>
      </c>
      <c r="BH36" s="78">
        <f t="shared" si="24"/>
        <v>0.78741044376476121</v>
      </c>
      <c r="BI36" s="78">
        <f t="shared" si="24"/>
        <v>0.79185339627840479</v>
      </c>
      <c r="BJ36" s="78">
        <f t="shared" si="24"/>
        <v>0.79632141809001711</v>
      </c>
      <c r="BK36" s="78">
        <f t="shared" si="24"/>
        <v>0.80081465065276447</v>
      </c>
    </row>
    <row r="37" spans="2:64" x14ac:dyDescent="0.3">
      <c r="B37" s="23" t="s">
        <v>71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74" t="str">
        <f>IFERROR(BA37*(1+$BL37),"")</f>
        <v/>
      </c>
      <c r="BC37" s="74" t="str">
        <f t="shared" ref="BC37:BK37" si="25">IFERROR(BB37*(1+$BL37),"")</f>
        <v/>
      </c>
      <c r="BD37" s="74" t="str">
        <f t="shared" si="25"/>
        <v/>
      </c>
      <c r="BE37" s="74" t="str">
        <f t="shared" si="25"/>
        <v/>
      </c>
      <c r="BF37" s="74" t="str">
        <f t="shared" si="25"/>
        <v/>
      </c>
      <c r="BG37" s="74" t="str">
        <f t="shared" si="25"/>
        <v/>
      </c>
      <c r="BH37" s="74" t="str">
        <f t="shared" si="25"/>
        <v/>
      </c>
      <c r="BI37" s="74" t="str">
        <f t="shared" si="25"/>
        <v/>
      </c>
      <c r="BJ37" s="74" t="str">
        <f t="shared" si="25"/>
        <v/>
      </c>
      <c r="BK37" s="74" t="str">
        <f t="shared" si="25"/>
        <v/>
      </c>
      <c r="BL37" s="75" t="str">
        <f>IFERROR((BA37/AV37)^(1/5)-1,"")</f>
        <v/>
      </c>
    </row>
    <row r="38" spans="2:64" x14ac:dyDescent="0.3">
      <c r="B38" s="23" t="s">
        <v>72</v>
      </c>
      <c r="C38" s="32">
        <v>0.30199999999999999</v>
      </c>
      <c r="D38" s="32">
        <v>0.32900000000000001</v>
      </c>
      <c r="E38" s="32">
        <v>0.38400000000000001</v>
      </c>
      <c r="F38" s="32">
        <v>0.43</v>
      </c>
      <c r="G38" s="32">
        <v>0.441</v>
      </c>
      <c r="H38" s="32">
        <v>0.48699999999999999</v>
      </c>
      <c r="I38" s="32">
        <v>0.505</v>
      </c>
      <c r="J38" s="32">
        <v>0.57999999999999996</v>
      </c>
      <c r="K38" s="32">
        <v>0.49399999999999999</v>
      </c>
      <c r="L38" s="32">
        <v>0.47599999999999998</v>
      </c>
      <c r="M38" s="32">
        <v>0.51600000000000001</v>
      </c>
      <c r="N38" s="32">
        <v>0.47599999999999998</v>
      </c>
      <c r="O38" s="32">
        <v>0.49099999999999999</v>
      </c>
      <c r="P38" s="32">
        <v>0.504</v>
      </c>
      <c r="Q38" s="32">
        <v>0.41799999999999998</v>
      </c>
      <c r="R38" s="32">
        <v>0.379</v>
      </c>
      <c r="S38" s="32">
        <v>0.35499999999999998</v>
      </c>
      <c r="T38" s="32">
        <v>0.34799999999999998</v>
      </c>
      <c r="U38" s="32">
        <v>0.36299999999999999</v>
      </c>
      <c r="V38" s="32">
        <v>0.4</v>
      </c>
      <c r="W38" s="32">
        <v>0.42199999999999999</v>
      </c>
      <c r="X38" s="32">
        <v>0.44600000000000001</v>
      </c>
      <c r="Y38" s="32">
        <v>0.44700000000000001</v>
      </c>
      <c r="Z38" s="32">
        <v>0.48399999999999999</v>
      </c>
      <c r="AA38" s="32">
        <v>0.52300000000000002</v>
      </c>
      <c r="AB38" s="32">
        <v>0.53900000000000003</v>
      </c>
      <c r="AC38" s="32">
        <v>0.61399999999999999</v>
      </c>
      <c r="AD38" s="32">
        <v>0.61299999999999999</v>
      </c>
      <c r="AE38" s="32">
        <v>0.59499999999999997</v>
      </c>
      <c r="AF38" s="32">
        <v>0.61199999999999999</v>
      </c>
      <c r="AG38" s="32">
        <v>0.58199999999999996</v>
      </c>
      <c r="AH38" s="32">
        <v>0.68400000000000005</v>
      </c>
      <c r="AI38" s="32">
        <v>0.64500000000000002</v>
      </c>
      <c r="AJ38" s="32">
        <v>0.65800000000000003</v>
      </c>
      <c r="AK38" s="32">
        <v>0.66400000000000003</v>
      </c>
      <c r="AL38" s="32">
        <v>0.67600000000000005</v>
      </c>
      <c r="AM38" s="32">
        <v>0.68400000000000005</v>
      </c>
      <c r="AN38" s="32">
        <v>0.69099999999999995</v>
      </c>
      <c r="AO38" s="32">
        <v>0.69799999999999995</v>
      </c>
      <c r="AP38" s="32">
        <v>0.70399999999999996</v>
      </c>
      <c r="AQ38" s="32">
        <v>0.71099999999999997</v>
      </c>
      <c r="AR38" s="32">
        <v>0.71599999999999997</v>
      </c>
      <c r="AS38" s="32">
        <v>0.72199999999999998</v>
      </c>
      <c r="AT38" s="32">
        <v>0.72699999999999998</v>
      </c>
      <c r="AU38" s="32">
        <v>0.73199999999999998</v>
      </c>
      <c r="AV38" s="32">
        <v>0.73599999999999999</v>
      </c>
      <c r="AW38" s="32">
        <v>0.74099999999999999</v>
      </c>
      <c r="AX38" s="32">
        <v>0.745</v>
      </c>
      <c r="AY38" s="32">
        <v>0.75</v>
      </c>
      <c r="AZ38" s="32">
        <v>0.754</v>
      </c>
      <c r="BA38" s="32">
        <v>0.75700000000000001</v>
      </c>
      <c r="BB38" s="74">
        <f>IFERROR(BA38*(1+$BL38),"")</f>
        <v>0.76127136200625878</v>
      </c>
      <c r="BC38" s="74">
        <f t="shared" ref="BC38:BK38" si="26">IFERROR(BB38*(1+$BL38),"")</f>
        <v>0.76556682511342711</v>
      </c>
      <c r="BD38" s="74">
        <f t="shared" si="26"/>
        <v>0.76988652531163271</v>
      </c>
      <c r="BE38" s="74">
        <f t="shared" si="26"/>
        <v>0.77423059935832583</v>
      </c>
      <c r="BF38" s="74">
        <f t="shared" si="26"/>
        <v>0.7785991847826087</v>
      </c>
      <c r="BG38" s="74">
        <f t="shared" si="26"/>
        <v>0.78299241988958945</v>
      </c>
      <c r="BH38" s="74">
        <f t="shared" si="26"/>
        <v>0.78741044376476121</v>
      </c>
      <c r="BI38" s="74">
        <f t="shared" si="26"/>
        <v>0.79185339627840479</v>
      </c>
      <c r="BJ38" s="74">
        <f t="shared" si="26"/>
        <v>0.79632141809001711</v>
      </c>
      <c r="BK38" s="74">
        <f t="shared" si="26"/>
        <v>0.80081465065276447</v>
      </c>
      <c r="BL38" s="76">
        <f t="shared" ref="BL38:BL44" si="27">IFERROR((BA38/AV38)^(1/5)-1,"")</f>
        <v>5.6424861377262214E-3</v>
      </c>
    </row>
    <row r="39" spans="2:64" x14ac:dyDescent="0.3">
      <c r="B39" s="23" t="s">
        <v>73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0</v>
      </c>
      <c r="AW39" s="32">
        <v>0</v>
      </c>
      <c r="AX39" s="32">
        <v>0</v>
      </c>
      <c r="AY39" s="32">
        <v>0</v>
      </c>
      <c r="AZ39" s="32">
        <v>0</v>
      </c>
      <c r="BA39" s="32">
        <v>0</v>
      </c>
      <c r="BB39" s="74" t="str">
        <f t="shared" ref="BB39:BK39" si="28">IFERROR(BA39*(1+$BL39),"")</f>
        <v/>
      </c>
      <c r="BC39" s="74" t="str">
        <f t="shared" si="28"/>
        <v/>
      </c>
      <c r="BD39" s="74" t="str">
        <f t="shared" si="28"/>
        <v/>
      </c>
      <c r="BE39" s="74" t="str">
        <f t="shared" si="28"/>
        <v/>
      </c>
      <c r="BF39" s="74" t="str">
        <f t="shared" si="28"/>
        <v/>
      </c>
      <c r="BG39" s="74" t="str">
        <f t="shared" si="28"/>
        <v/>
      </c>
      <c r="BH39" s="74" t="str">
        <f t="shared" si="28"/>
        <v/>
      </c>
      <c r="BI39" s="74" t="str">
        <f t="shared" si="28"/>
        <v/>
      </c>
      <c r="BJ39" s="74" t="str">
        <f t="shared" si="28"/>
        <v/>
      </c>
      <c r="BK39" s="74" t="str">
        <f t="shared" si="28"/>
        <v/>
      </c>
      <c r="BL39" s="76" t="str">
        <f t="shared" si="27"/>
        <v/>
      </c>
    </row>
    <row r="40" spans="2:64" x14ac:dyDescent="0.3">
      <c r="B40" s="23" t="s">
        <v>181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74" t="str">
        <f t="shared" ref="BB40:BK40" si="29">IFERROR(BA40*(1+$BL40),"")</f>
        <v/>
      </c>
      <c r="BC40" s="74" t="str">
        <f t="shared" si="29"/>
        <v/>
      </c>
      <c r="BD40" s="74" t="str">
        <f t="shared" si="29"/>
        <v/>
      </c>
      <c r="BE40" s="74" t="str">
        <f t="shared" si="29"/>
        <v/>
      </c>
      <c r="BF40" s="74" t="str">
        <f t="shared" si="29"/>
        <v/>
      </c>
      <c r="BG40" s="74" t="str">
        <f t="shared" si="29"/>
        <v/>
      </c>
      <c r="BH40" s="74" t="str">
        <f t="shared" si="29"/>
        <v/>
      </c>
      <c r="BI40" s="74" t="str">
        <f t="shared" si="29"/>
        <v/>
      </c>
      <c r="BJ40" s="74" t="str">
        <f t="shared" si="29"/>
        <v/>
      </c>
      <c r="BK40" s="74" t="str">
        <f t="shared" si="29"/>
        <v/>
      </c>
      <c r="BL40" s="76" t="str">
        <f t="shared" si="27"/>
        <v/>
      </c>
    </row>
    <row r="41" spans="2:64" x14ac:dyDescent="0.3">
      <c r="B41" s="23" t="s">
        <v>182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0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  <c r="BA41" s="32">
        <v>0</v>
      </c>
      <c r="BB41" s="74" t="str">
        <f t="shared" ref="BB41:BK41" si="30">IFERROR(BA41*(1+$BL41),"")</f>
        <v/>
      </c>
      <c r="BC41" s="74" t="str">
        <f t="shared" si="30"/>
        <v/>
      </c>
      <c r="BD41" s="74" t="str">
        <f t="shared" si="30"/>
        <v/>
      </c>
      <c r="BE41" s="74" t="str">
        <f t="shared" si="30"/>
        <v/>
      </c>
      <c r="BF41" s="74" t="str">
        <f t="shared" si="30"/>
        <v/>
      </c>
      <c r="BG41" s="74" t="str">
        <f t="shared" si="30"/>
        <v/>
      </c>
      <c r="BH41" s="74" t="str">
        <f t="shared" si="30"/>
        <v/>
      </c>
      <c r="BI41" s="74" t="str">
        <f t="shared" si="30"/>
        <v/>
      </c>
      <c r="BJ41" s="74" t="str">
        <f t="shared" si="30"/>
        <v/>
      </c>
      <c r="BK41" s="74" t="str">
        <f t="shared" si="30"/>
        <v/>
      </c>
      <c r="BL41" s="76" t="str">
        <f t="shared" si="27"/>
        <v/>
      </c>
    </row>
    <row r="42" spans="2:64" x14ac:dyDescent="0.3">
      <c r="B42" s="23" t="s">
        <v>75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0</v>
      </c>
      <c r="I42" s="32">
        <v>0</v>
      </c>
      <c r="J42" s="32">
        <v>0</v>
      </c>
      <c r="K42" s="32">
        <v>0</v>
      </c>
      <c r="L42" s="32">
        <v>0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2">
        <v>0</v>
      </c>
      <c r="T42" s="32">
        <v>0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0</v>
      </c>
      <c r="AW42" s="32">
        <v>0</v>
      </c>
      <c r="AX42" s="32">
        <v>0</v>
      </c>
      <c r="AY42" s="32">
        <v>0</v>
      </c>
      <c r="AZ42" s="32">
        <v>0</v>
      </c>
      <c r="BA42" s="32">
        <v>0</v>
      </c>
      <c r="BB42" s="74" t="str">
        <f t="shared" ref="BB42:BK42" si="31">IFERROR(BA42*(1+$BL42),"")</f>
        <v/>
      </c>
      <c r="BC42" s="74" t="str">
        <f t="shared" si="31"/>
        <v/>
      </c>
      <c r="BD42" s="74" t="str">
        <f t="shared" si="31"/>
        <v/>
      </c>
      <c r="BE42" s="74" t="str">
        <f t="shared" si="31"/>
        <v/>
      </c>
      <c r="BF42" s="74" t="str">
        <f t="shared" si="31"/>
        <v/>
      </c>
      <c r="BG42" s="74" t="str">
        <f t="shared" si="31"/>
        <v/>
      </c>
      <c r="BH42" s="74" t="str">
        <f t="shared" si="31"/>
        <v/>
      </c>
      <c r="BI42" s="74" t="str">
        <f t="shared" si="31"/>
        <v/>
      </c>
      <c r="BJ42" s="74" t="str">
        <f t="shared" si="31"/>
        <v/>
      </c>
      <c r="BK42" s="74" t="str">
        <f t="shared" si="31"/>
        <v/>
      </c>
      <c r="BL42" s="76" t="str">
        <f t="shared" si="27"/>
        <v/>
      </c>
    </row>
    <row r="43" spans="2:64" x14ac:dyDescent="0.3">
      <c r="B43" s="23" t="s">
        <v>77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</v>
      </c>
      <c r="AW43" s="32">
        <v>0</v>
      </c>
      <c r="AX43" s="32">
        <v>0</v>
      </c>
      <c r="AY43" s="32">
        <v>0</v>
      </c>
      <c r="AZ43" s="32">
        <v>0</v>
      </c>
      <c r="BA43" s="32">
        <v>0</v>
      </c>
      <c r="BB43" s="74" t="str">
        <f t="shared" ref="BB43:BK43" si="32">IFERROR(BA43*(1+$BL43),"")</f>
        <v/>
      </c>
      <c r="BC43" s="74" t="str">
        <f t="shared" si="32"/>
        <v/>
      </c>
      <c r="BD43" s="74" t="str">
        <f t="shared" si="32"/>
        <v/>
      </c>
      <c r="BE43" s="74" t="str">
        <f t="shared" si="32"/>
        <v/>
      </c>
      <c r="BF43" s="74" t="str">
        <f t="shared" si="32"/>
        <v/>
      </c>
      <c r="BG43" s="74" t="str">
        <f t="shared" si="32"/>
        <v/>
      </c>
      <c r="BH43" s="74" t="str">
        <f t="shared" si="32"/>
        <v/>
      </c>
      <c r="BI43" s="74" t="str">
        <f t="shared" si="32"/>
        <v/>
      </c>
      <c r="BJ43" s="74" t="str">
        <f t="shared" si="32"/>
        <v/>
      </c>
      <c r="BK43" s="74" t="str">
        <f t="shared" si="32"/>
        <v/>
      </c>
      <c r="BL43" s="76" t="str">
        <f t="shared" si="27"/>
        <v/>
      </c>
    </row>
    <row r="44" spans="2:64" x14ac:dyDescent="0.3">
      <c r="B44" s="23" t="s">
        <v>63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2">
        <v>0</v>
      </c>
      <c r="J44" s="32">
        <v>0</v>
      </c>
      <c r="K44" s="32">
        <v>0</v>
      </c>
      <c r="L44" s="32">
        <v>0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  <c r="BA44" s="32">
        <v>0</v>
      </c>
      <c r="BB44" s="74" t="str">
        <f t="shared" ref="BB44:BK44" si="33">IFERROR(BA44*(1+$BL44),"")</f>
        <v/>
      </c>
      <c r="BC44" s="74" t="str">
        <f t="shared" si="33"/>
        <v/>
      </c>
      <c r="BD44" s="74" t="str">
        <f t="shared" si="33"/>
        <v/>
      </c>
      <c r="BE44" s="74" t="str">
        <f t="shared" si="33"/>
        <v/>
      </c>
      <c r="BF44" s="74" t="str">
        <f t="shared" si="33"/>
        <v/>
      </c>
      <c r="BG44" s="74" t="str">
        <f t="shared" si="33"/>
        <v/>
      </c>
      <c r="BH44" s="74" t="str">
        <f t="shared" si="33"/>
        <v/>
      </c>
      <c r="BI44" s="74" t="str">
        <f t="shared" si="33"/>
        <v/>
      </c>
      <c r="BJ44" s="74" t="str">
        <f t="shared" si="33"/>
        <v/>
      </c>
      <c r="BK44" s="74" t="str">
        <f t="shared" si="33"/>
        <v/>
      </c>
      <c r="BL44" s="76" t="str">
        <f t="shared" si="27"/>
        <v/>
      </c>
    </row>
    <row r="48" spans="2:64" x14ac:dyDescent="0.3"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</row>
    <row r="49" spans="3:53" x14ac:dyDescent="0.3"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</row>
    <row r="50" spans="3:53" x14ac:dyDescent="0.3"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</row>
    <row r="51" spans="3:53" x14ac:dyDescent="0.3"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</row>
    <row r="52" spans="3:53" x14ac:dyDescent="0.3"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</row>
    <row r="53" spans="3:53" x14ac:dyDescent="0.3"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</row>
    <row r="54" spans="3:53" x14ac:dyDescent="0.3"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</row>
    <row r="55" spans="3:53" x14ac:dyDescent="0.3"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</row>
    <row r="56" spans="3:53" x14ac:dyDescent="0.3"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</row>
    <row r="57" spans="3:53" x14ac:dyDescent="0.3"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</row>
  </sheetData>
  <mergeCells count="1">
    <mergeCell ref="BB1:BK3"/>
  </mergeCells>
  <phoneticPr fontId="2" type="noConversion"/>
  <pageMargins left="0.25" right="0.25" top="0.75" bottom="0.75" header="0.3" footer="0.3"/>
  <pageSetup paperSize="8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0FAE0-9324-40EF-8198-A2CC0FC22D22}">
  <sheetPr>
    <tabColor theme="8" tint="0.59999389629810485"/>
    <pageSetUpPr fitToPage="1"/>
  </sheetPr>
  <dimension ref="B1:BL26"/>
  <sheetViews>
    <sheetView zoomScale="85" zoomScaleNormal="85" workbookViewId="0">
      <selection activeCell="BB7" sqref="BB7:BK8"/>
    </sheetView>
  </sheetViews>
  <sheetFormatPr defaultColWidth="9" defaultRowHeight="12" outlineLevelCol="1" x14ac:dyDescent="0.3"/>
  <cols>
    <col min="1" max="1" width="9" style="19"/>
    <col min="2" max="2" width="26.375" style="19" customWidth="1"/>
    <col min="3" max="3" width="9" style="19"/>
    <col min="4" max="7" width="0" style="19" hidden="1" customWidth="1" outlineLevel="1"/>
    <col min="8" max="8" width="9" style="19" collapsed="1"/>
    <col min="9" max="12" width="0" style="19" hidden="1" customWidth="1" outlineLevel="1"/>
    <col min="13" max="13" width="9" style="19" collapsed="1"/>
    <col min="14" max="17" width="0" style="19" hidden="1" customWidth="1" outlineLevel="1"/>
    <col min="18" max="18" width="9" style="19" collapsed="1"/>
    <col min="19" max="22" width="0" style="19" hidden="1" customWidth="1" outlineLevel="1"/>
    <col min="23" max="23" width="9" style="19" collapsed="1"/>
    <col min="24" max="27" width="0" style="19" hidden="1" customWidth="1" outlineLevel="1"/>
    <col min="28" max="28" width="9" style="19" collapsed="1"/>
    <col min="29" max="32" width="0" style="19" hidden="1" customWidth="1" outlineLevel="1"/>
    <col min="33" max="33" width="9" style="19" collapsed="1"/>
    <col min="34" max="37" width="9" style="19" customWidth="1" outlineLevel="1"/>
    <col min="38" max="38" width="9" style="19"/>
    <col min="39" max="42" width="0" style="19" hidden="1" customWidth="1" outlineLevel="1"/>
    <col min="43" max="43" width="9" style="19" collapsed="1"/>
    <col min="44" max="47" width="0" style="19" hidden="1" customWidth="1" outlineLevel="1"/>
    <col min="48" max="48" width="9" style="19" collapsed="1"/>
    <col min="49" max="52" width="9" style="19" hidden="1" customWidth="1" outlineLevel="1"/>
    <col min="53" max="53" width="9" style="19" collapsed="1"/>
    <col min="54" max="57" width="9" style="19" customWidth="1" outlineLevel="1"/>
    <col min="58" max="58" width="9" style="19"/>
    <col min="59" max="62" width="0" style="19" hidden="1" customWidth="1" outlineLevel="1"/>
    <col min="63" max="63" width="9" style="19" customWidth="1" collapsed="1"/>
    <col min="64" max="16384" width="9" style="19"/>
  </cols>
  <sheetData>
    <row r="1" spans="2:64" x14ac:dyDescent="0.3">
      <c r="BB1" s="102" t="s">
        <v>212</v>
      </c>
      <c r="BC1" s="103"/>
      <c r="BD1" s="103"/>
      <c r="BE1" s="103"/>
      <c r="BF1" s="103"/>
      <c r="BG1" s="103"/>
      <c r="BH1" s="103"/>
      <c r="BI1" s="103"/>
      <c r="BJ1" s="103"/>
      <c r="BK1" s="103"/>
    </row>
    <row r="2" spans="2:64" ht="13.5" x14ac:dyDescent="0.3">
      <c r="BA2" s="7" t="s">
        <v>0</v>
      </c>
      <c r="BB2" s="103"/>
      <c r="BC2" s="103"/>
      <c r="BD2" s="103"/>
      <c r="BE2" s="103"/>
      <c r="BF2" s="103"/>
      <c r="BG2" s="103"/>
      <c r="BH2" s="103"/>
      <c r="BI2" s="103"/>
      <c r="BJ2" s="103"/>
      <c r="BK2" s="103"/>
    </row>
    <row r="3" spans="2:64" x14ac:dyDescent="0.3">
      <c r="B3" s="19" t="s">
        <v>78</v>
      </c>
      <c r="BB3" s="103"/>
      <c r="BC3" s="103"/>
      <c r="BD3" s="103"/>
      <c r="BE3" s="103"/>
      <c r="BF3" s="103"/>
      <c r="BG3" s="103"/>
      <c r="BH3" s="103"/>
      <c r="BI3" s="103"/>
      <c r="BJ3" s="103"/>
      <c r="BK3" s="103"/>
    </row>
    <row r="4" spans="2:64" x14ac:dyDescent="0.3">
      <c r="B4" s="18" t="s">
        <v>3</v>
      </c>
      <c r="C4" s="18">
        <v>1990</v>
      </c>
      <c r="D4" s="18">
        <v>1991</v>
      </c>
      <c r="E4" s="18">
        <v>1992</v>
      </c>
      <c r="F4" s="18">
        <v>1993</v>
      </c>
      <c r="G4" s="18">
        <v>1994</v>
      </c>
      <c r="H4" s="18">
        <v>1995</v>
      </c>
      <c r="I4" s="18">
        <v>1996</v>
      </c>
      <c r="J4" s="18">
        <v>1997</v>
      </c>
      <c r="K4" s="18">
        <v>1998</v>
      </c>
      <c r="L4" s="18">
        <v>1999</v>
      </c>
      <c r="M4" s="18">
        <v>2000</v>
      </c>
      <c r="N4" s="18">
        <v>2001</v>
      </c>
      <c r="O4" s="18">
        <v>2002</v>
      </c>
      <c r="P4" s="18">
        <v>2003</v>
      </c>
      <c r="Q4" s="18">
        <v>2004</v>
      </c>
      <c r="R4" s="18">
        <v>2005</v>
      </c>
      <c r="S4" s="18">
        <v>2006</v>
      </c>
      <c r="T4" s="18">
        <v>2007</v>
      </c>
      <c r="U4" s="18">
        <v>2008</v>
      </c>
      <c r="V4" s="18">
        <v>2009</v>
      </c>
      <c r="W4" s="18">
        <v>2010</v>
      </c>
      <c r="X4" s="18">
        <v>2011</v>
      </c>
      <c r="Y4" s="18">
        <v>2012</v>
      </c>
      <c r="Z4" s="18">
        <v>2013</v>
      </c>
      <c r="AA4" s="18">
        <v>2014</v>
      </c>
      <c r="AB4" s="18">
        <v>2015</v>
      </c>
      <c r="AC4" s="18">
        <v>2016</v>
      </c>
      <c r="AD4" s="18">
        <v>2017</v>
      </c>
      <c r="AE4" s="18">
        <v>2018</v>
      </c>
      <c r="AF4" s="18">
        <v>2019</v>
      </c>
      <c r="AG4" s="18">
        <v>2020</v>
      </c>
      <c r="AH4" s="18">
        <v>2021</v>
      </c>
      <c r="AI4" s="18">
        <v>2022</v>
      </c>
      <c r="AJ4" s="18">
        <v>2023</v>
      </c>
      <c r="AK4" s="18">
        <v>2024</v>
      </c>
      <c r="AL4" s="18">
        <v>2025</v>
      </c>
      <c r="AM4" s="18">
        <v>2026</v>
      </c>
      <c r="AN4" s="18">
        <v>2027</v>
      </c>
      <c r="AO4" s="18">
        <v>2028</v>
      </c>
      <c r="AP4" s="18">
        <v>2029</v>
      </c>
      <c r="AQ4" s="18">
        <v>2030</v>
      </c>
      <c r="AR4" s="18">
        <v>2031</v>
      </c>
      <c r="AS4" s="18">
        <v>2032</v>
      </c>
      <c r="AT4" s="18">
        <v>2033</v>
      </c>
      <c r="AU4" s="18">
        <v>2034</v>
      </c>
      <c r="AV4" s="18">
        <v>2035</v>
      </c>
      <c r="AW4" s="18">
        <v>2036</v>
      </c>
      <c r="AX4" s="18">
        <v>2037</v>
      </c>
      <c r="AY4" s="18">
        <v>2038</v>
      </c>
      <c r="AZ4" s="18">
        <v>2039</v>
      </c>
      <c r="BA4" s="18">
        <v>2040</v>
      </c>
      <c r="BB4" s="69">
        <v>2041</v>
      </c>
      <c r="BC4" s="69">
        <v>2042</v>
      </c>
      <c r="BD4" s="69">
        <v>2043</v>
      </c>
      <c r="BE4" s="69">
        <v>2044</v>
      </c>
      <c r="BF4" s="69">
        <v>2045</v>
      </c>
      <c r="BG4" s="69">
        <v>2046</v>
      </c>
      <c r="BH4" s="69">
        <v>2047</v>
      </c>
      <c r="BI4" s="69">
        <v>2048</v>
      </c>
      <c r="BJ4" s="69">
        <v>2049</v>
      </c>
      <c r="BK4" s="69">
        <v>2050</v>
      </c>
      <c r="BL4" s="77" t="s">
        <v>214</v>
      </c>
    </row>
    <row r="6" spans="2:64" x14ac:dyDescent="0.3">
      <c r="B6" s="25" t="s">
        <v>175</v>
      </c>
      <c r="C6" s="54">
        <f>SUM(C7:C14)</f>
        <v>2.016</v>
      </c>
      <c r="D6" s="54">
        <f t="shared" ref="D6:BK6" si="0">SUM(D7:D14)</f>
        <v>2.008</v>
      </c>
      <c r="E6" s="54">
        <f t="shared" si="0"/>
        <v>2.29</v>
      </c>
      <c r="F6" s="54">
        <f t="shared" si="0"/>
        <v>2.5779999999999998</v>
      </c>
      <c r="G6" s="54">
        <f t="shared" si="0"/>
        <v>3.016</v>
      </c>
      <c r="H6" s="54">
        <f t="shared" si="0"/>
        <v>3.246</v>
      </c>
      <c r="I6" s="54">
        <f t="shared" si="0"/>
        <v>3.6399999999999997</v>
      </c>
      <c r="J6" s="54">
        <f t="shared" si="0"/>
        <v>4.0120000000000005</v>
      </c>
      <c r="K6" s="54">
        <f t="shared" si="0"/>
        <v>3.601</v>
      </c>
      <c r="L6" s="54">
        <f t="shared" si="0"/>
        <v>3.9029999999999996</v>
      </c>
      <c r="M6" s="54">
        <f t="shared" si="0"/>
        <v>4.133</v>
      </c>
      <c r="N6" s="54">
        <f t="shared" si="0"/>
        <v>4.5960000000000001</v>
      </c>
      <c r="O6" s="54">
        <f t="shared" si="0"/>
        <v>4.5459999999999994</v>
      </c>
      <c r="P6" s="54">
        <f t="shared" si="0"/>
        <v>3.9990000000000001</v>
      </c>
      <c r="Q6" s="54">
        <f t="shared" si="0"/>
        <v>3.6909999999999998</v>
      </c>
      <c r="R6" s="54">
        <f t="shared" si="0"/>
        <v>3.5649999999999995</v>
      </c>
      <c r="S6" s="54">
        <f t="shared" si="0"/>
        <v>3.5380000000000003</v>
      </c>
      <c r="T6" s="54">
        <f t="shared" si="0"/>
        <v>3.4749999999999996</v>
      </c>
      <c r="U6" s="54">
        <f t="shared" si="0"/>
        <v>3.1429999999999998</v>
      </c>
      <c r="V6" s="54">
        <f t="shared" si="0"/>
        <v>3.2680000000000002</v>
      </c>
      <c r="W6" s="54">
        <f t="shared" si="0"/>
        <v>3.431</v>
      </c>
      <c r="X6" s="54">
        <f t="shared" si="0"/>
        <v>3.3240000000000003</v>
      </c>
      <c r="Y6" s="54">
        <f t="shared" si="0"/>
        <v>3.448</v>
      </c>
      <c r="Z6" s="54">
        <f t="shared" si="0"/>
        <v>3.5639999999999992</v>
      </c>
      <c r="AA6" s="54">
        <f t="shared" si="0"/>
        <v>3.0539999999999998</v>
      </c>
      <c r="AB6" s="54">
        <f t="shared" si="0"/>
        <v>2.9889999999999994</v>
      </c>
      <c r="AC6" s="54">
        <f t="shared" si="0"/>
        <v>3.0199999999999996</v>
      </c>
      <c r="AD6" s="54">
        <f t="shared" si="0"/>
        <v>3.4809999999999999</v>
      </c>
      <c r="AE6" s="54">
        <f t="shared" si="0"/>
        <v>3.4910000000000001</v>
      </c>
      <c r="AF6" s="54">
        <f t="shared" si="0"/>
        <v>3.0839999999999996</v>
      </c>
      <c r="AG6" s="54">
        <f t="shared" si="0"/>
        <v>3.1959999999999997</v>
      </c>
      <c r="AH6" s="54">
        <f t="shared" si="0"/>
        <v>3.11</v>
      </c>
      <c r="AI6" s="54">
        <f t="shared" si="0"/>
        <v>2.9940000000000002</v>
      </c>
      <c r="AJ6" s="54">
        <f t="shared" si="0"/>
        <v>3.0129999999999999</v>
      </c>
      <c r="AK6" s="54">
        <f t="shared" si="0"/>
        <v>3.0370000000000004</v>
      </c>
      <c r="AL6" s="54">
        <f t="shared" si="0"/>
        <v>3.0570000000000004</v>
      </c>
      <c r="AM6" s="54">
        <f t="shared" si="0"/>
        <v>3.0740000000000003</v>
      </c>
      <c r="AN6" s="54">
        <f t="shared" si="0"/>
        <v>3.0900000000000003</v>
      </c>
      <c r="AO6" s="54">
        <f t="shared" si="0"/>
        <v>3.1040000000000001</v>
      </c>
      <c r="AP6" s="54">
        <f t="shared" si="0"/>
        <v>3.1160000000000001</v>
      </c>
      <c r="AQ6" s="54">
        <f t="shared" si="0"/>
        <v>3.1270000000000002</v>
      </c>
      <c r="AR6" s="54">
        <f t="shared" si="0"/>
        <v>3.1350000000000002</v>
      </c>
      <c r="AS6" s="54">
        <f t="shared" si="0"/>
        <v>3.1430000000000002</v>
      </c>
      <c r="AT6" s="54">
        <f t="shared" si="0"/>
        <v>3.15</v>
      </c>
      <c r="AU6" s="54">
        <f t="shared" si="0"/>
        <v>3.1539999999999999</v>
      </c>
      <c r="AV6" s="54">
        <f t="shared" si="0"/>
        <v>3.1559999999999997</v>
      </c>
      <c r="AW6" s="54">
        <f t="shared" si="0"/>
        <v>3.1560000000000001</v>
      </c>
      <c r="AX6" s="54">
        <f t="shared" si="0"/>
        <v>3.1549999999999998</v>
      </c>
      <c r="AY6" s="54">
        <f t="shared" si="0"/>
        <v>3.1510000000000002</v>
      </c>
      <c r="AZ6" s="54">
        <f t="shared" si="0"/>
        <v>3.1440000000000001</v>
      </c>
      <c r="BA6" s="54">
        <f t="shared" si="0"/>
        <v>3.1360000000000001</v>
      </c>
      <c r="BB6" s="78">
        <f t="shared" si="0"/>
        <v>3.1325888143584311</v>
      </c>
      <c r="BC6" s="78">
        <f t="shared" si="0"/>
        <v>3.1293696204059529</v>
      </c>
      <c r="BD6" s="78">
        <f t="shared" si="0"/>
        <v>3.1263406358507004</v>
      </c>
      <c r="BE6" s="78">
        <f t="shared" si="0"/>
        <v>3.1235001037752514</v>
      </c>
      <c r="BF6" s="78">
        <f t="shared" si="0"/>
        <v>3.1208462923257461</v>
      </c>
      <c r="BG6" s="78">
        <f t="shared" si="0"/>
        <v>3.1183774944050127</v>
      </c>
      <c r="BH6" s="78">
        <f t="shared" si="0"/>
        <v>3.1160920273696489</v>
      </c>
      <c r="BI6" s="78">
        <f t="shared" si="0"/>
        <v>3.1139882327310096</v>
      </c>
      <c r="BJ6" s="78">
        <f t="shared" si="0"/>
        <v>3.1120644758600462</v>
      </c>
      <c r="BK6" s="78">
        <f t="shared" si="0"/>
        <v>3.1103191456959585</v>
      </c>
    </row>
    <row r="7" spans="2:64" x14ac:dyDescent="0.3">
      <c r="B7" s="23" t="s">
        <v>71</v>
      </c>
      <c r="C7" s="32">
        <v>0.23100000000000001</v>
      </c>
      <c r="D7" s="32">
        <v>0.182</v>
      </c>
      <c r="E7" s="32">
        <v>0.13200000000000001</v>
      </c>
      <c r="F7" s="32">
        <v>9.2999999999999999E-2</v>
      </c>
      <c r="G7" s="32">
        <v>5.5E-2</v>
      </c>
      <c r="H7" s="32">
        <v>2.4E-2</v>
      </c>
      <c r="I7" s="32">
        <v>1.6E-2</v>
      </c>
      <c r="J7" s="32">
        <v>1.0999999999999999E-2</v>
      </c>
      <c r="K7" s="32">
        <v>6.8000000000000005E-2</v>
      </c>
      <c r="L7" s="32">
        <v>6.2E-2</v>
      </c>
      <c r="M7" s="32">
        <v>6.6000000000000003E-2</v>
      </c>
      <c r="N7" s="32">
        <v>0.23</v>
      </c>
      <c r="O7" s="32">
        <v>0.22700000000000001</v>
      </c>
      <c r="P7" s="32">
        <v>0.222</v>
      </c>
      <c r="Q7" s="32">
        <v>0.16300000000000001</v>
      </c>
      <c r="R7" s="32">
        <v>0.24</v>
      </c>
      <c r="S7" s="32">
        <v>0.28199999999999997</v>
      </c>
      <c r="T7" s="32">
        <v>0.25900000000000001</v>
      </c>
      <c r="U7" s="32">
        <v>0.28299999999999997</v>
      </c>
      <c r="V7" s="32">
        <v>0.23300000000000001</v>
      </c>
      <c r="W7" s="32">
        <v>0.218</v>
      </c>
      <c r="X7" s="32">
        <v>0.21099999999999999</v>
      </c>
      <c r="Y7" s="32">
        <v>0.223</v>
      </c>
      <c r="Z7" s="32">
        <v>0.23499999999999999</v>
      </c>
      <c r="AA7" s="32">
        <v>0.19400000000000001</v>
      </c>
      <c r="AB7" s="32">
        <v>0.17399999999999999</v>
      </c>
      <c r="AC7" s="32">
        <v>0.14899999999999999</v>
      </c>
      <c r="AD7" s="32">
        <v>0.125</v>
      </c>
      <c r="AE7" s="32">
        <v>0.105</v>
      </c>
      <c r="AF7" s="32">
        <v>3.5000000000000003E-2</v>
      </c>
      <c r="AG7" s="32">
        <v>1E-3</v>
      </c>
      <c r="AH7" s="32">
        <v>0</v>
      </c>
      <c r="AI7" s="32">
        <v>0</v>
      </c>
      <c r="AJ7" s="32">
        <v>0</v>
      </c>
      <c r="AK7" s="32">
        <v>0</v>
      </c>
      <c r="AL7" s="32">
        <v>0</v>
      </c>
      <c r="AM7" s="32">
        <v>0</v>
      </c>
      <c r="AN7" s="32">
        <v>0</v>
      </c>
      <c r="AO7" s="32">
        <v>0</v>
      </c>
      <c r="AP7" s="32">
        <v>0</v>
      </c>
      <c r="AQ7" s="32">
        <v>0</v>
      </c>
      <c r="AR7" s="32">
        <v>0</v>
      </c>
      <c r="AS7" s="32">
        <v>0</v>
      </c>
      <c r="AT7" s="32">
        <v>0</v>
      </c>
      <c r="AU7" s="32">
        <v>0</v>
      </c>
      <c r="AV7" s="32">
        <v>0</v>
      </c>
      <c r="AW7" s="32">
        <v>0</v>
      </c>
      <c r="AX7" s="32">
        <v>0</v>
      </c>
      <c r="AY7" s="32">
        <v>0</v>
      </c>
      <c r="AZ7" s="32">
        <v>0</v>
      </c>
      <c r="BA7" s="32">
        <v>0</v>
      </c>
      <c r="BB7" s="74" t="str">
        <f>IFERROR(BA7*(1+$BL7),"")</f>
        <v/>
      </c>
      <c r="BC7" s="74" t="str">
        <f t="shared" ref="BC7:BK7" si="1">IFERROR(BB7*(1+$BL7),"")</f>
        <v/>
      </c>
      <c r="BD7" s="74" t="str">
        <f t="shared" si="1"/>
        <v/>
      </c>
      <c r="BE7" s="74" t="str">
        <f t="shared" si="1"/>
        <v/>
      </c>
      <c r="BF7" s="74" t="str">
        <f t="shared" si="1"/>
        <v/>
      </c>
      <c r="BG7" s="74" t="str">
        <f t="shared" si="1"/>
        <v/>
      </c>
      <c r="BH7" s="74" t="str">
        <f t="shared" si="1"/>
        <v/>
      </c>
      <c r="BI7" s="74" t="str">
        <f t="shared" si="1"/>
        <v/>
      </c>
      <c r="BJ7" s="74" t="str">
        <f t="shared" si="1"/>
        <v/>
      </c>
      <c r="BK7" s="74" t="str">
        <f t="shared" si="1"/>
        <v/>
      </c>
      <c r="BL7" s="75" t="str">
        <f>IFERROR((BA7/AV7)^(1/5)-1,"")</f>
        <v/>
      </c>
    </row>
    <row r="8" spans="2:64" x14ac:dyDescent="0.3">
      <c r="B8" s="23" t="s">
        <v>72</v>
      </c>
      <c r="C8" s="32">
        <v>1.66</v>
      </c>
      <c r="D8" s="32">
        <v>1.673</v>
      </c>
      <c r="E8" s="32">
        <v>1.9730000000000001</v>
      </c>
      <c r="F8" s="32">
        <v>2.294</v>
      </c>
      <c r="G8" s="32">
        <v>2.71</v>
      </c>
      <c r="H8" s="32">
        <v>2.9319999999999999</v>
      </c>
      <c r="I8" s="32">
        <v>3.2919999999999998</v>
      </c>
      <c r="J8" s="32">
        <v>3.6419999999999999</v>
      </c>
      <c r="K8" s="32">
        <v>3.1869999999999998</v>
      </c>
      <c r="L8" s="32">
        <v>3.4470000000000001</v>
      </c>
      <c r="M8" s="32">
        <v>3.5979999999999999</v>
      </c>
      <c r="N8" s="32">
        <v>3.8290000000000002</v>
      </c>
      <c r="O8" s="32">
        <v>3.7709999999999999</v>
      </c>
      <c r="P8" s="32">
        <v>3.2429999999999999</v>
      </c>
      <c r="Q8" s="32">
        <v>2.9430000000000001</v>
      </c>
      <c r="R8" s="32">
        <v>2.6949999999999998</v>
      </c>
      <c r="S8" s="32">
        <v>2.601</v>
      </c>
      <c r="T8" s="32">
        <v>2.5430000000000001</v>
      </c>
      <c r="U8" s="32">
        <v>2.133</v>
      </c>
      <c r="V8" s="32">
        <v>2.2450000000000001</v>
      </c>
      <c r="W8" s="32">
        <v>2.3340000000000001</v>
      </c>
      <c r="X8" s="32">
        <v>2.169</v>
      </c>
      <c r="Y8" s="32">
        <v>2.1259999999999999</v>
      </c>
      <c r="Z8" s="32">
        <v>2.1819999999999999</v>
      </c>
      <c r="AA8" s="32">
        <v>1.669</v>
      </c>
      <c r="AB8" s="32">
        <v>1.466</v>
      </c>
      <c r="AC8" s="32">
        <v>1.39</v>
      </c>
      <c r="AD8" s="32">
        <v>1.3009999999999999</v>
      </c>
      <c r="AE8" s="32">
        <v>1.238</v>
      </c>
      <c r="AF8" s="32">
        <v>1.3939999999999999</v>
      </c>
      <c r="AG8" s="32">
        <v>1.5529999999999999</v>
      </c>
      <c r="AH8" s="32">
        <v>1.3839999999999999</v>
      </c>
      <c r="AI8" s="32">
        <v>1.2709999999999999</v>
      </c>
      <c r="AJ8" s="32">
        <v>1.2430000000000001</v>
      </c>
      <c r="AK8" s="32">
        <v>1.2150000000000001</v>
      </c>
      <c r="AL8" s="32">
        <v>1.1890000000000001</v>
      </c>
      <c r="AM8" s="32">
        <v>1.163</v>
      </c>
      <c r="AN8" s="32">
        <v>1.1399999999999999</v>
      </c>
      <c r="AO8" s="32">
        <v>1.1180000000000001</v>
      </c>
      <c r="AP8" s="32">
        <v>1.097</v>
      </c>
      <c r="AQ8" s="32">
        <v>1.0780000000000001</v>
      </c>
      <c r="AR8" s="32">
        <v>1.06</v>
      </c>
      <c r="AS8" s="32">
        <v>1.044</v>
      </c>
      <c r="AT8" s="32">
        <v>1.028</v>
      </c>
      <c r="AU8" s="32">
        <v>1.0129999999999999</v>
      </c>
      <c r="AV8" s="32">
        <v>0.999</v>
      </c>
      <c r="AW8" s="32">
        <v>0.98599999999999999</v>
      </c>
      <c r="AX8" s="32">
        <v>0.97299999999999998</v>
      </c>
      <c r="AY8" s="32">
        <v>0.96</v>
      </c>
      <c r="AZ8" s="32">
        <v>0.94799999999999995</v>
      </c>
      <c r="BA8" s="32">
        <v>0.93700000000000006</v>
      </c>
      <c r="BB8" s="74">
        <f>IFERROR(BA8*(1+$BL8),"")</f>
        <v>0.92506960465435661</v>
      </c>
      <c r="BC8" s="74">
        <f t="shared" ref="BC8:BK8" si="2">IFERROR(BB8*(1+$BL8),"")</f>
        <v>0.91329111361298576</v>
      </c>
      <c r="BD8" s="74">
        <f t="shared" si="2"/>
        <v>0.90166259274738725</v>
      </c>
      <c r="BE8" s="74">
        <f t="shared" si="2"/>
        <v>0.89018213255544043</v>
      </c>
      <c r="BF8" s="74">
        <f t="shared" si="2"/>
        <v>0.87884784784784775</v>
      </c>
      <c r="BG8" s="74">
        <f t="shared" si="2"/>
        <v>0.86765787743857059</v>
      </c>
      <c r="BH8" s="74">
        <f t="shared" si="2"/>
        <v>0.85661038383920673</v>
      </c>
      <c r="BI8" s="74">
        <f t="shared" si="2"/>
        <v>0.84570355295725896</v>
      </c>
      <c r="BJ8" s="74">
        <f t="shared" si="2"/>
        <v>0.83493559379824578</v>
      </c>
      <c r="BK8" s="74">
        <f t="shared" si="2"/>
        <v>0.82430473817160477</v>
      </c>
      <c r="BL8" s="76">
        <f t="shared" ref="BL8:BL14" si="3">IFERROR((BA8/AV8)^(1/5)-1,"")</f>
        <v>-1.273254572640703E-2</v>
      </c>
    </row>
    <row r="9" spans="2:64" x14ac:dyDescent="0.3">
      <c r="B9" s="23" t="s">
        <v>73</v>
      </c>
      <c r="C9" s="32">
        <v>0</v>
      </c>
      <c r="D9" s="32">
        <v>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1E-3</v>
      </c>
      <c r="M9" s="32">
        <v>1.2999999999999999E-2</v>
      </c>
      <c r="N9" s="32">
        <v>2.1999999999999999E-2</v>
      </c>
      <c r="O9" s="32">
        <v>1.9E-2</v>
      </c>
      <c r="P9" s="32">
        <v>2.3E-2</v>
      </c>
      <c r="Q9" s="32">
        <v>2.5000000000000001E-2</v>
      </c>
      <c r="R9" s="32">
        <v>2.7E-2</v>
      </c>
      <c r="S9" s="32">
        <v>2.8000000000000001E-2</v>
      </c>
      <c r="T9" s="32">
        <v>2E-3</v>
      </c>
      <c r="U9" s="32">
        <v>6.0000000000000001E-3</v>
      </c>
      <c r="V9" s="32">
        <v>4.0000000000000001E-3</v>
      </c>
      <c r="W9" s="32">
        <v>5.0000000000000001E-3</v>
      </c>
      <c r="X9" s="32">
        <v>4.0000000000000001E-3</v>
      </c>
      <c r="Y9" s="32">
        <v>6.0000000000000001E-3</v>
      </c>
      <c r="Z9" s="32">
        <v>4.0000000000000001E-3</v>
      </c>
      <c r="AA9" s="32">
        <v>3.0000000000000001E-3</v>
      </c>
      <c r="AB9" s="32">
        <v>3.0000000000000001E-3</v>
      </c>
      <c r="AC9" s="32">
        <v>3.0000000000000001E-3</v>
      </c>
      <c r="AD9" s="32">
        <v>3.0000000000000001E-3</v>
      </c>
      <c r="AE9" s="32">
        <v>4.0000000000000001E-3</v>
      </c>
      <c r="AF9" s="32">
        <v>4.0000000000000001E-3</v>
      </c>
      <c r="AG9" s="32">
        <v>1E-3</v>
      </c>
      <c r="AH9" s="32">
        <v>2E-3</v>
      </c>
      <c r="AI9" s="32">
        <v>3.0000000000000001E-3</v>
      </c>
      <c r="AJ9" s="32">
        <v>4.0000000000000001E-3</v>
      </c>
      <c r="AK9" s="32">
        <v>4.0000000000000001E-3</v>
      </c>
      <c r="AL9" s="32">
        <v>4.0000000000000001E-3</v>
      </c>
      <c r="AM9" s="32">
        <v>4.0000000000000001E-3</v>
      </c>
      <c r="AN9" s="32">
        <v>4.0000000000000001E-3</v>
      </c>
      <c r="AO9" s="32">
        <v>4.0000000000000001E-3</v>
      </c>
      <c r="AP9" s="32">
        <v>4.0000000000000001E-3</v>
      </c>
      <c r="AQ9" s="32">
        <v>4.0000000000000001E-3</v>
      </c>
      <c r="AR9" s="32">
        <v>4.0000000000000001E-3</v>
      </c>
      <c r="AS9" s="32">
        <v>4.0000000000000001E-3</v>
      </c>
      <c r="AT9" s="32">
        <v>4.0000000000000001E-3</v>
      </c>
      <c r="AU9" s="32">
        <v>4.0000000000000001E-3</v>
      </c>
      <c r="AV9" s="32">
        <v>4.0000000000000001E-3</v>
      </c>
      <c r="AW9" s="32">
        <v>4.0000000000000001E-3</v>
      </c>
      <c r="AX9" s="32">
        <v>4.0000000000000001E-3</v>
      </c>
      <c r="AY9" s="32">
        <v>4.0000000000000001E-3</v>
      </c>
      <c r="AZ9" s="32">
        <v>4.0000000000000001E-3</v>
      </c>
      <c r="BA9" s="32">
        <v>4.0000000000000001E-3</v>
      </c>
      <c r="BB9" s="74">
        <f t="shared" ref="BB9" si="4">IFERROR(BA9*(1+$BL9),"")</f>
        <v>4.0000000000000001E-3</v>
      </c>
      <c r="BC9" s="74">
        <f t="shared" ref="BC9:BK9" si="5">IFERROR(BB9*(1+$BL9),"")</f>
        <v>4.0000000000000001E-3</v>
      </c>
      <c r="BD9" s="74">
        <f t="shared" si="5"/>
        <v>4.0000000000000001E-3</v>
      </c>
      <c r="BE9" s="74">
        <f t="shared" si="5"/>
        <v>4.0000000000000001E-3</v>
      </c>
      <c r="BF9" s="74">
        <f t="shared" si="5"/>
        <v>4.0000000000000001E-3</v>
      </c>
      <c r="BG9" s="74">
        <f t="shared" si="5"/>
        <v>4.0000000000000001E-3</v>
      </c>
      <c r="BH9" s="74">
        <f t="shared" si="5"/>
        <v>4.0000000000000001E-3</v>
      </c>
      <c r="BI9" s="74">
        <f t="shared" si="5"/>
        <v>4.0000000000000001E-3</v>
      </c>
      <c r="BJ9" s="74">
        <f t="shared" si="5"/>
        <v>4.0000000000000001E-3</v>
      </c>
      <c r="BK9" s="74">
        <f t="shared" si="5"/>
        <v>4.0000000000000001E-3</v>
      </c>
      <c r="BL9" s="76">
        <f t="shared" si="3"/>
        <v>0</v>
      </c>
    </row>
    <row r="10" spans="2:64" x14ac:dyDescent="0.3">
      <c r="B10" s="23" t="s">
        <v>181</v>
      </c>
      <c r="C10" s="32">
        <v>0.125</v>
      </c>
      <c r="D10" s="32">
        <v>0.153</v>
      </c>
      <c r="E10" s="32">
        <v>0.185</v>
      </c>
      <c r="F10" s="32">
        <v>0.191</v>
      </c>
      <c r="G10" s="32">
        <v>0.251</v>
      </c>
      <c r="H10" s="32">
        <v>0.28999999999999998</v>
      </c>
      <c r="I10" s="32">
        <v>0.33200000000000002</v>
      </c>
      <c r="J10" s="32">
        <v>0.35899999999999999</v>
      </c>
      <c r="K10" s="32">
        <v>0.34599999999999997</v>
      </c>
      <c r="L10" s="32">
        <v>0.39300000000000002</v>
      </c>
      <c r="M10" s="32">
        <v>0.45600000000000002</v>
      </c>
      <c r="N10" s="32">
        <v>0.51500000000000001</v>
      </c>
      <c r="O10" s="32">
        <v>0.52900000000000003</v>
      </c>
      <c r="P10" s="32">
        <v>0.51100000000000001</v>
      </c>
      <c r="Q10" s="32">
        <v>0.56000000000000005</v>
      </c>
      <c r="R10" s="32">
        <v>0.60299999999999998</v>
      </c>
      <c r="S10" s="32">
        <v>0.627</v>
      </c>
      <c r="T10" s="32">
        <v>0.67</v>
      </c>
      <c r="U10" s="32">
        <v>0.72099999999999997</v>
      </c>
      <c r="V10" s="32">
        <v>0.78600000000000003</v>
      </c>
      <c r="W10" s="32">
        <v>0.86399999999999999</v>
      </c>
      <c r="X10" s="32">
        <v>0.90900000000000003</v>
      </c>
      <c r="Y10" s="32">
        <v>1.038</v>
      </c>
      <c r="Z10" s="32">
        <v>1.123</v>
      </c>
      <c r="AA10" s="32">
        <v>1.1659999999999999</v>
      </c>
      <c r="AB10" s="32">
        <v>1.2589999999999999</v>
      </c>
      <c r="AC10" s="32">
        <v>1.3240000000000001</v>
      </c>
      <c r="AD10" s="32">
        <v>1.3740000000000001</v>
      </c>
      <c r="AE10" s="32">
        <v>1.4730000000000001</v>
      </c>
      <c r="AF10" s="32">
        <v>1.488</v>
      </c>
      <c r="AG10" s="32">
        <v>1.4650000000000001</v>
      </c>
      <c r="AH10" s="32">
        <v>1.591</v>
      </c>
      <c r="AI10" s="32">
        <v>1.617</v>
      </c>
      <c r="AJ10" s="32">
        <v>1.665</v>
      </c>
      <c r="AK10" s="32">
        <v>1.7150000000000001</v>
      </c>
      <c r="AL10" s="32">
        <v>1.76</v>
      </c>
      <c r="AM10" s="32">
        <v>1.802</v>
      </c>
      <c r="AN10" s="32">
        <v>1.84</v>
      </c>
      <c r="AO10" s="32">
        <v>1.875</v>
      </c>
      <c r="AP10" s="32">
        <v>1.9079999999999999</v>
      </c>
      <c r="AQ10" s="32">
        <v>1.9370000000000001</v>
      </c>
      <c r="AR10" s="32">
        <v>1.9630000000000001</v>
      </c>
      <c r="AS10" s="32">
        <v>1.9870000000000001</v>
      </c>
      <c r="AT10" s="32">
        <v>2.0089999999999999</v>
      </c>
      <c r="AU10" s="32">
        <v>2.028</v>
      </c>
      <c r="AV10" s="32">
        <v>2.044</v>
      </c>
      <c r="AW10" s="32">
        <v>2.0579999999999998</v>
      </c>
      <c r="AX10" s="32">
        <v>2.0699999999999998</v>
      </c>
      <c r="AY10" s="32">
        <v>2.0790000000000002</v>
      </c>
      <c r="AZ10" s="32">
        <v>2.085</v>
      </c>
      <c r="BA10" s="32">
        <v>2.0880000000000001</v>
      </c>
      <c r="BB10" s="74">
        <f t="shared" ref="BB10" si="6">IFERROR(BA10*(1+$BL10),"")</f>
        <v>2.0969130132877427</v>
      </c>
      <c r="BC10" s="74">
        <f t="shared" ref="BC10:BK10" si="7">IFERROR(BB10*(1+$BL10),"")</f>
        <v>2.1058640734173761</v>
      </c>
      <c r="BD10" s="74">
        <f t="shared" si="7"/>
        <v>2.1148533427988654</v>
      </c>
      <c r="BE10" s="74">
        <f t="shared" si="7"/>
        <v>2.1238809845354525</v>
      </c>
      <c r="BF10" s="74">
        <f t="shared" si="7"/>
        <v>2.1329471624266159</v>
      </c>
      <c r="BG10" s="74">
        <f t="shared" si="7"/>
        <v>2.1420520409710417</v>
      </c>
      <c r="BH10" s="74">
        <f t="shared" si="7"/>
        <v>2.1511957853696102</v>
      </c>
      <c r="BI10" s="74">
        <f t="shared" si="7"/>
        <v>2.1603785615283915</v>
      </c>
      <c r="BJ10" s="74">
        <f t="shared" si="7"/>
        <v>2.1696005360616564</v>
      </c>
      <c r="BK10" s="74">
        <f t="shared" si="7"/>
        <v>2.1788618762948992</v>
      </c>
      <c r="BL10" s="76">
        <f t="shared" si="3"/>
        <v>4.268684524781019E-3</v>
      </c>
    </row>
    <row r="11" spans="2:64" x14ac:dyDescent="0.3">
      <c r="B11" s="23" t="s">
        <v>182</v>
      </c>
      <c r="C11" s="32">
        <v>0</v>
      </c>
      <c r="D11" s="32">
        <v>0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>
        <v>0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2">
        <v>0</v>
      </c>
      <c r="AI11" s="32">
        <v>0</v>
      </c>
      <c r="AJ11" s="32">
        <v>0</v>
      </c>
      <c r="AK11" s="32">
        <v>0</v>
      </c>
      <c r="AL11" s="32">
        <v>0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0</v>
      </c>
      <c r="AU11" s="32">
        <v>0</v>
      </c>
      <c r="AV11" s="32">
        <v>0</v>
      </c>
      <c r="AW11" s="32">
        <v>0</v>
      </c>
      <c r="AX11" s="32">
        <v>0</v>
      </c>
      <c r="AY11" s="32">
        <v>0</v>
      </c>
      <c r="AZ11" s="32">
        <v>0</v>
      </c>
      <c r="BA11" s="32">
        <v>0</v>
      </c>
      <c r="BB11" s="74" t="str">
        <f t="shared" ref="BB11" si="8">IFERROR(BA11*(1+$BL11),"")</f>
        <v/>
      </c>
      <c r="BC11" s="74" t="str">
        <f t="shared" ref="BC11:BK11" si="9">IFERROR(BB11*(1+$BL11),"")</f>
        <v/>
      </c>
      <c r="BD11" s="74" t="str">
        <f t="shared" si="9"/>
        <v/>
      </c>
      <c r="BE11" s="74" t="str">
        <f t="shared" si="9"/>
        <v/>
      </c>
      <c r="BF11" s="74" t="str">
        <f t="shared" si="9"/>
        <v/>
      </c>
      <c r="BG11" s="74" t="str">
        <f t="shared" si="9"/>
        <v/>
      </c>
      <c r="BH11" s="74" t="str">
        <f t="shared" si="9"/>
        <v/>
      </c>
      <c r="BI11" s="74" t="str">
        <f t="shared" si="9"/>
        <v/>
      </c>
      <c r="BJ11" s="74" t="str">
        <f t="shared" si="9"/>
        <v/>
      </c>
      <c r="BK11" s="74" t="str">
        <f t="shared" si="9"/>
        <v/>
      </c>
      <c r="BL11" s="76" t="str">
        <f t="shared" si="3"/>
        <v/>
      </c>
    </row>
    <row r="12" spans="2:64" x14ac:dyDescent="0.3">
      <c r="B12" s="23" t="s">
        <v>75</v>
      </c>
      <c r="C12" s="32">
        <v>0</v>
      </c>
      <c r="D12" s="32">
        <v>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7.0000000000000001E-3</v>
      </c>
      <c r="X12" s="32">
        <v>2.3E-2</v>
      </c>
      <c r="Y12" s="32">
        <v>4.2999999999999997E-2</v>
      </c>
      <c r="Z12" s="32">
        <v>2E-3</v>
      </c>
      <c r="AA12" s="32">
        <v>4.0000000000000001E-3</v>
      </c>
      <c r="AB12" s="32">
        <v>6.5000000000000002E-2</v>
      </c>
      <c r="AC12" s="32">
        <v>0.13</v>
      </c>
      <c r="AD12" s="32">
        <v>0.65400000000000003</v>
      </c>
      <c r="AE12" s="32">
        <v>0.65300000000000002</v>
      </c>
      <c r="AF12" s="32">
        <v>0.13400000000000001</v>
      </c>
      <c r="AG12" s="32">
        <v>0.14499999999999999</v>
      </c>
      <c r="AH12" s="32">
        <v>0.1</v>
      </c>
      <c r="AI12" s="32">
        <v>7.1999999999999995E-2</v>
      </c>
      <c r="AJ12" s="32">
        <v>7.0000000000000007E-2</v>
      </c>
      <c r="AK12" s="32">
        <v>7.1999999999999995E-2</v>
      </c>
      <c r="AL12" s="32">
        <v>7.2999999999999995E-2</v>
      </c>
      <c r="AM12" s="32">
        <v>7.3999999999999996E-2</v>
      </c>
      <c r="AN12" s="32">
        <v>7.4999999999999997E-2</v>
      </c>
      <c r="AO12" s="32">
        <v>7.5999999999999998E-2</v>
      </c>
      <c r="AP12" s="32">
        <v>7.5999999999999998E-2</v>
      </c>
      <c r="AQ12" s="32">
        <v>7.6999999999999999E-2</v>
      </c>
      <c r="AR12" s="32">
        <v>7.6999999999999999E-2</v>
      </c>
      <c r="AS12" s="32">
        <v>7.6999999999999999E-2</v>
      </c>
      <c r="AT12" s="32">
        <v>7.8E-2</v>
      </c>
      <c r="AU12" s="32">
        <v>7.8E-2</v>
      </c>
      <c r="AV12" s="32">
        <v>7.8E-2</v>
      </c>
      <c r="AW12" s="32">
        <v>7.6999999999999999E-2</v>
      </c>
      <c r="AX12" s="32">
        <v>7.6999999999999999E-2</v>
      </c>
      <c r="AY12" s="32">
        <v>7.6999999999999999E-2</v>
      </c>
      <c r="AZ12" s="32">
        <v>7.5999999999999998E-2</v>
      </c>
      <c r="BA12" s="32">
        <v>7.5999999999999998E-2</v>
      </c>
      <c r="BB12" s="74">
        <f t="shared" ref="BB12" si="10">IFERROR(BA12*(1+$BL12),"")</f>
        <v>7.5606196416331595E-2</v>
      </c>
      <c r="BC12" s="74">
        <f t="shared" ref="BC12:BK12" si="11">IFERROR(BB12*(1+$BL12),"")</f>
        <v>7.5214433375590958E-2</v>
      </c>
      <c r="BD12" s="74">
        <f t="shared" si="11"/>
        <v>7.4824700304447586E-2</v>
      </c>
      <c r="BE12" s="74">
        <f t="shared" si="11"/>
        <v>7.4436986684358039E-2</v>
      </c>
      <c r="BF12" s="74">
        <f t="shared" si="11"/>
        <v>7.405128205128203E-2</v>
      </c>
      <c r="BG12" s="74">
        <f t="shared" si="11"/>
        <v>7.3667575995399998E-2</v>
      </c>
      <c r="BH12" s="74">
        <f t="shared" si="11"/>
        <v>7.3285858160832204E-2</v>
      </c>
      <c r="BI12" s="74">
        <f t="shared" si="11"/>
        <v>7.2906118245359183E-2</v>
      </c>
      <c r="BJ12" s="74">
        <f t="shared" si="11"/>
        <v>7.2528346000143726E-2</v>
      </c>
      <c r="BK12" s="74">
        <f t="shared" si="11"/>
        <v>7.2152531229454281E-2</v>
      </c>
      <c r="BL12" s="76">
        <f t="shared" si="3"/>
        <v>-5.1816261009000053E-3</v>
      </c>
    </row>
    <row r="13" spans="2:64" x14ac:dyDescent="0.3">
      <c r="B13" s="23" t="s">
        <v>77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74" t="str">
        <f t="shared" ref="BB13" si="12">IFERROR(BA13*(1+$BL13),"")</f>
        <v/>
      </c>
      <c r="BC13" s="74" t="str">
        <f t="shared" ref="BC13:BK13" si="13">IFERROR(BB13*(1+$BL13),"")</f>
        <v/>
      </c>
      <c r="BD13" s="74" t="str">
        <f t="shared" si="13"/>
        <v/>
      </c>
      <c r="BE13" s="74" t="str">
        <f t="shared" si="13"/>
        <v/>
      </c>
      <c r="BF13" s="74" t="str">
        <f t="shared" si="13"/>
        <v/>
      </c>
      <c r="BG13" s="74" t="str">
        <f t="shared" si="13"/>
        <v/>
      </c>
      <c r="BH13" s="74" t="str">
        <f t="shared" si="13"/>
        <v/>
      </c>
      <c r="BI13" s="74" t="str">
        <f t="shared" si="13"/>
        <v/>
      </c>
      <c r="BJ13" s="74" t="str">
        <f t="shared" si="13"/>
        <v/>
      </c>
      <c r="BK13" s="74" t="str">
        <f t="shared" si="13"/>
        <v/>
      </c>
      <c r="BL13" s="76" t="str">
        <f t="shared" si="3"/>
        <v/>
      </c>
    </row>
    <row r="14" spans="2:64" x14ac:dyDescent="0.3">
      <c r="B14" s="23" t="s">
        <v>63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1E-3</v>
      </c>
      <c r="U14" s="32">
        <v>0</v>
      </c>
      <c r="V14" s="32">
        <v>0</v>
      </c>
      <c r="W14" s="32">
        <v>3.0000000000000001E-3</v>
      </c>
      <c r="X14" s="32">
        <v>8.0000000000000002E-3</v>
      </c>
      <c r="Y14" s="32">
        <v>1.2E-2</v>
      </c>
      <c r="Z14" s="32">
        <v>1.7999999999999999E-2</v>
      </c>
      <c r="AA14" s="32">
        <v>1.7999999999999999E-2</v>
      </c>
      <c r="AB14" s="32">
        <v>2.1999999999999999E-2</v>
      </c>
      <c r="AC14" s="32">
        <v>2.4E-2</v>
      </c>
      <c r="AD14" s="32">
        <v>2.4E-2</v>
      </c>
      <c r="AE14" s="32">
        <v>1.7999999999999999E-2</v>
      </c>
      <c r="AF14" s="32">
        <v>2.9000000000000001E-2</v>
      </c>
      <c r="AG14" s="32">
        <v>3.1E-2</v>
      </c>
      <c r="AH14" s="32">
        <v>3.3000000000000002E-2</v>
      </c>
      <c r="AI14" s="32">
        <v>3.1E-2</v>
      </c>
      <c r="AJ14" s="32">
        <v>3.1E-2</v>
      </c>
      <c r="AK14" s="32">
        <v>3.1E-2</v>
      </c>
      <c r="AL14" s="32">
        <v>3.1E-2</v>
      </c>
      <c r="AM14" s="32">
        <v>3.1E-2</v>
      </c>
      <c r="AN14" s="32">
        <v>3.1E-2</v>
      </c>
      <c r="AO14" s="32">
        <v>3.1E-2</v>
      </c>
      <c r="AP14" s="32">
        <v>3.1E-2</v>
      </c>
      <c r="AQ14" s="32">
        <v>3.1E-2</v>
      </c>
      <c r="AR14" s="32">
        <v>3.1E-2</v>
      </c>
      <c r="AS14" s="32">
        <v>3.1E-2</v>
      </c>
      <c r="AT14" s="32">
        <v>3.1E-2</v>
      </c>
      <c r="AU14" s="32">
        <v>3.1E-2</v>
      </c>
      <c r="AV14" s="32">
        <v>3.1E-2</v>
      </c>
      <c r="AW14" s="32">
        <v>3.1E-2</v>
      </c>
      <c r="AX14" s="32">
        <v>3.1E-2</v>
      </c>
      <c r="AY14" s="32">
        <v>3.1E-2</v>
      </c>
      <c r="AZ14" s="32">
        <v>3.1E-2</v>
      </c>
      <c r="BA14" s="32">
        <v>3.1E-2</v>
      </c>
      <c r="BB14" s="74">
        <f t="shared" ref="BB14" si="14">IFERROR(BA14*(1+$BL14),"")</f>
        <v>3.1E-2</v>
      </c>
      <c r="BC14" s="74">
        <f t="shared" ref="BC14:BK14" si="15">IFERROR(BB14*(1+$BL14),"")</f>
        <v>3.1E-2</v>
      </c>
      <c r="BD14" s="74">
        <f t="shared" si="15"/>
        <v>3.1E-2</v>
      </c>
      <c r="BE14" s="74">
        <f t="shared" si="15"/>
        <v>3.1E-2</v>
      </c>
      <c r="BF14" s="74">
        <f t="shared" si="15"/>
        <v>3.1E-2</v>
      </c>
      <c r="BG14" s="74">
        <f t="shared" si="15"/>
        <v>3.1E-2</v>
      </c>
      <c r="BH14" s="74">
        <f t="shared" si="15"/>
        <v>3.1E-2</v>
      </c>
      <c r="BI14" s="74">
        <f t="shared" si="15"/>
        <v>3.1E-2</v>
      </c>
      <c r="BJ14" s="74">
        <f t="shared" si="15"/>
        <v>3.1E-2</v>
      </c>
      <c r="BK14" s="74">
        <f t="shared" si="15"/>
        <v>3.1E-2</v>
      </c>
      <c r="BL14" s="76">
        <f t="shared" si="3"/>
        <v>0</v>
      </c>
    </row>
    <row r="15" spans="2:64" x14ac:dyDescent="0.3">
      <c r="B15" s="23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</row>
    <row r="16" spans="2:64" x14ac:dyDescent="0.3">
      <c r="B16" s="23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</row>
    <row r="17" spans="2:53" x14ac:dyDescent="0.3">
      <c r="B17" s="23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</row>
    <row r="18" spans="2:53" x14ac:dyDescent="0.3">
      <c r="B18" s="23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</row>
    <row r="19" spans="2:53" x14ac:dyDescent="0.3">
      <c r="B19" s="23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</row>
    <row r="20" spans="2:53" x14ac:dyDescent="0.3">
      <c r="B20" s="23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</row>
    <row r="21" spans="2:53" x14ac:dyDescent="0.3">
      <c r="B21" s="23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</row>
    <row r="22" spans="2:53" x14ac:dyDescent="0.3"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</row>
    <row r="23" spans="2:53" x14ac:dyDescent="0.3"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</row>
    <row r="24" spans="2:53" x14ac:dyDescent="0.3"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</row>
    <row r="25" spans="2:53" x14ac:dyDescent="0.3"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</row>
    <row r="26" spans="2:53" x14ac:dyDescent="0.3"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</row>
  </sheetData>
  <mergeCells count="1">
    <mergeCell ref="BB1:BK3"/>
  </mergeCells>
  <phoneticPr fontId="2" type="noConversion"/>
  <pageMargins left="0.25" right="0.25" top="0.75" bottom="0.75" header="0.3" footer="0.3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 지정된 범위</vt:lpstr>
      </vt:variant>
      <vt:variant>
        <vt:i4>2</vt:i4>
      </vt:variant>
    </vt:vector>
  </HeadingPairs>
  <TitlesOfParts>
    <vt:vector size="18" baseType="lpstr">
      <vt:lpstr>표지</vt:lpstr>
      <vt:lpstr>전제조건</vt:lpstr>
      <vt:lpstr>활동자료</vt:lpstr>
      <vt:lpstr>에너지</vt:lpstr>
      <vt:lpstr>전환E</vt:lpstr>
      <vt:lpstr>산업E</vt:lpstr>
      <vt:lpstr>건물E</vt:lpstr>
      <vt:lpstr>수송E</vt:lpstr>
      <vt:lpstr>농축수산E</vt:lpstr>
      <vt:lpstr>자가</vt:lpstr>
      <vt:lpstr>(참고) 배출원단위</vt:lpstr>
      <vt:lpstr>전환I</vt:lpstr>
      <vt:lpstr>산업I</vt:lpstr>
      <vt:lpstr>수송I</vt:lpstr>
      <vt:lpstr>건물I</vt:lpstr>
      <vt:lpstr>농축수산I</vt:lpstr>
      <vt:lpstr>'(참고) 배출원단위'!Print_Area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</dc:creator>
  <cp:lastModifiedBy>GIR</cp:lastModifiedBy>
  <cp:lastPrinted>2024-08-08T02:28:40Z</cp:lastPrinted>
  <dcterms:created xsi:type="dcterms:W3CDTF">2024-03-29T04:18:40Z</dcterms:created>
  <dcterms:modified xsi:type="dcterms:W3CDTF">2024-09-03T08:26:58Z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530880153179168</vt:r8>
  </property>
</Properties>
</file>