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Stage\Emulator\Tests Data\Kyocera KC200GT\Single-diode model\S = 511 W.m^-2 and T = 54.3 ºC\"/>
    </mc:Choice>
  </mc:AlternateContent>
  <xr:revisionPtr revIDLastSave="0" documentId="13_ncr:1_{9D209F72-150F-423A-92D2-C062DFCE8B24}" xr6:coauthVersionLast="47" xr6:coauthVersionMax="47" xr10:uidLastSave="{00000000-0000-0000-0000-000000000000}"/>
  <bookViews>
    <workbookView xWindow="2295" yWindow="2295" windowWidth="15375" windowHeight="7785" xr2:uid="{217CCB4B-160F-4504-987F-9C10DFEEC6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G12" i="1"/>
  <c r="F12" i="1"/>
  <c r="C12" i="1"/>
  <c r="G2" i="1"/>
  <c r="C3" i="1"/>
  <c r="L5" i="1"/>
  <c r="G5" i="1"/>
  <c r="F5" i="1"/>
  <c r="C5" i="1"/>
  <c r="C2" i="1"/>
  <c r="F2" i="1"/>
  <c r="L2" i="1"/>
  <c r="L3" i="1"/>
  <c r="G9" i="1"/>
  <c r="L7" i="1"/>
  <c r="G7" i="1"/>
  <c r="F7" i="1"/>
  <c r="C7" i="1"/>
  <c r="L8" i="1"/>
  <c r="G8" i="1"/>
  <c r="F8" i="1"/>
  <c r="C8" i="1"/>
  <c r="L4" i="1"/>
  <c r="L6" i="1"/>
  <c r="F4" i="1"/>
  <c r="F6" i="1"/>
  <c r="G4" i="1"/>
  <c r="G6" i="1"/>
  <c r="C4" i="1"/>
  <c r="C6" i="1"/>
  <c r="L9" i="1"/>
  <c r="L10" i="1"/>
  <c r="L11" i="1"/>
  <c r="G10" i="1"/>
  <c r="G11" i="1"/>
  <c r="F9" i="1"/>
  <c r="F10" i="1"/>
  <c r="F11" i="1"/>
  <c r="C9" i="1"/>
  <c r="C10" i="1"/>
  <c r="C11" i="1"/>
  <c r="G3" i="1"/>
  <c r="F3" i="1"/>
  <c r="M12" i="1" l="1"/>
  <c r="N12" i="1"/>
  <c r="N5" i="1"/>
  <c r="M5" i="1"/>
  <c r="N6" i="1"/>
  <c r="N3" i="1"/>
  <c r="M2" i="1"/>
  <c r="N2" i="1"/>
  <c r="M7" i="1"/>
  <c r="N7" i="1"/>
  <c r="M8" i="1"/>
  <c r="N8" i="1"/>
  <c r="N10" i="1"/>
  <c r="M6" i="1"/>
  <c r="M4" i="1"/>
  <c r="N4" i="1"/>
  <c r="M11" i="1"/>
  <c r="M10" i="1"/>
  <c r="N11" i="1"/>
  <c r="N9" i="1"/>
  <c r="M9" i="1"/>
  <c r="M3" i="1"/>
</calcChain>
</file>

<file path=xl/sharedStrings.xml><?xml version="1.0" encoding="utf-8"?>
<sst xmlns="http://schemas.openxmlformats.org/spreadsheetml/2006/main" count="14" uniqueCount="14">
  <si>
    <t>Error (%)</t>
  </si>
  <si>
    <t>Vs_test</t>
  </si>
  <si>
    <t>Is_test</t>
  </si>
  <si>
    <t>Vs*</t>
  </si>
  <si>
    <t>Is*</t>
  </si>
  <si>
    <t>Vs (Volt)</t>
  </si>
  <si>
    <t>Is (Amp)</t>
  </si>
  <si>
    <t>Ve (alim)</t>
  </si>
  <si>
    <t>Ie (alim)</t>
  </si>
  <si>
    <t>Ps</t>
  </si>
  <si>
    <t>R*</t>
  </si>
  <si>
    <t xml:space="preserve">R </t>
  </si>
  <si>
    <t xml:space="preserve">Pe </t>
  </si>
  <si>
    <t>Rend.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</si>
</sst>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2">
    <cellStyle name="Ênfase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570-ED79-418B-A1D1-0F000D275672}">
  <dimension ref="A1:N12"/>
  <sheetViews>
    <sheetView tabSelected="1" zoomScale="85" zoomScaleNormal="85" workbookViewId="0">
      <selection activeCell="P10" sqref="P10"/>
    </sheetView>
  </sheetViews>
  <sheetFormatPr defaultColWidth="9.140625" defaultRowHeight="15" x14ac:dyDescent="0.25"/>
  <sheetData>
    <row r="1" spans="1:14" s="2" customFormat="1" x14ac:dyDescent="0.25">
      <c r="A1" s="1" t="s">
        <v>7</v>
      </c>
      <c r="B1" s="1" t="s">
        <v>8</v>
      </c>
      <c r="C1" s="1" t="s">
        <v>12</v>
      </c>
      <c r="D1" s="1" t="s">
        <v>5</v>
      </c>
      <c r="E1" s="1" t="s">
        <v>6</v>
      </c>
      <c r="F1" s="1" t="s">
        <v>9</v>
      </c>
      <c r="G1" s="1" t="s">
        <v>11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10</v>
      </c>
      <c r="M1" s="1" t="s">
        <v>0</v>
      </c>
      <c r="N1" s="1" t="s">
        <v>13</v>
      </c>
    </row>
    <row r="2" spans="1:14" x14ac:dyDescent="0.25">
      <c r="A2">
        <v>60</v>
      </c>
      <c r="B2">
        <v>0.97</v>
      </c>
      <c r="C2">
        <f>A2*B2</f>
        <v>58.199999999999996</v>
      </c>
      <c r="D2">
        <v>12.76</v>
      </c>
      <c r="E2">
        <v>3.98</v>
      </c>
      <c r="F2">
        <f>D2*E2</f>
        <v>50.784799999999997</v>
      </c>
      <c r="G2">
        <f>D2/E2</f>
        <v>3.2060301507537687</v>
      </c>
      <c r="H2">
        <v>29.875959000000002</v>
      </c>
      <c r="I2">
        <v>9.6260840000000005</v>
      </c>
      <c r="J2">
        <v>13.112031</v>
      </c>
      <c r="K2">
        <v>4.2247180000000002</v>
      </c>
      <c r="L2">
        <f>J2/K2</f>
        <v>3.1036464445674241</v>
      </c>
      <c r="M2">
        <f>(ABS(L2-G2)/G2)*100</f>
        <v>3.1934729672543232</v>
      </c>
      <c r="N2">
        <f>(F2/C2)*100</f>
        <v>87.259106529209618</v>
      </c>
    </row>
    <row r="3" spans="1:14" x14ac:dyDescent="0.25">
      <c r="A3">
        <v>60</v>
      </c>
      <c r="B3">
        <v>1.1499999999999999</v>
      </c>
      <c r="C3">
        <f>A3*B3</f>
        <v>69</v>
      </c>
      <c r="D3">
        <v>15.5</v>
      </c>
      <c r="E3" s="3">
        <v>3.96</v>
      </c>
      <c r="F3">
        <f>D3*E3</f>
        <v>61.38</v>
      </c>
      <c r="G3">
        <f>D3/E3</f>
        <v>3.9141414141414144</v>
      </c>
      <c r="H3">
        <v>29.897739000000001</v>
      </c>
      <c r="I3">
        <v>7.9326040000000004</v>
      </c>
      <c r="J3">
        <v>15.875197</v>
      </c>
      <c r="K3">
        <v>4.2120800000000003</v>
      </c>
      <c r="L3">
        <f>J3/K3</f>
        <v>3.7689685381094375</v>
      </c>
      <c r="M3">
        <f>(ABS(L3-G3)/G3)*100</f>
        <v>3.7089328328169557</v>
      </c>
      <c r="N3">
        <f>(F3/C3)*100</f>
        <v>88.956521739130437</v>
      </c>
    </row>
    <row r="4" spans="1:14" x14ac:dyDescent="0.25">
      <c r="A4">
        <v>60</v>
      </c>
      <c r="B4">
        <v>1.28</v>
      </c>
      <c r="C4">
        <f t="shared" ref="C4:C5" si="0">A4*B4</f>
        <v>76.8</v>
      </c>
      <c r="D4">
        <v>17.829999999999998</v>
      </c>
      <c r="E4">
        <v>3.98</v>
      </c>
      <c r="F4">
        <f t="shared" ref="F4:F5" si="1">D4*E4</f>
        <v>70.963399999999993</v>
      </c>
      <c r="G4">
        <f t="shared" ref="G4:G5" si="2">D4/E4</f>
        <v>4.4798994974874367</v>
      </c>
      <c r="H4">
        <v>30.066504999999999</v>
      </c>
      <c r="I4">
        <v>6.8323390000000002</v>
      </c>
      <c r="J4">
        <v>18.182568</v>
      </c>
      <c r="K4">
        <v>4.1318229999999998</v>
      </c>
      <c r="L4">
        <f t="shared" ref="L4:L5" si="3">J4/K4</f>
        <v>4.4006163865199452</v>
      </c>
      <c r="M4">
        <f t="shared" ref="M4:M5" si="4">(ABS(L4-G4)/G4)*100</f>
        <v>1.7697520002838802</v>
      </c>
      <c r="N4">
        <f t="shared" ref="N4:N5" si="5">(F4/C4)*100</f>
        <v>92.400260416666654</v>
      </c>
    </row>
    <row r="5" spans="1:14" x14ac:dyDescent="0.25">
      <c r="A5">
        <v>60</v>
      </c>
      <c r="B5">
        <v>1.41</v>
      </c>
      <c r="C5">
        <f t="shared" si="0"/>
        <v>84.6</v>
      </c>
      <c r="D5">
        <v>20.65</v>
      </c>
      <c r="E5">
        <v>3.76</v>
      </c>
      <c r="F5">
        <f t="shared" si="1"/>
        <v>77.643999999999991</v>
      </c>
      <c r="G5">
        <f t="shared" si="2"/>
        <v>5.4920212765957448</v>
      </c>
      <c r="H5">
        <v>29.942114</v>
      </c>
      <c r="I5">
        <v>5.7445079999999997</v>
      </c>
      <c r="J5">
        <v>21.021598999999998</v>
      </c>
      <c r="K5">
        <v>4.0330729999999999</v>
      </c>
      <c r="L5">
        <f t="shared" si="3"/>
        <v>5.2123031246892877</v>
      </c>
      <c r="M5">
        <f t="shared" si="4"/>
        <v>5.0931731291442066</v>
      </c>
      <c r="N5">
        <f t="shared" si="5"/>
        <v>91.777777777777771</v>
      </c>
    </row>
    <row r="6" spans="1:14" x14ac:dyDescent="0.25">
      <c r="A6">
        <v>60</v>
      </c>
      <c r="B6">
        <v>1.41</v>
      </c>
      <c r="C6">
        <f>A6*B6</f>
        <v>84.6</v>
      </c>
      <c r="D6">
        <v>22.03</v>
      </c>
      <c r="E6">
        <v>3.54</v>
      </c>
      <c r="F6">
        <f>D6*E6</f>
        <v>77.986200000000011</v>
      </c>
      <c r="G6">
        <f>D6/E6</f>
        <v>6.22316384180791</v>
      </c>
      <c r="H6">
        <v>30.058102000000002</v>
      </c>
      <c r="I6">
        <v>5.0982779999999996</v>
      </c>
      <c r="J6">
        <v>22.375361999999999</v>
      </c>
      <c r="K6">
        <v>3.7951769999999998</v>
      </c>
      <c r="L6">
        <f>J6/K6</f>
        <v>5.8957360881982579</v>
      </c>
      <c r="M6">
        <f>(ABS(L6-G6)/G6)*100</f>
        <v>5.2614355323566429</v>
      </c>
      <c r="N6">
        <f>(F6/C6)*100</f>
        <v>92.182269503546124</v>
      </c>
    </row>
    <row r="7" spans="1:14" x14ac:dyDescent="0.25">
      <c r="A7">
        <v>60</v>
      </c>
      <c r="B7">
        <v>1.4</v>
      </c>
      <c r="C7">
        <f>A7*B7</f>
        <v>84</v>
      </c>
      <c r="D7">
        <v>23.33</v>
      </c>
      <c r="E7">
        <v>3.32</v>
      </c>
      <c r="F7">
        <f>D7*E7</f>
        <v>77.45559999999999</v>
      </c>
      <c r="G7">
        <f>D7/E7</f>
        <v>7.0271084337349397</v>
      </c>
      <c r="H7">
        <v>29.97991</v>
      </c>
      <c r="I7">
        <v>4.5167489999999999</v>
      </c>
      <c r="J7">
        <v>23.667114000000002</v>
      </c>
      <c r="K7">
        <v>3.5656690000000002</v>
      </c>
      <c r="L7">
        <f>J7/K7</f>
        <v>6.6374960771737364</v>
      </c>
      <c r="M7">
        <f>(ABS(L7-G7)/G7)*100</f>
        <v>5.5444193046857908</v>
      </c>
      <c r="N7">
        <f>(F7/C7)*100</f>
        <v>92.209047619047595</v>
      </c>
    </row>
    <row r="8" spans="1:14" x14ac:dyDescent="0.25">
      <c r="A8">
        <v>60</v>
      </c>
      <c r="B8">
        <v>1.26</v>
      </c>
      <c r="C8">
        <f>A8*B8</f>
        <v>75.599999999999994</v>
      </c>
      <c r="D8">
        <v>24.07</v>
      </c>
      <c r="E8">
        <v>2.89</v>
      </c>
      <c r="F8">
        <f>D8*E8</f>
        <v>69.562300000000008</v>
      </c>
      <c r="G8">
        <f>D8/E8</f>
        <v>8.32871972318339</v>
      </c>
      <c r="H8">
        <v>29.98394</v>
      </c>
      <c r="I8">
        <v>3.9096000000000002</v>
      </c>
      <c r="J8">
        <v>24.400531999999998</v>
      </c>
      <c r="K8">
        <v>3.181581</v>
      </c>
      <c r="L8">
        <f>J8/K8</f>
        <v>7.669310320875061</v>
      </c>
      <c r="M8">
        <f>(ABS(L8-G8)/G8)*100</f>
        <v>7.9172961058208191</v>
      </c>
      <c r="N8">
        <f>(F8/C8)*100</f>
        <v>92.013624338624354</v>
      </c>
    </row>
    <row r="9" spans="1:14" x14ac:dyDescent="0.25">
      <c r="A9">
        <v>60</v>
      </c>
      <c r="B9">
        <v>1.0900000000000001</v>
      </c>
      <c r="C9">
        <f t="shared" ref="C9:C12" si="6">A9*B9</f>
        <v>65.400000000000006</v>
      </c>
      <c r="D9">
        <v>25.16</v>
      </c>
      <c r="E9">
        <v>2.38</v>
      </c>
      <c r="F9">
        <f t="shared" ref="F9:F12" si="7">D9*E9</f>
        <v>59.880800000000001</v>
      </c>
      <c r="G9">
        <f>D9/E9</f>
        <v>10.571428571428571</v>
      </c>
      <c r="H9">
        <v>29.996905999999999</v>
      </c>
      <c r="I9">
        <v>3.1052029999999999</v>
      </c>
      <c r="J9">
        <v>25.443676</v>
      </c>
      <c r="K9">
        <v>2.633864</v>
      </c>
      <c r="L9">
        <f t="shared" ref="L9:L12" si="8">J9/K9</f>
        <v>9.6602087275576878</v>
      </c>
      <c r="M9">
        <f t="shared" ref="M9:M12" si="9">(ABS(L9-G9)/G9)*100</f>
        <v>8.6196471717516001</v>
      </c>
      <c r="N9">
        <f t="shared" ref="N9:N12" si="10">(F9/C9)*100</f>
        <v>91.560856269113145</v>
      </c>
    </row>
    <row r="10" spans="1:14" x14ac:dyDescent="0.25">
      <c r="A10">
        <v>60</v>
      </c>
      <c r="B10">
        <v>0.89</v>
      </c>
      <c r="C10">
        <f t="shared" si="6"/>
        <v>53.4</v>
      </c>
      <c r="D10">
        <v>26.07</v>
      </c>
      <c r="E10">
        <v>1.88</v>
      </c>
      <c r="F10">
        <f t="shared" si="7"/>
        <v>49.011599999999994</v>
      </c>
      <c r="G10">
        <f t="shared" ref="G10:G12" si="11">D10/E10</f>
        <v>13.867021276595745</v>
      </c>
      <c r="H10">
        <v>29.997561999999999</v>
      </c>
      <c r="I10">
        <v>2.43492</v>
      </c>
      <c r="J10">
        <v>26.335111999999999</v>
      </c>
      <c r="K10">
        <v>2.1376360000000001</v>
      </c>
      <c r="L10">
        <f t="shared" si="8"/>
        <v>12.319736381685187</v>
      </c>
      <c r="M10">
        <f t="shared" si="9"/>
        <v>11.158019188461251</v>
      </c>
      <c r="N10">
        <f t="shared" si="10"/>
        <v>91.782022471910111</v>
      </c>
    </row>
    <row r="11" spans="1:14" x14ac:dyDescent="0.25">
      <c r="A11">
        <v>60</v>
      </c>
      <c r="B11">
        <v>0.53</v>
      </c>
      <c r="C11">
        <f t="shared" si="6"/>
        <v>31.8</v>
      </c>
      <c r="D11">
        <v>26.72</v>
      </c>
      <c r="E11">
        <v>1.0229999999999999</v>
      </c>
      <c r="F11">
        <f t="shared" si="7"/>
        <v>27.334559999999996</v>
      </c>
      <c r="G11">
        <f t="shared" si="11"/>
        <v>26.119257086999024</v>
      </c>
      <c r="H11">
        <v>30.003111000000001</v>
      </c>
      <c r="I11">
        <v>1.5064329999999999</v>
      </c>
      <c r="J11">
        <v>26.927042</v>
      </c>
      <c r="K11">
        <v>1.3519859999999999</v>
      </c>
      <c r="L11">
        <f t="shared" si="8"/>
        <v>19.9166574210088</v>
      </c>
      <c r="M11">
        <f t="shared" si="9"/>
        <v>23.747228511631732</v>
      </c>
      <c r="N11">
        <f t="shared" si="10"/>
        <v>85.95773584905659</v>
      </c>
    </row>
    <row r="12" spans="1:14" x14ac:dyDescent="0.25">
      <c r="A12">
        <v>60</v>
      </c>
      <c r="B12">
        <v>0.24</v>
      </c>
      <c r="C12">
        <f t="shared" si="6"/>
        <v>14.399999999999999</v>
      </c>
      <c r="D12">
        <v>27.21</v>
      </c>
      <c r="E12">
        <v>0.37</v>
      </c>
      <c r="F12">
        <f t="shared" si="7"/>
        <v>10.0677</v>
      </c>
      <c r="G12">
        <f t="shared" si="11"/>
        <v>73.540540540540547</v>
      </c>
      <c r="H12">
        <v>30.003746</v>
      </c>
      <c r="I12">
        <v>0.800091</v>
      </c>
      <c r="J12">
        <v>27.395672000000001</v>
      </c>
      <c r="K12">
        <v>0.73372400000000004</v>
      </c>
      <c r="L12">
        <f t="shared" si="8"/>
        <v>37.33784365783319</v>
      </c>
      <c r="M12">
        <f t="shared" si="9"/>
        <v>49.228217003313937</v>
      </c>
      <c r="N12">
        <f t="shared" si="10"/>
        <v>69.91458333333334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Ceolin De Brito (Student at CentraleSupelec)</dc:creator>
  <cp:lastModifiedBy>Gabriel Ceolin De Brito (Student at CentraleSupelec)</cp:lastModifiedBy>
  <dcterms:created xsi:type="dcterms:W3CDTF">2025-05-16T10:23:07Z</dcterms:created>
  <dcterms:modified xsi:type="dcterms:W3CDTF">2025-10-24T08:08:32Z</dcterms:modified>
</cp:coreProperties>
</file>