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Stage\Emulator\Tests Data\Vertex N TSM-NEG21C.20 695W\Single-diode model\S = 200 W.m^-2 and T = 25 ºC\"/>
    </mc:Choice>
  </mc:AlternateContent>
  <xr:revisionPtr revIDLastSave="0" documentId="13_ncr:1_{DADE477B-8207-4C6E-9169-3B1D120917E8}" xr6:coauthVersionLast="47" xr6:coauthVersionMax="47" xr10:uidLastSave="{00000000-0000-0000-0000-000000000000}"/>
  <bookViews>
    <workbookView xWindow="2295" yWindow="2295" windowWidth="15375" windowHeight="7785" xr2:uid="{217CCB4B-160F-4504-987F-9C10DFEEC6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L12" i="1"/>
  <c r="G11" i="1"/>
  <c r="G12" i="1"/>
  <c r="F11" i="1"/>
  <c r="F12" i="1"/>
  <c r="C11" i="1"/>
  <c r="C12" i="1"/>
  <c r="L3" i="1"/>
  <c r="L4" i="1"/>
  <c r="L5" i="1"/>
  <c r="L6" i="1"/>
  <c r="L7" i="1"/>
  <c r="L8" i="1"/>
  <c r="L9" i="1"/>
  <c r="L10" i="1"/>
  <c r="L2" i="1"/>
  <c r="G8" i="1"/>
  <c r="G5" i="1"/>
  <c r="G4" i="1"/>
  <c r="G3" i="1"/>
  <c r="G2" i="1"/>
  <c r="F2" i="1"/>
  <c r="C2" i="1"/>
  <c r="C4" i="1"/>
  <c r="G6" i="1"/>
  <c r="F6" i="1"/>
  <c r="C6" i="1"/>
  <c r="C3" i="1"/>
  <c r="F3" i="1"/>
  <c r="G10" i="1"/>
  <c r="F8" i="1"/>
  <c r="C8" i="1"/>
  <c r="G9" i="1"/>
  <c r="F9" i="1"/>
  <c r="C9" i="1"/>
  <c r="F5" i="1"/>
  <c r="F7" i="1"/>
  <c r="G7" i="1"/>
  <c r="C5" i="1"/>
  <c r="C7" i="1"/>
  <c r="F10" i="1"/>
  <c r="C10" i="1"/>
  <c r="F4" i="1"/>
  <c r="M11" i="1" l="1"/>
  <c r="N12" i="1"/>
  <c r="M12" i="1"/>
  <c r="N11" i="1"/>
  <c r="N3" i="1"/>
  <c r="M2" i="1"/>
  <c r="N2" i="1"/>
  <c r="N6" i="1"/>
  <c r="M6" i="1"/>
  <c r="N7" i="1"/>
  <c r="N4" i="1"/>
  <c r="M3" i="1"/>
  <c r="M8" i="1"/>
  <c r="N8" i="1"/>
  <c r="M9" i="1"/>
  <c r="N9" i="1"/>
  <c r="M7" i="1"/>
  <c r="M5" i="1"/>
  <c r="N5" i="1"/>
  <c r="N10" i="1"/>
  <c r="M10" i="1"/>
  <c r="M4" i="1"/>
</calcChain>
</file>

<file path=xl/sharedStrings.xml><?xml version="1.0" encoding="utf-8"?>
<sst xmlns="http://schemas.openxmlformats.org/spreadsheetml/2006/main" count="14" uniqueCount="14">
  <si>
    <t>Error (%)</t>
  </si>
  <si>
    <t>Vs_test</t>
  </si>
  <si>
    <t>Is_test</t>
  </si>
  <si>
    <t>Vs*</t>
  </si>
  <si>
    <t>Is*</t>
  </si>
  <si>
    <t>Vs (Volt)</t>
  </si>
  <si>
    <t>Is (Amp)</t>
  </si>
  <si>
    <t>Ve (alim)</t>
  </si>
  <si>
    <t>Ie (alim)</t>
  </si>
  <si>
    <t>Ps</t>
  </si>
  <si>
    <t>R*</t>
  </si>
  <si>
    <t xml:space="preserve">R </t>
  </si>
  <si>
    <t xml:space="preserve">Pe </t>
  </si>
  <si>
    <t>Rend.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</si>
</sst>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2"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D570-ED79-418B-A1D1-0F000D275672}">
  <dimension ref="A1:N12"/>
  <sheetViews>
    <sheetView tabSelected="1" topLeftCell="A5" zoomScale="115" zoomScaleNormal="115" workbookViewId="0">
      <selection activeCell="A2" sqref="A2:A12"/>
    </sheetView>
  </sheetViews>
  <sheetFormatPr defaultColWidth="9.140625" defaultRowHeight="15" x14ac:dyDescent="0.25"/>
  <sheetData>
    <row r="1" spans="1:14" s="2" customFormat="1" x14ac:dyDescent="0.25">
      <c r="A1" s="1" t="s">
        <v>7</v>
      </c>
      <c r="B1" s="1" t="s">
        <v>8</v>
      </c>
      <c r="C1" s="1" t="s">
        <v>12</v>
      </c>
      <c r="D1" s="1" t="s">
        <v>5</v>
      </c>
      <c r="E1" s="1" t="s">
        <v>6</v>
      </c>
      <c r="F1" s="1" t="s">
        <v>9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10</v>
      </c>
      <c r="M1" s="1" t="s">
        <v>0</v>
      </c>
      <c r="N1" s="1" t="s">
        <v>13</v>
      </c>
    </row>
    <row r="2" spans="1:14" x14ac:dyDescent="0.25">
      <c r="A2">
        <v>60</v>
      </c>
      <c r="B2">
        <v>1.05</v>
      </c>
      <c r="C2">
        <f>A2*B2</f>
        <v>63</v>
      </c>
      <c r="D2">
        <v>15.86</v>
      </c>
      <c r="E2">
        <v>3.56</v>
      </c>
      <c r="F2">
        <f>D2*E2</f>
        <v>56.461599999999997</v>
      </c>
      <c r="G2">
        <f>D2/E2</f>
        <v>4.4550561797752808</v>
      </c>
      <c r="H2">
        <v>46.113509999999998</v>
      </c>
      <c r="I2">
        <v>10.403705</v>
      </c>
      <c r="J2">
        <v>16.184828</v>
      </c>
      <c r="K2">
        <v>3.6514720000000001</v>
      </c>
      <c r="L2">
        <f>J2/K2</f>
        <v>4.4324119149756589</v>
      </c>
      <c r="M2">
        <f>(ABS(L2-G2)/G2)*100</f>
        <v>0.50828236246313963</v>
      </c>
      <c r="N2">
        <f>(F2/C2)*100</f>
        <v>89.621587301587297</v>
      </c>
    </row>
    <row r="3" spans="1:14" x14ac:dyDescent="0.25">
      <c r="A3">
        <v>60</v>
      </c>
      <c r="B3">
        <v>1.58</v>
      </c>
      <c r="C3">
        <f>A3*B3</f>
        <v>94.800000000000011</v>
      </c>
      <c r="D3">
        <v>25.32</v>
      </c>
      <c r="E3">
        <v>3.47</v>
      </c>
      <c r="F3">
        <f>D3*E3</f>
        <v>87.860400000000013</v>
      </c>
      <c r="G3">
        <f>D3/E3</f>
        <v>7.2968299711815563</v>
      </c>
      <c r="H3">
        <v>45.855803999999999</v>
      </c>
      <c r="I3">
        <v>6.508248</v>
      </c>
      <c r="J3">
        <v>25.680520999999999</v>
      </c>
      <c r="K3">
        <v>3.6447989999999999</v>
      </c>
      <c r="L3">
        <f t="shared" ref="L3:L10" si="0">J3/K3</f>
        <v>7.0457989590098107</v>
      </c>
      <c r="M3">
        <f>(ABS(L3-G3)/G3)*100</f>
        <v>3.4402749298418538</v>
      </c>
      <c r="N3">
        <f>(F3/C3)*100</f>
        <v>92.679746835443041</v>
      </c>
    </row>
    <row r="4" spans="1:14" x14ac:dyDescent="0.25">
      <c r="A4">
        <v>60</v>
      </c>
      <c r="B4">
        <v>1.96</v>
      </c>
      <c r="C4">
        <f>A4*B4</f>
        <v>117.6</v>
      </c>
      <c r="D4">
        <v>32.31</v>
      </c>
      <c r="E4" s="3">
        <v>3.53</v>
      </c>
      <c r="F4">
        <f>D4*E4</f>
        <v>114.0543</v>
      </c>
      <c r="G4">
        <f>D4/E4</f>
        <v>9.1529745042492934</v>
      </c>
      <c r="H4">
        <v>45.915000999999997</v>
      </c>
      <c r="I4">
        <v>5.0824249999999997</v>
      </c>
      <c r="J4">
        <v>32.682322999999997</v>
      </c>
      <c r="K4">
        <v>3.6176729999999999</v>
      </c>
      <c r="L4">
        <f t="shared" si="0"/>
        <v>9.0340732841249043</v>
      </c>
      <c r="M4">
        <f>(ABS(L4-G4)/G4)*100</f>
        <v>1.2990445900312393</v>
      </c>
      <c r="N4">
        <f>(F4/C4)*100</f>
        <v>96.984948979591834</v>
      </c>
    </row>
    <row r="5" spans="1:14" x14ac:dyDescent="0.25">
      <c r="A5">
        <v>60</v>
      </c>
      <c r="B5">
        <v>2.04</v>
      </c>
      <c r="C5">
        <f t="shared" ref="C5:C6" si="1">A5*B5</f>
        <v>122.4</v>
      </c>
      <c r="D5">
        <v>34.28</v>
      </c>
      <c r="E5">
        <v>3.4</v>
      </c>
      <c r="F5">
        <f t="shared" ref="F5:F6" si="2">D5*E5</f>
        <v>116.55200000000001</v>
      </c>
      <c r="G5">
        <f>D5/E5</f>
        <v>10.082352941176472</v>
      </c>
      <c r="H5">
        <v>45.960555999999997</v>
      </c>
      <c r="I5">
        <v>4.7369190000000003</v>
      </c>
      <c r="J5">
        <v>34.661254999999997</v>
      </c>
      <c r="K5">
        <v>3.5723579999999999</v>
      </c>
      <c r="L5">
        <f t="shared" si="0"/>
        <v>9.7026263885086532</v>
      </c>
      <c r="M5">
        <f t="shared" ref="M5:M6" si="3">(ABS(L5-G5)/G5)*100</f>
        <v>3.7662493555151224</v>
      </c>
      <c r="N5">
        <f t="shared" ref="N5:N6" si="4">(F5/C5)*100</f>
        <v>95.222222222222214</v>
      </c>
    </row>
    <row r="6" spans="1:14" x14ac:dyDescent="0.25">
      <c r="A6">
        <v>60</v>
      </c>
      <c r="B6">
        <v>2.09</v>
      </c>
      <c r="C6">
        <f t="shared" si="1"/>
        <v>125.39999999999999</v>
      </c>
      <c r="D6">
        <v>35.700000000000003</v>
      </c>
      <c r="E6">
        <v>3.35</v>
      </c>
      <c r="F6">
        <f t="shared" si="2"/>
        <v>119.59500000000001</v>
      </c>
      <c r="G6">
        <f t="shared" ref="G6" si="5">D6/E6</f>
        <v>10.656716417910449</v>
      </c>
      <c r="H6">
        <v>45.950321000000002</v>
      </c>
      <c r="I6">
        <v>4.5055820000000004</v>
      </c>
      <c r="J6">
        <v>36.09742</v>
      </c>
      <c r="K6">
        <v>3.539472</v>
      </c>
      <c r="L6">
        <f t="shared" si="0"/>
        <v>10.198532436476402</v>
      </c>
      <c r="M6">
        <f t="shared" si="3"/>
        <v>4.299485540067387</v>
      </c>
      <c r="N6">
        <f t="shared" si="4"/>
        <v>95.370813397129211</v>
      </c>
    </row>
    <row r="7" spans="1:14" x14ac:dyDescent="0.25">
      <c r="A7">
        <v>60</v>
      </c>
      <c r="B7">
        <v>2.0499999999999998</v>
      </c>
      <c r="C7">
        <f>A7*B7</f>
        <v>122.99999999999999</v>
      </c>
      <c r="D7">
        <v>37.020000000000003</v>
      </c>
      <c r="E7">
        <v>3.17</v>
      </c>
      <c r="F7">
        <f>D7*E7</f>
        <v>117.35340000000001</v>
      </c>
      <c r="G7">
        <f>D7/E7</f>
        <v>11.678233438485806</v>
      </c>
      <c r="H7">
        <v>45.957520000000002</v>
      </c>
      <c r="I7">
        <v>4.1669919999999996</v>
      </c>
      <c r="J7">
        <v>37.399529000000001</v>
      </c>
      <c r="K7">
        <v>3.3910339999999999</v>
      </c>
      <c r="L7">
        <f t="shared" si="0"/>
        <v>11.028945448497421</v>
      </c>
      <c r="M7">
        <f>(ABS(L7-G7)/G7)*100</f>
        <v>5.5598134204840148</v>
      </c>
      <c r="N7">
        <f>(F7/C7)*100</f>
        <v>95.409268292682953</v>
      </c>
    </row>
    <row r="8" spans="1:14" x14ac:dyDescent="0.25">
      <c r="A8">
        <v>60</v>
      </c>
      <c r="B8">
        <v>2</v>
      </c>
      <c r="C8">
        <f>A8*B8</f>
        <v>120</v>
      </c>
      <c r="D8">
        <v>38.909999999999997</v>
      </c>
      <c r="E8">
        <v>2.95</v>
      </c>
      <c r="F8">
        <f>D8*E8</f>
        <v>114.78449999999999</v>
      </c>
      <c r="G8">
        <f>D8/E8</f>
        <v>13.189830508474575</v>
      </c>
      <c r="H8">
        <v>46.005436000000003</v>
      </c>
      <c r="I8">
        <v>3.6885889999999999</v>
      </c>
      <c r="J8">
        <v>39.285418999999997</v>
      </c>
      <c r="K8">
        <v>3.1497959999999998</v>
      </c>
      <c r="L8">
        <f t="shared" si="0"/>
        <v>12.472369321695755</v>
      </c>
      <c r="M8">
        <f>(ABS(L8-G8)/G8)*100</f>
        <v>5.4395027010987391</v>
      </c>
      <c r="N8">
        <f>(F8/C8)*100</f>
        <v>95.653749999999988</v>
      </c>
    </row>
    <row r="9" spans="1:14" x14ac:dyDescent="0.25">
      <c r="A9">
        <v>60</v>
      </c>
      <c r="B9">
        <v>1.96</v>
      </c>
      <c r="C9">
        <f>A9*B9</f>
        <v>117.6</v>
      </c>
      <c r="D9">
        <v>39.83</v>
      </c>
      <c r="E9">
        <v>2.81</v>
      </c>
      <c r="F9">
        <f>D9*E9</f>
        <v>111.92229999999999</v>
      </c>
      <c r="G9">
        <f>D9/E9</f>
        <v>14.174377224199288</v>
      </c>
      <c r="H9">
        <v>46.008614000000001</v>
      </c>
      <c r="I9">
        <v>3.4683489999999999</v>
      </c>
      <c r="J9">
        <v>40.211502000000003</v>
      </c>
      <c r="K9">
        <v>3.0313349999999999</v>
      </c>
      <c r="L9">
        <f t="shared" si="0"/>
        <v>13.265278169519371</v>
      </c>
      <c r="M9">
        <f>(ABS(L9-G9)/G9)*100</f>
        <v>6.4136789948545481</v>
      </c>
      <c r="N9">
        <f>(F9/C9)*100</f>
        <v>95.172023809523807</v>
      </c>
    </row>
    <row r="10" spans="1:14" x14ac:dyDescent="0.25">
      <c r="A10">
        <v>60</v>
      </c>
      <c r="B10">
        <v>1.57</v>
      </c>
      <c r="C10">
        <f t="shared" ref="C10:C12" si="6">A10*B10</f>
        <v>94.2</v>
      </c>
      <c r="D10">
        <v>40.880000000000003</v>
      </c>
      <c r="E10">
        <v>2.19</v>
      </c>
      <c r="F10">
        <f t="shared" ref="F10:F12" si="7">D10*E10</f>
        <v>89.527200000000008</v>
      </c>
      <c r="G10">
        <f>D10/E10</f>
        <v>18.666666666666668</v>
      </c>
      <c r="H10">
        <v>46.008034000000002</v>
      </c>
      <c r="I10">
        <v>2.6801780000000002</v>
      </c>
      <c r="J10">
        <v>41.241325000000003</v>
      </c>
      <c r="K10">
        <v>2.402495</v>
      </c>
      <c r="L10">
        <f t="shared" si="0"/>
        <v>17.16603988770008</v>
      </c>
      <c r="M10">
        <f t="shared" ref="M10" si="8">(ABS(L10-G10)/G10)*100</f>
        <v>8.0390720301781471</v>
      </c>
      <c r="N10">
        <f t="shared" ref="N10" si="9">(F10/C10)*100</f>
        <v>95.039490445859869</v>
      </c>
    </row>
    <row r="11" spans="1:14" x14ac:dyDescent="0.25">
      <c r="A11">
        <v>60</v>
      </c>
      <c r="B11">
        <v>0.82</v>
      </c>
      <c r="C11">
        <f t="shared" si="6"/>
        <v>49.199999999999996</v>
      </c>
      <c r="D11">
        <v>42.69</v>
      </c>
      <c r="E11">
        <v>1.07</v>
      </c>
      <c r="F11">
        <f t="shared" si="7"/>
        <v>45.6783</v>
      </c>
      <c r="G11">
        <f t="shared" ref="G11:G12" si="10">D11/E11</f>
        <v>39.89719626168224</v>
      </c>
      <c r="H11">
        <v>46.058121</v>
      </c>
      <c r="I11">
        <v>1.369122</v>
      </c>
      <c r="J11">
        <v>42.957076999999998</v>
      </c>
      <c r="K11">
        <v>1.2769410000000001</v>
      </c>
      <c r="L11">
        <f t="shared" ref="L11:L12" si="11">J11/K11</f>
        <v>33.640612213093632</v>
      </c>
      <c r="M11">
        <f t="shared" ref="M11:M12" si="12">(ABS(L11-G11)/G11)*100</f>
        <v>15.681763719816843</v>
      </c>
      <c r="N11">
        <f t="shared" ref="N11:N12" si="13">(F11/C11)*100</f>
        <v>92.842073170731723</v>
      </c>
    </row>
    <row r="12" spans="1:14" x14ac:dyDescent="0.25">
      <c r="A12">
        <v>60</v>
      </c>
      <c r="B12">
        <v>0.24</v>
      </c>
      <c r="C12">
        <f t="shared" si="6"/>
        <v>14.399999999999999</v>
      </c>
      <c r="D12">
        <v>43.98</v>
      </c>
      <c r="E12">
        <v>0.22</v>
      </c>
      <c r="F12">
        <f t="shared" si="7"/>
        <v>9.6755999999999993</v>
      </c>
      <c r="G12">
        <f t="shared" si="10"/>
        <v>199.90909090909091</v>
      </c>
      <c r="H12">
        <v>46.031281</v>
      </c>
      <c r="I12">
        <v>0.47800599999999999</v>
      </c>
      <c r="J12">
        <v>44.203873000000002</v>
      </c>
      <c r="K12">
        <v>0.45902900000000002</v>
      </c>
      <c r="L12">
        <f t="shared" si="11"/>
        <v>96.298649976363151</v>
      </c>
      <c r="M12">
        <f t="shared" si="12"/>
        <v>51.828779002274004</v>
      </c>
      <c r="N12">
        <f t="shared" si="13"/>
        <v>67.191666666666677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Ceolin De Brito (Student at CentraleSupelec)</dc:creator>
  <cp:lastModifiedBy>Gabriel Ceolin De Brito (Student at CentraleSupelec)</cp:lastModifiedBy>
  <dcterms:created xsi:type="dcterms:W3CDTF">2025-05-16T10:23:07Z</dcterms:created>
  <dcterms:modified xsi:type="dcterms:W3CDTF">2025-10-24T08:10:37Z</dcterms:modified>
</cp:coreProperties>
</file>