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slicers/slicer1.xml" ContentType="application/vnd.ms-excel.slicer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z08\Downloads\"/>
    </mc:Choice>
  </mc:AlternateContent>
  <xr:revisionPtr revIDLastSave="0" documentId="13_ncr:1_{0D6CCD17-11C5-4CDE-A722-A0FF81A00E1C}" xr6:coauthVersionLast="47" xr6:coauthVersionMax="47" xr10:uidLastSave="{00000000-0000-0000-0000-000000000000}"/>
  <bookViews>
    <workbookView xWindow="-120" yWindow="-120" windowWidth="29040" windowHeight="15840" tabRatio="0" firstSheet="4" activeTab="4" xr2:uid="{28DD5B76-0634-4F87-BE60-8BFA7EF2E23B}"/>
  </bookViews>
  <sheets>
    <sheet name="A̳ssets" sheetId="1" state="hidden" r:id="rId1"/>
    <sheet name="Planilha2" sheetId="6" state="hidden" r:id="rId2"/>
    <sheet name="B̳ases" sheetId="2" state="hidden" r:id="rId3"/>
    <sheet name="C̳álculos" sheetId="3" state="hidden" r:id="rId4"/>
    <sheet name="D̳ashboard" sheetId="4" r:id="rId5"/>
  </sheets>
  <definedNames>
    <definedName name="SegmentaçãodeDados_Coluna1">#N/A</definedName>
    <definedName name="SegmentaçãodeDados_Coluna11">#N/A</definedName>
    <definedName name="SegmentaçãodeDados_Subscription_Type">#N/A</definedName>
  </definedNames>
  <calcPr calcId="191029"/>
  <pivotCaches>
    <pivotCache cacheId="2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A8" i="3"/>
  <c r="D13" i="3"/>
  <c r="D14" i="3"/>
  <c r="D12" i="3"/>
  <c r="D8" i="3"/>
  <c r="D9" i="3"/>
  <c r="D7" i="3"/>
  <c r="A5" i="3"/>
  <c r="G7" i="6"/>
  <c r="F14" i="6"/>
  <c r="F7" i="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<sst xmlns="http://schemas.openxmlformats.org/spreadsheetml/2006/main" count="2034" uniqueCount="324">
  <si>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</si>
  <si>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</si>
  <si>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</si>
  <si>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</si>
  <si>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</si>
  <si>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</si>
  <si>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</si>
  <si>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</si>
  <si>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</si>
  <si>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</si>
  <si>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</si>
  <si>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</si>
  <si>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</si>
  <si>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</si>
  <si>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</si>
  <si>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</si>
  <si>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</si>
  <si>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</si>
  <si>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</si>
  <si>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</si>
  <si>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</si>
  <si>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</si>
  <si>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</si>
  <si>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</si>
  <si>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</si>
  <si>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</si>
  <si>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</si>
  <si>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</si>
  <si>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</si>
  <si>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</si>
  <si>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</si>
  <si>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</si>
  <si>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</si>
  <si>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</si>
  <si>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</si>
  <si>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</si>
  <si>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</si>
  <si>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</si>
  <si>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</si>
  <si>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</si>
  <si>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</si>
  <si>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</si>
  <si>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</si>
  <si>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</si>
  <si>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</si>
  <si>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</si>
  <si>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</si>
  <si>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</si>
  <si>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</si>
  <si>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</si>
  <si>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</si>
  <si>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</si>
  <si>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</si>
  <si>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</si>
  <si>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</si>
  <si>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</si>
  <si>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</si>
  <si>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</si>
  <si>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</si>
  <si>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</si>
  <si>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</si>
  <si>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</si>
  <si>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</si>
  <si>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</si>
  <si>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</si>
  <si>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</si>
  <si>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</si>
  <si>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</si>
  <si>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</si>
  <si>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</si>
  <si>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</si>
  <si>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</si>
  <si>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</si>
  <si>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</si>
  <si>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</si>
  <si>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</si>
  <si>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</si>
  <si>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</si>
  <si>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</si>
  <si>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</si>
  <si>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</si>
  <si>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</si>
  <si>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</si>
  <si>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</si>
  <si>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</si>
  <si>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</si>
  <si>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</si>
  <si>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</si>
  <si>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</si>
  <si>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</si>
  <si>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</si>
  <si>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</si>
  <si>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</si>
  <si>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</si>
  <si>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</si>
  <si>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</si>
  <si>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</si>
  <si>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</si>
  <si>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</si>
  <si>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</si>
  <si>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</si>
  <si>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</si>
  <si>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</si>
  <si>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</si>
  <si>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</si>
  <si>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</si>
  <si>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</si>
  <si>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</si>
  <si>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</si>
  <si>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</si>
  <si>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</si>
  <si>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</si>
  <si>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</si>
  <si>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</si>
  <si>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</si>
  <si>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</si>
  <si>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</si>
  <si>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</si>
  <si>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</si>
  <si>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</si>
  <si>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</si>
  <si>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</si>
  <si>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</si>
  <si>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</si>
  <si>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</si>
  <si>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</si>
  <si>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</si>
  <si>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</si>
  <si>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</si>
  <si>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</si>
  <si>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</si>
  <si>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</si>
  <si>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</si>
  <si>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</si>
  <si>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</si>
  <si>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</si>
  <si>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</si>
  <si>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</si>
  <si>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</si>
  <si>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</si>
  <si>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</si>
  <si>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</si>
  <si>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</si>
  <si>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</si>
  <si>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</si>
  <si>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</si>
  <si>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</si>
  <si>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</si>
  <si>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</si>
  <si>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</si>
  <si>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</si>
  <si>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</si>
  <si>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</si>
  <si>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</si>
  <si>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</si>
  <si>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</si>
  <si>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</si>
  <si>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</si>
  <si>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</si>
  <si>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</si>
  <si>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</si>
  <si>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</si>
  <si>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</si>
  <si>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</si>
  <si>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</si>
  <si>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</si>
  <si>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</si>
  <si>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</si>
  <si>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</si>
  <si>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</si>
  <si>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</si>
  <si>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</si>
  <si>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</si>
  <si>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</si>
  <si>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</si>
  <si>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</si>
  <si>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</si>
  <si>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</si>
  <si>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</si>
  <si>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</si>
  <si>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</si>
  <si>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</si>
  <si>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</si>
  <si>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</si>
  <si>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</si>
  <si>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</si>
  <si>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</si>
  <si>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</si>
  <si>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</si>
  <si>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</si>
  <si>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</si>
  <si>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</si>
  <si>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</si>
  <si>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</si>
  <si>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</si>
  <si>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</si>
  <si>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</si>
  <si>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</si>
  <si>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</si>
  <si>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</si>
  <si>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</si>
  <si>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</si>
  <si>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</si>
  <si>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</si>
  <si>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</si>
  <si>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</si>
  <si>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</si>
  <si>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</si>
  <si>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</si>
  <si>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</si>
  <si>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</si>
  <si>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</si>
  <si>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</si>
  <si>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</si>
  <si>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</si>
  <si>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</si>
  <si>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</si>
  <si>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</si>
  <si>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</si>
  <si>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</si>
  <si>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</si>
  <si>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</si>
  <si>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</si>
  <si>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</si>
  <si>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</si>
  <si>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</si>
  <si>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</si>
  <si>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</si>
  <si>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</si>
  <si>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</si>
  <si>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</si>
  <si>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</si>
  <si>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</si>
  <si>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</si>
  <si>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</si>
  <si>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</si>
  <si>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</si>
  <si>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</si>
  <si>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</si>
  <si>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</si>
  <si>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</si>
  <si>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</si>
  <si>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</si>
  <si>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</si>
  <si>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</si>
  <si>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</si>
  <si>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</si>
  <si>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</si>
  <si>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</si>
  <si>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</si>
  <si>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</si>
  <si>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</si>
  <si>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</si>
  <si>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</si>
  <si>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</si>
  <si>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</si>
  <si>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</si>
  <si>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</si>
  <si>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</si>
  <si>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</si>
  <si>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</si>
  <si>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</si>
  <si>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</si>
  <si>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</si>
  <si>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</si>
  <si>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</si>
  <si>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</si>
  <si>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</si>
  <si>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</si>
  <si>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</si>
  <si>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</si>
  <si>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</si>
  <si>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</si>
  <si>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</si>
  <si>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</si>
  <si>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</si>
  <si>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</si>
  <si>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</si>
  <si>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</si>
  <si>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</si>
  <si>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</si>
  <si>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</si>
  <si>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</si>
  <si>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</si>
  <si>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</si>
  <si>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</si>
  <si>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</si>
  <si>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</si>
  <si>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</si>
  <si>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</si>
  <si>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</si>
  <si>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</si>
  <si>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</si>
  <si>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</si>
  <si>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</si>
  <si>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</si>
  <si>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</si>
  <si>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</si>
  <si>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</si>
  <si>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</si>
  <si>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</si>
  <si>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</si>
  <si>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</si>
  <si>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</si>
  <si>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</si>
  <si>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</si>
  <si>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</si>
  <si>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</si>
  <si>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</si>
  <si>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</si>
  <si>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</si>
  <si>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</si>
  <si>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</si>
  <si>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EA PLAY E MINECRAFT PASS</t>
  </si>
  <si>
    <t>Bem vindo, Paulo!</t>
  </si>
  <si>
    <t>Coluna1</t>
  </si>
  <si>
    <t>Coluna2</t>
  </si>
  <si>
    <t>Rótulos de Linha</t>
  </si>
  <si>
    <t>Total Geral</t>
  </si>
  <si>
    <t>subs</t>
  </si>
  <si>
    <t>ea play</t>
  </si>
  <si>
    <t>minecraft</t>
  </si>
  <si>
    <t>Soma de EA Play Season Pass
Price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</si>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</sst>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theme="1"/>
      <name val="Britannic 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2" applyFont="1"/>
    <xf numFmtId="9" fontId="0" fillId="0" borderId="0" xfId="3" applyFont="1"/>
    <xf numFmtId="44" fontId="0" fillId="0" borderId="0" xfId="0" applyNumberFormat="1"/>
    <xf numFmtId="0" fontId="0" fillId="9" borderId="2" xfId="0" applyFont="1" applyFill="1" applyBorder="1"/>
    <xf numFmtId="0" fontId="0" fillId="0" borderId="2" xfId="0" applyFont="1" applyBorder="1"/>
    <xf numFmtId="44" fontId="0" fillId="9" borderId="2" xfId="2" applyNumberFormat="1" applyFont="1" applyFill="1" applyBorder="1"/>
    <xf numFmtId="44" fontId="0" fillId="0" borderId="2" xfId="2" applyNumberFormat="1" applyFont="1" applyBorder="1"/>
    <xf numFmtId="0" fontId="4" fillId="8" borderId="0" xfId="0" applyFont="1" applyFill="1" applyBorder="1"/>
    <xf numFmtId="44" fontId="4" fillId="8" borderId="0" xfId="2" applyNumberFormat="1" applyFont="1" applyFill="1" applyBorder="1"/>
    <xf numFmtId="0" fontId="0" fillId="0" borderId="3" xfId="0" applyFont="1" applyBorder="1"/>
    <xf numFmtId="44" fontId="0" fillId="0" borderId="4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9" borderId="6" xfId="0" applyFont="1" applyFill="1" applyBorder="1"/>
    <xf numFmtId="44" fontId="0" fillId="9" borderId="6" xfId="2" applyNumberFormat="1" applyFont="1" applyFill="1" applyBorder="1"/>
    <xf numFmtId="0" fontId="4" fillId="8" borderId="5" xfId="0" applyFont="1" applyFill="1" applyBorder="1"/>
    <xf numFmtId="0" fontId="0" fillId="0" borderId="0" xfId="0" applyFont="1" applyBorder="1"/>
    <xf numFmtId="44" fontId="0" fillId="0" borderId="0" xfId="0" applyNumberFormat="1" applyFont="1" applyBorder="1"/>
    <xf numFmtId="0" fontId="0" fillId="0" borderId="0" xfId="0" applyNumberFormat="1"/>
    <xf numFmtId="0" fontId="5" fillId="5" borderId="0" xfId="0" applyFont="1" applyFill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2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name val="ADLaM Display"/>
        <scheme val="none"/>
      </font>
      <fill>
        <patternFill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4" xr9:uid="{1F91463D-FD29-40C5-BAE2-357D10B1EB7D}">
      <tableStyleElement type="wholeTable" dxfId="11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0"/>
            </patternFill>
          </fill>
        </dxf>
        <dxf>
          <fill>
            <patternFill>
              <bgColor rgb="FF92D050"/>
            </patternFill>
          </fill>
        </dxf>
        <dxf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NoData" dxfId="0"/>
            <x14:slicerStyleElement type="selectedItemWithData" dxfId="2"/>
            <x14:slicerStyleElement type="selectedItemWithNo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microsoft.com/office/2023/09/relationships/Python" Target="pyth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6A-4E20-961C-EBFB6EEFDF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6A-4E20-961C-EBFB6EEFDF1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6A-4E20-961C-EBFB6EEFDF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C̳álculos!$D$6</c:f>
              <c:strCache>
                <c:ptCount val="1"/>
                <c:pt idx="0">
                  <c:v> Coluna2 </c:v>
                </c:pt>
              </c:strCache>
            </c:strRef>
          </c:cat>
          <c:val>
            <c:numRef>
              <c:f>C̳álculos!$D$7</c:f>
              <c:numCache>
                <c:formatCode>_("R$"* #,##0.00_);_("R$"* \(#,##0.00\);_("R$"* "-"??_);_(@_)</c:formatCode>
                <c:ptCount val="1"/>
                <c:pt idx="0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6A-4E20-961C-EBFB6EEFDF1D}"/>
            </c:ext>
          </c:extLst>
        </c:ser>
        <c:ser>
          <c:idx val="1"/>
          <c:order val="1"/>
          <c:tx>
            <c:strRef>
              <c:f>C̳álculos!$C$8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C̳álculos!$D$6</c:f>
              <c:strCache>
                <c:ptCount val="1"/>
                <c:pt idx="0">
                  <c:v> Coluna2 </c:v>
                </c:pt>
              </c:strCache>
            </c:strRef>
          </c:cat>
          <c:val>
            <c:numRef>
              <c:f>C̳álculos!$D$8</c:f>
              <c:numCache>
                <c:formatCode>_("R$"* #,##0.00_);_("R$"* \(#,##0.00\);_("R$"* "-"??_);_(@_)</c:formatCode>
                <c:ptCount val="1"/>
                <c:pt idx="0">
                  <c:v>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6A-4E20-961C-EBFB6EEFDF1D}"/>
            </c:ext>
          </c:extLst>
        </c:ser>
        <c:ser>
          <c:idx val="2"/>
          <c:order val="2"/>
          <c:tx>
            <c:strRef>
              <c:f>C̳álculos!$C$9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C̳álculos!$D$6</c:f>
              <c:strCache>
                <c:ptCount val="1"/>
                <c:pt idx="0">
                  <c:v> Coluna2 </c:v>
                </c:pt>
              </c:strCache>
            </c:strRef>
          </c:cat>
          <c:val>
            <c:numRef>
              <c:f>C̳álculos!$D$9</c:f>
            </c:numRef>
          </c:val>
          <c:extLst>
            <c:ext xmlns:c16="http://schemas.microsoft.com/office/drawing/2014/chart" uri="{C3380CC4-5D6E-409C-BE32-E72D297353CC}">
              <c16:uniqueId val="{00000008-D16A-4E20-961C-EBFB6EEFDF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9160207"/>
        <c:axId val="549161167"/>
      </c:barChart>
      <c:catAx>
        <c:axId val="54916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161167"/>
        <c:auto val="1"/>
        <c:lblAlgn val="ctr"/>
        <c:lblOffset val="100"/>
        <c:noMultiLvlLbl val="0"/>
      </c:catAx>
      <c:valAx>
        <c:axId val="5491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160207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8E6E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D-4FE9-8177-299A5E7351B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D-4FE9-8177-299A5E7351B5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9D-4FE9-8177-299A5E7351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C̳álculos!$C$12:$C$14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9D-4FE9-8177-299A5E735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2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chart" Target="../charts/chart2.xml"/><Relationship Id="rId5" Type="http://schemas.openxmlformats.org/officeDocument/2006/relationships/image" Target="../media/image4.svg"/><Relationship Id="rId10" Type="http://schemas.openxmlformats.org/officeDocument/2006/relationships/chart" Target="../charts/chart1.xml"/><Relationship Id="rId4" Type="http://schemas.openxmlformats.org/officeDocument/2006/relationships/image" Target="../media/image3.png"/><Relationship Id="rId9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1</xdr:row>
      <xdr:rowOff>107156</xdr:rowOff>
    </xdr:from>
    <xdr:to>
      <xdr:col>3</xdr:col>
      <xdr:colOff>261630</xdr:colOff>
      <xdr:row>6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C6461C8-735A-4DBD-B535-5A3558E4C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" y="297656"/>
          <a:ext cx="2785756" cy="857250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8</xdr:row>
      <xdr:rowOff>71438</xdr:rowOff>
    </xdr:from>
    <xdr:to>
      <xdr:col>0</xdr:col>
      <xdr:colOff>1547813</xdr:colOff>
      <xdr:row>14</xdr:row>
      <xdr:rowOff>71437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85A747A-16CD-4B32-977E-600B500FEC4B}"/>
            </a:ext>
          </a:extLst>
        </xdr:cNvPr>
        <xdr:cNvSpPr/>
      </xdr:nvSpPr>
      <xdr:spPr>
        <a:xfrm>
          <a:off x="333375" y="1821657"/>
          <a:ext cx="1214438" cy="1142999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3</xdr:col>
      <xdr:colOff>559594</xdr:colOff>
      <xdr:row>0</xdr:row>
      <xdr:rowOff>83344</xdr:rowOff>
    </xdr:from>
    <xdr:to>
      <xdr:col>9</xdr:col>
      <xdr:colOff>513117</xdr:colOff>
      <xdr:row>6</xdr:row>
      <xdr:rowOff>214312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FD2796-F84F-42F1-AB54-D5D994E9D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407" y="83344"/>
          <a:ext cx="3596835" cy="1273968"/>
        </a:xfrm>
        <a:prstGeom prst="rect">
          <a:avLst/>
        </a:prstGeom>
      </xdr:spPr>
    </xdr:pic>
    <xdr:clientData/>
  </xdr:twoCellAnchor>
  <xdr:twoCellAnchor editAs="oneCell">
    <xdr:from>
      <xdr:col>0</xdr:col>
      <xdr:colOff>1488282</xdr:colOff>
      <xdr:row>7</xdr:row>
      <xdr:rowOff>119062</xdr:rowOff>
    </xdr:from>
    <xdr:to>
      <xdr:col>0</xdr:col>
      <xdr:colOff>1726407</xdr:colOff>
      <xdr:row>8</xdr:row>
      <xdr:rowOff>166687</xdr:rowOff>
    </xdr:to>
    <xdr:pic>
      <xdr:nvPicPr>
        <xdr:cNvPr id="5" name="Gráfico 4" descr="Lupa com preenchimento sólido">
          <a:extLst>
            <a:ext uri="{FF2B5EF4-FFF2-40B4-BE49-F238E27FC236}">
              <a16:creationId xmlns:a16="http://schemas.microsoft.com/office/drawing/2014/main" id="{B7980854-C0B1-42DD-A1CA-8B8BD1E9B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88282" y="1678781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22</xdr:col>
      <xdr:colOff>364768</xdr:colOff>
      <xdr:row>11</xdr:row>
      <xdr:rowOff>142875</xdr:rowOff>
    </xdr:from>
    <xdr:to>
      <xdr:col>26</xdr:col>
      <xdr:colOff>345284</xdr:colOff>
      <xdr:row>22</xdr:row>
      <xdr:rowOff>149019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011E454-43A6-4422-A650-C5789AA69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6049" y="2464594"/>
          <a:ext cx="2409391" cy="2137363"/>
        </a:xfrm>
        <a:prstGeom prst="rect">
          <a:avLst/>
        </a:prstGeom>
      </xdr:spPr>
    </xdr:pic>
    <xdr:clientData/>
  </xdr:twoCellAnchor>
  <xdr:twoCellAnchor editAs="absolute">
    <xdr:from>
      <xdr:col>27</xdr:col>
      <xdr:colOff>547688</xdr:colOff>
      <xdr:row>13</xdr:row>
      <xdr:rowOff>26884</xdr:rowOff>
    </xdr:from>
    <xdr:to>
      <xdr:col>32</xdr:col>
      <xdr:colOff>35718</xdr:colOff>
      <xdr:row>19</xdr:row>
      <xdr:rowOff>122134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2C231C5-1854-4B18-9763-C04E00D94AF4}"/>
            </a:ext>
          </a:extLst>
        </xdr:cNvPr>
        <xdr:cNvGrpSpPr/>
      </xdr:nvGrpSpPr>
      <xdr:grpSpPr>
        <a:xfrm>
          <a:off x="17645063" y="2729603"/>
          <a:ext cx="2524124" cy="1273969"/>
          <a:chOff x="3495675" y="5400674"/>
          <a:chExt cx="1549476" cy="75247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265CDB61-4CB0-E6D3-33F0-DB6C04A108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9" name="Gráfico 8">
            <a:extLst>
              <a:ext uri="{FF2B5EF4-FFF2-40B4-BE49-F238E27FC236}">
                <a16:creationId xmlns:a16="http://schemas.microsoft.com/office/drawing/2014/main" id="{9E0CE6A9-FB65-B6DE-3F3B-D3CC81A63B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172641</xdr:colOff>
      <xdr:row>34</xdr:row>
      <xdr:rowOff>52089</xdr:rowOff>
    </xdr:from>
    <xdr:to>
      <xdr:col>13</xdr:col>
      <xdr:colOff>47625</xdr:colOff>
      <xdr:row>40</xdr:row>
      <xdr:rowOff>171152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0" name="Coluna1">
              <a:extLst>
                <a:ext uri="{FF2B5EF4-FFF2-40B4-BE49-F238E27FC236}">
                  <a16:creationId xmlns:a16="http://schemas.microsoft.com/office/drawing/2014/main" id="{61946CEE-BFFD-41CD-888D-D36714715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na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3454" y="6791027"/>
              <a:ext cx="5780484" cy="1262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>
    <xdr:from>
      <xdr:col>2</xdr:col>
      <xdr:colOff>392906</xdr:colOff>
      <xdr:row>9</xdr:row>
      <xdr:rowOff>59530</xdr:rowOff>
    </xdr:from>
    <xdr:to>
      <xdr:col>13</xdr:col>
      <xdr:colOff>202406</xdr:colOff>
      <xdr:row>32</xdr:row>
      <xdr:rowOff>154781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A89C43-E13E-404B-9614-65E9BA49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130966</xdr:colOff>
      <xdr:row>10</xdr:row>
      <xdr:rowOff>17858</xdr:rowOff>
    </xdr:from>
    <xdr:to>
      <xdr:col>22</xdr:col>
      <xdr:colOff>345282</xdr:colOff>
      <xdr:row>30</xdr:row>
      <xdr:rowOff>148827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7079AC-E51F-4CAF-A5F6-08791BA7D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14</xdr:col>
      <xdr:colOff>511968</xdr:colOff>
      <xdr:row>34</xdr:row>
      <xdr:rowOff>52089</xdr:rowOff>
    </xdr:from>
    <xdr:to>
      <xdr:col>21</xdr:col>
      <xdr:colOff>154779</xdr:colOff>
      <xdr:row>40</xdr:row>
      <xdr:rowOff>171151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16" name="Coluna1 1">
              <a:extLst>
                <a:ext uri="{FF2B5EF4-FFF2-40B4-BE49-F238E27FC236}">
                  <a16:creationId xmlns:a16="http://schemas.microsoft.com/office/drawing/2014/main" id="{F8B6699B-6383-4B53-9248-6BE23CFE2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una1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499" y="6791027"/>
              <a:ext cx="3893343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 fLocksWithSheet="0"/>
  </xdr:twoCellAnchor>
  <xdr:twoCellAnchor>
    <xdr:from>
      <xdr:col>22</xdr:col>
      <xdr:colOff>309564</xdr:colOff>
      <xdr:row>22</xdr:row>
      <xdr:rowOff>119064</xdr:rowOff>
    </xdr:from>
    <xdr:to>
      <xdr:col>26</xdr:col>
      <xdr:colOff>476251</xdr:colOff>
      <xdr:row>26</xdr:row>
      <xdr:rowOff>160735</xdr:rowOff>
    </xdr:to>
    <xdr:sp macro="" textlink="Planilha2!F7">
      <xdr:nvSpPr>
        <xdr:cNvPr id="17" name="Retângulo: Cantos Diagonais Arredondados 16">
          <a:extLst>
            <a:ext uri="{FF2B5EF4-FFF2-40B4-BE49-F238E27FC236}">
              <a16:creationId xmlns:a16="http://schemas.microsoft.com/office/drawing/2014/main" id="{855EE1DD-2E23-6E9C-0EE3-9C220136A81A}"/>
            </a:ext>
          </a:extLst>
        </xdr:cNvPr>
        <xdr:cNvSpPr/>
      </xdr:nvSpPr>
      <xdr:spPr>
        <a:xfrm>
          <a:off x="14370845" y="4572002"/>
          <a:ext cx="2595562" cy="803671"/>
        </a:xfrm>
        <a:prstGeom prst="round2DiagRect">
          <a:avLst/>
        </a:prstGeom>
        <a:solidFill>
          <a:srgbClr val="22C55E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fld id="{B893762B-B783-44A9-AC40-28EFB617CC1A}" type="TxLink">
            <a:rPr lang="en-US" sz="2400" b="1" i="0" u="none" strike="noStrike" cap="none" spc="0">
              <a:ln/>
              <a:solidFill>
                <a:schemeClr val="accent3"/>
              </a:solidFill>
              <a:effectLst/>
              <a:latin typeface="+mj-lt"/>
              <a:ea typeface="STHupo" panose="02010800040101010101" pitchFamily="2" charset="-122"/>
            </a:rPr>
            <a:pPr algn="ctr"/>
            <a:t> R$ 2.940,00 </a:t>
          </a:fld>
          <a:endParaRPr lang="en-US" sz="2400" b="1" cap="none" spc="0">
            <a:ln/>
            <a:solidFill>
              <a:schemeClr val="accent3"/>
            </a:solidFill>
            <a:effectLst/>
            <a:latin typeface="+mj-lt"/>
            <a:ea typeface="STHupo" panose="02010800040101010101" pitchFamily="2" charset="-122"/>
          </a:endParaRPr>
        </a:p>
      </xdr:txBody>
    </xdr:sp>
    <xdr:clientData/>
  </xdr:twoCellAnchor>
  <xdr:twoCellAnchor editAs="absolute">
    <xdr:from>
      <xdr:col>22</xdr:col>
      <xdr:colOff>357187</xdr:colOff>
      <xdr:row>34</xdr:row>
      <xdr:rowOff>58043</xdr:rowOff>
    </xdr:from>
    <xdr:to>
      <xdr:col>32</xdr:col>
      <xdr:colOff>178593</xdr:colOff>
      <xdr:row>40</xdr:row>
      <xdr:rowOff>165198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Subscription Type">
              <a:extLst>
                <a:ext uri="{FF2B5EF4-FFF2-40B4-BE49-F238E27FC236}">
                  <a16:creationId xmlns:a16="http://schemas.microsoft.com/office/drawing/2014/main" id="{6061C98D-514D-40E5-A861-7F1DEC122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8468" y="6796981"/>
              <a:ext cx="5893594" cy="1250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27</xdr:col>
      <xdr:colOff>488155</xdr:colOff>
      <xdr:row>22</xdr:row>
      <xdr:rowOff>119064</xdr:rowOff>
    </xdr:from>
    <xdr:to>
      <xdr:col>32</xdr:col>
      <xdr:colOff>47623</xdr:colOff>
      <xdr:row>26</xdr:row>
      <xdr:rowOff>160735</xdr:rowOff>
    </xdr:to>
    <xdr:sp macro="" textlink="Planilha2!G7">
      <xdr:nvSpPr>
        <xdr:cNvPr id="26" name="Retângulo: Cantos Diagonais Arredondados 25">
          <a:extLst>
            <a:ext uri="{FF2B5EF4-FFF2-40B4-BE49-F238E27FC236}">
              <a16:creationId xmlns:a16="http://schemas.microsoft.com/office/drawing/2014/main" id="{81BE809E-66DC-4338-85E2-D2090CD35617}"/>
            </a:ext>
          </a:extLst>
        </xdr:cNvPr>
        <xdr:cNvSpPr/>
      </xdr:nvSpPr>
      <xdr:spPr>
        <a:xfrm>
          <a:off x="17585530" y="4572002"/>
          <a:ext cx="2595562" cy="803671"/>
        </a:xfrm>
        <a:prstGeom prst="round2DiagRect">
          <a:avLst/>
        </a:prstGeom>
        <a:solidFill>
          <a:srgbClr val="22C55E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indent="0" algn="ctr"/>
          <a:fld id="{F793AF00-2F90-4BBE-B549-31B644F7156F}" type="TxLink">
            <a:rPr lang="en-US" sz="2400" b="1" i="0" u="none" strike="noStrike" cap="none" spc="0">
              <a:ln/>
              <a:solidFill>
                <a:schemeClr val="accent3"/>
              </a:solidFill>
              <a:effectLst/>
              <a:latin typeface="+mj-lt"/>
              <a:ea typeface="STHupo" panose="02010800040101010101" pitchFamily="2" charset="-122"/>
              <a:cs typeface="+mn-cs"/>
            </a:rPr>
            <a:pPr marL="0" indent="0" algn="ctr"/>
            <a:t> R$ 3.880,00 </a:t>
          </a:fld>
          <a:endParaRPr lang="en-US" sz="2400" b="1" i="0" u="none" strike="noStrike" cap="none" spc="0">
            <a:ln/>
            <a:solidFill>
              <a:schemeClr val="accent3"/>
            </a:solidFill>
            <a:effectLst/>
            <a:latin typeface="+mj-lt"/>
            <a:ea typeface="STHupo" panose="02010800040101010101" pitchFamily="2" charset="-122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lqui Z" refreshedDate="45816.026082407407" createdVersion="8" refreshedVersion="8" minRefreshableVersion="3" recordCount="295" xr:uid="{9353C7A6-57F6-45F1-BC7C-5A8476224E2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871411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d v="2024-01-01T00:00:00"/>
    <s v="Yes"/>
    <n v="15"/>
    <x v="0"/>
    <x v="0"/>
    <x v="0"/>
    <s v="Yes"/>
    <x v="0"/>
    <n v="5"/>
    <n v="60"/>
  </r>
  <r>
    <n v="3232"/>
    <s v="Maria Oliveira"/>
    <s v="Core"/>
    <d v="2024-01-15T00:00:00"/>
    <s v="No"/>
    <n v="5"/>
    <x v="1"/>
    <x v="1"/>
    <x v="1"/>
    <s v="No"/>
    <x v="1"/>
    <n v="0"/>
    <n v="5"/>
  </r>
  <r>
    <n v="3233"/>
    <s v="Lucas Fernandes"/>
    <s v="Standard"/>
    <d v="2024-02-10T00:00:00"/>
    <s v="Yes"/>
    <n v="10"/>
    <x v="2"/>
    <x v="1"/>
    <x v="1"/>
    <s v="Yes"/>
    <x v="0"/>
    <n v="10"/>
    <n v="20"/>
  </r>
  <r>
    <n v="3234"/>
    <s v="Ana Souza"/>
    <s v="Ultimate"/>
    <d v="2024-02-20T00:00:00"/>
    <s v="No"/>
    <n v="15"/>
    <x v="0"/>
    <x v="0"/>
    <x v="0"/>
    <s v="Yes"/>
    <x v="0"/>
    <n v="3"/>
    <n v="62"/>
  </r>
  <r>
    <n v="3235"/>
    <s v="Pedro Gonçalves"/>
    <s v="Core"/>
    <d v="2024-03-05T00:00:00"/>
    <s v="Yes"/>
    <n v="5"/>
    <x v="0"/>
    <x v="1"/>
    <x v="1"/>
    <s v="No"/>
    <x v="1"/>
    <n v="1"/>
    <n v="4"/>
  </r>
  <r>
    <n v="3236"/>
    <s v="Felipe Costa"/>
    <s v="Standard"/>
    <d v="2024-03-02T00:00:00"/>
    <s v="No"/>
    <n v="10"/>
    <x v="0"/>
    <x v="1"/>
    <x v="1"/>
    <s v="Yes"/>
    <x v="0"/>
    <n v="2"/>
    <n v="28"/>
  </r>
  <r>
    <n v="3237"/>
    <s v="Camila Ribeiro"/>
    <s v="Ultimate"/>
    <d v="2024-03-03T00:00:00"/>
    <s v="Yes"/>
    <n v="15"/>
    <x v="2"/>
    <x v="0"/>
    <x v="0"/>
    <s v="Yes"/>
    <x v="0"/>
    <n v="10"/>
    <n v="55"/>
  </r>
  <r>
    <n v="3238"/>
    <s v="André Mendes"/>
    <s v="Core"/>
    <d v="2024-03-04T00:00:00"/>
    <s v="Yes"/>
    <n v="5"/>
    <x v="1"/>
    <x v="1"/>
    <x v="1"/>
    <s v="No"/>
    <x v="1"/>
    <n v="0"/>
    <n v="5"/>
  </r>
  <r>
    <n v="3239"/>
    <s v="Sofia Almeida"/>
    <s v="Ultimate"/>
    <d v="2024-03-05T00:00:00"/>
    <s v="No"/>
    <n v="15"/>
    <x v="0"/>
    <x v="0"/>
    <x v="0"/>
    <s v="Yes"/>
    <x v="0"/>
    <n v="5"/>
    <n v="60"/>
  </r>
  <r>
    <n v="3240"/>
    <s v="Bruno Martins"/>
    <s v="Standard"/>
    <d v="2024-03-06T00:00:00"/>
    <s v="Yes"/>
    <n v="10"/>
    <x v="2"/>
    <x v="1"/>
    <x v="1"/>
    <s v="Yes"/>
    <x v="0"/>
    <n v="15"/>
    <n v="15"/>
  </r>
  <r>
    <n v="3241"/>
    <s v="Rita Castro"/>
    <s v="Core"/>
    <d v="2024-03-07T00:00:00"/>
    <s v="No"/>
    <n v="5"/>
    <x v="0"/>
    <x v="1"/>
    <x v="1"/>
    <s v="No"/>
    <x v="1"/>
    <n v="1"/>
    <n v="4"/>
  </r>
  <r>
    <n v="3242"/>
    <s v="Marco Túlio"/>
    <s v="Ultimate"/>
    <d v="2024-03-08T00:00:00"/>
    <s v="Yes"/>
    <n v="15"/>
    <x v="1"/>
    <x v="0"/>
    <x v="0"/>
    <s v="Yes"/>
    <x v="0"/>
    <n v="20"/>
    <n v="45"/>
  </r>
  <r>
    <n v="3243"/>
    <s v="Lívia Silveira"/>
    <s v="Standard"/>
    <d v="2024-03-09T00:00:00"/>
    <s v="No"/>
    <n v="10"/>
    <x v="0"/>
    <x v="1"/>
    <x v="1"/>
    <s v="Yes"/>
    <x v="0"/>
    <n v="10"/>
    <n v="20"/>
  </r>
  <r>
    <n v="3244"/>
    <s v="Diogo Sousa"/>
    <s v="Core"/>
    <d v="2024-03-10T00:00:00"/>
    <s v="Yes"/>
    <n v="5"/>
    <x v="2"/>
    <x v="1"/>
    <x v="1"/>
    <s v="No"/>
    <x v="1"/>
    <n v="0"/>
    <n v="5"/>
  </r>
  <r>
    <n v="3245"/>
    <s v="Fernanda Lima"/>
    <s v="Ultimate"/>
    <d v="2024-03-11T00:00:00"/>
    <s v="No"/>
    <n v="15"/>
    <x v="0"/>
    <x v="0"/>
    <x v="0"/>
    <s v="Yes"/>
    <x v="0"/>
    <n v="8"/>
    <n v="57"/>
  </r>
  <r>
    <n v="3246"/>
    <s v="Caio Pereira"/>
    <s v="Standard"/>
    <d v="2024-03-12T00:00:00"/>
    <s v="Yes"/>
    <n v="10"/>
    <x v="1"/>
    <x v="1"/>
    <x v="1"/>
    <s v="Yes"/>
    <x v="0"/>
    <n v="12"/>
    <n v="18"/>
  </r>
  <r>
    <n v="3247"/>
    <s v="Beatriz Gomes"/>
    <s v="Core"/>
    <d v="2024-03-13T00:00:00"/>
    <s v="No"/>
    <n v="5"/>
    <x v="0"/>
    <x v="1"/>
    <x v="1"/>
    <s v="No"/>
    <x v="1"/>
    <n v="2"/>
    <n v="3"/>
  </r>
  <r>
    <n v="3248"/>
    <s v="Cesar Oliveira"/>
    <s v="Ultimate"/>
    <d v="2024-03-14T00:00:00"/>
    <s v="Yes"/>
    <n v="15"/>
    <x v="2"/>
    <x v="0"/>
    <x v="0"/>
    <s v="Yes"/>
    <x v="0"/>
    <n v="7"/>
    <n v="58"/>
  </r>
  <r>
    <n v="3249"/>
    <s v="Débora Machado"/>
    <s v="Standard"/>
    <d v="2024-03-15T00:00:00"/>
    <s v="No"/>
    <n v="10"/>
    <x v="0"/>
    <x v="1"/>
    <x v="1"/>
    <s v="Yes"/>
    <x v="0"/>
    <n v="5"/>
    <n v="25"/>
  </r>
  <r>
    <n v="3250"/>
    <s v="Eduardo Vargas"/>
    <s v="Core"/>
    <d v="2024-03-16T00:00:00"/>
    <s v="Yes"/>
    <n v="5"/>
    <x v="1"/>
    <x v="1"/>
    <x v="1"/>
    <s v="No"/>
    <x v="1"/>
    <n v="0"/>
    <n v="5"/>
  </r>
  <r>
    <n v="3251"/>
    <s v="Gabriela Santos"/>
    <s v="Ultimate"/>
    <d v="2024-03-17T00:00:00"/>
    <s v="No"/>
    <n v="15"/>
    <x v="0"/>
    <x v="0"/>
    <x v="0"/>
    <s v="Yes"/>
    <x v="0"/>
    <n v="3"/>
    <n v="62"/>
  </r>
  <r>
    <n v="3252"/>
    <s v="Henrique Dias"/>
    <s v="Standard"/>
    <d v="2024-03-18T00:00:00"/>
    <s v="Yes"/>
    <n v="10"/>
    <x v="2"/>
    <x v="1"/>
    <x v="1"/>
    <s v="Yes"/>
    <x v="0"/>
    <n v="15"/>
    <n v="15"/>
  </r>
  <r>
    <n v="3253"/>
    <s v="Isabela Moreira"/>
    <s v="Core"/>
    <d v="2024-03-19T00:00:00"/>
    <s v="No"/>
    <n v="5"/>
    <x v="0"/>
    <x v="1"/>
    <x v="1"/>
    <s v="No"/>
    <x v="1"/>
    <n v="1"/>
    <n v="4"/>
  </r>
  <r>
    <n v="3254"/>
    <s v="Joaquim Barbosa"/>
    <s v="Ultimate"/>
    <d v="2024-03-20T00:00:00"/>
    <s v="Yes"/>
    <n v="15"/>
    <x v="1"/>
    <x v="0"/>
    <x v="0"/>
    <s v="Yes"/>
    <x v="0"/>
    <n v="20"/>
    <n v="45"/>
  </r>
  <r>
    <n v="3255"/>
    <s v="Lara Rocha"/>
    <s v="Standard"/>
    <d v="2024-03-21T00:00:00"/>
    <s v="No"/>
    <n v="10"/>
    <x v="0"/>
    <x v="1"/>
    <x v="1"/>
    <s v="Yes"/>
    <x v="0"/>
    <n v="10"/>
    <n v="20"/>
  </r>
  <r>
    <n v="3256"/>
    <s v="Matheus Silva"/>
    <s v="Core"/>
    <d v="2024-03-22T00:00:00"/>
    <s v="Yes"/>
    <n v="5"/>
    <x v="2"/>
    <x v="1"/>
    <x v="1"/>
    <s v="No"/>
    <x v="1"/>
    <n v="0"/>
    <n v="5"/>
  </r>
  <r>
    <n v="3257"/>
    <s v="Nicole Costa"/>
    <s v="Ultimate"/>
    <d v="2024-03-23T00:00:00"/>
    <s v="No"/>
    <n v="15"/>
    <x v="0"/>
    <x v="0"/>
    <x v="0"/>
    <s v="Yes"/>
    <x v="0"/>
    <n v="5"/>
    <n v="60"/>
  </r>
  <r>
    <n v="3258"/>
    <s v="Otávio Mendonça"/>
    <s v="Standard"/>
    <d v="2024-03-24T00:00:00"/>
    <s v="Yes"/>
    <n v="10"/>
    <x v="1"/>
    <x v="1"/>
    <x v="1"/>
    <s v="Yes"/>
    <x v="0"/>
    <n v="15"/>
    <n v="15"/>
  </r>
  <r>
    <n v="3259"/>
    <s v="Paula Ferreira"/>
    <s v="Core"/>
    <d v="2024-03-25T00:00:00"/>
    <s v="No"/>
    <n v="5"/>
    <x v="0"/>
    <x v="1"/>
    <x v="1"/>
    <s v="No"/>
    <x v="1"/>
    <n v="1"/>
    <n v="4"/>
  </r>
  <r>
    <n v="3260"/>
    <s v="Raquel Alves"/>
    <s v="Ultimate"/>
    <d v="2024-03-26T00:00:00"/>
    <s v="Yes"/>
    <n v="15"/>
    <x v="2"/>
    <x v="0"/>
    <x v="0"/>
    <s v="Yes"/>
    <x v="0"/>
    <n v="7"/>
    <n v="58"/>
  </r>
  <r>
    <n v="3261"/>
    <s v="Samuel Pires"/>
    <s v="Standard"/>
    <d v="2024-03-27T00:00:00"/>
    <s v="No"/>
    <n v="10"/>
    <x v="0"/>
    <x v="1"/>
    <x v="1"/>
    <s v="Yes"/>
    <x v="0"/>
    <n v="10"/>
    <n v="20"/>
  </r>
  <r>
    <n v="3262"/>
    <s v="Tânia Barros"/>
    <s v="Core"/>
    <d v="2024-03-28T00:00:00"/>
    <s v="Yes"/>
    <n v="5"/>
    <x v="1"/>
    <x v="1"/>
    <x v="1"/>
    <s v="No"/>
    <x v="1"/>
    <n v="0"/>
    <n v="5"/>
  </r>
  <r>
    <n v="3263"/>
    <s v="Vinicius Lima"/>
    <s v="Ultimate"/>
    <d v="2024-03-29T00:00:00"/>
    <s v="No"/>
    <n v="15"/>
    <x v="0"/>
    <x v="0"/>
    <x v="0"/>
    <s v="Yes"/>
    <x v="0"/>
    <n v="3"/>
    <n v="62"/>
  </r>
  <r>
    <n v="3264"/>
    <s v="Yasmin Teixeira"/>
    <s v="Standard"/>
    <d v="2024-03-30T00:00:00"/>
    <s v="Yes"/>
    <n v="10"/>
    <x v="2"/>
    <x v="1"/>
    <x v="1"/>
    <s v="Yes"/>
    <x v="0"/>
    <n v="15"/>
    <n v="15"/>
  </r>
  <r>
    <n v="3265"/>
    <s v="Zé Carlos"/>
    <s v="Core"/>
    <d v="2024-03-31T00:00:00"/>
    <s v="No"/>
    <n v="5"/>
    <x v="0"/>
    <x v="1"/>
    <x v="1"/>
    <s v="No"/>
    <x v="1"/>
    <n v="1"/>
    <n v="4"/>
  </r>
  <r>
    <n v="3266"/>
    <s v="Amanda Nogueira"/>
    <s v="Core"/>
    <d v="2024-04-01T00:00:00"/>
    <s v="Yes"/>
    <n v="5"/>
    <x v="0"/>
    <x v="1"/>
    <x v="1"/>
    <s v="No"/>
    <x v="1"/>
    <n v="0"/>
    <n v="5"/>
  </r>
  <r>
    <n v="3267"/>
    <s v="Bruno Cavalheiro"/>
    <s v="Ultimate"/>
    <d v="2024-04-02T00:00:00"/>
    <s v="No"/>
    <n v="15"/>
    <x v="2"/>
    <x v="0"/>
    <x v="0"/>
    <s v="Yes"/>
    <x v="0"/>
    <n v="7"/>
    <n v="58"/>
  </r>
  <r>
    <n v="3268"/>
    <s v="Carla Dias"/>
    <s v="Standard"/>
    <d v="2024-04-03T00:00:00"/>
    <s v="Yes"/>
    <n v="10"/>
    <x v="1"/>
    <x v="1"/>
    <x v="1"/>
    <s v="Yes"/>
    <x v="0"/>
    <n v="10"/>
    <n v="20"/>
  </r>
  <r>
    <n v="3269"/>
    <s v="Diego Fontes"/>
    <s v="Core"/>
    <d v="2024-04-04T00:00:00"/>
    <s v="No"/>
    <n v="5"/>
    <x v="2"/>
    <x v="1"/>
    <x v="1"/>
    <s v="No"/>
    <x v="1"/>
    <n v="1"/>
    <n v="4"/>
  </r>
  <r>
    <n v="3270"/>
    <s v="Eunice Lima"/>
    <s v="Ultimate"/>
    <d v="2024-04-05T00:00:00"/>
    <s v="Yes"/>
    <n v="15"/>
    <x v="0"/>
    <x v="0"/>
    <x v="0"/>
    <s v="Yes"/>
    <x v="0"/>
    <n v="15"/>
    <n v="50"/>
  </r>
  <r>
    <n v="3271"/>
    <s v="Fábio Martins"/>
    <s v="Standard"/>
    <d v="2024-04-06T00:00:00"/>
    <s v="No"/>
    <n v="10"/>
    <x v="0"/>
    <x v="1"/>
    <x v="1"/>
    <s v="Yes"/>
    <x v="0"/>
    <n v="5"/>
    <n v="25"/>
  </r>
  <r>
    <n v="3272"/>
    <s v="Gisele Araújo"/>
    <s v="Core"/>
    <d v="2024-04-07T00:00:00"/>
    <s v="Yes"/>
    <n v="5"/>
    <x v="1"/>
    <x v="1"/>
    <x v="1"/>
    <s v="No"/>
    <x v="1"/>
    <n v="0"/>
    <n v="5"/>
  </r>
  <r>
    <n v="3273"/>
    <s v="Hélio Castro"/>
    <s v="Ultimate"/>
    <d v="2024-04-08T00:00:00"/>
    <s v="No"/>
    <n v="15"/>
    <x v="2"/>
    <x v="0"/>
    <x v="0"/>
    <s v="Yes"/>
    <x v="0"/>
    <n v="20"/>
    <n v="45"/>
  </r>
  <r>
    <n v="3274"/>
    <s v="Ingrid Menezes"/>
    <s v="Standard"/>
    <d v="2024-04-09T00:00:00"/>
    <s v="Yes"/>
    <n v="10"/>
    <x v="2"/>
    <x v="1"/>
    <x v="1"/>
    <s v="Yes"/>
    <x v="0"/>
    <n v="12"/>
    <n v="18"/>
  </r>
  <r>
    <n v="3275"/>
    <s v="Jorge Baptista"/>
    <s v="Core"/>
    <d v="2024-04-10T00:00:00"/>
    <s v="No"/>
    <n v="5"/>
    <x v="0"/>
    <x v="1"/>
    <x v="1"/>
    <s v="No"/>
    <x v="1"/>
    <n v="2"/>
    <n v="3"/>
  </r>
  <r>
    <n v="3276"/>
    <s v="Kléber Oliveira"/>
    <s v="Ultimate"/>
    <d v="2024-04-11T00:00:00"/>
    <s v="Yes"/>
    <n v="15"/>
    <x v="1"/>
    <x v="0"/>
    <x v="0"/>
    <s v="Yes"/>
    <x v="0"/>
    <n v="5"/>
    <n v="60"/>
  </r>
  <r>
    <n v="3277"/>
    <s v="Luciana Freitas"/>
    <s v="Standard"/>
    <d v="2024-04-12T00:00:00"/>
    <s v="No"/>
    <n v="10"/>
    <x v="0"/>
    <x v="1"/>
    <x v="1"/>
    <s v="Yes"/>
    <x v="0"/>
    <n v="10"/>
    <n v="20"/>
  </r>
  <r>
    <n v="3278"/>
    <s v="Márcia Eller"/>
    <s v="Core"/>
    <d v="2024-04-13T00:00:00"/>
    <s v="Yes"/>
    <n v="5"/>
    <x v="2"/>
    <x v="1"/>
    <x v="1"/>
    <s v="No"/>
    <x v="1"/>
    <n v="0"/>
    <n v="5"/>
  </r>
  <r>
    <n v="3279"/>
    <s v="Nilo Peçanha"/>
    <s v="Ultimate"/>
    <d v="2024-04-14T00:00:00"/>
    <s v="No"/>
    <n v="15"/>
    <x v="0"/>
    <x v="0"/>
    <x v="0"/>
    <s v="Yes"/>
    <x v="0"/>
    <n v="3"/>
    <n v="62"/>
  </r>
  <r>
    <n v="3280"/>
    <s v="Oscar Neves"/>
    <s v="Standard"/>
    <d v="2024-04-15T00:00:00"/>
    <s v="Yes"/>
    <n v="10"/>
    <x v="1"/>
    <x v="1"/>
    <x v="1"/>
    <s v="Yes"/>
    <x v="0"/>
    <n v="15"/>
    <n v="15"/>
  </r>
  <r>
    <n v="3281"/>
    <s v="Patrícia Soares"/>
    <s v="Core"/>
    <d v="2024-04-16T00:00:00"/>
    <s v="No"/>
    <n v="5"/>
    <x v="0"/>
    <x v="1"/>
    <x v="1"/>
    <s v="No"/>
    <x v="1"/>
    <n v="1"/>
    <n v="4"/>
  </r>
  <r>
    <n v="3282"/>
    <s v="Quirino Gonçalves"/>
    <s v="Ultimate"/>
    <d v="2024-04-17T00:00:00"/>
    <s v="Yes"/>
    <n v="15"/>
    <x v="2"/>
    <x v="0"/>
    <x v="0"/>
    <s v="Yes"/>
    <x v="0"/>
    <n v="7"/>
    <n v="58"/>
  </r>
  <r>
    <n v="3283"/>
    <s v="Raul Machado"/>
    <s v="Standard"/>
    <d v="2024-04-18T00:00:00"/>
    <s v="No"/>
    <n v="10"/>
    <x v="0"/>
    <x v="1"/>
    <x v="1"/>
    <s v="Yes"/>
    <x v="0"/>
    <n v="10"/>
    <n v="20"/>
  </r>
  <r>
    <n v="3284"/>
    <s v="Sônia Lobo"/>
    <s v="Core"/>
    <d v="2024-04-19T00:00:00"/>
    <s v="Yes"/>
    <n v="5"/>
    <x v="1"/>
    <x v="1"/>
    <x v="1"/>
    <s v="No"/>
    <x v="1"/>
    <n v="0"/>
    <n v="5"/>
  </r>
  <r>
    <n v="3285"/>
    <s v="Tiago Ramos"/>
    <s v="Ultimate"/>
    <d v="2024-04-20T00:00:00"/>
    <s v="No"/>
    <n v="15"/>
    <x v="0"/>
    <x v="0"/>
    <x v="0"/>
    <s v="Yes"/>
    <x v="0"/>
    <n v="20"/>
    <n v="45"/>
  </r>
  <r>
    <n v="3286"/>
    <s v="Ugo Pires"/>
    <s v="Standard"/>
    <d v="2024-04-21T00:00:00"/>
    <s v="Yes"/>
    <n v="10"/>
    <x v="2"/>
    <x v="1"/>
    <x v="1"/>
    <s v="Yes"/>
    <x v="0"/>
    <n v="15"/>
    <n v="15"/>
  </r>
  <r>
    <n v="3287"/>
    <s v="Valéria Nobre"/>
    <s v="Core"/>
    <d v="2024-04-22T00:00:00"/>
    <s v="No"/>
    <n v="5"/>
    <x v="0"/>
    <x v="1"/>
    <x v="1"/>
    <s v="No"/>
    <x v="1"/>
    <n v="1"/>
    <n v="4"/>
  </r>
  <r>
    <n v="3288"/>
    <s v="William Siqueira"/>
    <s v="Ultimate"/>
    <d v="2024-04-23T00:00:00"/>
    <s v="Yes"/>
    <n v="15"/>
    <x v="1"/>
    <x v="0"/>
    <x v="0"/>
    <s v="Yes"/>
    <x v="0"/>
    <n v="3"/>
    <n v="62"/>
  </r>
  <r>
    <n v="3289"/>
    <s v="Xuxa Meneghel"/>
    <s v="Standard"/>
    <d v="2024-04-24T00:00:00"/>
    <s v="No"/>
    <n v="10"/>
    <x v="0"/>
    <x v="1"/>
    <x v="1"/>
    <s v="Yes"/>
    <x v="0"/>
    <n v="10"/>
    <n v="20"/>
  </r>
  <r>
    <n v="3290"/>
    <s v="Yara Figueiredo"/>
    <s v="Core"/>
    <d v="2024-04-25T00:00:00"/>
    <s v="Yes"/>
    <n v="5"/>
    <x v="2"/>
    <x v="1"/>
    <x v="1"/>
    <s v="No"/>
    <x v="1"/>
    <n v="0"/>
    <n v="5"/>
  </r>
  <r>
    <n v="3291"/>
    <s v="Zacarias Alves"/>
    <s v="Ultimate"/>
    <d v="2024-04-26T00:00:00"/>
    <s v="No"/>
    <n v="15"/>
    <x v="0"/>
    <x v="0"/>
    <x v="0"/>
    <s v="Yes"/>
    <x v="0"/>
    <n v="5"/>
    <n v="60"/>
  </r>
  <r>
    <n v="3292"/>
    <s v="Amanda Bynes"/>
    <s v="Standard"/>
    <d v="2024-04-27T00:00:00"/>
    <s v="Yes"/>
    <n v="10"/>
    <x v="1"/>
    <x v="1"/>
    <x v="1"/>
    <s v="Yes"/>
    <x v="0"/>
    <n v="15"/>
    <n v="15"/>
  </r>
  <r>
    <n v="3293"/>
    <s v="Bruno Mars"/>
    <s v="Core"/>
    <d v="2024-04-28T00:00:00"/>
    <s v="No"/>
    <n v="5"/>
    <x v="0"/>
    <x v="1"/>
    <x v="1"/>
    <s v="No"/>
    <x v="1"/>
    <n v="1"/>
    <n v="4"/>
  </r>
  <r>
    <n v="3294"/>
    <s v="Carla Bruni"/>
    <s v="Ultimate"/>
    <d v="2024-04-29T00:00:00"/>
    <s v="Yes"/>
    <n v="15"/>
    <x v="2"/>
    <x v="0"/>
    <x v="0"/>
    <s v="Yes"/>
    <x v="0"/>
    <n v="20"/>
    <n v="45"/>
  </r>
  <r>
    <n v="3295"/>
    <s v="Diego Maradona"/>
    <s v="Standard"/>
    <d v="2024-04-30T00:00:00"/>
    <s v="No"/>
    <n v="10"/>
    <x v="0"/>
    <x v="1"/>
    <x v="1"/>
    <s v="Yes"/>
    <x v="0"/>
    <n v="5"/>
    <n v="25"/>
  </r>
  <r>
    <n v="3296"/>
    <s v="Estela Marques"/>
    <s v="Core"/>
    <d v="2024-05-01T00:00:00"/>
    <s v="No"/>
    <n v="5"/>
    <x v="0"/>
    <x v="1"/>
    <x v="1"/>
    <s v="No"/>
    <x v="1"/>
    <n v="0"/>
    <n v="5"/>
  </r>
  <r>
    <n v="3297"/>
    <s v="Fábio Nobre"/>
    <s v="Ultimate"/>
    <d v="2024-05-02T00:00:00"/>
    <s v="Yes"/>
    <n v="15"/>
    <x v="2"/>
    <x v="0"/>
    <x v="0"/>
    <s v="Yes"/>
    <x v="0"/>
    <n v="7"/>
    <n v="58"/>
  </r>
  <r>
    <n v="3298"/>
    <s v="Gabriel Oliveira"/>
    <s v="Standard"/>
    <d v="2024-05-03T00:00:00"/>
    <s v="No"/>
    <n v="10"/>
    <x v="1"/>
    <x v="1"/>
    <x v="1"/>
    <s v="Yes"/>
    <x v="0"/>
    <n v="10"/>
    <n v="20"/>
  </r>
  <r>
    <n v="3299"/>
    <s v="Helena Santos"/>
    <s v="Core"/>
    <d v="2024-05-04T00:00:00"/>
    <s v="Yes"/>
    <n v="5"/>
    <x v="2"/>
    <x v="1"/>
    <x v="1"/>
    <s v="No"/>
    <x v="1"/>
    <n v="1"/>
    <n v="4"/>
  </r>
  <r>
    <n v="3300"/>
    <s v="Ivan Carvalho"/>
    <s v="Ultimate"/>
    <d v="2024-05-05T00:00:00"/>
    <s v="No"/>
    <n v="15"/>
    <x v="0"/>
    <x v="0"/>
    <x v="0"/>
    <s v="Yes"/>
    <x v="0"/>
    <n v="15"/>
    <n v="50"/>
  </r>
  <r>
    <n v="3301"/>
    <s v="Júlia Ferreira"/>
    <s v="Standard"/>
    <d v="2024-05-06T00:00:00"/>
    <s v="Yes"/>
    <n v="10"/>
    <x v="0"/>
    <x v="1"/>
    <x v="1"/>
    <s v="Yes"/>
    <x v="0"/>
    <n v="5"/>
    <n v="25"/>
  </r>
  <r>
    <n v="3302"/>
    <s v="Karla Alves"/>
    <s v="Core"/>
    <d v="2024-05-07T00:00:00"/>
    <s v="No"/>
    <n v="5"/>
    <x v="1"/>
    <x v="1"/>
    <x v="1"/>
    <s v="No"/>
    <x v="1"/>
    <n v="0"/>
    <n v="5"/>
  </r>
  <r>
    <n v="3303"/>
    <s v="Lucas Mendes"/>
    <s v="Ultimate"/>
    <d v="2024-05-08T00:00:00"/>
    <s v="Yes"/>
    <n v="15"/>
    <x v="2"/>
    <x v="0"/>
    <x v="0"/>
    <s v="Yes"/>
    <x v="0"/>
    <n v="20"/>
    <n v="45"/>
  </r>
  <r>
    <n v="3304"/>
    <s v="Mônica Gomes"/>
    <s v="Standard"/>
    <d v="2024-05-09T00:00:00"/>
    <s v="No"/>
    <n v="10"/>
    <x v="2"/>
    <x v="1"/>
    <x v="1"/>
    <s v="Yes"/>
    <x v="0"/>
    <n v="12"/>
    <n v="18"/>
  </r>
  <r>
    <n v="3305"/>
    <s v="Norberto Queiroz"/>
    <s v="Core"/>
    <d v="2024-05-10T00:00:00"/>
    <s v="Yes"/>
    <n v="5"/>
    <x v="0"/>
    <x v="1"/>
    <x v="1"/>
    <s v="No"/>
    <x v="1"/>
    <n v="2"/>
    <n v="3"/>
  </r>
  <r>
    <n v="3306"/>
    <s v="Otávio Barros"/>
    <s v="Ultimate"/>
    <d v="2024-05-11T00:00:00"/>
    <s v="No"/>
    <n v="15"/>
    <x v="1"/>
    <x v="0"/>
    <x v="0"/>
    <s v="Yes"/>
    <x v="0"/>
    <n v="5"/>
    <n v="60"/>
  </r>
  <r>
    <n v="3307"/>
    <s v="Paula Vieira"/>
    <s v="Standard"/>
    <d v="2024-05-12T00:00:00"/>
    <s v="Yes"/>
    <n v="10"/>
    <x v="0"/>
    <x v="1"/>
    <x v="1"/>
    <s v="Yes"/>
    <x v="0"/>
    <n v="10"/>
    <n v="20"/>
  </r>
  <r>
    <n v="3308"/>
    <s v="Quentin Ramos"/>
    <s v="Core"/>
    <d v="2024-05-13T00:00:00"/>
    <s v="No"/>
    <n v="5"/>
    <x v="2"/>
    <x v="1"/>
    <x v="1"/>
    <s v="No"/>
    <x v="1"/>
    <n v="0"/>
    <n v="5"/>
  </r>
  <r>
    <n v="3309"/>
    <s v="Raquel Novaes"/>
    <s v="Ultimate"/>
    <d v="2024-05-14T00:00:00"/>
    <s v="Yes"/>
    <n v="15"/>
    <x v="0"/>
    <x v="0"/>
    <x v="0"/>
    <s v="Yes"/>
    <x v="0"/>
    <n v="3"/>
    <n v="62"/>
  </r>
  <r>
    <n v="3310"/>
    <s v="Samantha Lopes"/>
    <s v="Standard"/>
    <d v="2024-05-15T00:00:00"/>
    <s v="No"/>
    <n v="10"/>
    <x v="1"/>
    <x v="1"/>
    <x v="1"/>
    <s v="Yes"/>
    <x v="0"/>
    <n v="15"/>
    <n v="15"/>
  </r>
  <r>
    <n v="3311"/>
    <s v="Tiago Martins"/>
    <s v="Core"/>
    <d v="2024-05-16T00:00:00"/>
    <s v="Yes"/>
    <n v="5"/>
    <x v="0"/>
    <x v="1"/>
    <x v="1"/>
    <s v="No"/>
    <x v="1"/>
    <n v="1"/>
    <n v="4"/>
  </r>
  <r>
    <n v="3312"/>
    <s v="Ulysses Guimarães"/>
    <s v="Ultimate"/>
    <d v="2024-05-17T00:00:00"/>
    <s v="No"/>
    <n v="15"/>
    <x v="2"/>
    <x v="0"/>
    <x v="0"/>
    <s v="Yes"/>
    <x v="0"/>
    <n v="7"/>
    <n v="58"/>
  </r>
  <r>
    <n v="3313"/>
    <s v="Vanessa Silva"/>
    <s v="Standard"/>
    <d v="2024-05-18T00:00:00"/>
    <s v="Yes"/>
    <n v="10"/>
    <x v="0"/>
    <x v="1"/>
    <x v="1"/>
    <s v="Yes"/>
    <x v="0"/>
    <n v="10"/>
    <n v="20"/>
  </r>
  <r>
    <n v="3314"/>
    <s v="William Carneiro"/>
    <s v="Core"/>
    <d v="2024-05-19T00:00:00"/>
    <s v="No"/>
    <n v="5"/>
    <x v="1"/>
    <x v="1"/>
    <x v="1"/>
    <s v="No"/>
    <x v="1"/>
    <n v="0"/>
    <n v="5"/>
  </r>
  <r>
    <n v="3315"/>
    <s v="Ximena Rocha"/>
    <s v="Ultimate"/>
    <d v="2024-05-20T00:00:00"/>
    <s v="Yes"/>
    <n v="15"/>
    <x v="0"/>
    <x v="0"/>
    <x v="0"/>
    <s v="Yes"/>
    <x v="0"/>
    <n v="20"/>
    <n v="45"/>
  </r>
  <r>
    <n v="3316"/>
    <s v="Yasmin Figueiredo"/>
    <s v="Standard"/>
    <d v="2024-05-21T00:00:00"/>
    <s v="No"/>
    <n v="10"/>
    <x v="2"/>
    <x v="1"/>
    <x v="1"/>
    <s v="Yes"/>
    <x v="0"/>
    <n v="15"/>
    <n v="15"/>
  </r>
  <r>
    <n v="3317"/>
    <s v="Zara Cunha"/>
    <s v="Core"/>
    <d v="2024-05-22T00:00:00"/>
    <s v="Yes"/>
    <n v="5"/>
    <x v="0"/>
    <x v="1"/>
    <x v="1"/>
    <s v="No"/>
    <x v="1"/>
    <n v="1"/>
    <n v="4"/>
  </r>
  <r>
    <n v="3318"/>
    <s v="Alan Teixeira"/>
    <s v="Ultimate"/>
    <d v="2024-05-23T00:00:00"/>
    <s v="No"/>
    <n v="15"/>
    <x v="1"/>
    <x v="0"/>
    <x v="0"/>
    <s v="Yes"/>
    <x v="0"/>
    <n v="3"/>
    <n v="62"/>
  </r>
  <r>
    <n v="3319"/>
    <s v="Bárbara Oliveira"/>
    <s v="Standard"/>
    <d v="2024-05-24T00:00:00"/>
    <s v="Yes"/>
    <n v="10"/>
    <x v="0"/>
    <x v="1"/>
    <x v="1"/>
    <s v="Yes"/>
    <x v="0"/>
    <n v="10"/>
    <n v="20"/>
  </r>
  <r>
    <n v="3320"/>
    <s v="Carlos Junqueira"/>
    <s v="Core"/>
    <d v="2024-05-25T00:00:00"/>
    <s v="No"/>
    <n v="5"/>
    <x v="2"/>
    <x v="1"/>
    <x v="1"/>
    <s v="No"/>
    <x v="1"/>
    <n v="0"/>
    <n v="5"/>
  </r>
  <r>
    <n v="3321"/>
    <s v="Daniela Moura"/>
    <s v="Ultimate"/>
    <d v="2024-05-26T00:00:00"/>
    <s v="Yes"/>
    <n v="15"/>
    <x v="0"/>
    <x v="0"/>
    <x v="0"/>
    <s v="Yes"/>
    <x v="0"/>
    <n v="5"/>
    <n v="60"/>
  </r>
  <r>
    <n v="3322"/>
    <s v="Eduardo Lima"/>
    <s v="Standard"/>
    <d v="2024-05-27T00:00:00"/>
    <s v="No"/>
    <n v="10"/>
    <x v="1"/>
    <x v="1"/>
    <x v="1"/>
    <s v="Yes"/>
    <x v="0"/>
    <n v="15"/>
    <n v="15"/>
  </r>
  <r>
    <n v="3323"/>
    <s v="Fabiana Araújo"/>
    <s v="Core"/>
    <d v="2024-05-28T00:00:00"/>
    <s v="Yes"/>
    <n v="5"/>
    <x v="0"/>
    <x v="1"/>
    <x v="1"/>
    <s v="No"/>
    <x v="1"/>
    <n v="1"/>
    <n v="4"/>
  </r>
  <r>
    <n v="3324"/>
    <s v="Geraldo Ribeiro"/>
    <s v="Ultimate"/>
    <d v="2024-05-29T00:00:00"/>
    <s v="No"/>
    <n v="15"/>
    <x v="2"/>
    <x v="0"/>
    <x v="0"/>
    <s v="Yes"/>
    <x v="0"/>
    <n v="20"/>
    <n v="45"/>
  </r>
  <r>
    <n v="3325"/>
    <s v="Héctor Vargas"/>
    <s v="Standard"/>
    <d v="2024-05-30T00:00:00"/>
    <s v="Yes"/>
    <n v="10"/>
    <x v="2"/>
    <x v="1"/>
    <x v="1"/>
    <s v="Yes"/>
    <x v="0"/>
    <n v="15"/>
    <n v="15"/>
  </r>
  <r>
    <n v="3326"/>
    <s v="Isabela Fonseca"/>
    <s v="Core"/>
    <d v="2024-05-31T00:00:00"/>
    <s v="No"/>
    <n v="5"/>
    <x v="1"/>
    <x v="1"/>
    <x v="1"/>
    <s v="No"/>
    <x v="1"/>
    <n v="0"/>
    <n v="5"/>
  </r>
  <r>
    <n v="3327"/>
    <s v="João Pedro Almeida"/>
    <s v="Ultimate"/>
    <d v="2024-06-01T00:00:00"/>
    <s v="Yes"/>
    <n v="15"/>
    <x v="0"/>
    <x v="0"/>
    <x v="0"/>
    <s v="Yes"/>
    <x v="0"/>
    <n v="7"/>
    <n v="58"/>
  </r>
  <r>
    <n v="3328"/>
    <s v="Klara Costa"/>
    <s v="Standard"/>
    <d v="2024-06-02T00:00:00"/>
    <s v="No"/>
    <n v="10"/>
    <x v="1"/>
    <x v="1"/>
    <x v="1"/>
    <s v="Yes"/>
    <x v="0"/>
    <n v="10"/>
    <n v="20"/>
  </r>
  <r>
    <n v="3329"/>
    <s v="Luciana Mendes"/>
    <s v="Core"/>
    <d v="2024-06-03T00:00:00"/>
    <s v="Yes"/>
    <n v="5"/>
    <x v="2"/>
    <x v="1"/>
    <x v="1"/>
    <s v="No"/>
    <x v="1"/>
    <n v="1"/>
    <n v="4"/>
  </r>
  <r>
    <n v="3330"/>
    <s v="Marcelo Gouveia"/>
    <s v="Ultimate"/>
    <d v="2024-06-04T00:00:00"/>
    <s v="No"/>
    <n v="15"/>
    <x v="0"/>
    <x v="0"/>
    <x v="0"/>
    <s v="Yes"/>
    <x v="0"/>
    <n v="15"/>
    <n v="50"/>
  </r>
  <r>
    <n v="3331"/>
    <s v="Nívea Borges"/>
    <s v="Standard"/>
    <d v="2024-06-05T00:00:00"/>
    <s v="Yes"/>
    <n v="10"/>
    <x v="0"/>
    <x v="1"/>
    <x v="1"/>
    <s v="Yes"/>
    <x v="0"/>
    <n v="5"/>
    <n v="25"/>
  </r>
  <r>
    <n v="3332"/>
    <s v="Oscar Nogueira"/>
    <s v="Core"/>
    <d v="2024-06-06T00:00:00"/>
    <s v="No"/>
    <n v="5"/>
    <x v="1"/>
    <x v="1"/>
    <x v="1"/>
    <s v="No"/>
    <x v="1"/>
    <n v="0"/>
    <n v="5"/>
  </r>
  <r>
    <n v="3333"/>
    <s v="Patrícia Alves"/>
    <s v="Ultimate"/>
    <d v="2024-06-07T00:00:00"/>
    <s v="Yes"/>
    <n v="15"/>
    <x v="2"/>
    <x v="0"/>
    <x v="0"/>
    <s v="Yes"/>
    <x v="0"/>
    <n v="20"/>
    <n v="45"/>
  </r>
  <r>
    <n v="3334"/>
    <s v="Rafaela Silva"/>
    <s v="Standard"/>
    <d v="2024-06-08T00:00:00"/>
    <s v="No"/>
    <n v="10"/>
    <x v="2"/>
    <x v="1"/>
    <x v="1"/>
    <s v="Yes"/>
    <x v="0"/>
    <n v="12"/>
    <n v="18"/>
  </r>
  <r>
    <n v="3335"/>
    <s v="Samantha Moraes"/>
    <s v="Core"/>
    <d v="2024-06-09T00:00:00"/>
    <s v="Yes"/>
    <n v="5"/>
    <x v="0"/>
    <x v="1"/>
    <x v="1"/>
    <s v="No"/>
    <x v="1"/>
    <n v="2"/>
    <n v="3"/>
  </r>
  <r>
    <n v="3336"/>
    <s v="Tatiana Rocha"/>
    <s v="Core"/>
    <d v="2024-06-10T00:00:00"/>
    <s v="Yes"/>
    <n v="5"/>
    <x v="0"/>
    <x v="1"/>
    <x v="1"/>
    <s v="No"/>
    <x v="1"/>
    <n v="0"/>
    <n v="5"/>
  </r>
  <r>
    <n v="3337"/>
    <s v="Ulisses Tavares"/>
    <s v="Ultimate"/>
    <d v="2024-06-11T00:00:00"/>
    <s v="No"/>
    <n v="15"/>
    <x v="2"/>
    <x v="0"/>
    <x v="0"/>
    <s v="Yes"/>
    <x v="0"/>
    <n v="7"/>
    <n v="58"/>
  </r>
  <r>
    <n v="3338"/>
    <s v="Víctor Lemos"/>
    <s v="Standard"/>
    <d v="2024-06-12T00:00:00"/>
    <s v="Yes"/>
    <n v="10"/>
    <x v="1"/>
    <x v="1"/>
    <x v="1"/>
    <s v="Yes"/>
    <x v="0"/>
    <n v="10"/>
    <n v="20"/>
  </r>
  <r>
    <n v="3339"/>
    <s v="Wilma Barros"/>
    <s v="Core"/>
    <d v="2024-06-13T00:00:00"/>
    <s v="No"/>
    <n v="5"/>
    <x v="2"/>
    <x v="1"/>
    <x v="1"/>
    <s v="No"/>
    <x v="1"/>
    <n v="1"/>
    <n v="4"/>
  </r>
  <r>
    <n v="3340"/>
    <s v="Xavier Nascimento"/>
    <s v="Ultimate"/>
    <d v="2024-06-14T00:00:00"/>
    <s v="Yes"/>
    <n v="15"/>
    <x v="0"/>
    <x v="0"/>
    <x v="0"/>
    <s v="Yes"/>
    <x v="0"/>
    <n v="15"/>
    <n v="50"/>
  </r>
  <r>
    <n v="3341"/>
    <s v="Yago Pereira"/>
    <s v="Standard"/>
    <d v="2024-06-15T00:00:00"/>
    <s v="No"/>
    <n v="10"/>
    <x v="0"/>
    <x v="1"/>
    <x v="1"/>
    <s v="Yes"/>
    <x v="0"/>
    <n v="5"/>
    <n v="25"/>
  </r>
  <r>
    <n v="3342"/>
    <s v="Zilda Ferreira"/>
    <s v="Core"/>
    <d v="2024-06-16T00:00:00"/>
    <s v="Yes"/>
    <n v="5"/>
    <x v="1"/>
    <x v="1"/>
    <x v="1"/>
    <s v="No"/>
    <x v="1"/>
    <n v="0"/>
    <n v="5"/>
  </r>
  <r>
    <n v="3343"/>
    <s v="Amanda Lopes"/>
    <s v="Ultimate"/>
    <d v="2024-06-17T00:00:00"/>
    <s v="No"/>
    <n v="15"/>
    <x v="2"/>
    <x v="0"/>
    <x v="0"/>
    <s v="Yes"/>
    <x v="0"/>
    <n v="20"/>
    <n v="45"/>
  </r>
  <r>
    <n v="3344"/>
    <s v="Bruno Miranda"/>
    <s v="Standard"/>
    <d v="2024-06-18T00:00:00"/>
    <s v="Yes"/>
    <n v="10"/>
    <x v="2"/>
    <x v="1"/>
    <x v="1"/>
    <s v="Yes"/>
    <x v="0"/>
    <n v="12"/>
    <n v="18"/>
  </r>
  <r>
    <n v="3345"/>
    <s v="Célia Torres"/>
    <s v="Core"/>
    <d v="2024-06-19T00:00:00"/>
    <s v="No"/>
    <n v="5"/>
    <x v="0"/>
    <x v="1"/>
    <x v="1"/>
    <s v="No"/>
    <x v="1"/>
    <n v="2"/>
    <n v="3"/>
  </r>
  <r>
    <n v="3346"/>
    <s v="Diogo Souza"/>
    <s v="Ultimate"/>
    <d v="2024-06-20T00:00:00"/>
    <s v="Yes"/>
    <n v="15"/>
    <x v="1"/>
    <x v="0"/>
    <x v="0"/>
    <s v="Yes"/>
    <x v="0"/>
    <n v="5"/>
    <n v="60"/>
  </r>
  <r>
    <n v="3347"/>
    <s v="Elisa Castro"/>
    <s v="Standard"/>
    <d v="2024-06-21T00:00:00"/>
    <s v="No"/>
    <n v="10"/>
    <x v="0"/>
    <x v="1"/>
    <x v="1"/>
    <s v="Yes"/>
    <x v="0"/>
    <n v="10"/>
    <n v="20"/>
  </r>
  <r>
    <n v="3348"/>
    <s v="Fátima Lima"/>
    <s v="Core"/>
    <d v="2024-06-22T00:00:00"/>
    <s v="Yes"/>
    <n v="5"/>
    <x v="2"/>
    <x v="1"/>
    <x v="1"/>
    <s v="No"/>
    <x v="1"/>
    <n v="0"/>
    <n v="5"/>
  </r>
  <r>
    <n v="3349"/>
    <s v="Geraldo Ribeiro"/>
    <s v="Ultimate"/>
    <d v="2024-06-23T00:00:00"/>
    <s v="No"/>
    <n v="15"/>
    <x v="0"/>
    <x v="0"/>
    <x v="0"/>
    <s v="Yes"/>
    <x v="0"/>
    <n v="3"/>
    <n v="62"/>
  </r>
  <r>
    <n v="3350"/>
    <s v="Hélio Martins"/>
    <s v="Standard"/>
    <d v="2024-06-24T00:00:00"/>
    <s v="Yes"/>
    <n v="10"/>
    <x v="1"/>
    <x v="1"/>
    <x v="1"/>
    <s v="Yes"/>
    <x v="0"/>
    <n v="15"/>
    <n v="15"/>
  </r>
  <r>
    <n v="3351"/>
    <s v="Íris Santos"/>
    <s v="Core"/>
    <d v="2024-06-25T00:00:00"/>
    <s v="No"/>
    <n v="5"/>
    <x v="0"/>
    <x v="1"/>
    <x v="1"/>
    <s v="No"/>
    <x v="1"/>
    <n v="1"/>
    <n v="4"/>
  </r>
  <r>
    <n v="3352"/>
    <s v="João Marcelo"/>
    <s v="Ultimate"/>
    <d v="2024-06-26T00:00:00"/>
    <s v="Yes"/>
    <n v="15"/>
    <x v="2"/>
    <x v="0"/>
    <x v="0"/>
    <s v="Yes"/>
    <x v="0"/>
    <n v="7"/>
    <n v="58"/>
  </r>
  <r>
    <n v="3353"/>
    <s v="Larissa Gomes"/>
    <s v="Standard"/>
    <d v="2024-06-27T00:00:00"/>
    <s v="No"/>
    <n v="10"/>
    <x v="0"/>
    <x v="1"/>
    <x v="1"/>
    <s v="Yes"/>
    <x v="0"/>
    <n v="10"/>
    <n v="20"/>
  </r>
  <r>
    <n v="3354"/>
    <s v="Márcio Silva"/>
    <s v="Core"/>
    <d v="2024-06-28T00:00:00"/>
    <s v="Yes"/>
    <n v="5"/>
    <x v="1"/>
    <x v="1"/>
    <x v="1"/>
    <s v="No"/>
    <x v="1"/>
    <n v="0"/>
    <n v="5"/>
  </r>
  <r>
    <n v="3355"/>
    <s v="Nadia Costa"/>
    <s v="Ultimate"/>
    <d v="2024-06-29T00:00:00"/>
    <s v="No"/>
    <n v="15"/>
    <x v="0"/>
    <x v="0"/>
    <x v="0"/>
    <s v="Yes"/>
    <x v="0"/>
    <n v="20"/>
    <n v="45"/>
  </r>
  <r>
    <n v="3356"/>
    <s v="Oscar Almeida"/>
    <s v="Standard"/>
    <d v="2024-06-30T00:00:00"/>
    <s v="Yes"/>
    <n v="10"/>
    <x v="2"/>
    <x v="1"/>
    <x v="1"/>
    <s v="Yes"/>
    <x v="0"/>
    <n v="15"/>
    <n v="15"/>
  </r>
  <r>
    <n v="3357"/>
    <s v="Patricia Soares"/>
    <s v="Core"/>
    <d v="2024-07-01T00:00:00"/>
    <s v="No"/>
    <n v="5"/>
    <x v="0"/>
    <x v="1"/>
    <x v="1"/>
    <s v="No"/>
    <x v="1"/>
    <n v="1"/>
    <n v="4"/>
  </r>
  <r>
    <n v="3358"/>
    <s v="Quênia Barros"/>
    <s v="Ultimate"/>
    <d v="2024-07-02T00:00:00"/>
    <s v="Yes"/>
    <n v="15"/>
    <x v="1"/>
    <x v="0"/>
    <x v="0"/>
    <s v="Yes"/>
    <x v="0"/>
    <n v="3"/>
    <n v="62"/>
  </r>
  <r>
    <n v="3359"/>
    <s v="Rafael Torres"/>
    <s v="Standard"/>
    <d v="2024-07-03T00:00:00"/>
    <s v="No"/>
    <n v="10"/>
    <x v="0"/>
    <x v="1"/>
    <x v="1"/>
    <s v="Yes"/>
    <x v="0"/>
    <n v="10"/>
    <n v="20"/>
  </r>
  <r>
    <n v="3360"/>
    <s v="Silvia Nascimento"/>
    <s v="Core"/>
    <d v="2024-07-04T00:00:00"/>
    <s v="Yes"/>
    <n v="5"/>
    <x v="2"/>
    <x v="1"/>
    <x v="1"/>
    <s v="No"/>
    <x v="1"/>
    <n v="0"/>
    <n v="5"/>
  </r>
  <r>
    <n v="3361"/>
    <s v="Tiago Mendes"/>
    <s v="Ultimate"/>
    <d v="2024-07-05T00:00:00"/>
    <s v="No"/>
    <n v="15"/>
    <x v="0"/>
    <x v="0"/>
    <x v="0"/>
    <s v="Yes"/>
    <x v="0"/>
    <n v="15"/>
    <n v="50"/>
  </r>
  <r>
    <n v="3362"/>
    <s v="Ursula Silva"/>
    <s v="Standard"/>
    <d v="2024-07-06T00:00:00"/>
    <s v="Yes"/>
    <n v="10"/>
    <x v="1"/>
    <x v="1"/>
    <x v="1"/>
    <s v="Yes"/>
    <x v="0"/>
    <n v="15"/>
    <n v="15"/>
  </r>
  <r>
    <n v="3363"/>
    <s v="Vanessa Moraes"/>
    <s v="Core"/>
    <d v="2024-07-07T00:00:00"/>
    <s v="No"/>
    <n v="5"/>
    <x v="0"/>
    <x v="1"/>
    <x v="1"/>
    <s v="No"/>
    <x v="1"/>
    <n v="1"/>
    <n v="4"/>
  </r>
  <r>
    <n v="3364"/>
    <s v="Waldir Junior"/>
    <s v="Ultimate"/>
    <d v="2024-07-08T00:00:00"/>
    <s v="Yes"/>
    <n v="15"/>
    <x v="2"/>
    <x v="0"/>
    <x v="0"/>
    <s v="Yes"/>
    <x v="0"/>
    <n v="7"/>
    <n v="58"/>
  </r>
  <r>
    <n v="3365"/>
    <s v="Xavier Lopes"/>
    <s v="Standard"/>
    <d v="2024-07-09T00:00:00"/>
    <s v="No"/>
    <n v="10"/>
    <x v="0"/>
    <x v="1"/>
    <x v="1"/>
    <s v="Yes"/>
    <x v="0"/>
    <n v="10"/>
    <n v="20"/>
  </r>
  <r>
    <n v="3366"/>
    <s v="Yolanda Freitas"/>
    <s v="Core"/>
    <d v="2024-07-10T00:00:00"/>
    <s v="Yes"/>
    <n v="5"/>
    <x v="0"/>
    <x v="1"/>
    <x v="1"/>
    <s v="No"/>
    <x v="1"/>
    <n v="0"/>
    <n v="5"/>
  </r>
  <r>
    <n v="3367"/>
    <s v="Zacarias Nunes"/>
    <s v="Ultimate"/>
    <d v="2024-07-11T00:00:00"/>
    <s v="No"/>
    <n v="15"/>
    <x v="2"/>
    <x v="0"/>
    <x v="0"/>
    <s v="Yes"/>
    <x v="0"/>
    <n v="7"/>
    <n v="58"/>
  </r>
  <r>
    <n v="3368"/>
    <s v="Ana Clara Barreto"/>
    <s v="Standard"/>
    <d v="2024-07-12T00:00:00"/>
    <s v="Yes"/>
    <n v="10"/>
    <x v="1"/>
    <x v="1"/>
    <x v="1"/>
    <s v="Yes"/>
    <x v="0"/>
    <n v="10"/>
    <n v="20"/>
  </r>
  <r>
    <n v="3369"/>
    <s v="Bruno Henrique"/>
    <s v="Core"/>
    <d v="2024-07-13T00:00:00"/>
    <s v="No"/>
    <n v="5"/>
    <x v="2"/>
    <x v="1"/>
    <x v="1"/>
    <s v="No"/>
    <x v="1"/>
    <n v="1"/>
    <n v="4"/>
  </r>
  <r>
    <n v="3370"/>
    <s v="Carlos Eduardo"/>
    <s v="Ultimate"/>
    <d v="2024-07-14T00:00:00"/>
    <s v="Yes"/>
    <n v="15"/>
    <x v="0"/>
    <x v="0"/>
    <x v="0"/>
    <s v="Yes"/>
    <x v="0"/>
    <n v="15"/>
    <n v="50"/>
  </r>
  <r>
    <n v="3371"/>
    <s v="Débora Lima"/>
    <s v="Standard"/>
    <d v="2024-07-15T00:00:00"/>
    <s v="No"/>
    <n v="10"/>
    <x v="0"/>
    <x v="1"/>
    <x v="1"/>
    <s v="Yes"/>
    <x v="0"/>
    <n v="5"/>
    <n v="25"/>
  </r>
  <r>
    <n v="3372"/>
    <s v="Elisa Neves"/>
    <s v="Core"/>
    <d v="2024-07-16T00:00:00"/>
    <s v="Yes"/>
    <n v="5"/>
    <x v="1"/>
    <x v="1"/>
    <x v="1"/>
    <s v="No"/>
    <x v="1"/>
    <n v="0"/>
    <n v="5"/>
  </r>
  <r>
    <n v="3373"/>
    <s v="Fabiano Gomes"/>
    <s v="Ultimate"/>
    <d v="2024-07-17T00:00:00"/>
    <s v="No"/>
    <n v="15"/>
    <x v="2"/>
    <x v="0"/>
    <x v="0"/>
    <s v="Yes"/>
    <x v="0"/>
    <n v="20"/>
    <n v="45"/>
  </r>
  <r>
    <n v="3374"/>
    <s v="Gisele Oliveira"/>
    <s v="Standard"/>
    <d v="2024-07-18T00:00:00"/>
    <s v="Yes"/>
    <n v="10"/>
    <x v="2"/>
    <x v="1"/>
    <x v="1"/>
    <s v="Yes"/>
    <x v="0"/>
    <n v="12"/>
    <n v="18"/>
  </r>
  <r>
    <n v="3375"/>
    <s v="Héctor Silva"/>
    <s v="Core"/>
    <d v="2024-07-19T00:00:00"/>
    <s v="No"/>
    <n v="5"/>
    <x v="0"/>
    <x v="1"/>
    <x v="1"/>
    <s v="No"/>
    <x v="1"/>
    <n v="2"/>
    <n v="3"/>
  </r>
  <r>
    <n v="3376"/>
    <s v="Igor Martins"/>
    <s v="Ultimate"/>
    <d v="2024-07-20T00:00:00"/>
    <s v="Yes"/>
    <n v="15"/>
    <x v="1"/>
    <x v="0"/>
    <x v="0"/>
    <s v="Yes"/>
    <x v="0"/>
    <n v="5"/>
    <n v="60"/>
  </r>
  <r>
    <n v="3377"/>
    <s v="Joana Figueiredo"/>
    <s v="Standard"/>
    <d v="2024-07-21T00:00:00"/>
    <s v="No"/>
    <n v="10"/>
    <x v="0"/>
    <x v="1"/>
    <x v="1"/>
    <s v="Yes"/>
    <x v="0"/>
    <n v="10"/>
    <n v="20"/>
  </r>
  <r>
    <n v="3378"/>
    <s v="Kleber Machado"/>
    <s v="Core"/>
    <d v="2024-07-22T00:00:00"/>
    <s v="Yes"/>
    <n v="5"/>
    <x v="2"/>
    <x v="1"/>
    <x v="1"/>
    <s v="No"/>
    <x v="1"/>
    <n v="0"/>
    <n v="5"/>
  </r>
  <r>
    <n v="3379"/>
    <s v="Luciana Santos"/>
    <s v="Ultimate"/>
    <d v="2024-07-23T00:00:00"/>
    <s v="No"/>
    <n v="15"/>
    <x v="0"/>
    <x v="0"/>
    <x v="0"/>
    <s v="Yes"/>
    <x v="0"/>
    <n v="3"/>
    <n v="62"/>
  </r>
  <r>
    <n v="3380"/>
    <s v="Marcos Teixeira"/>
    <s v="Standard"/>
    <d v="2024-07-24T00:00:00"/>
    <s v="Yes"/>
    <n v="10"/>
    <x v="1"/>
    <x v="1"/>
    <x v="1"/>
    <s v="Yes"/>
    <x v="0"/>
    <n v="15"/>
    <n v="15"/>
  </r>
  <r>
    <n v="3381"/>
    <s v="Natalia Costa"/>
    <s v="Core"/>
    <d v="2024-07-25T00:00:00"/>
    <s v="No"/>
    <n v="5"/>
    <x v="0"/>
    <x v="1"/>
    <x v="1"/>
    <s v="No"/>
    <x v="1"/>
    <n v="1"/>
    <n v="4"/>
  </r>
  <r>
    <n v="3382"/>
    <s v="Oscar Ribeiro"/>
    <s v="Ultimate"/>
    <d v="2024-07-26T00:00:00"/>
    <s v="Yes"/>
    <n v="15"/>
    <x v="2"/>
    <x v="0"/>
    <x v="0"/>
    <s v="Yes"/>
    <x v="0"/>
    <n v="7"/>
    <n v="58"/>
  </r>
  <r>
    <n v="3383"/>
    <s v="Patricia Almeida"/>
    <s v="Standard"/>
    <d v="2024-07-27T00:00:00"/>
    <s v="No"/>
    <n v="10"/>
    <x v="0"/>
    <x v="1"/>
    <x v="1"/>
    <s v="Yes"/>
    <x v="0"/>
    <n v="10"/>
    <n v="20"/>
  </r>
  <r>
    <n v="3384"/>
    <s v="Quirino Junior"/>
    <s v="Core"/>
    <d v="2024-07-28T00:00:00"/>
    <s v="Yes"/>
    <n v="5"/>
    <x v="1"/>
    <x v="1"/>
    <x v="1"/>
    <s v="No"/>
    <x v="1"/>
    <n v="0"/>
    <n v="5"/>
  </r>
  <r>
    <n v="3385"/>
    <s v="Renata Machado"/>
    <s v="Ultimate"/>
    <d v="2024-07-29T00:00:00"/>
    <s v="No"/>
    <n v="15"/>
    <x v="0"/>
    <x v="0"/>
    <x v="0"/>
    <s v="Yes"/>
    <x v="0"/>
    <n v="20"/>
    <n v="45"/>
  </r>
  <r>
    <n v="3386"/>
    <s v="Sônia Alves"/>
    <s v="Standard"/>
    <d v="2024-07-30T00:00:00"/>
    <s v="Yes"/>
    <n v="10"/>
    <x v="2"/>
    <x v="1"/>
    <x v="1"/>
    <s v="Yes"/>
    <x v="0"/>
    <n v="15"/>
    <n v="15"/>
  </r>
  <r>
    <n v="3387"/>
    <s v="Tiago Nunes"/>
    <s v="Core"/>
    <d v="2024-07-31T00:00:00"/>
    <s v="No"/>
    <n v="5"/>
    <x v="0"/>
    <x v="1"/>
    <x v="1"/>
    <s v="No"/>
    <x v="1"/>
    <n v="1"/>
    <n v="4"/>
  </r>
  <r>
    <n v="3388"/>
    <s v="Ulysses Pereira"/>
    <s v="Ultimate"/>
    <d v="2024-08-01T00:00:00"/>
    <s v="Yes"/>
    <n v="15"/>
    <x v="1"/>
    <x v="0"/>
    <x v="0"/>
    <s v="Yes"/>
    <x v="0"/>
    <n v="3"/>
    <n v="62"/>
  </r>
  <r>
    <n v="3389"/>
    <s v="Vanessa Lima"/>
    <s v="Standard"/>
    <d v="2024-08-02T00:00:00"/>
    <s v="No"/>
    <n v="10"/>
    <x v="0"/>
    <x v="1"/>
    <x v="1"/>
    <s v="Yes"/>
    <x v="0"/>
    <n v="10"/>
    <n v="20"/>
  </r>
  <r>
    <n v="3390"/>
    <s v="Wagner Santos"/>
    <s v="Core"/>
    <d v="2024-08-03T00:00:00"/>
    <s v="Yes"/>
    <n v="5"/>
    <x v="2"/>
    <x v="1"/>
    <x v="1"/>
    <s v="No"/>
    <x v="1"/>
    <n v="0"/>
    <n v="5"/>
  </r>
  <r>
    <n v="3391"/>
    <s v="Xuxa Meneghel"/>
    <s v="Ultimate"/>
    <d v="2024-08-04T00:00:00"/>
    <s v="No"/>
    <n v="15"/>
    <x v="0"/>
    <x v="0"/>
    <x v="0"/>
    <s v="Yes"/>
    <x v="0"/>
    <n v="15"/>
    <n v="50"/>
  </r>
  <r>
    <n v="3392"/>
    <s v="Yasmin Silva"/>
    <s v="Standard"/>
    <d v="2024-08-05T00:00:00"/>
    <s v="Yes"/>
    <n v="10"/>
    <x v="1"/>
    <x v="1"/>
    <x v="1"/>
    <s v="Yes"/>
    <x v="0"/>
    <n v="15"/>
    <n v="15"/>
  </r>
  <r>
    <n v="3393"/>
    <s v="Zacarias de Souza"/>
    <s v="Core"/>
    <d v="2024-08-06T00:00:00"/>
    <s v="No"/>
    <n v="5"/>
    <x v="0"/>
    <x v="1"/>
    <x v="1"/>
    <s v="No"/>
    <x v="1"/>
    <n v="1"/>
    <n v="4"/>
  </r>
  <r>
    <n v="3394"/>
    <s v="André Lima"/>
    <s v="Ultimate"/>
    <d v="2024-08-07T00:00:00"/>
    <s v="Yes"/>
    <n v="15"/>
    <x v="2"/>
    <x v="0"/>
    <x v="0"/>
    <s v="Yes"/>
    <x v="0"/>
    <n v="7"/>
    <n v="58"/>
  </r>
  <r>
    <n v="3395"/>
    <s v="Bianca Freitas"/>
    <s v="Standard"/>
    <d v="2024-08-08T00:00:00"/>
    <s v="No"/>
    <n v="10"/>
    <x v="0"/>
    <x v="1"/>
    <x v="1"/>
    <s v="Yes"/>
    <x v="0"/>
    <n v="10"/>
    <n v="20"/>
  </r>
  <r>
    <n v="3396"/>
    <s v="Caio Mendes"/>
    <s v="Core"/>
    <d v="2024-08-09T00:00:00"/>
    <s v="Yes"/>
    <n v="5"/>
    <x v="1"/>
    <x v="1"/>
    <x v="1"/>
    <s v="No"/>
    <x v="1"/>
    <n v="0"/>
    <n v="5"/>
  </r>
  <r>
    <n v="3397"/>
    <s v="Daniela Moura"/>
    <s v="Ultimate"/>
    <d v="2024-08-10T00:00:00"/>
    <s v="No"/>
    <n v="15"/>
    <x v="0"/>
    <x v="0"/>
    <x v="0"/>
    <s v="Yes"/>
    <x v="0"/>
    <n v="20"/>
    <n v="45"/>
  </r>
  <r>
    <n v="3398"/>
    <s v="Eduardo Costa"/>
    <s v="Standard"/>
    <d v="2024-08-11T00:00:00"/>
    <s v="Yes"/>
    <n v="10"/>
    <x v="2"/>
    <x v="1"/>
    <x v="1"/>
    <s v="Yes"/>
    <x v="0"/>
    <n v="15"/>
    <n v="15"/>
  </r>
  <r>
    <n v="3399"/>
    <s v="Fernanda Gomes"/>
    <s v="Core"/>
    <d v="2024-08-12T00:00:00"/>
    <s v="No"/>
    <n v="5"/>
    <x v="0"/>
    <x v="1"/>
    <x v="1"/>
    <s v="No"/>
    <x v="1"/>
    <n v="1"/>
    <n v="4"/>
  </r>
  <r>
    <n v="3400"/>
    <s v="Guilherme Souza"/>
    <s v="Ultimate"/>
    <d v="2024-08-13T00:00:00"/>
    <s v="Yes"/>
    <n v="15"/>
    <x v="1"/>
    <x v="0"/>
    <x v="0"/>
    <s v="Yes"/>
    <x v="0"/>
    <n v="5"/>
    <n v="60"/>
  </r>
  <r>
    <n v="3401"/>
    <s v="Helena Ribeiro"/>
    <s v="Standard"/>
    <d v="2024-08-14T00:00:00"/>
    <s v="No"/>
    <n v="10"/>
    <x v="0"/>
    <x v="1"/>
    <x v="1"/>
    <s v="Yes"/>
    <x v="0"/>
    <n v="10"/>
    <n v="20"/>
  </r>
  <r>
    <n v="3402"/>
    <s v="Igor Santos"/>
    <s v="Core"/>
    <d v="2024-08-15T00:00:00"/>
    <s v="Yes"/>
    <n v="5"/>
    <x v="2"/>
    <x v="1"/>
    <x v="1"/>
    <s v="No"/>
    <x v="1"/>
    <n v="0"/>
    <n v="5"/>
  </r>
  <r>
    <n v="3403"/>
    <s v="João Carvalho"/>
    <s v="Ultimate"/>
    <d v="2024-08-16T00:00:00"/>
    <s v="No"/>
    <n v="15"/>
    <x v="0"/>
    <x v="0"/>
    <x v="0"/>
    <s v="Yes"/>
    <x v="0"/>
    <n v="3"/>
    <n v="62"/>
  </r>
  <r>
    <n v="3404"/>
    <s v="Klara Fagundes"/>
    <s v="Standard"/>
    <d v="2024-08-17T00:00:00"/>
    <s v="Yes"/>
    <n v="10"/>
    <x v="1"/>
    <x v="1"/>
    <x v="1"/>
    <s v="Yes"/>
    <x v="0"/>
    <n v="15"/>
    <n v="15"/>
  </r>
  <r>
    <n v="3405"/>
    <s v="Lúcia Mendonça"/>
    <s v="Core"/>
    <d v="2024-08-18T00:00:00"/>
    <s v="No"/>
    <n v="5"/>
    <x v="0"/>
    <x v="1"/>
    <x v="1"/>
    <s v="No"/>
    <x v="1"/>
    <n v="1"/>
    <n v="4"/>
  </r>
  <r>
    <n v="3406"/>
    <s v="Marcelo Novaes"/>
    <s v="Core"/>
    <d v="2024-08-19T00:00:00"/>
    <s v="Yes"/>
    <n v="5"/>
    <x v="0"/>
    <x v="1"/>
    <x v="1"/>
    <s v="No"/>
    <x v="1"/>
    <n v="0"/>
    <n v="5"/>
  </r>
  <r>
    <n v="3407"/>
    <s v="Nina Pacheco"/>
    <s v="Ultimate"/>
    <d v="2024-08-20T00:00:00"/>
    <s v="No"/>
    <n v="15"/>
    <x v="2"/>
    <x v="0"/>
    <x v="0"/>
    <s v="Yes"/>
    <x v="0"/>
    <n v="7"/>
    <n v="58"/>
  </r>
  <r>
    <n v="3408"/>
    <s v="Olívia Rios"/>
    <s v="Standard"/>
    <d v="2024-08-21T00:00:00"/>
    <s v="Yes"/>
    <n v="10"/>
    <x v="1"/>
    <x v="1"/>
    <x v="1"/>
    <s v="Yes"/>
    <x v="0"/>
    <n v="10"/>
    <n v="20"/>
  </r>
  <r>
    <n v="3409"/>
    <s v="Paulo Quintana"/>
    <s v="Core"/>
    <d v="2024-08-22T00:00:00"/>
    <s v="No"/>
    <n v="5"/>
    <x v="2"/>
    <x v="1"/>
    <x v="1"/>
    <s v="No"/>
    <x v="1"/>
    <n v="1"/>
    <n v="4"/>
  </r>
  <r>
    <n v="3410"/>
    <s v="Raquel Domingos"/>
    <s v="Ultimate"/>
    <d v="2024-08-23T00:00:00"/>
    <s v="Yes"/>
    <n v="15"/>
    <x v="0"/>
    <x v="0"/>
    <x v="0"/>
    <s v="Yes"/>
    <x v="0"/>
    <n v="15"/>
    <n v="50"/>
  </r>
  <r>
    <n v="3411"/>
    <s v="Samuel Viana"/>
    <s v="Standard"/>
    <d v="2024-08-24T00:00:00"/>
    <s v="No"/>
    <n v="10"/>
    <x v="0"/>
    <x v="1"/>
    <x v="1"/>
    <s v="Yes"/>
    <x v="0"/>
    <n v="5"/>
    <n v="25"/>
  </r>
  <r>
    <n v="3412"/>
    <s v="Tatiane Rocha"/>
    <s v="Core"/>
    <d v="2024-08-25T00:00:00"/>
    <s v="Yes"/>
    <n v="5"/>
    <x v="1"/>
    <x v="1"/>
    <x v="1"/>
    <s v="No"/>
    <x v="1"/>
    <n v="0"/>
    <n v="5"/>
  </r>
  <r>
    <n v="3413"/>
    <s v="Ulysses Farias"/>
    <s v="Ultimate"/>
    <d v="2024-08-26T00:00:00"/>
    <s v="No"/>
    <n v="15"/>
    <x v="2"/>
    <x v="0"/>
    <x v="0"/>
    <s v="Yes"/>
    <x v="0"/>
    <n v="20"/>
    <n v="45"/>
  </r>
  <r>
    <n v="3414"/>
    <s v="Vanessa Moreira"/>
    <s v="Standard"/>
    <d v="2024-08-27T00:00:00"/>
    <s v="Yes"/>
    <n v="10"/>
    <x v="2"/>
    <x v="1"/>
    <x v="1"/>
    <s v="Yes"/>
    <x v="0"/>
    <n v="12"/>
    <n v="18"/>
  </r>
  <r>
    <n v="3415"/>
    <s v="William Carvalho"/>
    <s v="Core"/>
    <d v="2024-08-28T00:00:00"/>
    <s v="No"/>
    <n v="5"/>
    <x v="0"/>
    <x v="1"/>
    <x v="1"/>
    <s v="No"/>
    <x v="1"/>
    <n v="2"/>
    <n v="3"/>
  </r>
  <r>
    <n v="3416"/>
    <s v="Ximena Barros"/>
    <s v="Ultimate"/>
    <d v="2024-08-29T00:00:00"/>
    <s v="Yes"/>
    <n v="15"/>
    <x v="1"/>
    <x v="0"/>
    <x v="0"/>
    <s v="Yes"/>
    <x v="0"/>
    <n v="5"/>
    <n v="60"/>
  </r>
  <r>
    <n v="3417"/>
    <s v="Yara Machado"/>
    <s v="Standard"/>
    <d v="2024-08-30T00:00:00"/>
    <s v="No"/>
    <n v="10"/>
    <x v="0"/>
    <x v="1"/>
    <x v="1"/>
    <s v="Yes"/>
    <x v="0"/>
    <n v="10"/>
    <n v="20"/>
  </r>
  <r>
    <n v="3418"/>
    <s v="Zacarias Costa"/>
    <s v="Core"/>
    <d v="2024-08-31T00:00:00"/>
    <s v="Yes"/>
    <n v="5"/>
    <x v="2"/>
    <x v="1"/>
    <x v="1"/>
    <s v="No"/>
    <x v="1"/>
    <n v="0"/>
    <n v="5"/>
  </r>
  <r>
    <n v="3419"/>
    <s v="André Lopes"/>
    <s v="Ultimate"/>
    <d v="2024-09-01T00:00:00"/>
    <s v="No"/>
    <n v="15"/>
    <x v="0"/>
    <x v="0"/>
    <x v="0"/>
    <s v="Yes"/>
    <x v="0"/>
    <n v="3"/>
    <n v="62"/>
  </r>
  <r>
    <n v="3420"/>
    <s v="Beatriz Souza"/>
    <s v="Standard"/>
    <d v="2024-09-02T00:00:00"/>
    <s v="Yes"/>
    <n v="10"/>
    <x v="1"/>
    <x v="1"/>
    <x v="1"/>
    <s v="Yes"/>
    <x v="0"/>
    <n v="15"/>
    <n v="15"/>
  </r>
  <r>
    <n v="3421"/>
    <s v="Caio Pereira"/>
    <s v="Core"/>
    <d v="2024-09-03T00:00:00"/>
    <s v="No"/>
    <n v="5"/>
    <x v="0"/>
    <x v="1"/>
    <x v="1"/>
    <s v="No"/>
    <x v="1"/>
    <n v="1"/>
    <n v="4"/>
  </r>
  <r>
    <n v="3422"/>
    <s v="Daniela Araújo"/>
    <s v="Ultimate"/>
    <d v="2024-09-04T00:00:00"/>
    <s v="Yes"/>
    <n v="15"/>
    <x v="2"/>
    <x v="0"/>
    <x v="0"/>
    <s v="Yes"/>
    <x v="0"/>
    <n v="7"/>
    <n v="58"/>
  </r>
  <r>
    <n v="3423"/>
    <s v="Eduardo Santos"/>
    <s v="Standard"/>
    <d v="2024-09-05T00:00:00"/>
    <s v="No"/>
    <n v="10"/>
    <x v="0"/>
    <x v="1"/>
    <x v="1"/>
    <s v="Yes"/>
    <x v="0"/>
    <n v="10"/>
    <n v="20"/>
  </r>
  <r>
    <n v="3424"/>
    <s v="Fernanda Lima"/>
    <s v="Core"/>
    <d v="2024-09-06T00:00:00"/>
    <s v="Yes"/>
    <n v="5"/>
    <x v="1"/>
    <x v="1"/>
    <x v="1"/>
    <s v="No"/>
    <x v="1"/>
    <n v="0"/>
    <n v="5"/>
  </r>
  <r>
    <n v="3425"/>
    <s v="Gabriel Teixeira"/>
    <s v="Ultimate"/>
    <d v="2024-09-07T00:00:00"/>
    <s v="No"/>
    <n v="15"/>
    <x v="0"/>
    <x v="0"/>
    <x v="0"/>
    <s v="Yes"/>
    <x v="0"/>
    <n v="20"/>
    <n v="45"/>
  </r>
  <r>
    <n v="3426"/>
    <s v="Helena Ribeiro"/>
    <s v="Standard"/>
    <d v="2024-09-08T00:00:00"/>
    <s v="Yes"/>
    <n v="10"/>
    <x v="2"/>
    <x v="1"/>
    <x v="1"/>
    <s v="Yes"/>
    <x v="0"/>
    <n v="15"/>
    <n v="15"/>
  </r>
  <r>
    <n v="3427"/>
    <s v="Igor Mendes"/>
    <s v="Core"/>
    <d v="2024-09-09T00:00:00"/>
    <s v="No"/>
    <n v="5"/>
    <x v="0"/>
    <x v="1"/>
    <x v="1"/>
    <s v="No"/>
    <x v="1"/>
    <n v="1"/>
    <n v="4"/>
  </r>
  <r>
    <n v="3428"/>
    <s v="Joana Silveira"/>
    <s v="Ultimate"/>
    <d v="2024-09-10T00:00:00"/>
    <s v="Yes"/>
    <n v="15"/>
    <x v="1"/>
    <x v="0"/>
    <x v="0"/>
    <s v="Yes"/>
    <x v="0"/>
    <n v="3"/>
    <n v="62"/>
  </r>
  <r>
    <n v="3429"/>
    <s v="Lucas Martins"/>
    <s v="Standard"/>
    <d v="2024-09-11T00:00:00"/>
    <s v="No"/>
    <n v="10"/>
    <x v="0"/>
    <x v="1"/>
    <x v="1"/>
    <s v="Yes"/>
    <x v="0"/>
    <n v="10"/>
    <n v="20"/>
  </r>
  <r>
    <n v="3430"/>
    <s v="Marcela Gouveia"/>
    <s v="Core"/>
    <d v="2024-09-12T00:00:00"/>
    <s v="Yes"/>
    <n v="5"/>
    <x v="2"/>
    <x v="1"/>
    <x v="1"/>
    <s v="No"/>
    <x v="1"/>
    <n v="0"/>
    <n v="5"/>
  </r>
  <r>
    <n v="3431"/>
    <s v="Nicolas Borges"/>
    <s v="Ultimate"/>
    <d v="2024-09-13T00:00:00"/>
    <s v="No"/>
    <n v="15"/>
    <x v="0"/>
    <x v="0"/>
    <x v="0"/>
    <s v="Yes"/>
    <x v="0"/>
    <n v="15"/>
    <n v="50"/>
  </r>
  <r>
    <n v="3432"/>
    <s v="Olivia Freitas"/>
    <s v="Standard"/>
    <d v="2024-09-14T00:00:00"/>
    <s v="Yes"/>
    <n v="10"/>
    <x v="1"/>
    <x v="1"/>
    <x v="1"/>
    <s v="Yes"/>
    <x v="0"/>
    <n v="15"/>
    <n v="15"/>
  </r>
  <r>
    <n v="3433"/>
    <s v="Paulo Nogueira"/>
    <s v="Core"/>
    <d v="2024-09-15T00:00:00"/>
    <s v="No"/>
    <n v="5"/>
    <x v="0"/>
    <x v="1"/>
    <x v="1"/>
    <s v="No"/>
    <x v="1"/>
    <n v="1"/>
    <n v="4"/>
  </r>
  <r>
    <n v="3434"/>
    <s v="Raquel Andrade"/>
    <s v="Ultimate"/>
    <d v="2024-09-16T00:00:00"/>
    <s v="Yes"/>
    <n v="15"/>
    <x v="2"/>
    <x v="0"/>
    <x v="0"/>
    <s v="Yes"/>
    <x v="0"/>
    <n v="7"/>
    <n v="58"/>
  </r>
  <r>
    <n v="3435"/>
    <s v="Sônia Carvalho"/>
    <s v="Standard"/>
    <d v="2024-09-17T00:00:00"/>
    <s v="No"/>
    <n v="10"/>
    <x v="0"/>
    <x v="1"/>
    <x v="1"/>
    <s v="Yes"/>
    <x v="0"/>
    <n v="10"/>
    <n v="20"/>
  </r>
  <r>
    <n v="3436"/>
    <s v="Tiago Rodrigues"/>
    <s v="Core"/>
    <d v="2024-09-18T00:00:00"/>
    <s v="Yes"/>
    <n v="5"/>
    <x v="0"/>
    <x v="1"/>
    <x v="1"/>
    <s v="No"/>
    <x v="1"/>
    <n v="0"/>
    <n v="5"/>
  </r>
  <r>
    <n v="3437"/>
    <s v="Ursula Monteiro"/>
    <s v="Ultimate"/>
    <d v="2024-09-19T00:00:00"/>
    <s v="No"/>
    <n v="15"/>
    <x v="2"/>
    <x v="0"/>
    <x v="0"/>
    <s v="Yes"/>
    <x v="0"/>
    <n v="7"/>
    <n v="58"/>
  </r>
  <r>
    <n v="3438"/>
    <s v="Vanessa Pereira"/>
    <s v="Standard"/>
    <d v="2024-09-20T00:00:00"/>
    <s v="Yes"/>
    <n v="10"/>
    <x v="1"/>
    <x v="1"/>
    <x v="1"/>
    <s v="Yes"/>
    <x v="0"/>
    <n v="10"/>
    <n v="20"/>
  </r>
  <r>
    <n v="3439"/>
    <s v="Walter Silva"/>
    <s v="Core"/>
    <d v="2024-09-21T00:00:00"/>
    <s v="No"/>
    <n v="5"/>
    <x v="2"/>
    <x v="1"/>
    <x v="1"/>
    <s v="No"/>
    <x v="1"/>
    <n v="1"/>
    <n v="4"/>
  </r>
  <r>
    <n v="3440"/>
    <s v="Xavier Almeida"/>
    <s v="Ultimate"/>
    <d v="2024-09-22T00:00:00"/>
    <s v="Yes"/>
    <n v="15"/>
    <x v="0"/>
    <x v="0"/>
    <x v="0"/>
    <s v="Yes"/>
    <x v="0"/>
    <n v="15"/>
    <n v="50"/>
  </r>
  <r>
    <n v="3441"/>
    <s v="Yasmine Correia"/>
    <s v="Standard"/>
    <d v="2024-09-23T00:00:00"/>
    <s v="No"/>
    <n v="10"/>
    <x v="0"/>
    <x v="1"/>
    <x v="1"/>
    <s v="Yes"/>
    <x v="0"/>
    <n v="5"/>
    <n v="25"/>
  </r>
  <r>
    <n v="3442"/>
    <s v="Zacarias Almeida"/>
    <s v="Core"/>
    <d v="2024-09-24T00:00:00"/>
    <s v="Yes"/>
    <n v="5"/>
    <x v="1"/>
    <x v="1"/>
    <x v="1"/>
    <s v="No"/>
    <x v="1"/>
    <n v="0"/>
    <n v="5"/>
  </r>
  <r>
    <n v="3443"/>
    <s v="Amanda Costa"/>
    <s v="Ultimate"/>
    <d v="2024-09-25T00:00:00"/>
    <s v="No"/>
    <n v="15"/>
    <x v="2"/>
    <x v="0"/>
    <x v="0"/>
    <s v="Yes"/>
    <x v="0"/>
    <n v="20"/>
    <n v="45"/>
  </r>
  <r>
    <n v="3444"/>
    <s v="Bruno Ferreira"/>
    <s v="Standard"/>
    <d v="2024-09-26T00:00:00"/>
    <s v="Yes"/>
    <n v="10"/>
    <x v="2"/>
    <x v="1"/>
    <x v="1"/>
    <s v="Yes"/>
    <x v="0"/>
    <n v="12"/>
    <n v="18"/>
  </r>
  <r>
    <n v="3445"/>
    <s v="Carla Dias"/>
    <s v="Core"/>
    <d v="2024-09-27T00:00:00"/>
    <s v="No"/>
    <n v="5"/>
    <x v="0"/>
    <x v="1"/>
    <x v="1"/>
    <s v="No"/>
    <x v="1"/>
    <n v="2"/>
    <n v="3"/>
  </r>
  <r>
    <n v="3446"/>
    <s v="Diogo Martins"/>
    <s v="Ultimate"/>
    <d v="2024-09-28T00:00:00"/>
    <s v="Yes"/>
    <n v="15"/>
    <x v="1"/>
    <x v="0"/>
    <x v="0"/>
    <s v="Yes"/>
    <x v="0"/>
    <n v="5"/>
    <n v="60"/>
  </r>
  <r>
    <n v="3447"/>
    <s v="Elisa Campos"/>
    <s v="Standard"/>
    <d v="2024-09-29T00:00:00"/>
    <s v="No"/>
    <n v="10"/>
    <x v="0"/>
    <x v="1"/>
    <x v="1"/>
    <s v="Yes"/>
    <x v="0"/>
    <n v="10"/>
    <n v="20"/>
  </r>
  <r>
    <n v="3448"/>
    <s v="Fabiana Lima"/>
    <s v="Core"/>
    <d v="2024-09-30T00:00:00"/>
    <s v="Yes"/>
    <n v="5"/>
    <x v="2"/>
    <x v="1"/>
    <x v="1"/>
    <s v="No"/>
    <x v="1"/>
    <n v="0"/>
    <n v="5"/>
  </r>
  <r>
    <n v="3449"/>
    <s v="Gabriel Santos"/>
    <s v="Ultimate"/>
    <d v="2024-10-01T00:00:00"/>
    <s v="No"/>
    <n v="15"/>
    <x v="0"/>
    <x v="0"/>
    <x v="0"/>
    <s v="Yes"/>
    <x v="0"/>
    <n v="3"/>
    <n v="62"/>
  </r>
  <r>
    <n v="3450"/>
    <s v="Helena Ferreira"/>
    <s v="Standard"/>
    <d v="2024-10-02T00:00:00"/>
    <s v="Yes"/>
    <n v="10"/>
    <x v="1"/>
    <x v="1"/>
    <x v="1"/>
    <s v="Yes"/>
    <x v="0"/>
    <n v="15"/>
    <n v="15"/>
  </r>
  <r>
    <n v="3451"/>
    <s v="Ígor Nunes"/>
    <s v="Core"/>
    <d v="2024-10-03T00:00:00"/>
    <s v="No"/>
    <n v="5"/>
    <x v="0"/>
    <x v="1"/>
    <x v="1"/>
    <s v="No"/>
    <x v="1"/>
    <n v="1"/>
    <n v="4"/>
  </r>
  <r>
    <n v="3452"/>
    <s v="Joana Silveira"/>
    <s v="Ultimate"/>
    <d v="2024-10-04T00:00:00"/>
    <s v="Yes"/>
    <n v="15"/>
    <x v="2"/>
    <x v="0"/>
    <x v="0"/>
    <s v="Yes"/>
    <x v="0"/>
    <n v="7"/>
    <n v="58"/>
  </r>
  <r>
    <n v="3453"/>
    <s v="Kléber Oliveira"/>
    <s v="Standard"/>
    <d v="2024-10-05T00:00:00"/>
    <s v="No"/>
    <n v="10"/>
    <x v="0"/>
    <x v="1"/>
    <x v="1"/>
    <s v="Yes"/>
    <x v="0"/>
    <n v="10"/>
    <n v="20"/>
  </r>
  <r>
    <n v="3454"/>
    <s v="Luciana Morais"/>
    <s v="Core"/>
    <d v="2024-10-06T00:00:00"/>
    <s v="Yes"/>
    <n v="5"/>
    <x v="1"/>
    <x v="1"/>
    <x v="1"/>
    <s v="No"/>
    <x v="1"/>
    <n v="0"/>
    <n v="5"/>
  </r>
  <r>
    <n v="3455"/>
    <s v="Marcos Vinícius"/>
    <s v="Ultimate"/>
    <d v="2024-10-07T00:00:00"/>
    <s v="No"/>
    <n v="15"/>
    <x v="0"/>
    <x v="0"/>
    <x v="0"/>
    <s v="Yes"/>
    <x v="0"/>
    <n v="20"/>
    <n v="45"/>
  </r>
  <r>
    <n v="3456"/>
    <s v="Natália Barros"/>
    <s v="Standard"/>
    <d v="2024-10-08T00:00:00"/>
    <s v="Yes"/>
    <n v="10"/>
    <x v="2"/>
    <x v="1"/>
    <x v="1"/>
    <s v="Yes"/>
    <x v="0"/>
    <n v="15"/>
    <n v="15"/>
  </r>
  <r>
    <n v="3457"/>
    <s v="Oscar Sampaio"/>
    <s v="Core"/>
    <d v="2024-10-09T00:00:00"/>
    <s v="No"/>
    <n v="5"/>
    <x v="0"/>
    <x v="1"/>
    <x v="1"/>
    <s v="No"/>
    <x v="1"/>
    <n v="1"/>
    <n v="4"/>
  </r>
  <r>
    <n v="3458"/>
    <s v="Patrícia Leite"/>
    <s v="Ultimate"/>
    <d v="2024-10-10T00:00:00"/>
    <s v="Yes"/>
    <n v="15"/>
    <x v="1"/>
    <x v="0"/>
    <x v="0"/>
    <s v="Yes"/>
    <x v="0"/>
    <n v="3"/>
    <n v="62"/>
  </r>
  <r>
    <n v="3459"/>
    <s v="Quênia Rocha"/>
    <s v="Standard"/>
    <d v="2024-10-11T00:00:00"/>
    <s v="No"/>
    <n v="10"/>
    <x v="0"/>
    <x v="1"/>
    <x v="1"/>
    <s v="Yes"/>
    <x v="0"/>
    <n v="10"/>
    <n v="20"/>
  </r>
  <r>
    <n v="3460"/>
    <s v="Rafael Torres"/>
    <s v="Core"/>
    <d v="2024-10-12T00:00:00"/>
    <s v="Yes"/>
    <n v="5"/>
    <x v="2"/>
    <x v="1"/>
    <x v="1"/>
    <s v="No"/>
    <x v="1"/>
    <n v="0"/>
    <n v="5"/>
  </r>
  <r>
    <n v="3461"/>
    <s v="Sandra Gouveia"/>
    <s v="Ultimate"/>
    <d v="2024-10-13T00:00:00"/>
    <s v="No"/>
    <n v="15"/>
    <x v="0"/>
    <x v="0"/>
    <x v="0"/>
    <s v="Yes"/>
    <x v="0"/>
    <n v="15"/>
    <n v="50"/>
  </r>
  <r>
    <n v="3462"/>
    <s v="Tiago Lacerda"/>
    <s v="Standard"/>
    <d v="2024-10-14T00:00:00"/>
    <s v="Yes"/>
    <n v="10"/>
    <x v="1"/>
    <x v="1"/>
    <x v="1"/>
    <s v="Yes"/>
    <x v="0"/>
    <n v="15"/>
    <n v="15"/>
  </r>
  <r>
    <n v="3463"/>
    <s v="Ursula Fonseca"/>
    <s v="Core"/>
    <d v="2024-10-15T00:00:00"/>
    <s v="No"/>
    <n v="5"/>
    <x v="0"/>
    <x v="1"/>
    <x v="1"/>
    <s v="No"/>
    <x v="1"/>
    <n v="1"/>
    <n v="4"/>
  </r>
  <r>
    <n v="3464"/>
    <s v="Vanessa Andrade"/>
    <s v="Ultimate"/>
    <d v="2024-10-16T00:00:00"/>
    <s v="Yes"/>
    <n v="15"/>
    <x v="2"/>
    <x v="0"/>
    <x v="0"/>
    <s v="Yes"/>
    <x v="0"/>
    <n v="7"/>
    <n v="58"/>
  </r>
  <r>
    <n v="3465"/>
    <s v="William Castro"/>
    <s v="Standard"/>
    <d v="2024-10-17T00:00:00"/>
    <s v="No"/>
    <n v="10"/>
    <x v="0"/>
    <x v="1"/>
    <x v="1"/>
    <s v="Yes"/>
    <x v="0"/>
    <n v="10"/>
    <n v="20"/>
  </r>
  <r>
    <n v="3466"/>
    <s v="Xavier Monteiro"/>
    <s v="Core"/>
    <d v="2024-10-18T00:00:00"/>
    <s v="Yes"/>
    <n v="5"/>
    <x v="1"/>
    <x v="1"/>
    <x v="1"/>
    <s v="No"/>
    <x v="1"/>
    <n v="0"/>
    <n v="5"/>
  </r>
  <r>
    <n v="3467"/>
    <s v="Yasmin Figueira"/>
    <s v="Ultimate"/>
    <d v="2024-10-19T00:00:00"/>
    <s v="No"/>
    <n v="15"/>
    <x v="0"/>
    <x v="0"/>
    <x v="0"/>
    <s v="Yes"/>
    <x v="0"/>
    <n v="15"/>
    <n v="50"/>
  </r>
  <r>
    <n v="3468"/>
    <s v="Zacarias Mendonça"/>
    <s v="Standard"/>
    <d v="2024-10-20T00:00:00"/>
    <s v="Yes"/>
    <n v="10"/>
    <x v="2"/>
    <x v="1"/>
    <x v="1"/>
    <s v="Yes"/>
    <x v="0"/>
    <n v="12"/>
    <n v="18"/>
  </r>
  <r>
    <n v="3469"/>
    <s v="Amanda Menezes"/>
    <s v="Core"/>
    <d v="2024-10-21T00:00:00"/>
    <s v="No"/>
    <n v="5"/>
    <x v="0"/>
    <x v="1"/>
    <x v="1"/>
    <s v="No"/>
    <x v="1"/>
    <n v="2"/>
    <n v="3"/>
  </r>
  <r>
    <n v="3470"/>
    <s v="Bruno Santos"/>
    <s v="Ultimate"/>
    <d v="2024-10-22T00:00:00"/>
    <s v="Yes"/>
    <n v="15"/>
    <x v="1"/>
    <x v="0"/>
    <x v="0"/>
    <s v="Yes"/>
    <x v="0"/>
    <n v="5"/>
    <n v="60"/>
  </r>
  <r>
    <n v="3471"/>
    <s v="Carla Ferreira"/>
    <s v="Standard"/>
    <d v="2024-10-23T00:00:00"/>
    <s v="No"/>
    <n v="10"/>
    <x v="0"/>
    <x v="1"/>
    <x v="1"/>
    <s v="Yes"/>
    <x v="0"/>
    <n v="10"/>
    <n v="20"/>
  </r>
  <r>
    <n v="3472"/>
    <s v="Diogo Alves"/>
    <s v="Core"/>
    <d v="2024-10-24T00:00:00"/>
    <s v="Yes"/>
    <n v="5"/>
    <x v="2"/>
    <x v="1"/>
    <x v="1"/>
    <s v="No"/>
    <x v="1"/>
    <n v="0"/>
    <n v="5"/>
  </r>
  <r>
    <n v="3473"/>
    <s v="Elisa Neves"/>
    <s v="Ultimate"/>
    <d v="2024-10-25T00:00:00"/>
    <s v="No"/>
    <n v="15"/>
    <x v="0"/>
    <x v="0"/>
    <x v="0"/>
    <s v="Yes"/>
    <x v="0"/>
    <n v="3"/>
    <n v="62"/>
  </r>
  <r>
    <n v="3474"/>
    <s v="Fabiano Pires"/>
    <s v="Standard"/>
    <d v="2024-10-26T00:00:00"/>
    <s v="Yes"/>
    <n v="10"/>
    <x v="1"/>
    <x v="1"/>
    <x v="1"/>
    <s v="Yes"/>
    <x v="0"/>
    <n v="15"/>
    <n v="15"/>
  </r>
  <r>
    <n v="3475"/>
    <s v="Giovana Ribeiro"/>
    <s v="Core"/>
    <d v="2024-10-27T00:00:00"/>
    <s v="No"/>
    <n v="5"/>
    <x v="0"/>
    <x v="1"/>
    <x v="1"/>
    <s v="No"/>
    <x v="1"/>
    <n v="1"/>
    <n v="4"/>
  </r>
  <r>
    <n v="3476"/>
    <s v="Hélio Costa"/>
    <s v="Ultimate"/>
    <d v="2024-10-28T00:00:00"/>
    <s v="Yes"/>
    <n v="15"/>
    <x v="2"/>
    <x v="0"/>
    <x v="0"/>
    <s v="Yes"/>
    <x v="0"/>
    <n v="7"/>
    <n v="58"/>
  </r>
  <r>
    <n v="3477"/>
    <s v="Íris Loureiro"/>
    <s v="Standard"/>
    <d v="2024-10-29T00:00:00"/>
    <s v="No"/>
    <n v="10"/>
    <x v="0"/>
    <x v="1"/>
    <x v="1"/>
    <s v="Yes"/>
    <x v="0"/>
    <n v="10"/>
    <n v="20"/>
  </r>
  <r>
    <n v="3478"/>
    <s v="João Pereira"/>
    <s v="Core"/>
    <d v="2024-10-30T00:00:00"/>
    <s v="Yes"/>
    <n v="5"/>
    <x v="1"/>
    <x v="1"/>
    <x v="1"/>
    <s v="No"/>
    <x v="1"/>
    <n v="0"/>
    <n v="5"/>
  </r>
  <r>
    <n v="3479"/>
    <s v="Klara Silva"/>
    <s v="Ultimate"/>
    <d v="2024-10-31T00:00:00"/>
    <s v="No"/>
    <n v="15"/>
    <x v="0"/>
    <x v="0"/>
    <x v="0"/>
    <s v="Yes"/>
    <x v="0"/>
    <n v="20"/>
    <n v="45"/>
  </r>
  <r>
    <n v="3480"/>
    <s v="Luciana Barros"/>
    <s v="Standard"/>
    <d v="2024-11-01T00:00:00"/>
    <s v="Yes"/>
    <n v="10"/>
    <x v="2"/>
    <x v="1"/>
    <x v="1"/>
    <s v="Yes"/>
    <x v="0"/>
    <n v="15"/>
    <n v="15"/>
  </r>
  <r>
    <n v="3481"/>
    <s v="Marcos Gomes"/>
    <s v="Core"/>
    <d v="2024-11-02T00:00:00"/>
    <s v="No"/>
    <n v="5"/>
    <x v="0"/>
    <x v="1"/>
    <x v="1"/>
    <s v="No"/>
    <x v="1"/>
    <n v="1"/>
    <n v="4"/>
  </r>
  <r>
    <n v="3482"/>
    <s v="Natália Soares"/>
    <s v="Ultimate"/>
    <d v="2024-11-03T00:00:00"/>
    <s v="Yes"/>
    <n v="15"/>
    <x v="1"/>
    <x v="0"/>
    <x v="0"/>
    <s v="Yes"/>
    <x v="0"/>
    <n v="3"/>
    <n v="62"/>
  </r>
  <r>
    <n v="3483"/>
    <s v="Oscar Machado"/>
    <s v="Standard"/>
    <d v="2024-11-04T00:00:00"/>
    <s v="No"/>
    <n v="10"/>
    <x v="0"/>
    <x v="1"/>
    <x v="1"/>
    <s v="Yes"/>
    <x v="0"/>
    <n v="10"/>
    <n v="20"/>
  </r>
  <r>
    <n v="3484"/>
    <s v="Patrícia Lima"/>
    <s v="Core"/>
    <d v="2024-11-05T00:00:00"/>
    <s v="Yes"/>
    <n v="5"/>
    <x v="2"/>
    <x v="1"/>
    <x v="1"/>
    <s v="No"/>
    <x v="1"/>
    <n v="0"/>
    <n v="5"/>
  </r>
  <r>
    <n v="3485"/>
    <s v="Quirino Neto"/>
    <s v="Ultimate"/>
    <d v="2024-11-06T00:00:00"/>
    <s v="No"/>
    <n v="15"/>
    <x v="0"/>
    <x v="0"/>
    <x v="0"/>
    <s v="Yes"/>
    <x v="0"/>
    <n v="15"/>
    <n v="50"/>
  </r>
  <r>
    <n v="3486"/>
    <s v="Rafaela Souza"/>
    <s v="Core"/>
    <d v="2024-11-07T00:00:00"/>
    <s v="Yes"/>
    <n v="5"/>
    <x v="0"/>
    <x v="1"/>
    <x v="1"/>
    <s v="No"/>
    <x v="1"/>
    <n v="0"/>
    <n v="5"/>
  </r>
  <r>
    <n v="3487"/>
    <s v="Sandro Almeida"/>
    <s v="Ultimate"/>
    <d v="2024-11-08T00:00:00"/>
    <s v="No"/>
    <n v="15"/>
    <x v="2"/>
    <x v="0"/>
    <x v="0"/>
    <s v="Yes"/>
    <x v="0"/>
    <n v="7"/>
    <n v="58"/>
  </r>
  <r>
    <n v="3488"/>
    <s v="Tânia Ribeiro"/>
    <s v="Standard"/>
    <d v="2024-11-09T00:00:00"/>
    <s v="Yes"/>
    <n v="10"/>
    <x v="1"/>
    <x v="1"/>
    <x v="1"/>
    <s v="Yes"/>
    <x v="0"/>
    <n v="10"/>
    <n v="20"/>
  </r>
  <r>
    <n v="3489"/>
    <s v="Ugo Dias"/>
    <s v="Core"/>
    <d v="2024-11-10T00:00:00"/>
    <s v="No"/>
    <n v="5"/>
    <x v="2"/>
    <x v="1"/>
    <x v="1"/>
    <s v="No"/>
    <x v="1"/>
    <n v="1"/>
    <n v="4"/>
  </r>
  <r>
    <n v="3490"/>
    <s v="Valéria Lima"/>
    <s v="Ultimate"/>
    <d v="2024-11-11T00:00:00"/>
    <s v="Yes"/>
    <n v="15"/>
    <x v="0"/>
    <x v="0"/>
    <x v="0"/>
    <s v="Yes"/>
    <x v="0"/>
    <n v="15"/>
    <n v="50"/>
  </r>
  <r>
    <n v="3491"/>
    <s v="William Fernandes"/>
    <s v="Standard"/>
    <d v="2024-11-12T00:00:00"/>
    <s v="No"/>
    <n v="10"/>
    <x v="0"/>
    <x v="1"/>
    <x v="1"/>
    <s v="Yes"/>
    <x v="0"/>
    <n v="5"/>
    <n v="25"/>
  </r>
  <r>
    <n v="3492"/>
    <s v="Xuxa Mendes"/>
    <s v="Core"/>
    <d v="2024-11-13T00:00:00"/>
    <s v="Yes"/>
    <n v="5"/>
    <x v="1"/>
    <x v="1"/>
    <x v="1"/>
    <s v="No"/>
    <x v="1"/>
    <n v="0"/>
    <n v="5"/>
  </r>
  <r>
    <n v="3493"/>
    <s v="Ygor Farias"/>
    <s v="Ultimate"/>
    <d v="2024-11-14T00:00:00"/>
    <s v="No"/>
    <n v="15"/>
    <x v="2"/>
    <x v="0"/>
    <x v="0"/>
    <s v="Yes"/>
    <x v="0"/>
    <n v="20"/>
    <n v="45"/>
  </r>
  <r>
    <n v="3494"/>
    <s v="Zilda Barros"/>
    <s v="Standard"/>
    <d v="2024-11-15T00:00:00"/>
    <s v="Yes"/>
    <n v="10"/>
    <x v="2"/>
    <x v="1"/>
    <x v="1"/>
    <s v="Yes"/>
    <x v="0"/>
    <n v="12"/>
    <n v="18"/>
  </r>
  <r>
    <n v="3495"/>
    <s v="Amanda Santos"/>
    <s v="Core"/>
    <d v="2024-11-16T00:00:00"/>
    <s v="No"/>
    <n v="5"/>
    <x v="0"/>
    <x v="1"/>
    <x v="1"/>
    <s v="No"/>
    <x v="1"/>
    <n v="2"/>
    <n v="3"/>
  </r>
  <r>
    <n v="3496"/>
    <s v="Bruno Costa"/>
    <s v="Ultimate"/>
    <d v="2024-11-17T00:00:00"/>
    <s v="Yes"/>
    <n v="15"/>
    <x v="1"/>
    <x v="0"/>
    <x v="0"/>
    <s v="Yes"/>
    <x v="0"/>
    <n v="5"/>
    <n v="60"/>
  </r>
  <r>
    <n v="3497"/>
    <s v="Carla Rodrigues"/>
    <s v="Standard"/>
    <d v="2024-11-18T00:00:00"/>
    <s v="No"/>
    <n v="10"/>
    <x v="0"/>
    <x v="1"/>
    <x v="1"/>
    <s v="Yes"/>
    <x v="0"/>
    <n v="10"/>
    <n v="20"/>
  </r>
  <r>
    <n v="3498"/>
    <s v="Diogo Pereira"/>
    <s v="Core"/>
    <d v="2024-11-19T00:00:00"/>
    <s v="Yes"/>
    <n v="5"/>
    <x v="2"/>
    <x v="1"/>
    <x v="1"/>
    <s v="No"/>
    <x v="1"/>
    <n v="0"/>
    <n v="5"/>
  </r>
  <r>
    <n v="3499"/>
    <s v="Elisa Correia"/>
    <s v="Ultimate"/>
    <d v="2024-11-20T00:00:00"/>
    <s v="No"/>
    <n v="15"/>
    <x v="0"/>
    <x v="0"/>
    <x v="0"/>
    <s v="Yes"/>
    <x v="0"/>
    <n v="3"/>
    <n v="62"/>
  </r>
  <r>
    <n v="3500"/>
    <s v="Fábio Lourenço"/>
    <s v="Standard"/>
    <d v="2024-11-21T00:00:00"/>
    <s v="Yes"/>
    <n v="10"/>
    <x v="1"/>
    <x v="1"/>
    <x v="1"/>
    <s v="Yes"/>
    <x v="0"/>
    <n v="15"/>
    <n v="15"/>
  </r>
  <r>
    <n v="3501"/>
    <s v="Gabriela Neves"/>
    <s v="Core"/>
    <d v="2024-11-22T00:00:00"/>
    <s v="No"/>
    <n v="5"/>
    <x v="0"/>
    <x v="1"/>
    <x v="1"/>
    <s v="No"/>
    <x v="1"/>
    <n v="1"/>
    <n v="4"/>
  </r>
  <r>
    <n v="3502"/>
    <s v="Henrique Gonçalves"/>
    <s v="Ultimate"/>
    <d v="2024-11-23T00:00:00"/>
    <s v="Yes"/>
    <n v="15"/>
    <x v="2"/>
    <x v="0"/>
    <x v="0"/>
    <s v="Yes"/>
    <x v="0"/>
    <n v="7"/>
    <n v="58"/>
  </r>
  <r>
    <n v="3503"/>
    <s v="Íris Santos"/>
    <s v="Standard"/>
    <d v="2024-11-24T00:00:00"/>
    <s v="No"/>
    <n v="10"/>
    <x v="0"/>
    <x v="1"/>
    <x v="1"/>
    <s v="Yes"/>
    <x v="0"/>
    <n v="10"/>
    <n v="20"/>
  </r>
  <r>
    <n v="3504"/>
    <s v="João Marcelo Alves"/>
    <s v="Core"/>
    <d v="2024-11-25T00:00:00"/>
    <s v="Yes"/>
    <n v="5"/>
    <x v="1"/>
    <x v="1"/>
    <x v="1"/>
    <s v="No"/>
    <x v="1"/>
    <n v="0"/>
    <n v="5"/>
  </r>
  <r>
    <n v="3505"/>
    <s v="Klara Fonseca"/>
    <s v="Ultimate"/>
    <d v="2024-11-26T00:00:00"/>
    <s v="No"/>
    <n v="15"/>
    <x v="0"/>
    <x v="0"/>
    <x v="0"/>
    <s v="Yes"/>
    <x v="0"/>
    <n v="20"/>
    <n v="45"/>
  </r>
  <r>
    <n v="3506"/>
    <s v="Lucas Mendonça"/>
    <s v="Standard"/>
    <d v="2024-11-27T00:00:00"/>
    <s v="Yes"/>
    <n v="10"/>
    <x v="2"/>
    <x v="1"/>
    <x v="1"/>
    <s v="Yes"/>
    <x v="0"/>
    <n v="15"/>
    <n v="15"/>
  </r>
  <r>
    <n v="3507"/>
    <s v="Marcela Torres"/>
    <s v="Core"/>
    <d v="2024-11-28T00:00:00"/>
    <s v="No"/>
    <n v="5"/>
    <x v="0"/>
    <x v="1"/>
    <x v="1"/>
    <s v="No"/>
    <x v="1"/>
    <n v="1"/>
    <n v="4"/>
  </r>
  <r>
    <n v="3508"/>
    <s v="Natália Castro"/>
    <s v="Ultimate"/>
    <d v="2024-11-29T00:00:00"/>
    <s v="Yes"/>
    <n v="15"/>
    <x v="1"/>
    <x v="0"/>
    <x v="0"/>
    <s v="Yes"/>
    <x v="0"/>
    <n v="3"/>
    <n v="62"/>
  </r>
  <r>
    <n v="3509"/>
    <s v="Oscar Martins"/>
    <s v="Standard"/>
    <d v="2024-11-30T00:00:00"/>
    <s v="No"/>
    <n v="10"/>
    <x v="0"/>
    <x v="1"/>
    <x v="1"/>
    <s v="Yes"/>
    <x v="0"/>
    <n v="10"/>
    <n v="20"/>
  </r>
  <r>
    <n v="3510"/>
    <s v="Patrícia Oliveira"/>
    <s v="Core"/>
    <d v="2024-12-01T00:00:00"/>
    <s v="Yes"/>
    <n v="5"/>
    <x v="2"/>
    <x v="1"/>
    <x v="1"/>
    <s v="No"/>
    <x v="1"/>
    <n v="0"/>
    <n v="5"/>
  </r>
  <r>
    <n v="3511"/>
    <s v="Quentin Nogueira"/>
    <s v="Ultimate"/>
    <d v="2024-12-02T00:00:00"/>
    <s v="No"/>
    <n v="15"/>
    <x v="0"/>
    <x v="0"/>
    <x v="0"/>
    <s v="Yes"/>
    <x v="0"/>
    <n v="15"/>
    <n v="50"/>
  </r>
  <r>
    <n v="3512"/>
    <s v="Raquel Silva"/>
    <s v="Standard"/>
    <d v="2024-12-03T00:00:00"/>
    <s v="Yes"/>
    <n v="10"/>
    <x v="1"/>
    <x v="1"/>
    <x v="1"/>
    <s v="Yes"/>
    <x v="0"/>
    <n v="15"/>
    <n v="15"/>
  </r>
  <r>
    <n v="3513"/>
    <s v="Sandro Gomes"/>
    <s v="Core"/>
    <d v="2024-12-04T00:00:00"/>
    <s v="No"/>
    <n v="5"/>
    <x v="0"/>
    <x v="1"/>
    <x v="1"/>
    <s v="No"/>
    <x v="1"/>
    <n v="1"/>
    <n v="4"/>
  </r>
  <r>
    <n v="3514"/>
    <s v="Tânia Machado"/>
    <s v="Ultimate"/>
    <d v="2024-12-05T00:00:00"/>
    <s v="Yes"/>
    <n v="15"/>
    <x v="2"/>
    <x v="0"/>
    <x v="0"/>
    <s v="Yes"/>
    <x v="0"/>
    <n v="7"/>
    <n v="58"/>
  </r>
  <r>
    <n v="3515"/>
    <s v="Ursula Silva"/>
    <s v="Standard"/>
    <d v="2024-12-06T00:00:00"/>
    <s v="No"/>
    <n v="10"/>
    <x v="0"/>
    <x v="1"/>
    <x v="1"/>
    <s v="Yes"/>
    <x v="0"/>
    <n v="10"/>
    <n v="20"/>
  </r>
  <r>
    <n v="3516"/>
    <s v="Vanessa Moraes"/>
    <s v="Core"/>
    <d v="2024-12-07T00:00:00"/>
    <s v="Yes"/>
    <n v="5"/>
    <x v="1"/>
    <x v="1"/>
    <x v="1"/>
    <s v="No"/>
    <x v="1"/>
    <n v="0"/>
    <n v="5"/>
  </r>
  <r>
    <n v="3517"/>
    <s v="William Carvalho"/>
    <s v="Ultimate"/>
    <d v="2024-12-08T00:00:00"/>
    <s v="No"/>
    <n v="15"/>
    <x v="0"/>
    <x v="0"/>
    <x v="0"/>
    <s v="Yes"/>
    <x v="0"/>
    <n v="20"/>
    <n v="45"/>
  </r>
  <r>
    <n v="3518"/>
    <s v="Xavier Reis"/>
    <s v="Standard"/>
    <d v="2024-12-09T00:00:00"/>
    <s v="Yes"/>
    <n v="10"/>
    <x v="2"/>
    <x v="1"/>
    <x v="1"/>
    <s v="Yes"/>
    <x v="0"/>
    <n v="12"/>
    <n v="18"/>
  </r>
  <r>
    <n v="3519"/>
    <s v="Yasmin Rocha"/>
    <s v="Core"/>
    <d v="2024-12-10T00:00:00"/>
    <s v="No"/>
    <n v="5"/>
    <x v="0"/>
    <x v="1"/>
    <x v="1"/>
    <s v="No"/>
    <x v="1"/>
    <n v="2"/>
    <n v="3"/>
  </r>
  <r>
    <n v="3520"/>
    <s v="Zacarias Duarte"/>
    <s v="Ultimate"/>
    <d v="2024-12-11T00:00:00"/>
    <s v="Yes"/>
    <n v="15"/>
    <x v="1"/>
    <x v="0"/>
    <x v="0"/>
    <s v="Yes"/>
    <x v="0"/>
    <n v="5"/>
    <n v="60"/>
  </r>
  <r>
    <n v="3521"/>
    <s v="Amanda Freitas"/>
    <s v="Standard"/>
    <d v="2024-12-12T00:00:00"/>
    <s v="No"/>
    <n v="10"/>
    <x v="0"/>
    <x v="1"/>
    <x v="1"/>
    <s v="Yes"/>
    <x v="0"/>
    <n v="10"/>
    <n v="20"/>
  </r>
  <r>
    <n v="3522"/>
    <s v="Bruno Almeida"/>
    <s v="Core"/>
    <d v="2024-12-13T00:00:00"/>
    <s v="Yes"/>
    <n v="5"/>
    <x v="2"/>
    <x v="1"/>
    <x v="1"/>
    <s v="No"/>
    <x v="1"/>
    <n v="0"/>
    <n v="5"/>
  </r>
  <r>
    <n v="3523"/>
    <s v="Carla Siqueira"/>
    <s v="Ultimate"/>
    <d v="2024-12-14T00:00:00"/>
    <s v="No"/>
    <n v="15"/>
    <x v="0"/>
    <x v="0"/>
    <x v="0"/>
    <s v="Yes"/>
    <x v="0"/>
    <n v="3"/>
    <n v="62"/>
  </r>
  <r>
    <n v="3524"/>
    <s v="Diogo Ramos"/>
    <s v="Standard"/>
    <d v="2024-12-15T00:00:00"/>
    <s v="Yes"/>
    <n v="10"/>
    <x v="1"/>
    <x v="1"/>
    <x v="1"/>
    <s v="Yes"/>
    <x v="0"/>
    <n v="15"/>
    <n v="15"/>
  </r>
  <r>
    <n v="3525"/>
    <s v="Elisa Magalhães"/>
    <s v="Core"/>
    <d v="2024-12-16T00:00:00"/>
    <s v="No"/>
    <n v="5"/>
    <x v="0"/>
    <x v="1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BB8B2-8313-4872-8ACA-6ACD96EA6AA2}" name="Tabela dinâmica7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B14" firstHeaderRow="1" firstDataRow="1" firstDataCol="1"/>
  <pivotFields count="13">
    <pivotField showAll="0"/>
    <pivotField showAll="0"/>
    <pivotField showAll="0"/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2DD21-C5CA-46DE-A850-A32CB8BF32B3}" name="Tabela dinâmica6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/>
  <pivotFields count="13">
    <pivotField showAll="0"/>
    <pivotField showAll="0"/>
    <pivotField showAll="0"/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A Play Season Pass_x000a_Price" fld="8" baseField="0" baseItem="0"/>
    <dataField name="Soma de Minecraft Season Pass Price" fld="10" baseField="0" baseItem="0" numFmtId="44"/>
  </dataFields>
  <formats count="1">
    <format dxfId="4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07BD169-4449-4205-81AF-AA097E88E3B9}" sourceName="Subscription Type">
  <pivotTables>
    <pivotTable tabId="6" name="Tabela dinâmica6"/>
  </pivotTables>
  <data>
    <tabular pivotCacheId="1087141169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una1" xr10:uid="{08B0751C-7243-4A04-B826-43488746B011}" sourceName="Coluna1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luna11" xr10:uid="{AF339E49-2F30-415B-B4B0-313D3955CFD8}" sourceName="Coluna1">
  <extLst>
    <x:ext xmlns:x15="http://schemas.microsoft.com/office/spreadsheetml/2010/11/main" uri="{2F2917AC-EB37-4324-AD4E-5DD8C200BD13}">
      <x15:tableSlicerCache tableId="5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17C003B-76A8-484E-8340-8E17588FAFEB}" cache="SegmentaçãodeDados_Subscription_Type" caption="Subscription Type" style="Estilo de Segmentação de Dados 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una1" xr10:uid="{9B408EEC-CE93-4737-8CB6-3CA59A4DBA29}" cache="SegmentaçãodeDados_Coluna1" caption="Level" style="Estilo de Segmentação de Dados 1" rowHeight="257175"/>
  <slicer name="Coluna1 1" xr10:uid="{CDCD01FC-5AD6-49C0-851F-A9C9A93B980C}" cache="SegmentaçãodeDados_Coluna11" caption="Subscription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6">
  <autoFilter ref="A1:M296" xr:uid="{34E0E886-4200-4B36-97B3-63DB74FF40A0}"/>
  <tableColumns count="13">
    <tableColumn id="1" xr3:uid="{C4A90516-688A-46BF-9167-EA16C2A8A652}" name="Subscriber ID" dataDxfId="25"/>
    <tableColumn id="2" xr3:uid="{53DD39D0-2220-4121-9E9D-4EAA7E151C0F}" name="Name" dataDxfId="24"/>
    <tableColumn id="3" xr3:uid="{4F5FF271-4C57-4BE0-8F2C-F82C8551625C}" name="Plan" dataDxfId="23"/>
    <tableColumn id="4" xr3:uid="{8C17EB93-79B9-4E55-B8F7-BEB82F8253E9}" name="Start Date" dataDxfId="22"/>
    <tableColumn id="5" xr3:uid="{48CEDF9B-1689-482A-A828-5CCE7713264A}" name="Auto Renewal" dataDxfId="21"/>
    <tableColumn id="6" xr3:uid="{78B82374-9AA7-4E38-AE4F-78CDE6C83720}" name="Subscription Price" dataDxfId="20" dataCellStyle="Moeda"/>
    <tableColumn id="7" xr3:uid="{F2433F68-AF33-49D0-B1FB-19A396074EDE}" name="Subscription Type" dataDxfId="19"/>
    <tableColumn id="8" xr3:uid="{FD4D9C95-F6E5-4933-9068-A71FF7DF9343}" name="EA Play Season Pass" dataDxfId="18"/>
    <tableColumn id="13" xr3:uid="{978DD0D2-834E-4CE4-A39B-30976086932F}" name="EA Play Season Pass_x000a_Price" dataDxfId="17" dataCellStyle="Moeda"/>
    <tableColumn id="9" xr3:uid="{6E29F111-C395-4580-9DAD-3407D9E8B1A4}" name="Minecraft Season Pass" dataDxfId="16"/>
    <tableColumn id="10" xr3:uid="{EF544EAA-7F25-4FD5-A10E-8E62804DB9E3}" name="Minecraft Season Pass Price" dataDxfId="15" dataCellStyle="Moeda"/>
    <tableColumn id="11" xr3:uid="{7F6EB64A-1F07-4E48-9F0F-AC7D9DCD26F8}" name="Coupon Value" dataDxfId="14" dataCellStyle="Moeda"/>
    <tableColumn id="12" xr3:uid="{2B04ABC8-DE6F-426E-ADC0-D8AFC68CA58E}" name="Total Value" dataDxfId="1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9F9A6-AAEC-46C9-9F80-737DBF1A23B3}" name="Tabela3" displayName="Tabela3" ref="C6:D9" totalsRowShown="0">
  <autoFilter ref="C6:D9" xr:uid="{3139F9A6-AAEC-46C9-9F80-737DBF1A23B3}">
    <filterColumn colId="0">
      <filters>
        <filter val="Standard"/>
        <filter val="Ultimate"/>
      </filters>
    </filterColumn>
  </autoFilter>
  <tableColumns count="2">
    <tableColumn id="1" xr3:uid="{6BBC9296-CB10-4654-B90D-8FB2E49192C5}" name="Coluna1"/>
    <tableColumn id="2" xr3:uid="{580E534E-FA0B-4A21-8CEF-1F360F30401D}" name="Coluna2" dataDxfId="12" dataCellStyle="Moeda">
      <calculatedColumnFormula>SUMIF(B̳ases!C:C,C7,B̳ases!M:M)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3111F3-0ADE-464C-B6F9-F1B7D096630E}" name="Tabela5" displayName="Tabela5" ref="C11:D14" totalsRowShown="0" tableBorderDxfId="10">
  <autoFilter ref="C11:D14" xr:uid="{9C3111F3-0ADE-464C-B6F9-F1B7D096630E}"/>
  <tableColumns count="2">
    <tableColumn id="1" xr3:uid="{72572C63-680C-4485-BA29-D08BD1B55909}" name="Coluna1"/>
    <tableColumn id="2" xr3:uid="{C3A8A1E2-4A71-4F3D-8160-0E9EA5DEDB36}" name="subs">
      <calculatedColumnFormula>SUMIF(B̳ases!G:G,C̳álculos!C12,B̳ases!M:M)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BD9C52B-A3DF-4BE0-B51C-941E57E27CF9}" name="Tabela15" displayName="Tabela15" ref="C19:D23" totalsRowShown="0" headerRowDxfId="8" tableBorderDxfId="9">
  <autoFilter ref="C19:D23" xr:uid="{6BD9C52B-A3DF-4BE0-B51C-941E57E27CF9}"/>
  <tableColumns count="2">
    <tableColumn id="1" xr3:uid="{1177928D-4226-456F-BF42-3A0D7CADA8A9}" name="Coluna1"/>
    <tableColumn id="2" xr3:uid="{E9E444B9-1A6C-4159-934C-646B18817360}" name="ea pla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56481C-70B6-4860-9EA5-22493F7575C5}" name="Tabela16" displayName="Tabela16" ref="C25:D29" totalsRowShown="0" tableBorderDxfId="7">
  <autoFilter ref="C25:D29" xr:uid="{D656481C-70B6-4860-9EA5-22493F7575C5}"/>
  <tableColumns count="2">
    <tableColumn id="1" xr3:uid="{8DB5233F-B87C-4438-9FD2-6C96726F277E}" name="Coluna1"/>
    <tableColumn id="2" xr3:uid="{BE889F35-8EBC-4317-A220-448DF9F5DC14}" name="minecraf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2C71FA5-1779-4837-B28E-4A22CA172832}" name="Tabela1518" displayName="Tabela1518" ref="F19:H23" totalsRowShown="0" headerRowDxfId="6" tableBorderDxfId="5">
  <autoFilter ref="F19:H23" xr:uid="{22C71FA5-1779-4837-B28E-4A22CA172832}"/>
  <tableColumns count="3">
    <tableColumn id="1" xr3:uid="{6074D689-E4E0-47FF-A2BD-29C7F14B714A}" name="Coluna1"/>
    <tableColumn id="2" xr3:uid="{5EEFA11F-8F49-44A6-BFE1-05E1898296BB}" name="ea play"/>
    <tableColumn id="3" xr3:uid="{0C584130-2411-4155-8D47-9945CD6A1FC8}" name="minecra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19" sqref="C19:D23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7AD3-AC9B-4C1F-96C6-20047B9A35B3}">
  <sheetPr>
    <tabColor theme="3" tint="0.749992370372631"/>
  </sheetPr>
  <dimension ref="A3:G14"/>
  <sheetViews>
    <sheetView workbookViewId="0">
      <selection activeCell="C19" sqref="C19:D23"/>
    </sheetView>
  </sheetViews>
  <sheetFormatPr defaultRowHeight="15" x14ac:dyDescent="0.25"/>
  <cols>
    <col min="1" max="1" width="18.42578125" bestFit="1" customWidth="1"/>
    <col min="2" max="2" width="33.28515625" bestFit="1" customWidth="1"/>
    <col min="3" max="3" width="35.140625" bestFit="1" customWidth="1"/>
    <col min="4" max="4" width="10.7109375" bestFit="1" customWidth="1"/>
    <col min="6" max="7" width="12.140625" bestFit="1" customWidth="1"/>
  </cols>
  <sheetData>
    <row r="3" spans="1:7" x14ac:dyDescent="0.25">
      <c r="A3" s="23" t="s">
        <v>317</v>
      </c>
      <c r="B3" t="s">
        <v>322</v>
      </c>
      <c r="C3" t="s">
        <v>323</v>
      </c>
    </row>
    <row r="4" spans="1:7" x14ac:dyDescent="0.25">
      <c r="A4" s="24" t="s">
        <v>24</v>
      </c>
      <c r="B4" s="14">
        <v>600</v>
      </c>
      <c r="C4" s="14">
        <v>940</v>
      </c>
    </row>
    <row r="5" spans="1:7" x14ac:dyDescent="0.25">
      <c r="A5" s="24" t="s">
        <v>20</v>
      </c>
      <c r="B5" s="14">
        <v>1350</v>
      </c>
      <c r="C5" s="14">
        <v>1800</v>
      </c>
    </row>
    <row r="6" spans="1:7" x14ac:dyDescent="0.25">
      <c r="A6" s="24" t="s">
        <v>27</v>
      </c>
      <c r="B6" s="14">
        <v>990</v>
      </c>
      <c r="C6" s="14">
        <v>1140</v>
      </c>
    </row>
    <row r="7" spans="1:7" x14ac:dyDescent="0.25">
      <c r="A7" s="24" t="s">
        <v>318</v>
      </c>
      <c r="B7" s="30">
        <v>2940</v>
      </c>
      <c r="C7" s="14">
        <v>3880</v>
      </c>
      <c r="F7" s="12">
        <f>GETPIVOTDATA("EA Play Season Pass
Price",$A$3)</f>
        <v>2940</v>
      </c>
      <c r="G7" s="12">
        <f>GETPIVOTDATA("Soma de Minecraft Season Pass Price",$A$3)</f>
        <v>3880</v>
      </c>
    </row>
    <row r="8" spans="1:7" x14ac:dyDescent="0.25">
      <c r="F8" s="12"/>
    </row>
    <row r="9" spans="1:7" x14ac:dyDescent="0.25">
      <c r="F9" s="12"/>
    </row>
    <row r="10" spans="1:7" x14ac:dyDescent="0.25">
      <c r="A10" s="23" t="s">
        <v>317</v>
      </c>
      <c r="B10" t="s">
        <v>323</v>
      </c>
      <c r="F10" s="12"/>
    </row>
    <row r="11" spans="1:7" x14ac:dyDescent="0.25">
      <c r="A11" s="24" t="s">
        <v>24</v>
      </c>
      <c r="B11" s="14">
        <v>940</v>
      </c>
      <c r="F11" s="12"/>
    </row>
    <row r="12" spans="1:7" x14ac:dyDescent="0.25">
      <c r="A12" s="24" t="s">
        <v>20</v>
      </c>
      <c r="B12" s="14">
        <v>1800</v>
      </c>
      <c r="F12" s="12"/>
    </row>
    <row r="13" spans="1:7" x14ac:dyDescent="0.25">
      <c r="A13" s="24" t="s">
        <v>27</v>
      </c>
      <c r="B13" s="14">
        <v>1140</v>
      </c>
      <c r="F13" s="12"/>
    </row>
    <row r="14" spans="1:7" x14ac:dyDescent="0.25">
      <c r="A14" s="24" t="s">
        <v>318</v>
      </c>
      <c r="B14" s="14">
        <v>3880</v>
      </c>
      <c r="F14" s="12">
        <f>GETPIVOTDATA("Minecraft Season Pass Price",$A$10)</f>
        <v>3880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C19" sqref="C19:D2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4:H29"/>
  <sheetViews>
    <sheetView showGridLines="0" workbookViewId="0">
      <selection activeCell="C19" sqref="C19:D23"/>
    </sheetView>
  </sheetViews>
  <sheetFormatPr defaultRowHeight="15" x14ac:dyDescent="0.25"/>
  <cols>
    <col min="1" max="1" width="24.7109375" bestFit="1" customWidth="1"/>
    <col min="3" max="3" width="18.42578125" bestFit="1" customWidth="1"/>
    <col min="4" max="4" width="30.5703125" bestFit="1" customWidth="1"/>
    <col min="5" max="5" width="14.28515625" customWidth="1"/>
    <col min="6" max="6" width="19.140625" bestFit="1" customWidth="1"/>
    <col min="7" max="7" width="27.7109375" bestFit="1" customWidth="1"/>
    <col min="8" max="8" width="13.42578125" bestFit="1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1:4" x14ac:dyDescent="0.25">
      <c r="A4" t="s">
        <v>313</v>
      </c>
    </row>
    <row r="5" spans="1:4" x14ac:dyDescent="0.25">
      <c r="A5" s="12">
        <f>SUMIFS(B̳ases!M:M,B̳ases!H:H,B̳ases!H2,B̳ases!J:J,B̳ases!J2)</f>
        <v>5388</v>
      </c>
      <c r="C5" s="12"/>
    </row>
    <row r="6" spans="1:4" x14ac:dyDescent="0.25">
      <c r="C6" t="s">
        <v>315</v>
      </c>
      <c r="D6" s="12" t="s">
        <v>316</v>
      </c>
    </row>
    <row r="7" spans="1:4" x14ac:dyDescent="0.25">
      <c r="A7" s="12">
        <f>SUMIF(B̳ases!G:G,B̳ases!G2,B̳ases!I:I)</f>
        <v>1350</v>
      </c>
      <c r="C7" t="s">
        <v>18</v>
      </c>
      <c r="D7" s="12">
        <f>SUMIF(B̳ases!C:C,C7,B̳ases!M:M)</f>
        <v>5388</v>
      </c>
    </row>
    <row r="8" spans="1:4" x14ac:dyDescent="0.25">
      <c r="A8" s="12">
        <f>SUMIF(B̳ases!J:J,B̳ases!J2,B̳ases!K:K)</f>
        <v>3880</v>
      </c>
      <c r="C8" t="s">
        <v>26</v>
      </c>
      <c r="D8" s="12">
        <f>SUMIF(B̳ases!C:C,C8,B̳ases!M:M)</f>
        <v>1801</v>
      </c>
    </row>
    <row r="9" spans="1:4" hidden="1" x14ac:dyDescent="0.25">
      <c r="C9" t="s">
        <v>22</v>
      </c>
      <c r="D9" s="12">
        <f>SUMIF(B̳ases!C:C,C9,B̳ases!M:M)</f>
        <v>444</v>
      </c>
    </row>
    <row r="10" spans="1:4" x14ac:dyDescent="0.25">
      <c r="D10" s="12"/>
    </row>
    <row r="11" spans="1:4" x14ac:dyDescent="0.25">
      <c r="C11" s="19" t="s">
        <v>315</v>
      </c>
      <c r="D11" s="20" t="s">
        <v>319</v>
      </c>
    </row>
    <row r="12" spans="1:4" x14ac:dyDescent="0.25">
      <c r="C12" s="15" t="s">
        <v>24</v>
      </c>
      <c r="D12" s="17">
        <f>SUMIF(B̳ases!G:G,C̳álculos!C12,B̳ases!M:M)</f>
        <v>1754</v>
      </c>
    </row>
    <row r="13" spans="1:4" x14ac:dyDescent="0.25">
      <c r="C13" s="16" t="s">
        <v>20</v>
      </c>
      <c r="D13" s="18">
        <f>SUMIF(B̳ases!G:G,C̳álculos!C13,B̳ases!M:M)</f>
        <v>3571</v>
      </c>
    </row>
    <row r="14" spans="1:4" x14ac:dyDescent="0.25">
      <c r="C14" s="15" t="s">
        <v>27</v>
      </c>
      <c r="D14" s="17">
        <f>SUMIF(B̳ases!G:G,C̳álculos!C14,B̳ases!M:M)</f>
        <v>2308</v>
      </c>
    </row>
    <row r="15" spans="1:4" x14ac:dyDescent="0.25">
      <c r="C15" s="21"/>
      <c r="D15" s="22"/>
    </row>
    <row r="16" spans="1:4" x14ac:dyDescent="0.25">
      <c r="D16" s="12"/>
    </row>
    <row r="17" spans="3:8" x14ac:dyDescent="0.25">
      <c r="D17" s="13"/>
    </row>
    <row r="18" spans="3:8" x14ac:dyDescent="0.25">
      <c r="D18" s="13"/>
    </row>
    <row r="19" spans="3:8" x14ac:dyDescent="0.25">
      <c r="C19" s="19" t="s">
        <v>315</v>
      </c>
      <c r="D19" s="27" t="s">
        <v>320</v>
      </c>
      <c r="F19" s="19" t="s">
        <v>315</v>
      </c>
      <c r="G19" s="27" t="s">
        <v>320</v>
      </c>
      <c r="H19" s="20" t="s">
        <v>321</v>
      </c>
    </row>
    <row r="20" spans="3:8" x14ac:dyDescent="0.25">
      <c r="C20" s="15" t="s">
        <v>24</v>
      </c>
      <c r="D20" s="17">
        <v>600</v>
      </c>
      <c r="F20" s="15" t="s">
        <v>24</v>
      </c>
      <c r="G20" s="17">
        <v>600</v>
      </c>
      <c r="H20" s="17">
        <v>940</v>
      </c>
    </row>
    <row r="21" spans="3:8" x14ac:dyDescent="0.25">
      <c r="C21" s="16" t="s">
        <v>20</v>
      </c>
      <c r="D21" s="18">
        <v>1350</v>
      </c>
      <c r="F21" s="16" t="s">
        <v>20</v>
      </c>
      <c r="G21" s="18">
        <v>1350</v>
      </c>
      <c r="H21" s="18">
        <v>1800</v>
      </c>
    </row>
    <row r="22" spans="3:8" x14ac:dyDescent="0.25">
      <c r="C22" s="25" t="s">
        <v>27</v>
      </c>
      <c r="D22" s="26">
        <v>990</v>
      </c>
      <c r="F22" s="25" t="s">
        <v>27</v>
      </c>
      <c r="G22" s="26">
        <v>990</v>
      </c>
      <c r="H22" s="26">
        <v>1140</v>
      </c>
    </row>
    <row r="23" spans="3:8" x14ac:dyDescent="0.25">
      <c r="C23" s="28"/>
      <c r="D23" s="29">
        <v>2940</v>
      </c>
      <c r="F23" s="28"/>
      <c r="G23" s="29">
        <v>2940</v>
      </c>
      <c r="H23" s="29">
        <v>3880</v>
      </c>
    </row>
    <row r="25" spans="3:8" x14ac:dyDescent="0.25">
      <c r="C25" s="19" t="s">
        <v>315</v>
      </c>
      <c r="D25" s="20" t="s">
        <v>321</v>
      </c>
    </row>
    <row r="26" spans="3:8" x14ac:dyDescent="0.25">
      <c r="C26" s="15" t="s">
        <v>24</v>
      </c>
      <c r="D26" s="17">
        <v>940</v>
      </c>
    </row>
    <row r="27" spans="3:8" x14ac:dyDescent="0.25">
      <c r="C27" s="16" t="s">
        <v>20</v>
      </c>
      <c r="D27" s="18">
        <v>1800</v>
      </c>
    </row>
    <row r="28" spans="3:8" x14ac:dyDescent="0.25">
      <c r="C28" s="25" t="s">
        <v>27</v>
      </c>
      <c r="D28" s="26">
        <v>1140</v>
      </c>
    </row>
    <row r="29" spans="3:8" x14ac:dyDescent="0.25">
      <c r="C29" s="28"/>
      <c r="D29" s="29">
        <v>3880</v>
      </c>
    </row>
  </sheetData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N206"/>
  <sheetViews>
    <sheetView showGridLines="0" showRowColHeaders="0" tabSelected="1" zoomScale="80" zoomScaleNormal="80" workbookViewId="0">
      <selection activeCell="AB31" sqref="AB31"/>
    </sheetView>
  </sheetViews>
  <sheetFormatPr defaultRowHeight="15" x14ac:dyDescent="0.25"/>
  <cols>
    <col min="1" max="1" width="27.7109375" style="5" customWidth="1"/>
    <col min="2" max="2" width="3.5703125" customWidth="1"/>
    <col min="12" max="12" width="6.5703125" customWidth="1"/>
  </cols>
  <sheetData>
    <row r="1" spans="1:40" s="4" customFormat="1" x14ac:dyDescent="0.25"/>
    <row r="2" spans="1:40" s="4" customFormat="1" ht="39" customHeight="1" x14ac:dyDescent="0.25"/>
    <row r="3" spans="1:40" s="4" customFormat="1" ht="8.25" customHeight="1" x14ac:dyDescent="0.25"/>
    <row r="4" spans="1:40" s="4" customFormat="1" ht="7.5" customHeight="1" x14ac:dyDescent="0.25"/>
    <row r="5" spans="1:40" s="4" customFormat="1" ht="10.5" customHeight="1" x14ac:dyDescent="0.25"/>
    <row r="6" spans="1:40" s="4" customFormat="1" ht="9.75" customHeight="1" x14ac:dyDescent="0.25"/>
    <row r="7" spans="1:40" s="4" customFormat="1" ht="33" customHeight="1" x14ac:dyDescent="0.25"/>
    <row r="8" spans="1:4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ht="18" x14ac:dyDescent="0.25">
      <c r="A16" s="31" t="s">
        <v>314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2:4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2:4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2:4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2:4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2:4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2:4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2:4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2:4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2:4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2:4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2:4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2:4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2:4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2:4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2:4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2:4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2:4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2:4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2:4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2:4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2:4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2:4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2:4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2:4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2:4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2:4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2:4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2:4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2:4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2:4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2:4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2:4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2:4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2:4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2:4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:4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:40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2:40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2:40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2:40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2:40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2:40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2:40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2:40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2:40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2:40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2:40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2:40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2:40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2:40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2:40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2:40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2:40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2:40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2:40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2:40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2:40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2:40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2:40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2:40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2:40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2:40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2:40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2:40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2:4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2:40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2:40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2:40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2:40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2:40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2:40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2:40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2:40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2:40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2:40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2:40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2:40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2:40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2:40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2:40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2:40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2:40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 spans="2:40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 spans="2:40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2:40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2:40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2:40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2:40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2:40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2:40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2:40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2:40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2:40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2:40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2:40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2:40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spans="2:40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2:40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2:40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2:40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2:40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2:40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2:40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2:40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pans="2:40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2:40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 spans="2:40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pans="2:40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 spans="2:40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2:40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 spans="2:40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2:40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2:40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2:40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 spans="2:40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2:40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2:40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2:40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 spans="2:40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 spans="2:40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2:40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 spans="2:40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 spans="2:40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 spans="2:40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 spans="2:40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 spans="2:40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 spans="2:40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 spans="2:40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2:40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spans="2:40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 spans="2:40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2:40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 spans="2:40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 spans="2:40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 spans="2:40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2:40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 spans="2:40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 spans="2:40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 spans="2:40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 spans="2:40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 spans="2:40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 spans="2:40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 spans="2:40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 spans="2:40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 spans="2:40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 spans="2:40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2:40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 spans="2:40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 spans="2:40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 spans="2:40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 spans="2:40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 spans="2:40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 spans="2:40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 spans="2:40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 spans="2:40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 spans="2:40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 spans="2:40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spans="2:40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 spans="2:40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 spans="2:40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 spans="2:40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 spans="2:40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 spans="2:40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 spans="2:40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 spans="2:40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spans="2:40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 spans="2:40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 spans="2:40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 spans="2:40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 spans="2:40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2:40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 spans="2:40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 spans="2:40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 spans="2:40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 spans="2:40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 spans="2:40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 spans="2:40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 spans="2:40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 spans="2:40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 spans="2:40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2:40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 spans="2:40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 spans="2:40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 spans="2:40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 spans="2:40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 spans="2:40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2:40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 spans="2:40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 spans="2:40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 spans="2:40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Planilha2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Calqui Z</cp:lastModifiedBy>
  <dcterms:created xsi:type="dcterms:W3CDTF">2024-12-19T13:13:10Z</dcterms:created>
  <dcterms:modified xsi:type="dcterms:W3CDTF">2025-06-08T03:54:18Z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